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mo\Desktop\Brandon's Stuff\Rice Class Stuff\Homework 1\"/>
    </mc:Choice>
  </mc:AlternateContent>
  <xr:revisionPtr revIDLastSave="0" documentId="13_ncr:1_{69962C8A-6F8E-42EF-83FA-FC13E018778B}" xr6:coauthVersionLast="36" xr6:coauthVersionMax="36" xr10:uidLastSave="{00000000-0000-0000-0000-000000000000}"/>
  <bookViews>
    <workbookView xWindow="0" yWindow="0" windowWidth="24000" windowHeight="9525" activeTab="5" xr2:uid="{00000000-000D-0000-FFFF-FFFF00000000}"/>
  </bookViews>
  <sheets>
    <sheet name="Sheet1" sheetId="1" r:id="rId1"/>
    <sheet name="Sheet2" sheetId="5" r:id="rId2"/>
    <sheet name="Sheet3" sheetId="11" r:id="rId3"/>
    <sheet name="Sheet4" sheetId="19" r:id="rId4"/>
    <sheet name="Sheet5" sheetId="16" r:id="rId5"/>
    <sheet name="Sheet6" sheetId="17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8" i="17" l="1"/>
  <c r="Q7" i="17"/>
  <c r="Q6" i="17"/>
  <c r="Q5" i="17"/>
  <c r="Q4" i="17"/>
  <c r="Q3" i="17"/>
  <c r="K8" i="17"/>
  <c r="K7" i="17"/>
  <c r="K6" i="17"/>
  <c r="K5" i="17"/>
  <c r="K4" i="17"/>
  <c r="K3" i="17"/>
  <c r="E8" i="17"/>
  <c r="E7" i="17"/>
  <c r="E6" i="17"/>
  <c r="E5" i="17"/>
  <c r="E4" i="17"/>
  <c r="E3" i="17"/>
  <c r="D12" i="16" l="1"/>
  <c r="D11" i="16"/>
  <c r="D13" i="16"/>
  <c r="C13" i="16"/>
  <c r="D10" i="16"/>
  <c r="D9" i="16"/>
  <c r="D8" i="16"/>
  <c r="D7" i="16"/>
  <c r="D6" i="16"/>
  <c r="D5" i="16"/>
  <c r="D4" i="16"/>
  <c r="D3" i="16"/>
  <c r="D2" i="16"/>
  <c r="C12" i="16"/>
  <c r="C11" i="16"/>
  <c r="C10" i="16"/>
  <c r="C9" i="16"/>
  <c r="C8" i="16"/>
  <c r="C6" i="16"/>
  <c r="C5" i="16"/>
  <c r="C4" i="16"/>
  <c r="C3" i="16"/>
  <c r="C7" i="16"/>
  <c r="B8" i="16"/>
  <c r="E8" i="16" s="1"/>
  <c r="B7" i="16"/>
  <c r="B6" i="16"/>
  <c r="B5" i="16"/>
  <c r="F5" i="16" s="1"/>
  <c r="B4" i="16"/>
  <c r="B3" i="16"/>
  <c r="B9" i="16"/>
  <c r="E9" i="16" s="1"/>
  <c r="B10" i="16"/>
  <c r="B11" i="16"/>
  <c r="F11" i="16" s="1"/>
  <c r="B12" i="16"/>
  <c r="F12" i="16" s="1"/>
  <c r="C2" i="16"/>
  <c r="B2" i="16"/>
  <c r="B13" i="16"/>
  <c r="F3" i="16" l="1"/>
  <c r="F13" i="16"/>
  <c r="F6" i="16"/>
  <c r="F2" i="16"/>
  <c r="E10" i="16"/>
  <c r="E7" i="16"/>
  <c r="G4" i="16"/>
  <c r="G10" i="16"/>
  <c r="H7" i="16"/>
  <c r="G7" i="16"/>
  <c r="G11" i="16"/>
  <c r="H8" i="16"/>
  <c r="G3" i="16"/>
  <c r="G12" i="16"/>
  <c r="H9" i="16"/>
  <c r="H2" i="16"/>
  <c r="H10" i="16"/>
  <c r="F4" i="16"/>
  <c r="G5" i="16"/>
  <c r="H3" i="16"/>
  <c r="G13" i="16"/>
  <c r="G6" i="16"/>
  <c r="H4" i="16"/>
  <c r="H13" i="16"/>
  <c r="G2" i="16"/>
  <c r="G8" i="16"/>
  <c r="H5" i="16"/>
  <c r="H11" i="16"/>
  <c r="G9" i="16"/>
  <c r="H6" i="16"/>
  <c r="H12" i="16"/>
  <c r="E2" i="16"/>
  <c r="E6" i="16"/>
  <c r="F10" i="16"/>
  <c r="E13" i="16"/>
  <c r="E5" i="16"/>
  <c r="F9" i="16"/>
  <c r="E12" i="16"/>
  <c r="E4" i="16"/>
  <c r="F8" i="16"/>
  <c r="E11" i="16"/>
  <c r="E3" i="16"/>
  <c r="F7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V2288" i="1" s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V2338" i="1" s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V2510" i="1" s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V2705" i="1" s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V2845" i="1" s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V3455" i="1" s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V3875" i="1" s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V4109" i="1" l="1"/>
  <c r="U4109" i="1"/>
  <c r="V4061" i="1"/>
  <c r="U4061" i="1"/>
  <c r="V4013" i="1"/>
  <c r="U4013" i="1"/>
  <c r="V3965" i="1"/>
  <c r="U3965" i="1"/>
  <c r="V3917" i="1"/>
  <c r="U3917" i="1"/>
  <c r="V3869" i="1"/>
  <c r="U3869" i="1"/>
  <c r="V3821" i="1"/>
  <c r="U3821" i="1"/>
  <c r="V3773" i="1"/>
  <c r="U3773" i="1"/>
  <c r="V3717" i="1"/>
  <c r="U3717" i="1"/>
  <c r="V3661" i="1"/>
  <c r="U3661" i="1"/>
  <c r="V3613" i="1"/>
  <c r="U3613" i="1"/>
  <c r="V3565" i="1"/>
  <c r="U3565" i="1"/>
  <c r="V3517" i="1"/>
  <c r="U3517" i="1"/>
  <c r="V3477" i="1"/>
  <c r="U3477" i="1"/>
  <c r="V3445" i="1"/>
  <c r="U3445" i="1"/>
  <c r="V3413" i="1"/>
  <c r="U3413" i="1"/>
  <c r="V3381" i="1"/>
  <c r="U3381" i="1"/>
  <c r="V3349" i="1"/>
  <c r="U3349" i="1"/>
  <c r="V3333" i="1"/>
  <c r="U3333" i="1"/>
  <c r="V3301" i="1"/>
  <c r="U3301" i="1"/>
  <c r="V3285" i="1"/>
  <c r="U3285" i="1"/>
  <c r="V3261" i="1"/>
  <c r="U3261" i="1"/>
  <c r="V3245" i="1"/>
  <c r="U3245" i="1"/>
  <c r="V3229" i="1"/>
  <c r="U3229" i="1"/>
  <c r="V3213" i="1"/>
  <c r="U3213" i="1"/>
  <c r="V3197" i="1"/>
  <c r="U3197" i="1"/>
  <c r="V3181" i="1"/>
  <c r="U3181" i="1"/>
  <c r="V3165" i="1"/>
  <c r="U3165" i="1"/>
  <c r="V3149" i="1"/>
  <c r="U3149" i="1"/>
  <c r="V3133" i="1"/>
  <c r="U3133" i="1"/>
  <c r="V3117" i="1"/>
  <c r="U3117" i="1"/>
  <c r="V3085" i="1"/>
  <c r="U3085" i="1"/>
  <c r="V3069" i="1"/>
  <c r="U3069" i="1"/>
  <c r="V3053" i="1"/>
  <c r="U3053" i="1"/>
  <c r="V3037" i="1"/>
  <c r="U3037" i="1"/>
  <c r="V3021" i="1"/>
  <c r="U3021" i="1"/>
  <c r="V3005" i="1"/>
  <c r="U3005" i="1"/>
  <c r="V2973" i="1"/>
  <c r="U2973" i="1"/>
  <c r="V2957" i="1"/>
  <c r="U2957" i="1"/>
  <c r="V2941" i="1"/>
  <c r="U2941" i="1"/>
  <c r="V2925" i="1"/>
  <c r="U2925" i="1"/>
  <c r="V2909" i="1"/>
  <c r="U2909" i="1"/>
  <c r="V2893" i="1"/>
  <c r="U2893" i="1"/>
  <c r="V2877" i="1"/>
  <c r="U2877" i="1"/>
  <c r="V2853" i="1"/>
  <c r="U2853" i="1"/>
  <c r="V4100" i="1"/>
  <c r="U4100" i="1"/>
  <c r="V4084" i="1"/>
  <c r="U4084" i="1"/>
  <c r="V4068" i="1"/>
  <c r="U4068" i="1"/>
  <c r="V4052" i="1"/>
  <c r="U4052" i="1"/>
  <c r="V4036" i="1"/>
  <c r="U4036" i="1"/>
  <c r="V4020" i="1"/>
  <c r="U4020" i="1"/>
  <c r="V4004" i="1"/>
  <c r="U4004" i="1"/>
  <c r="V3988" i="1"/>
  <c r="U3988" i="1"/>
  <c r="V3972" i="1"/>
  <c r="U3972" i="1"/>
  <c r="V3956" i="1"/>
  <c r="U3956" i="1"/>
  <c r="V3940" i="1"/>
  <c r="U3940" i="1"/>
  <c r="V3924" i="1"/>
  <c r="U3924" i="1"/>
  <c r="V3908" i="1"/>
  <c r="U3908" i="1"/>
  <c r="V3892" i="1"/>
  <c r="U3892" i="1"/>
  <c r="V3876" i="1"/>
  <c r="U3876" i="1"/>
  <c r="V3860" i="1"/>
  <c r="U3860" i="1"/>
  <c r="V3844" i="1"/>
  <c r="U3844" i="1"/>
  <c r="V3828" i="1"/>
  <c r="U3828" i="1"/>
  <c r="V3812" i="1"/>
  <c r="U3812" i="1"/>
  <c r="V3796" i="1"/>
  <c r="U3796" i="1"/>
  <c r="V3780" i="1"/>
  <c r="U3780" i="1"/>
  <c r="V3764" i="1"/>
  <c r="U3764" i="1"/>
  <c r="V3748" i="1"/>
  <c r="U3748" i="1"/>
  <c r="V3732" i="1"/>
  <c r="U3732" i="1"/>
  <c r="V3716" i="1"/>
  <c r="U3716" i="1"/>
  <c r="V3700" i="1"/>
  <c r="U3700" i="1"/>
  <c r="V3684" i="1"/>
  <c r="U3684" i="1"/>
  <c r="V3668" i="1"/>
  <c r="U3668" i="1"/>
  <c r="V3652" i="1"/>
  <c r="U3652" i="1"/>
  <c r="V3636" i="1"/>
  <c r="U3636" i="1"/>
  <c r="V3620" i="1"/>
  <c r="U3620" i="1"/>
  <c r="V3604" i="1"/>
  <c r="U3604" i="1"/>
  <c r="V3588" i="1"/>
  <c r="U3588" i="1"/>
  <c r="V3572" i="1"/>
  <c r="U3572" i="1"/>
  <c r="V3556" i="1"/>
  <c r="U3556" i="1"/>
  <c r="V3540" i="1"/>
  <c r="U3540" i="1"/>
  <c r="V3524" i="1"/>
  <c r="U3524" i="1"/>
  <c r="V3508" i="1"/>
  <c r="U3508" i="1"/>
  <c r="V3492" i="1"/>
  <c r="U3492" i="1"/>
  <c r="V3476" i="1"/>
  <c r="U3476" i="1"/>
  <c r="V3460" i="1"/>
  <c r="U3460" i="1"/>
  <c r="V3444" i="1"/>
  <c r="U3444" i="1"/>
  <c r="V3428" i="1"/>
  <c r="U3428" i="1"/>
  <c r="V3412" i="1"/>
  <c r="U3412" i="1"/>
  <c r="V3396" i="1"/>
  <c r="U3396" i="1"/>
  <c r="V3380" i="1"/>
  <c r="U3380" i="1"/>
  <c r="V3364" i="1"/>
  <c r="U3364" i="1"/>
  <c r="V3348" i="1"/>
  <c r="U3348" i="1"/>
  <c r="V3332" i="1"/>
  <c r="U3332" i="1"/>
  <c r="V3316" i="1"/>
  <c r="U3316" i="1"/>
  <c r="V3300" i="1"/>
  <c r="U3300" i="1"/>
  <c r="V3284" i="1"/>
  <c r="U3284" i="1"/>
  <c r="V3268" i="1"/>
  <c r="U3268" i="1"/>
  <c r="V3252" i="1"/>
  <c r="U3252" i="1"/>
  <c r="V3236" i="1"/>
  <c r="U3236" i="1"/>
  <c r="V3220" i="1"/>
  <c r="U3220" i="1"/>
  <c r="V3204" i="1"/>
  <c r="U3204" i="1"/>
  <c r="V3188" i="1"/>
  <c r="U3188" i="1"/>
  <c r="V3172" i="1"/>
  <c r="U3172" i="1"/>
  <c r="V3156" i="1"/>
  <c r="U3156" i="1"/>
  <c r="V3140" i="1"/>
  <c r="U3140" i="1"/>
  <c r="V3124" i="1"/>
  <c r="U3124" i="1"/>
  <c r="V3108" i="1"/>
  <c r="U3108" i="1"/>
  <c r="V3092" i="1"/>
  <c r="U3092" i="1"/>
  <c r="V3076" i="1"/>
  <c r="U3076" i="1"/>
  <c r="V3060" i="1"/>
  <c r="U3060" i="1"/>
  <c r="V3044" i="1"/>
  <c r="U3044" i="1"/>
  <c r="V3028" i="1"/>
  <c r="U3028" i="1"/>
  <c r="V3012" i="1"/>
  <c r="U3012" i="1"/>
  <c r="V2996" i="1"/>
  <c r="U2996" i="1"/>
  <c r="V2980" i="1"/>
  <c r="U2980" i="1"/>
  <c r="V2964" i="1"/>
  <c r="U2964" i="1"/>
  <c r="V2948" i="1"/>
  <c r="U2948" i="1"/>
  <c r="V2932" i="1"/>
  <c r="U2932" i="1"/>
  <c r="V2916" i="1"/>
  <c r="U2916" i="1"/>
  <c r="V2900" i="1"/>
  <c r="U2900" i="1"/>
  <c r="V2884" i="1"/>
  <c r="U2884" i="1"/>
  <c r="V2868" i="1"/>
  <c r="U2868" i="1"/>
  <c r="V2852" i="1"/>
  <c r="U2852" i="1"/>
  <c r="V2836" i="1"/>
  <c r="U2836" i="1"/>
  <c r="V2820" i="1"/>
  <c r="U2820" i="1"/>
  <c r="V2804" i="1"/>
  <c r="U2804" i="1"/>
  <c r="V2788" i="1"/>
  <c r="U2788" i="1"/>
  <c r="V2772" i="1"/>
  <c r="U2772" i="1"/>
  <c r="V2756" i="1"/>
  <c r="U2756" i="1"/>
  <c r="V2740" i="1"/>
  <c r="U2740" i="1"/>
  <c r="V2724" i="1"/>
  <c r="U2724" i="1"/>
  <c r="V2708" i="1"/>
  <c r="U2708" i="1"/>
  <c r="V2692" i="1"/>
  <c r="U2692" i="1"/>
  <c r="V2676" i="1"/>
  <c r="U2676" i="1"/>
  <c r="V2660" i="1"/>
  <c r="U2660" i="1"/>
  <c r="V2644" i="1"/>
  <c r="U2644" i="1"/>
  <c r="V2628" i="1"/>
  <c r="U2628" i="1"/>
  <c r="V2612" i="1"/>
  <c r="U2612" i="1"/>
  <c r="V2596" i="1"/>
  <c r="U2596" i="1"/>
  <c r="V2580" i="1"/>
  <c r="U2580" i="1"/>
  <c r="V2564" i="1"/>
  <c r="U2564" i="1"/>
  <c r="V2548" i="1"/>
  <c r="U2548" i="1"/>
  <c r="V2532" i="1"/>
  <c r="U2532" i="1"/>
  <c r="V2516" i="1"/>
  <c r="U2516" i="1"/>
  <c r="V2500" i="1"/>
  <c r="U2500" i="1"/>
  <c r="V2484" i="1"/>
  <c r="U2484" i="1"/>
  <c r="V2468" i="1"/>
  <c r="U2468" i="1"/>
  <c r="V2452" i="1"/>
  <c r="U2452" i="1"/>
  <c r="V2436" i="1"/>
  <c r="U2436" i="1"/>
  <c r="V2420" i="1"/>
  <c r="U2420" i="1"/>
  <c r="V2404" i="1"/>
  <c r="U2404" i="1"/>
  <c r="V2388" i="1"/>
  <c r="U2388" i="1"/>
  <c r="V2372" i="1"/>
  <c r="U2372" i="1"/>
  <c r="V2356" i="1"/>
  <c r="U2356" i="1"/>
  <c r="V2340" i="1"/>
  <c r="U2340" i="1"/>
  <c r="V2324" i="1"/>
  <c r="U2324" i="1"/>
  <c r="V2308" i="1"/>
  <c r="U2308" i="1"/>
  <c r="V2292" i="1"/>
  <c r="U2292" i="1"/>
  <c r="V2276" i="1"/>
  <c r="U2276" i="1"/>
  <c r="V2268" i="1"/>
  <c r="U2268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2" i="1"/>
  <c r="U2" i="1"/>
  <c r="V4069" i="1"/>
  <c r="U4069" i="1"/>
  <c r="V4021" i="1"/>
  <c r="U4021" i="1"/>
  <c r="V3973" i="1"/>
  <c r="U3973" i="1"/>
  <c r="V3925" i="1"/>
  <c r="U3925" i="1"/>
  <c r="V3877" i="1"/>
  <c r="U3877" i="1"/>
  <c r="V3829" i="1"/>
  <c r="U3829" i="1"/>
  <c r="V3781" i="1"/>
  <c r="U3781" i="1"/>
  <c r="V3725" i="1"/>
  <c r="U3725" i="1"/>
  <c r="V3669" i="1"/>
  <c r="U3669" i="1"/>
  <c r="V3621" i="1"/>
  <c r="U3621" i="1"/>
  <c r="V3573" i="1"/>
  <c r="U3573" i="1"/>
  <c r="V3533" i="1"/>
  <c r="U3533" i="1"/>
  <c r="V3485" i="1"/>
  <c r="U3485" i="1"/>
  <c r="V3453" i="1"/>
  <c r="U3453" i="1"/>
  <c r="V3421" i="1"/>
  <c r="U3421" i="1"/>
  <c r="V3389" i="1"/>
  <c r="U3389" i="1"/>
  <c r="V3357" i="1"/>
  <c r="U3357" i="1"/>
  <c r="V3341" i="1"/>
  <c r="U3341" i="1"/>
  <c r="V3309" i="1"/>
  <c r="U3309" i="1"/>
  <c r="V3293" i="1"/>
  <c r="U3293" i="1"/>
  <c r="V3253" i="1"/>
  <c r="U3253" i="1"/>
  <c r="V3237" i="1"/>
  <c r="U3237" i="1"/>
  <c r="V3221" i="1"/>
  <c r="U3221" i="1"/>
  <c r="V3205" i="1"/>
  <c r="U3205" i="1"/>
  <c r="V3189" i="1"/>
  <c r="U3189" i="1"/>
  <c r="V3173" i="1"/>
  <c r="U3173" i="1"/>
  <c r="V3157" i="1"/>
  <c r="U3157" i="1"/>
  <c r="V3141" i="1"/>
  <c r="U3141" i="1"/>
  <c r="V3125" i="1"/>
  <c r="U3125" i="1"/>
  <c r="V3109" i="1"/>
  <c r="U3109" i="1"/>
  <c r="V3077" i="1"/>
  <c r="U3077" i="1"/>
  <c r="V3061" i="1"/>
  <c r="U3061" i="1"/>
  <c r="V3045" i="1"/>
  <c r="U3045" i="1"/>
  <c r="V3029" i="1"/>
  <c r="U3029" i="1"/>
  <c r="V3013" i="1"/>
  <c r="U3013" i="1"/>
  <c r="V2981" i="1"/>
  <c r="U2981" i="1"/>
  <c r="V2965" i="1"/>
  <c r="U2965" i="1"/>
  <c r="V2949" i="1"/>
  <c r="U2949" i="1"/>
  <c r="V2933" i="1"/>
  <c r="U2933" i="1"/>
  <c r="V2917" i="1"/>
  <c r="U2917" i="1"/>
  <c r="V2901" i="1"/>
  <c r="U2901" i="1"/>
  <c r="V2885" i="1"/>
  <c r="U2885" i="1"/>
  <c r="V2869" i="1"/>
  <c r="U2869" i="1"/>
  <c r="V2861" i="1"/>
  <c r="U2861" i="1"/>
  <c r="V4108" i="1"/>
  <c r="U4108" i="1"/>
  <c r="V4092" i="1"/>
  <c r="U4092" i="1"/>
  <c r="V4076" i="1"/>
  <c r="U4076" i="1"/>
  <c r="V4060" i="1"/>
  <c r="U4060" i="1"/>
  <c r="V4044" i="1"/>
  <c r="U4044" i="1"/>
  <c r="V4028" i="1"/>
  <c r="U4028" i="1"/>
  <c r="V4012" i="1"/>
  <c r="U4012" i="1"/>
  <c r="V3996" i="1"/>
  <c r="U3996" i="1"/>
  <c r="V3980" i="1"/>
  <c r="U3980" i="1"/>
  <c r="V3964" i="1"/>
  <c r="U3964" i="1"/>
  <c r="V3948" i="1"/>
  <c r="U3948" i="1"/>
  <c r="V3932" i="1"/>
  <c r="U3932" i="1"/>
  <c r="V3916" i="1"/>
  <c r="U3916" i="1"/>
  <c r="V3900" i="1"/>
  <c r="U3900" i="1"/>
  <c r="V3884" i="1"/>
  <c r="U3884" i="1"/>
  <c r="V3868" i="1"/>
  <c r="U3868" i="1"/>
  <c r="V3852" i="1"/>
  <c r="U3852" i="1"/>
  <c r="V3836" i="1"/>
  <c r="U3836" i="1"/>
  <c r="V3820" i="1"/>
  <c r="U3820" i="1"/>
  <c r="V3804" i="1"/>
  <c r="U3804" i="1"/>
  <c r="V3788" i="1"/>
  <c r="U3788" i="1"/>
  <c r="V3772" i="1"/>
  <c r="U3772" i="1"/>
  <c r="V3756" i="1"/>
  <c r="U3756" i="1"/>
  <c r="V3740" i="1"/>
  <c r="U3740" i="1"/>
  <c r="V3724" i="1"/>
  <c r="U3724" i="1"/>
  <c r="V3708" i="1"/>
  <c r="U3708" i="1"/>
  <c r="V3692" i="1"/>
  <c r="U3692" i="1"/>
  <c r="V3676" i="1"/>
  <c r="U3676" i="1"/>
  <c r="V3660" i="1"/>
  <c r="U3660" i="1"/>
  <c r="V3644" i="1"/>
  <c r="U3644" i="1"/>
  <c r="V3628" i="1"/>
  <c r="U3628" i="1"/>
  <c r="V3612" i="1"/>
  <c r="U3612" i="1"/>
  <c r="V3596" i="1"/>
  <c r="U3596" i="1"/>
  <c r="V3580" i="1"/>
  <c r="U3580" i="1"/>
  <c r="V3564" i="1"/>
  <c r="U3564" i="1"/>
  <c r="V3548" i="1"/>
  <c r="U3548" i="1"/>
  <c r="V3532" i="1"/>
  <c r="U3532" i="1"/>
  <c r="V3516" i="1"/>
  <c r="U3516" i="1"/>
  <c r="V3500" i="1"/>
  <c r="U3500" i="1"/>
  <c r="V3484" i="1"/>
  <c r="U3484" i="1"/>
  <c r="V3468" i="1"/>
  <c r="U3468" i="1"/>
  <c r="V3452" i="1"/>
  <c r="U3452" i="1"/>
  <c r="V3436" i="1"/>
  <c r="U3436" i="1"/>
  <c r="V3420" i="1"/>
  <c r="U3420" i="1"/>
  <c r="V3404" i="1"/>
  <c r="U3404" i="1"/>
  <c r="V3388" i="1"/>
  <c r="U3388" i="1"/>
  <c r="V3372" i="1"/>
  <c r="U3372" i="1"/>
  <c r="V3356" i="1"/>
  <c r="U3356" i="1"/>
  <c r="V3340" i="1"/>
  <c r="U3340" i="1"/>
  <c r="V3324" i="1"/>
  <c r="U3324" i="1"/>
  <c r="V3308" i="1"/>
  <c r="U3308" i="1"/>
  <c r="V3292" i="1"/>
  <c r="U3292" i="1"/>
  <c r="V3276" i="1"/>
  <c r="U3276" i="1"/>
  <c r="V3260" i="1"/>
  <c r="U3260" i="1"/>
  <c r="V3244" i="1"/>
  <c r="U3244" i="1"/>
  <c r="V3228" i="1"/>
  <c r="U3228" i="1"/>
  <c r="V3212" i="1"/>
  <c r="U3212" i="1"/>
  <c r="V3196" i="1"/>
  <c r="U3196" i="1"/>
  <c r="V3180" i="1"/>
  <c r="U3180" i="1"/>
  <c r="V3164" i="1"/>
  <c r="U3164" i="1"/>
  <c r="V3148" i="1"/>
  <c r="U3148" i="1"/>
  <c r="V3132" i="1"/>
  <c r="U3132" i="1"/>
  <c r="V3116" i="1"/>
  <c r="U3116" i="1"/>
  <c r="V3100" i="1"/>
  <c r="U3100" i="1"/>
  <c r="V3084" i="1"/>
  <c r="U3084" i="1"/>
  <c r="V3068" i="1"/>
  <c r="U3068" i="1"/>
  <c r="V3052" i="1"/>
  <c r="U3052" i="1"/>
  <c r="V3036" i="1"/>
  <c r="U3036" i="1"/>
  <c r="V3020" i="1"/>
  <c r="U3020" i="1"/>
  <c r="V3004" i="1"/>
  <c r="U3004" i="1"/>
  <c r="V2988" i="1"/>
  <c r="U2988" i="1"/>
  <c r="V2972" i="1"/>
  <c r="U2972" i="1"/>
  <c r="V2956" i="1"/>
  <c r="U2956" i="1"/>
  <c r="V2940" i="1"/>
  <c r="U2940" i="1"/>
  <c r="V2924" i="1"/>
  <c r="U2924" i="1"/>
  <c r="V2908" i="1"/>
  <c r="U2908" i="1"/>
  <c r="V2892" i="1"/>
  <c r="U2892" i="1"/>
  <c r="V2876" i="1"/>
  <c r="U2876" i="1"/>
  <c r="V2860" i="1"/>
  <c r="U2860" i="1"/>
  <c r="V2844" i="1"/>
  <c r="U2844" i="1"/>
  <c r="V2828" i="1"/>
  <c r="U2828" i="1"/>
  <c r="V2812" i="1"/>
  <c r="U2812" i="1"/>
  <c r="V2796" i="1"/>
  <c r="U2796" i="1"/>
  <c r="V2780" i="1"/>
  <c r="U2780" i="1"/>
  <c r="V2764" i="1"/>
  <c r="U2764" i="1"/>
  <c r="V2748" i="1"/>
  <c r="U2748" i="1"/>
  <c r="V2732" i="1"/>
  <c r="U2732" i="1"/>
  <c r="V2716" i="1"/>
  <c r="U2716" i="1"/>
  <c r="V2700" i="1"/>
  <c r="U2700" i="1"/>
  <c r="V2684" i="1"/>
  <c r="U2684" i="1"/>
  <c r="V2668" i="1"/>
  <c r="U2668" i="1"/>
  <c r="V2652" i="1"/>
  <c r="U2652" i="1"/>
  <c r="V2636" i="1"/>
  <c r="U2636" i="1"/>
  <c r="V2620" i="1"/>
  <c r="U2620" i="1"/>
  <c r="V2604" i="1"/>
  <c r="U2604" i="1"/>
  <c r="V2588" i="1"/>
  <c r="U2588" i="1"/>
  <c r="V2572" i="1"/>
  <c r="U2572" i="1"/>
  <c r="V2556" i="1"/>
  <c r="U2556" i="1"/>
  <c r="V2540" i="1"/>
  <c r="U2540" i="1"/>
  <c r="V2524" i="1"/>
  <c r="U2524" i="1"/>
  <c r="V2508" i="1"/>
  <c r="U2508" i="1"/>
  <c r="V2492" i="1"/>
  <c r="U2492" i="1"/>
  <c r="V2476" i="1"/>
  <c r="U2476" i="1"/>
  <c r="V2460" i="1"/>
  <c r="U2460" i="1"/>
  <c r="V2444" i="1"/>
  <c r="U2444" i="1"/>
  <c r="V2428" i="1"/>
  <c r="U2428" i="1"/>
  <c r="V2412" i="1"/>
  <c r="U2412" i="1"/>
  <c r="V2396" i="1"/>
  <c r="U2396" i="1"/>
  <c r="V2380" i="1"/>
  <c r="U2380" i="1"/>
  <c r="V2364" i="1"/>
  <c r="U2364" i="1"/>
  <c r="V2348" i="1"/>
  <c r="U2348" i="1"/>
  <c r="V2332" i="1"/>
  <c r="U2332" i="1"/>
  <c r="V2316" i="1"/>
  <c r="U2316" i="1"/>
  <c r="V2300" i="1"/>
  <c r="U2300" i="1"/>
  <c r="V2284" i="1"/>
  <c r="U2284" i="1"/>
  <c r="V2260" i="1"/>
  <c r="U2260" i="1"/>
  <c r="V2076" i="1"/>
  <c r="U2076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4085" i="1"/>
  <c r="U4085" i="1"/>
  <c r="V4037" i="1"/>
  <c r="U4037" i="1"/>
  <c r="V3989" i="1"/>
  <c r="U3989" i="1"/>
  <c r="V3949" i="1"/>
  <c r="U3949" i="1"/>
  <c r="V3909" i="1"/>
  <c r="U3909" i="1"/>
  <c r="V3861" i="1"/>
  <c r="U3861" i="1"/>
  <c r="V3813" i="1"/>
  <c r="U3813" i="1"/>
  <c r="V3765" i="1"/>
  <c r="U3765" i="1"/>
  <c r="V3709" i="1"/>
  <c r="U3709" i="1"/>
  <c r="V3677" i="1"/>
  <c r="U3677" i="1"/>
  <c r="V3629" i="1"/>
  <c r="U3629" i="1"/>
  <c r="V3581" i="1"/>
  <c r="U3581" i="1"/>
  <c r="V3525" i="1"/>
  <c r="U3525" i="1"/>
  <c r="V3469" i="1"/>
  <c r="U3469" i="1"/>
  <c r="V3405" i="1"/>
  <c r="U3405" i="1"/>
  <c r="V3325" i="1"/>
  <c r="U3325" i="1"/>
  <c r="V3101" i="1"/>
  <c r="U3101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3733" i="1"/>
  <c r="U3733" i="1"/>
  <c r="V4097" i="1"/>
  <c r="U4097" i="1"/>
  <c r="V4041" i="1"/>
  <c r="U4041" i="1"/>
  <c r="V3993" i="1"/>
  <c r="U3993" i="1"/>
  <c r="V3937" i="1"/>
  <c r="U3937" i="1"/>
  <c r="V3873" i="1"/>
  <c r="U3873" i="1"/>
  <c r="V3833" i="1"/>
  <c r="U3833" i="1"/>
  <c r="V3785" i="1"/>
  <c r="U3785" i="1"/>
  <c r="V3737" i="1"/>
  <c r="U3737" i="1"/>
  <c r="V3697" i="1"/>
  <c r="U3697" i="1"/>
  <c r="V3673" i="1"/>
  <c r="U3673" i="1"/>
  <c r="V3665" i="1"/>
  <c r="U3665" i="1"/>
  <c r="V3657" i="1"/>
  <c r="U3657" i="1"/>
  <c r="V3633" i="1"/>
  <c r="U3633" i="1"/>
  <c r="V3625" i="1"/>
  <c r="U3625" i="1"/>
  <c r="V3617" i="1"/>
  <c r="U3617" i="1"/>
  <c r="V3609" i="1"/>
  <c r="U3609" i="1"/>
  <c r="V3601" i="1"/>
  <c r="U3601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37" i="1"/>
  <c r="U3537" i="1"/>
  <c r="V3529" i="1"/>
  <c r="U3529" i="1"/>
  <c r="V3521" i="1"/>
  <c r="U3521" i="1"/>
  <c r="V3513" i="1"/>
  <c r="U3513" i="1"/>
  <c r="V3505" i="1"/>
  <c r="U3505" i="1"/>
  <c r="V3497" i="1"/>
  <c r="U3497" i="1"/>
  <c r="V3489" i="1"/>
  <c r="U3489" i="1"/>
  <c r="V3481" i="1"/>
  <c r="U3481" i="1"/>
  <c r="V3473" i="1"/>
  <c r="U3473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9" i="1"/>
  <c r="U3409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45" i="1"/>
  <c r="U3345" i="1"/>
  <c r="V3337" i="1"/>
  <c r="U3337" i="1"/>
  <c r="V3329" i="1"/>
  <c r="U3329" i="1"/>
  <c r="V3321" i="1"/>
  <c r="U3321" i="1"/>
  <c r="V3313" i="1"/>
  <c r="U3313" i="1"/>
  <c r="V3305" i="1"/>
  <c r="U3305" i="1"/>
  <c r="V3297" i="1"/>
  <c r="U3297" i="1"/>
  <c r="V3289" i="1"/>
  <c r="U3289" i="1"/>
  <c r="V3281" i="1"/>
  <c r="U3281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25" i="1"/>
  <c r="U3225" i="1"/>
  <c r="V3217" i="1"/>
  <c r="U3217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53" i="1"/>
  <c r="U3153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9" i="1"/>
  <c r="U2929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65" i="1"/>
  <c r="U2865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801" i="1"/>
  <c r="U2801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4101" i="1"/>
  <c r="U4101" i="1"/>
  <c r="V4053" i="1"/>
  <c r="U4053" i="1"/>
  <c r="V4005" i="1"/>
  <c r="U4005" i="1"/>
  <c r="V3957" i="1"/>
  <c r="U3957" i="1"/>
  <c r="V3901" i="1"/>
  <c r="U3901" i="1"/>
  <c r="V3845" i="1"/>
  <c r="U3845" i="1"/>
  <c r="V3797" i="1"/>
  <c r="U3797" i="1"/>
  <c r="V3749" i="1"/>
  <c r="U3749" i="1"/>
  <c r="V3693" i="1"/>
  <c r="U3693" i="1"/>
  <c r="V3645" i="1"/>
  <c r="U3645" i="1"/>
  <c r="V3597" i="1"/>
  <c r="U3597" i="1"/>
  <c r="V3549" i="1"/>
  <c r="U3549" i="1"/>
  <c r="V3501" i="1"/>
  <c r="U3501" i="1"/>
  <c r="V3437" i="1"/>
  <c r="U3437" i="1"/>
  <c r="V3373" i="1"/>
  <c r="U3373" i="1"/>
  <c r="V3277" i="1"/>
  <c r="U3277" i="1"/>
  <c r="V2997" i="1"/>
  <c r="U2997" i="1"/>
  <c r="V4113" i="1"/>
  <c r="U4113" i="1"/>
  <c r="V4073" i="1"/>
  <c r="U4073" i="1"/>
  <c r="V4049" i="1"/>
  <c r="U4049" i="1"/>
  <c r="V4025" i="1"/>
  <c r="U4025" i="1"/>
  <c r="V4001" i="1"/>
  <c r="U4001" i="1"/>
  <c r="V3969" i="1"/>
  <c r="U3969" i="1"/>
  <c r="V3953" i="1"/>
  <c r="U3953" i="1"/>
  <c r="V3929" i="1"/>
  <c r="U3929" i="1"/>
  <c r="V3897" i="1"/>
  <c r="U3897" i="1"/>
  <c r="V3881" i="1"/>
  <c r="U3881" i="1"/>
  <c r="V3857" i="1"/>
  <c r="U3857" i="1"/>
  <c r="V3841" i="1"/>
  <c r="U3841" i="1"/>
  <c r="V3817" i="1"/>
  <c r="U3817" i="1"/>
  <c r="V3801" i="1"/>
  <c r="U3801" i="1"/>
  <c r="V3777" i="1"/>
  <c r="U3777" i="1"/>
  <c r="V3761" i="1"/>
  <c r="U3761" i="1"/>
  <c r="V3745" i="1"/>
  <c r="U3745" i="1"/>
  <c r="V3721" i="1"/>
  <c r="U3721" i="1"/>
  <c r="V3705" i="1"/>
  <c r="U3705" i="1"/>
  <c r="V3681" i="1"/>
  <c r="U3681" i="1"/>
  <c r="V3649" i="1"/>
  <c r="U3649" i="1"/>
  <c r="V4112" i="1"/>
  <c r="U4112" i="1"/>
  <c r="V4096" i="1"/>
  <c r="U4096" i="1"/>
  <c r="V4080" i="1"/>
  <c r="U4080" i="1"/>
  <c r="V4064" i="1"/>
  <c r="U4064" i="1"/>
  <c r="V4048" i="1"/>
  <c r="U4048" i="1"/>
  <c r="V4032" i="1"/>
  <c r="U4032" i="1"/>
  <c r="V4016" i="1"/>
  <c r="U4016" i="1"/>
  <c r="V4000" i="1"/>
  <c r="U4000" i="1"/>
  <c r="V3984" i="1"/>
  <c r="U3984" i="1"/>
  <c r="V3968" i="1"/>
  <c r="U3968" i="1"/>
  <c r="V3952" i="1"/>
  <c r="U3952" i="1"/>
  <c r="V3936" i="1"/>
  <c r="U3936" i="1"/>
  <c r="V3920" i="1"/>
  <c r="U3920" i="1"/>
  <c r="V3904" i="1"/>
  <c r="U3904" i="1"/>
  <c r="V3888" i="1"/>
  <c r="U3888" i="1"/>
  <c r="V3872" i="1"/>
  <c r="U3872" i="1"/>
  <c r="V3856" i="1"/>
  <c r="U3856" i="1"/>
  <c r="V3840" i="1"/>
  <c r="U3840" i="1"/>
  <c r="V3824" i="1"/>
  <c r="U3824" i="1"/>
  <c r="V3808" i="1"/>
  <c r="U3808" i="1"/>
  <c r="V3792" i="1"/>
  <c r="U3792" i="1"/>
  <c r="V3776" i="1"/>
  <c r="U3776" i="1"/>
  <c r="V3760" i="1"/>
  <c r="U3760" i="1"/>
  <c r="V3744" i="1"/>
  <c r="U3744" i="1"/>
  <c r="V3728" i="1"/>
  <c r="U3728" i="1"/>
  <c r="V3712" i="1"/>
  <c r="U3712" i="1"/>
  <c r="V3696" i="1"/>
  <c r="U3696" i="1"/>
  <c r="V3680" i="1"/>
  <c r="U3680" i="1"/>
  <c r="V3664" i="1"/>
  <c r="U3664" i="1"/>
  <c r="V3648" i="1"/>
  <c r="U3648" i="1"/>
  <c r="V3632" i="1"/>
  <c r="U3632" i="1"/>
  <c r="V3616" i="1"/>
  <c r="U3616" i="1"/>
  <c r="V3600" i="1"/>
  <c r="U3600" i="1"/>
  <c r="V3584" i="1"/>
  <c r="U3584" i="1"/>
  <c r="V3568" i="1"/>
  <c r="U3568" i="1"/>
  <c r="V3552" i="1"/>
  <c r="U3552" i="1"/>
  <c r="V3536" i="1"/>
  <c r="U3536" i="1"/>
  <c r="V3520" i="1"/>
  <c r="U3520" i="1"/>
  <c r="V3504" i="1"/>
  <c r="U3504" i="1"/>
  <c r="V3488" i="1"/>
  <c r="U3488" i="1"/>
  <c r="V3472" i="1"/>
  <c r="U3472" i="1"/>
  <c r="V3456" i="1"/>
  <c r="U3456" i="1"/>
  <c r="V3440" i="1"/>
  <c r="U3440" i="1"/>
  <c r="V3424" i="1"/>
  <c r="U3424" i="1"/>
  <c r="V3408" i="1"/>
  <c r="U3408" i="1"/>
  <c r="V3392" i="1"/>
  <c r="U3392" i="1"/>
  <c r="V3376" i="1"/>
  <c r="U3376" i="1"/>
  <c r="V3360" i="1"/>
  <c r="U3360" i="1"/>
  <c r="V3344" i="1"/>
  <c r="U3344" i="1"/>
  <c r="V3328" i="1"/>
  <c r="U3328" i="1"/>
  <c r="V3312" i="1"/>
  <c r="U3312" i="1"/>
  <c r="V3296" i="1"/>
  <c r="U3296" i="1"/>
  <c r="V3280" i="1"/>
  <c r="U3280" i="1"/>
  <c r="V3264" i="1"/>
  <c r="U3264" i="1"/>
  <c r="V3248" i="1"/>
  <c r="U3248" i="1"/>
  <c r="V3232" i="1"/>
  <c r="U3232" i="1"/>
  <c r="V3216" i="1"/>
  <c r="U3216" i="1"/>
  <c r="V3200" i="1"/>
  <c r="U3200" i="1"/>
  <c r="V3192" i="1"/>
  <c r="U3192" i="1"/>
  <c r="V3184" i="1"/>
  <c r="U3184" i="1"/>
  <c r="V3176" i="1"/>
  <c r="U317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4093" i="1"/>
  <c r="U4093" i="1"/>
  <c r="V4045" i="1"/>
  <c r="U4045" i="1"/>
  <c r="V3997" i="1"/>
  <c r="U3997" i="1"/>
  <c r="V3941" i="1"/>
  <c r="U3941" i="1"/>
  <c r="V3885" i="1"/>
  <c r="U3885" i="1"/>
  <c r="V3837" i="1"/>
  <c r="U3837" i="1"/>
  <c r="V3789" i="1"/>
  <c r="U3789" i="1"/>
  <c r="V3741" i="1"/>
  <c r="U3741" i="1"/>
  <c r="V3685" i="1"/>
  <c r="U3685" i="1"/>
  <c r="V3637" i="1"/>
  <c r="U3637" i="1"/>
  <c r="V3589" i="1"/>
  <c r="U3589" i="1"/>
  <c r="V3541" i="1"/>
  <c r="U3541" i="1"/>
  <c r="V3493" i="1"/>
  <c r="U3493" i="1"/>
  <c r="V3429" i="1"/>
  <c r="U3429" i="1"/>
  <c r="V3365" i="1"/>
  <c r="U3365" i="1"/>
  <c r="V3269" i="1"/>
  <c r="U3269" i="1"/>
  <c r="V2989" i="1"/>
  <c r="U2989" i="1"/>
  <c r="V4105" i="1"/>
  <c r="U4105" i="1"/>
  <c r="V4081" i="1"/>
  <c r="U4081" i="1"/>
  <c r="V4065" i="1"/>
  <c r="U4065" i="1"/>
  <c r="V4033" i="1"/>
  <c r="U4033" i="1"/>
  <c r="V4009" i="1"/>
  <c r="U4009" i="1"/>
  <c r="V3977" i="1"/>
  <c r="U3977" i="1"/>
  <c r="V3945" i="1"/>
  <c r="U3945" i="1"/>
  <c r="V3921" i="1"/>
  <c r="U3921" i="1"/>
  <c r="V3905" i="1"/>
  <c r="U3905" i="1"/>
  <c r="V3889" i="1"/>
  <c r="U3889" i="1"/>
  <c r="V3865" i="1"/>
  <c r="U3865" i="1"/>
  <c r="V3849" i="1"/>
  <c r="U3849" i="1"/>
  <c r="V3825" i="1"/>
  <c r="U3825" i="1"/>
  <c r="V3809" i="1"/>
  <c r="U3809" i="1"/>
  <c r="V3793" i="1"/>
  <c r="U3793" i="1"/>
  <c r="V3769" i="1"/>
  <c r="U3769" i="1"/>
  <c r="V3753" i="1"/>
  <c r="U3753" i="1"/>
  <c r="V3729" i="1"/>
  <c r="U3729" i="1"/>
  <c r="V3713" i="1"/>
  <c r="U3713" i="1"/>
  <c r="V3689" i="1"/>
  <c r="U3689" i="1"/>
  <c r="V3641" i="1"/>
  <c r="U3641" i="1"/>
  <c r="V4104" i="1"/>
  <c r="U4104" i="1"/>
  <c r="V4088" i="1"/>
  <c r="U4088" i="1"/>
  <c r="V4072" i="1"/>
  <c r="U4072" i="1"/>
  <c r="V4056" i="1"/>
  <c r="U4056" i="1"/>
  <c r="V4040" i="1"/>
  <c r="U4040" i="1"/>
  <c r="V4024" i="1"/>
  <c r="U4024" i="1"/>
  <c r="V4008" i="1"/>
  <c r="U4008" i="1"/>
  <c r="V3992" i="1"/>
  <c r="U3992" i="1"/>
  <c r="V3976" i="1"/>
  <c r="U3976" i="1"/>
  <c r="V3960" i="1"/>
  <c r="U3960" i="1"/>
  <c r="V3944" i="1"/>
  <c r="U3944" i="1"/>
  <c r="V3928" i="1"/>
  <c r="U3928" i="1"/>
  <c r="V3912" i="1"/>
  <c r="U3912" i="1"/>
  <c r="V3896" i="1"/>
  <c r="U3896" i="1"/>
  <c r="V3880" i="1"/>
  <c r="U3880" i="1"/>
  <c r="V3864" i="1"/>
  <c r="U3864" i="1"/>
  <c r="V3848" i="1"/>
  <c r="U3848" i="1"/>
  <c r="V3832" i="1"/>
  <c r="U3832" i="1"/>
  <c r="V3816" i="1"/>
  <c r="U3816" i="1"/>
  <c r="V3800" i="1"/>
  <c r="U3800" i="1"/>
  <c r="V3784" i="1"/>
  <c r="U3784" i="1"/>
  <c r="V3768" i="1"/>
  <c r="U3768" i="1"/>
  <c r="V3752" i="1"/>
  <c r="U3752" i="1"/>
  <c r="V3736" i="1"/>
  <c r="U3736" i="1"/>
  <c r="V3720" i="1"/>
  <c r="U3720" i="1"/>
  <c r="V3704" i="1"/>
  <c r="U3704" i="1"/>
  <c r="V3688" i="1"/>
  <c r="U3688" i="1"/>
  <c r="V3672" i="1"/>
  <c r="U3672" i="1"/>
  <c r="V3656" i="1"/>
  <c r="U3656" i="1"/>
  <c r="V3640" i="1"/>
  <c r="U3640" i="1"/>
  <c r="V3624" i="1"/>
  <c r="U3624" i="1"/>
  <c r="V3608" i="1"/>
  <c r="U3608" i="1"/>
  <c r="V3592" i="1"/>
  <c r="U3592" i="1"/>
  <c r="V3576" i="1"/>
  <c r="U3576" i="1"/>
  <c r="V3560" i="1"/>
  <c r="U3560" i="1"/>
  <c r="V3544" i="1"/>
  <c r="U3544" i="1"/>
  <c r="V3528" i="1"/>
  <c r="U3528" i="1"/>
  <c r="V3512" i="1"/>
  <c r="U3512" i="1"/>
  <c r="V3496" i="1"/>
  <c r="U3496" i="1"/>
  <c r="V3480" i="1"/>
  <c r="U3480" i="1"/>
  <c r="V3464" i="1"/>
  <c r="U3464" i="1"/>
  <c r="V3448" i="1"/>
  <c r="U3448" i="1"/>
  <c r="V3432" i="1"/>
  <c r="U3432" i="1"/>
  <c r="V3416" i="1"/>
  <c r="U3416" i="1"/>
  <c r="V3400" i="1"/>
  <c r="U3400" i="1"/>
  <c r="V3384" i="1"/>
  <c r="U3384" i="1"/>
  <c r="V3368" i="1"/>
  <c r="U3368" i="1"/>
  <c r="V3352" i="1"/>
  <c r="U3352" i="1"/>
  <c r="V3336" i="1"/>
  <c r="U3336" i="1"/>
  <c r="V3320" i="1"/>
  <c r="U3320" i="1"/>
  <c r="V3304" i="1"/>
  <c r="U3304" i="1"/>
  <c r="V3288" i="1"/>
  <c r="U3288" i="1"/>
  <c r="V3272" i="1"/>
  <c r="U3272" i="1"/>
  <c r="V3256" i="1"/>
  <c r="U3256" i="1"/>
  <c r="V3240" i="1"/>
  <c r="U3240" i="1"/>
  <c r="V3224" i="1"/>
  <c r="U3224" i="1"/>
  <c r="V3208" i="1"/>
  <c r="U3208" i="1"/>
  <c r="V3120" i="1"/>
  <c r="U3120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4077" i="1"/>
  <c r="U4077" i="1"/>
  <c r="V4029" i="1"/>
  <c r="U4029" i="1"/>
  <c r="V3981" i="1"/>
  <c r="U3981" i="1"/>
  <c r="V3933" i="1"/>
  <c r="U3933" i="1"/>
  <c r="V3893" i="1"/>
  <c r="U3893" i="1"/>
  <c r="V3853" i="1"/>
  <c r="U3853" i="1"/>
  <c r="V3805" i="1"/>
  <c r="U3805" i="1"/>
  <c r="V3757" i="1"/>
  <c r="U3757" i="1"/>
  <c r="V3701" i="1"/>
  <c r="U3701" i="1"/>
  <c r="V3653" i="1"/>
  <c r="U3653" i="1"/>
  <c r="V3605" i="1"/>
  <c r="U3605" i="1"/>
  <c r="V3557" i="1"/>
  <c r="U3557" i="1"/>
  <c r="V3509" i="1"/>
  <c r="U3509" i="1"/>
  <c r="V3461" i="1"/>
  <c r="U3461" i="1"/>
  <c r="V3397" i="1"/>
  <c r="U3397" i="1"/>
  <c r="V3317" i="1"/>
  <c r="U3317" i="1"/>
  <c r="V3093" i="1"/>
  <c r="U3093" i="1"/>
  <c r="V4089" i="1"/>
  <c r="U4089" i="1"/>
  <c r="V4057" i="1"/>
  <c r="U4057" i="1"/>
  <c r="V4017" i="1"/>
  <c r="U4017" i="1"/>
  <c r="V3985" i="1"/>
  <c r="U3985" i="1"/>
  <c r="V3961" i="1"/>
  <c r="U3961" i="1"/>
  <c r="V3913" i="1"/>
  <c r="U3913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V3867" i="1"/>
  <c r="U3867" i="1"/>
  <c r="V3859" i="1"/>
  <c r="U3859" i="1"/>
  <c r="V3851" i="1"/>
  <c r="U3851" i="1"/>
  <c r="V3843" i="1"/>
  <c r="U3843" i="1"/>
  <c r="V3835" i="1"/>
  <c r="U3835" i="1"/>
  <c r="V3827" i="1"/>
  <c r="U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707" i="1"/>
  <c r="U3707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43" i="1"/>
  <c r="U3643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V3587" i="1"/>
  <c r="U3587" i="1"/>
  <c r="V3579" i="1"/>
  <c r="U3579" i="1"/>
  <c r="V3571" i="1"/>
  <c r="U3571" i="1"/>
  <c r="V3563" i="1"/>
  <c r="U3563" i="1"/>
  <c r="V3555" i="1"/>
  <c r="U3555" i="1"/>
  <c r="V3547" i="1"/>
  <c r="U3547" i="1"/>
  <c r="V3539" i="1"/>
  <c r="U3539" i="1"/>
  <c r="V3531" i="1"/>
  <c r="U3531" i="1"/>
  <c r="V3523" i="1"/>
  <c r="U3523" i="1"/>
  <c r="V3515" i="1"/>
  <c r="U3515" i="1"/>
  <c r="V3507" i="1"/>
  <c r="U3507" i="1"/>
  <c r="V3499" i="1"/>
  <c r="U3499" i="1"/>
  <c r="V3491" i="1"/>
  <c r="U3491" i="1"/>
  <c r="V3483" i="1"/>
  <c r="U3483" i="1"/>
  <c r="V3475" i="1"/>
  <c r="U3475" i="1"/>
  <c r="V3467" i="1"/>
  <c r="U3467" i="1"/>
  <c r="V3459" i="1"/>
  <c r="U3459" i="1"/>
  <c r="V3451" i="1"/>
  <c r="U3451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V3387" i="1"/>
  <c r="U3387" i="1"/>
  <c r="V3379" i="1"/>
  <c r="U3379" i="1"/>
  <c r="V3371" i="1"/>
  <c r="U3371" i="1"/>
  <c r="V3363" i="1"/>
  <c r="U3363" i="1"/>
  <c r="V3355" i="1"/>
  <c r="U3355" i="1"/>
  <c r="V3347" i="1"/>
  <c r="U3347" i="1"/>
  <c r="V3339" i="1"/>
  <c r="U3339" i="1"/>
  <c r="V3331" i="1"/>
  <c r="U3331" i="1"/>
  <c r="V3323" i="1"/>
  <c r="U3323" i="1"/>
  <c r="V3315" i="1"/>
  <c r="U3315" i="1"/>
  <c r="V3307" i="1"/>
  <c r="U3307" i="1"/>
  <c r="V3299" i="1"/>
  <c r="U3299" i="1"/>
  <c r="V3291" i="1"/>
  <c r="U3291" i="1"/>
  <c r="V3283" i="1"/>
  <c r="U3283" i="1"/>
  <c r="V3275" i="1"/>
  <c r="U3275" i="1"/>
  <c r="V3267" i="1"/>
  <c r="U3267" i="1"/>
  <c r="V3259" i="1"/>
  <c r="U3259" i="1"/>
  <c r="V3251" i="1"/>
  <c r="U3251" i="1"/>
  <c r="V3243" i="1"/>
  <c r="U3243" i="1"/>
  <c r="V3235" i="1"/>
  <c r="U3235" i="1"/>
  <c r="V3227" i="1"/>
  <c r="U3227" i="1"/>
  <c r="V3219" i="1"/>
  <c r="U3219" i="1"/>
  <c r="V3211" i="1"/>
  <c r="U3211" i="1"/>
  <c r="V3203" i="1"/>
  <c r="U3203" i="1"/>
  <c r="V3195" i="1"/>
  <c r="U3195" i="1"/>
  <c r="V3187" i="1"/>
  <c r="U3187" i="1"/>
  <c r="V3179" i="1"/>
  <c r="U3179" i="1"/>
  <c r="V3171" i="1"/>
  <c r="U3171" i="1"/>
  <c r="V3163" i="1"/>
  <c r="U3163" i="1"/>
  <c r="V3155" i="1"/>
  <c r="U3155" i="1"/>
  <c r="V3147" i="1"/>
  <c r="U3147" i="1"/>
  <c r="V3139" i="1"/>
  <c r="U3139" i="1"/>
  <c r="V3131" i="1"/>
  <c r="U3131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U2338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U2705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47" i="1"/>
  <c r="U3247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83" i="1"/>
  <c r="U3183" i="1"/>
  <c r="V3175" i="1"/>
  <c r="U3175" i="1"/>
  <c r="V3167" i="1"/>
  <c r="U3167" i="1"/>
  <c r="V3159" i="1"/>
  <c r="U3159" i="1"/>
  <c r="V3151" i="1"/>
  <c r="U3151" i="1"/>
  <c r="V3143" i="1"/>
  <c r="U3143" i="1"/>
  <c r="V3135" i="1"/>
  <c r="U3135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U3875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U345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U251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<sst xmlns="http://schemas.openxmlformats.org/spreadsheetml/2006/main" count="30449" uniqueCount="8413">
  <si>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</si>
  <si>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</si>
  <si>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</si>
  <si>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</si>
  <si>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</si>
  <si>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</si>
  <si>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</si>
  <si>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</si>
  <si>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</si>
  <si>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</si>
  <si>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</si>
  <si>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</si>
  <si>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</si>
  <si>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</si>
  <si>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</si>
  <si>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</si>
  <si>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</si>
  <si>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</si>
  <si>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</si>
  <si>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</si>
  <si>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</si>
  <si>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</si>
  <si>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</si>
  <si>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</si>
  <si>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</si>
  <si>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</si>
  <si>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</si>
  <si>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</si>
  <si>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</si>
  <si>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</si>
  <si>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</si>
  <si>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</si>
  <si>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</si>
  <si>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</si>
  <si>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</si>
  <si>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</si>
  <si>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</si>
  <si>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</si>
  <si>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</si>
  <si>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</si>
  <si>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</si>
  <si>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</si>
  <si>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</si>
  <si>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</si>
  <si>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</si>
  <si>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</si>
  <si>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</si>
  <si>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</si>
  <si>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</si>
  <si>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</si>
  <si>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</si>
  <si>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</si>
  <si>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</si>
  <si>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</si>
  <si>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</si>
  <si>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</si>
  <si>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</si>
  <si>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</si>
  <si>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</si>
  <si>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</si>
  <si>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</si>
  <si>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</si>
  <si>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</si>
  <si>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</si>
  <si>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</si>
  <si>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</si>
  <si>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</si>
  <si>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</si>
  <si>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</si>
  <si>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</si>
  <si>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</si>
  <si>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</si>
  <si>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</si>
  <si>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</si>
  <si>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</si>
  <si>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</si>
  <si>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</si>
  <si>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</si>
  <si>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</si>
  <si>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</si>
  <si>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</si>
  <si>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</si>
  <si>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</si>
  <si>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</si>
  <si>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</si>
  <si>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</si>
  <si>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</si>
  <si>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</si>
  <si>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</si>
  <si>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</si>
  <si>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</si>
  <si>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</si>
  <si>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</si>
  <si>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</si>
  <si>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</si>
  <si>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</si>
  <si>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</si>
  <si>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</si>
  <si>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</si>
  <si>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</si>
  <si>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</si>
  <si>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</si>
  <si>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</si>
  <si>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</si>
  <si>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</si>
  <si>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</si>
  <si>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</si>
  <si>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</si>
  <si>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</si>
  <si>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</si>
  <si>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</si>
  <si>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</si>
  <si>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</si>
  <si>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</si>
  <si>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</si>
  <si>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</si>
  <si>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</si>
  <si>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</si>
  <si>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</si>
  <si>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</si>
  <si>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</si>
  <si>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</si>
  <si>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</si>
  <si>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</si>
  <si>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</si>
  <si>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</si>
  <si>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</si>
  <si>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</si>
  <si>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</si>
  <si>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</si>
  <si>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</si>
  <si>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</si>
  <si>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</si>
  <si>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</si>
  <si>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</si>
  <si>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</si>
  <si>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</si>
  <si>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</si>
  <si>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</si>
  <si>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</si>
  <si>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</si>
  <si>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</si>
  <si>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</si>
  <si>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</si>
  <si>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</si>
  <si>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</si>
  <si>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</si>
  <si>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</si>
  <si>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</si>
  <si>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</si>
  <si>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</si>
  <si>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</si>
  <si>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</si>
  <si>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</si>
  <si>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</si>
  <si>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</si>
  <si>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</si>
  <si>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</si>
  <si>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</si>
  <si>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</si>
  <si>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</si>
  <si>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</si>
  <si>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</si>
  <si>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</si>
  <si>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</si>
  <si>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</si>
  <si>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</si>
  <si>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</si>
  <si>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</si>
  <si>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</si>
  <si>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</si>
  <si>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</si>
  <si>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</si>
  <si>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</si>
  <si>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</si>
  <si>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</si>
  <si>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</si>
  <si>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</si>
  <si>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</si>
  <si>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</si>
  <si>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</si>
  <si>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</si>
  <si>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</si>
  <si>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</si>
  <si>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</si>
  <si>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</si>
  <si>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</si>
  <si>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</si>
  <si>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</si>
  <si>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</si>
  <si>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</si>
  <si>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</si>
  <si>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</si>
  <si>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</si>
  <si>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</si>
  <si>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</si>
  <si>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</si>
  <si>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</si>
  <si>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</si>
  <si>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</si>
  <si>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</si>
  <si>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</si>
  <si>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</si>
  <si>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</si>
  <si>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</si>
  <si>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</si>
  <si>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</si>
  <si>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</si>
  <si>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</si>
  <si>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</si>
  <si>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</si>
  <si>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</si>
  <si>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</si>
  <si>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</si>
  <si>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</si>
  <si>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</si>
  <si>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</si>
  <si>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</si>
  <si>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</si>
  <si>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</si>
  <si>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</si>
  <si>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</si>
  <si>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</si>
  <si>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</si>
  <si>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</si>
  <si>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</si>
  <si>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</si>
  <si>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</si>
  <si>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</si>
  <si>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</si>
  <si>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</si>
  <si>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</si>
  <si>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</si>
  <si>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</si>
  <si>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</si>
  <si>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</si>
  <si>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</si>
  <si>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</si>
  <si>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</si>
  <si>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</si>
  <si>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</si>
  <si>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</si>
  <si>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</si>
  <si>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</si>
  <si>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</si>
  <si>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</si>
  <si>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</si>
  <si>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</si>
  <si>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</si>
  <si>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</si>
  <si>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</si>
  <si>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</si>
  <si>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</si>
  <si>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</si>
  <si>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</si>
  <si>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</si>
  <si>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</si>
  <si>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</si>
  <si>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</si>
  <si>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</si>
  <si>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</si>
  <si>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</si>
  <si>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</si>
  <si>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</si>
  <si>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</si>
  <si>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</si>
  <si>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</si>
  <si>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</si>
  <si>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</si>
  <si>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</si>
  <si>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</si>
  <si>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</si>
  <si>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</si>
  <si>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</si>
  <si>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</si>
  <si>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</si>
  <si>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</si>
  <si>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</si>
  <si>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</si>
  <si>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</si>
  <si>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</si>
  <si>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</si>
  <si>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</si>
  <si>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</si>
  <si>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</si>
  <si>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</si>
  <si>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</si>
  <si>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</si>
  <si>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</si>
  <si>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</si>
  <si>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</si>
  <si>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</si>
  <si>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</si>
  <si>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</si>
  <si>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</si>
  <si>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</si>
  <si>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</si>
  <si>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</si>
  <si>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</si>
  <si>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</si>
  <si>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</si>
  <si>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</si>
  <si>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</si>
  <si>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</si>
  <si>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</si>
  <si>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</si>
  <si>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</si>
  <si>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</si>
  <si>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</si>
  <si>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</si>
  <si>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</si>
  <si>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</si>
  <si>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</si>
  <si>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</si>
  <si>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</si>
  <si>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</si>
  <si>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</si>
  <si>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</si>
  <si>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</si>
  <si>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</si>
  <si>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</si>
  <si>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</si>
  <si>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</si>
  <si>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</si>
  <si>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</si>
  <si>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</si>
  <si>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</si>
  <si>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</si>
  <si>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</si>
  <si>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</si>
  <si>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</si>
  <si>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</si>
  <si>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</si>
  <si>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</si>
  <si>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</si>
  <si>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</si>
  <si>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</si>
  <si>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</si>
  <si>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</si>
  <si>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</si>
  <si>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</si>
  <si>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</si>
  <si>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</si>
  <si>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</si>
  <si>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</si>
  <si>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</si>
  <si>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</si>
  <si>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</si>
  <si>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</si>
  <si>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</si>
  <si>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</si>
  <si>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</si>
  <si>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</si>
  <si>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</si>
  <si>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</si>
  <si>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</si>
  <si>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</si>
  <si>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</si>
  <si>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</si>
  <si>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</si>
  <si>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</si>
  <si>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</si>
  <si>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</si>
  <si>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</si>
  <si>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</si>
  <si>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</si>
  <si>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</si>
  <si>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</si>
  <si>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</si>
  <si>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</si>
  <si>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</si>
  <si>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</si>
  <si>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</si>
  <si>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</si>
  <si>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</si>
  <si>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</si>
  <si>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</si>
  <si>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</si>
  <si>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</si>
  <si>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</si>
  <si>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</si>
  <si>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</si>
  <si>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</si>
  <si>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</si>
  <si>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</si>
  <si>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</si>
  <si>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</si>
  <si>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</si>
  <si>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</si>
  <si>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</si>
  <si>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</si>
  <si>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</si>
  <si>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</si>
  <si>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</si>
  <si>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</si>
  <si>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</si>
  <si>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</si>
  <si>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</si>
  <si>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</si>
  <si>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</si>
  <si>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</si>
  <si>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</si>
  <si>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</si>
  <si>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</si>
  <si>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</si>
  <si>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</si>
  <si>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</si>
  <si>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</si>
  <si>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</si>
  <si>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</si>
  <si>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</si>
  <si>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</si>
  <si>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</si>
  <si>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</si>
  <si>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</si>
  <si>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</si>
  <si>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</si>
  <si>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</si>
  <si>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</si>
  <si>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</si>
  <si>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</si>
  <si>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</si>
  <si>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</si>
  <si>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</si>
  <si>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</si>
  <si>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</si>
  <si>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</si>
  <si>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</si>
  <si>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</si>
  <si>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</si>
  <si>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</si>
  <si>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</si>
  <si>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</si>
  <si>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</si>
  <si>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</si>
  <si>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</si>
  <si>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</si>
  <si>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</si>
  <si>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</si>
  <si>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</si>
  <si>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</si>
  <si>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</si>
  <si>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</si>
  <si>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</si>
  <si>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</si>
  <si>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</si>
  <si>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</si>
  <si>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</si>
  <si>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</si>
  <si>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</si>
  <si>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</si>
  <si>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</si>
  <si>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</si>
  <si>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</si>
  <si>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</si>
  <si>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</si>
  <si>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</si>
  <si>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</si>
  <si>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</si>
  <si>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</si>
  <si>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</si>
  <si>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</si>
  <si>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</si>
  <si>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</si>
  <si>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</si>
  <si>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</si>
  <si>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</si>
  <si>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</si>
  <si>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</si>
  <si>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</si>
  <si>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</si>
  <si>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</si>
  <si>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</si>
  <si>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</si>
  <si>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</si>
  <si>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</si>
  <si>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</si>
  <si>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</si>
  <si>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</si>
  <si>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</si>
  <si>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</si>
  <si>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</si>
  <si>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</si>
  <si>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</si>
  <si>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</si>
  <si>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</si>
  <si>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</si>
  <si>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</si>
  <si>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</si>
  <si>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</si>
  <si>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</si>
  <si>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</si>
  <si>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</si>
  <si>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</si>
  <si>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</si>
  <si>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</si>
  <si>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</si>
  <si>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</si>
  <si>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</si>
  <si>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</si>
  <si>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</si>
  <si>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</si>
  <si>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</si>
  <si>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</si>
  <si>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</si>
  <si>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</si>
  <si>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</si>
  <si>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</si>
  <si>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</si>
  <si>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</si>
  <si>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</si>
  <si>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</si>
  <si>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</si>
  <si>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</si>
  <si>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</si>
  <si>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</si>
  <si>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</si>
  <si>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</si>
  <si>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</si>
  <si>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</si>
  <si>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</si>
  <si>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</si>
  <si>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</si>
  <si>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</si>
  <si>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</si>
  <si>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</si>
  <si>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</si>
  <si>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</si>
  <si>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</si>
  <si>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</si>
  <si>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</si>
  <si>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</si>
  <si>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</si>
  <si>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</si>
  <si>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</si>
  <si>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</si>
  <si>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</si>
  <si>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</si>
  <si>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</si>
  <si>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</si>
  <si>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</si>
  <si>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</si>
  <si>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</si>
  <si>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</si>
  <si>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</si>
  <si>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</si>
  <si>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</si>
  <si>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</si>
  <si>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</si>
  <si>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</si>
  <si>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</si>
  <si>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</si>
  <si>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</si>
  <si>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</si>
  <si>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</si>
  <si>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</si>
  <si>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</si>
  <si>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</si>
  <si>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</si>
  <si>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</si>
  <si>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</si>
  <si>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</si>
  <si>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</si>
  <si>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</si>
  <si>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</si>
  <si>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</si>
  <si>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</si>
  <si>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</si>
  <si>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</si>
  <si>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</si>
  <si>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</si>
  <si>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</si>
  <si>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</si>
  <si>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</si>
  <si>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</si>
  <si>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</si>
  <si>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</si>
  <si>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</si>
  <si>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</si>
  <si>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</si>
  <si>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</si>
  <si>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</si>
  <si>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</si>
  <si>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</si>
  <si>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</si>
  <si>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</si>
  <si>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</si>
  <si>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</si>
  <si>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</si>
  <si>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</si>
  <si>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</si>
  <si>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</si>
  <si>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</si>
  <si>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</si>
  <si>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</si>
  <si>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</si>
  <si>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</si>
  <si>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</si>
  <si>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</si>
  <si>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</si>
  <si>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</si>
  <si>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</si>
  <si>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</si>
  <si>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</si>
  <si>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</si>
  <si>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</si>
  <si>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</si>
  <si>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</si>
  <si>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</si>
  <si>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</si>
  <si>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</si>
  <si>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</si>
  <si>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</si>
  <si>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</si>
  <si>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</si>
  <si>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</si>
  <si>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</si>
  <si>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</si>
  <si>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</si>
  <si>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</si>
  <si>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</si>
  <si>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</si>
  <si>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</si>
  <si>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</si>
  <si>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</si>
  <si>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</si>
  <si>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</si>
  <si>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</si>
  <si>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</si>
  <si>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</si>
  <si>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</si>
  <si>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</si>
  <si>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</si>
  <si>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</si>
  <si>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</si>
  <si>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</si>
  <si>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</si>
  <si>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</si>
  <si>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</si>
  <si>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</si>
  <si>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</si>
  <si>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</si>
  <si>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</si>
  <si>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</si>
  <si>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</si>
  <si>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</si>
  <si>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</si>
  <si>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</si>
  <si>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</si>
  <si>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</si>
  <si>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</si>
  <si>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</si>
  <si>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</si>
  <si>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</si>
  <si>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</si>
  <si>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</si>
  <si>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</si>
  <si>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</si>
  <si>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</si>
  <si>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</si>
  <si>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</si>
  <si>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</si>
  <si>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</si>
  <si>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</si>
  <si>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</si>
  <si>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</si>
  <si>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</si>
  <si>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</si>
  <si>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</si>
  <si>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</si>
  <si>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</si>
  <si>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</si>
  <si>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</si>
  <si>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</si>
  <si>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</si>
  <si>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</si>
  <si>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</si>
  <si>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</si>
  <si>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</si>
  <si>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</si>
  <si>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</si>
  <si>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</si>
  <si>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</si>
  <si>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</si>
  <si>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</si>
  <si>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</si>
  <si>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</si>
  <si>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</si>
  <si>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</si>
  <si>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</si>
  <si>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</si>
  <si>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</si>
  <si>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</si>
  <si>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</si>
  <si>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</si>
  <si>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</si>
  <si>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</si>
  <si>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</si>
  <si>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</si>
  <si>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</si>
  <si>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</si>
  <si>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</si>
  <si>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</si>
  <si>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</si>
  <si>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</si>
  <si>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</si>
  <si>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</si>
  <si>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</si>
  <si>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</si>
  <si>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</si>
  <si>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</si>
  <si>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</si>
  <si>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</si>
  <si>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</si>
  <si>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</si>
  <si>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</si>
  <si>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</si>
  <si>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</si>
  <si>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</si>
  <si>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</si>
  <si>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</si>
  <si>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</si>
  <si>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</si>
  <si>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</si>
  <si>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</si>
  <si>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</si>
  <si>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</si>
  <si>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</si>
  <si>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</si>
  <si>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</si>
  <si>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</si>
  <si>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</si>
  <si>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</si>
  <si>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</si>
  <si>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</si>
  <si>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</si>
  <si>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</si>
  <si>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</si>
  <si>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</si>
  <si>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</si>
  <si>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</si>
  <si>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</si>
  <si>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</si>
  <si>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</si>
  <si>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</si>
  <si>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</si>
  <si>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</si>
  <si>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</si>
  <si>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</si>
  <si>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</si>
  <si>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</si>
  <si>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</si>
  <si>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</si>
  <si>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</si>
  <si>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</si>
  <si>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</si>
  <si>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</si>
  <si>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</si>
  <si>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</si>
  <si>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</si>
  <si>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</si>
  <si>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</si>
  <si>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</si>
  <si>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</si>
  <si>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</si>
  <si>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</si>
  <si>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</si>
  <si>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</si>
  <si>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</si>
  <si>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</si>
  <si>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</si>
  <si>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</si>
  <si>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</si>
  <si>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</si>
  <si>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</si>
  <si>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</si>
  <si>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</si>
  <si>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</si>
  <si>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</si>
  <si>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</si>
  <si>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</si>
  <si>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</si>
  <si>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</si>
  <si>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</si>
  <si>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</si>
  <si>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</si>
  <si>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</si>
  <si>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</si>
  <si>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</si>
  <si>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</si>
  <si>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</si>
  <si>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</si>
  <si>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</si>
  <si>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</si>
  <si>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</si>
  <si>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</si>
  <si>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</si>
  <si>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</si>
  <si>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</si>
  <si>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</si>
  <si>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</si>
  <si>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</si>
  <si>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</si>
  <si>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</si>
  <si>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</si>
  <si>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</si>
  <si>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</si>
  <si>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</si>
  <si>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</si>
  <si>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</si>
  <si>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</si>
  <si>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</si>
  <si>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</si>
  <si>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</si>
  <si>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</si>
  <si>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</si>
  <si>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</si>
  <si>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</si>
  <si>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</si>
  <si>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</si>
  <si>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</si>
  <si>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</si>
  <si>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</si>
  <si>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</si>
  <si>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</si>
  <si>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</si>
  <si>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</si>
  <si>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</si>
  <si>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</si>
  <si>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</si>
  <si>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</si>
  <si>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</si>
  <si>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</si>
  <si>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</si>
  <si>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</si>
  <si>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</si>
  <si>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</si>
  <si>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</si>
  <si>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</si>
  <si>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</si>
  <si>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</si>
  <si>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</si>
  <si>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</si>
  <si>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</si>
  <si>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</si>
  <si>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</si>
  <si>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</si>
  <si>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</si>
  <si>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</si>
  <si>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</si>
  <si>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</si>
  <si>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</si>
  <si>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</si>
  <si>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</si>
  <si>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</si>
  <si>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</si>
  <si>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</si>
  <si>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</si>
  <si>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</si>
  <si>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</si>
  <si>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</si>
  <si>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</si>
  <si>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</si>
  <si>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</si>
  <si>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</si>
  <si>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</si>
  <si>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</si>
  <si>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</si>
  <si>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</si>
  <si>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</si>
  <si>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</si>
  <si>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</si>
  <si>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</si>
  <si>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</si>
  <si>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</si>
  <si>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</si>
  <si>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</si>
  <si>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</si>
  <si>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</si>
  <si>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</si>
  <si>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</si>
  <si>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</si>
  <si>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</si>
  <si>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</si>
  <si>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</si>
  <si>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</si>
  <si>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</si>
  <si>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</si>
  <si>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</si>
  <si>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</si>
  <si>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</si>
  <si>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</si>
  <si>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</si>
  <si>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</si>
  <si>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</si>
  <si>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</si>
  <si>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</si>
  <si>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</si>
  <si>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</si>
  <si>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</si>
  <si>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</si>
  <si>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</si>
  <si>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</si>
  <si>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</si>
  <si>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</si>
  <si>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</si>
  <si>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</si>
  <si>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</si>
  <si>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</si>
  <si>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</si>
  <si>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</si>
  <si>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</si>
  <si>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</si>
  <si>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</si>
  <si>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</si>
  <si>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</si>
  <si>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</si>
  <si>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</si>
  <si>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</si>
  <si>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</si>
  <si>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</si>
  <si>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</si>
  <si>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</si>
  <si>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</si>
  <si>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</si>
  <si>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</si>
  <si>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</si>
  <si>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</si>
  <si>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</si>
  <si>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</si>
  <si>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</si>
  <si>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</si>
  <si>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</si>
  <si>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</si>
  <si>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</si>
  <si>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</si>
  <si>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</si>
  <si>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</si>
  <si>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</si>
  <si>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</si>
  <si>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</si>
  <si>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</si>
  <si>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</si>
  <si>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</si>
  <si>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</si>
  <si>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</si>
  <si>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</si>
  <si>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</si>
  <si>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</si>
  <si>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</si>
  <si>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</si>
  <si>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</si>
  <si>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</si>
  <si>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</si>
  <si>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</si>
  <si>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</si>
  <si>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</si>
  <si>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</si>
  <si>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</si>
  <si>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</si>
  <si>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</si>
  <si>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</si>
  <si>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</si>
  <si>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</si>
  <si>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</si>
  <si>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</si>
  <si>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</si>
  <si>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</si>
  <si>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</si>
  <si>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</si>
  <si>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</si>
  <si>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</si>
  <si>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</si>
  <si>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</si>
  <si>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</si>
  <si>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</si>
  <si>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</si>
  <si>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</si>
  <si>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</si>
  <si>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</si>
  <si>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</si>
  <si>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</si>
  <si>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</si>
  <si>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</si>
  <si>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</si>
  <si>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</si>
  <si>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</si>
  <si>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</si>
  <si>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</si>
  <si>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</si>
  <si>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</si>
  <si>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</si>
  <si>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</si>
  <si>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</si>
  <si>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</si>
  <si>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</si>
  <si>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</si>
  <si>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</si>
  <si>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</si>
  <si>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</si>
  <si>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</si>
  <si>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</si>
  <si>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</si>
  <si>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</si>
  <si>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</si>
  <si>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</si>
  <si>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</si>
  <si>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</si>
  <si>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</si>
  <si>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</si>
  <si>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</si>
  <si>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</si>
  <si>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</si>
  <si>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</si>
  <si>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</si>
  <si>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</si>
  <si>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</si>
  <si>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</si>
  <si>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</si>
  <si>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</si>
  <si>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</si>
  <si>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</si>
  <si>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</si>
  <si>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</si>
  <si>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</si>
  <si>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</si>
  <si>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</si>
  <si>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</si>
  <si>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</si>
  <si>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</si>
  <si>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</si>
  <si>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</si>
  <si>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</si>
  <si>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</si>
  <si>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</si>
  <si>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</si>
  <si>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</si>
  <si>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</si>
  <si>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</si>
  <si>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</si>
  <si>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</si>
  <si>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</si>
  <si>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</si>
  <si>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</si>
  <si>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</si>
  <si>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</si>
  <si>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</si>
  <si>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</si>
  <si>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</si>
  <si>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</si>
  <si>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</si>
  <si>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</si>
  <si>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</si>
  <si>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</si>
  <si>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</si>
  <si>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</si>
  <si>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</si>
  <si>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</si>
  <si>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</si>
  <si>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</si>
  <si>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</si>
  <si>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</si>
  <si>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</si>
  <si>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</si>
  <si>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</si>
  <si>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</si>
  <si>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</si>
  <si>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</si>
  <si>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</si>
  <si>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</si>
  <si>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</si>
  <si>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</si>
  <si>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</si>
  <si>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</si>
  <si>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</si>
  <si>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</si>
  <si>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</si>
  <si>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</si>
  <si>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</si>
  <si>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</si>
  <si>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</si>
  <si>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</si>
  <si>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</si>
  <si>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</si>
  <si>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</si>
  <si>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</si>
  <si>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</si>
  <si>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</si>
  <si>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</si>
  <si>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</si>
  <si>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</si>
  <si>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</si>
  <si>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</si>
  <si>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</si>
  <si>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</si>
  <si>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</si>
  <si>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</si>
  <si>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</si>
  <si>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</si>
  <si>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</si>
  <si>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</si>
  <si>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</si>
  <si>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</si>
  <si>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</si>
  <si>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</si>
  <si>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</si>
  <si>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</si>
  <si>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</si>
  <si>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</si>
  <si>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</si>
  <si>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</si>
  <si>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</si>
  <si>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</si>
  <si>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</si>
  <si>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</si>
  <si>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</si>
  <si>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</si>
  <si>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</si>
  <si>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</si>
  <si>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</si>
  <si>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</si>
  <si>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</si>
  <si>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</si>
  <si>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</si>
  <si>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</si>
  <si>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</si>
  <si>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</si>
  <si>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</si>
  <si>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</si>
  <si>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</si>
  <si>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</si>
  <si>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</si>
  <si>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</si>
  <si>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</si>
  <si>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</si>
  <si>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</si>
  <si>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</si>
  <si>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</si>
  <si>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</si>
  <si>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</si>
  <si>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</si>
  <si>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</si>
  <si>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</si>
  <si>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</si>
  <si>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</si>
  <si>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</si>
  <si>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</si>
  <si>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</si>
  <si>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</si>
  <si>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</si>
  <si>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</si>
  <si>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</si>
  <si>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</si>
  <si>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</si>
  <si>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</si>
  <si>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</si>
  <si>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</si>
  <si>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</si>
  <si>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</si>
  <si>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</si>
  <si>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</si>
  <si>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</si>
  <si>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</si>
  <si>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</si>
  <si>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</si>
  <si>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</si>
  <si>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</si>
  <si>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</si>
  <si>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</si>
  <si>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</si>
  <si>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</si>
  <si>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</si>
  <si>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</si>
  <si>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</si>
  <si>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</si>
  <si>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</si>
  <si>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</si>
  <si>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</si>
  <si>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</si>
  <si>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</si>
  <si>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</si>
  <si>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</si>
  <si>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</si>
  <si>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</si>
  <si>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</si>
  <si>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</si>
  <si>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</si>
  <si>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</si>
  <si>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</si>
  <si>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</si>
  <si>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</si>
  <si>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</si>
  <si>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</si>
  <si>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</si>
  <si>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</si>
  <si>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</si>
  <si>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</si>
  <si>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</si>
  <si>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</si>
  <si>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</si>
  <si>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</si>
  <si>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</si>
  <si>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</si>
  <si>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</si>
  <si>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</si>
  <si>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</si>
  <si>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</si>
  <si>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</si>
  <si>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</si>
  <si>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</si>
  <si>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</si>
  <si>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</si>
  <si>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</si>
  <si>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</si>
  <si>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</si>
  <si>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</si>
  <si>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</si>
  <si>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</si>
  <si>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</si>
  <si>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</si>
  <si>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</si>
  <si>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</si>
  <si>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</si>
  <si>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</si>
  <si>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</si>
  <si>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</si>
  <si>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</si>
  <si>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</si>
  <si>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</si>
  <si>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</si>
  <si>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</si>
  <si>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</si>
  <si>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</si>
  <si>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</si>
  <si>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</si>
  <si>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</si>
  <si>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</si>
  <si>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</si>
  <si>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</si>
  <si>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</si>
  <si>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</si>
  <si>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</si>
  <si>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</si>
  <si>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</si>
  <si>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</si>
  <si>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</si>
  <si>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</si>
  <si>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</si>
  <si>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</si>
  <si>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</si>
  <si>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</si>
  <si>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</si>
  <si>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</si>
  <si>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</si>
  <si>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</si>
  <si>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</si>
  <si>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</si>
  <si>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</si>
  <si>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</si>
  <si>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</si>
  <si>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</si>
  <si>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</si>
  <si>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</si>
  <si>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</si>
  <si>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</si>
  <si>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</si>
  <si>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</si>
  <si>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</si>
  <si>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</si>
  <si>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</si>
  <si>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</si>
  <si>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</si>
  <si>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</si>
  <si>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</si>
  <si>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</si>
  <si>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</si>
  <si>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</si>
  <si>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</si>
  <si>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</si>
  <si>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</si>
  <si>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</si>
  <si>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</si>
  <si>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</si>
  <si>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</si>
  <si>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</si>
  <si>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</si>
  <si>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</si>
  <si>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</si>
  <si>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</si>
  <si>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</si>
  <si>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</si>
  <si>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</si>
  <si>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</si>
  <si>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</si>
  <si>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</si>
  <si>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</si>
  <si>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</si>
  <si>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</si>
  <si>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</si>
  <si>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</si>
  <si>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</si>
  <si>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</si>
  <si>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</si>
  <si>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</si>
  <si>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</si>
  <si>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</si>
  <si>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</si>
  <si>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</si>
  <si>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</si>
  <si>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</si>
  <si>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</si>
  <si>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</si>
  <si>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</si>
  <si>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</si>
  <si>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</si>
  <si>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</si>
  <si>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</si>
  <si>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</si>
  <si>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</si>
  <si>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</si>
  <si>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</si>
  <si>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</si>
  <si>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</si>
  <si>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</si>
  <si>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</si>
  <si>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</si>
  <si>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</si>
  <si>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</si>
  <si>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</si>
  <si>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</si>
  <si>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</si>
  <si>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</si>
  <si>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</si>
  <si>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</si>
  <si>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</si>
  <si>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</si>
  <si>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</si>
  <si>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</si>
  <si>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</si>
  <si>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</si>
  <si>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</si>
  <si>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</si>
  <si>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</si>
  <si>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</si>
  <si>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</si>
  <si>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</si>
  <si>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</si>
  <si>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</si>
  <si>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</si>
  <si>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</si>
  <si>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</si>
  <si>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</si>
  <si>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</si>
  <si>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</si>
  <si>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</si>
  <si>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</si>
  <si>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</si>
  <si>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</si>
  <si>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</si>
  <si>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</si>
  <si>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</si>
  <si>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</si>
  <si>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</si>
  <si>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</si>
  <si>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</si>
  <si>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</si>
  <si>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</si>
  <si>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</si>
  <si>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</si>
  <si>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</si>
  <si>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</si>
  <si>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</si>
  <si>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</si>
  <si>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</si>
  <si>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</si>
  <si>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</si>
  <si>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</si>
  <si>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</si>
  <si>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</si>
  <si>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</si>
  <si>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</si>
  <si>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</si>
  <si>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</si>
  <si>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</si>
  <si>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</si>
  <si>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</si>
  <si>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</si>
  <si>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</si>
  <si>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</si>
  <si>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</si>
  <si>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</si>
  <si>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</si>
  <si>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</si>
  <si>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</si>
  <si>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</si>
  <si>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</si>
  <si>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</si>
  <si>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</si>
  <si>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</si>
  <si>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</si>
  <si>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</si>
  <si>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</si>
  <si>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</si>
  <si>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</si>
  <si>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</si>
  <si>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</si>
  <si>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</si>
  <si>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</si>
  <si>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</si>
  <si>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</si>
  <si>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</si>
  <si>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</si>
  <si>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</si>
  <si>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</si>
  <si>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</si>
  <si>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</si>
  <si>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</si>
  <si>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</si>
  <si>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</si>
  <si>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</si>
  <si>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</si>
  <si>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</si>
  <si>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</si>
  <si>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</si>
  <si>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</si>
  <si>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</si>
  <si>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</si>
  <si>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</si>
  <si>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</si>
  <si>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</si>
  <si>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</si>
  <si>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</si>
  <si>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</si>
  <si>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</si>
  <si>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</si>
  <si>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</si>
  <si>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</si>
  <si>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</si>
  <si>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</si>
  <si>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</si>
  <si>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</si>
  <si>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</si>
  <si>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</si>
  <si>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</si>
  <si>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</si>
  <si>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</si>
  <si>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</si>
  <si>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</si>
  <si>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</si>
  <si>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</si>
  <si>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</si>
  <si>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</si>
  <si>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</si>
  <si>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</si>
  <si>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</si>
  <si>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</si>
  <si>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</si>
  <si>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</si>
  <si>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</si>
  <si>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</si>
  <si>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</si>
  <si>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</si>
  <si>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</si>
  <si>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</si>
  <si>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</si>
  <si>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</si>
  <si>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</si>
  <si>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</si>
  <si>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</si>
  <si>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</si>
  <si>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</si>
  <si>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</si>
  <si>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</si>
  <si>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</si>
  <si>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</si>
  <si>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</si>
  <si>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</si>
  <si>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</si>
  <si>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</si>
  <si>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</si>
  <si>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</si>
  <si>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</si>
  <si>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</si>
  <si>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</si>
  <si>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</si>
  <si>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</si>
  <si>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</si>
  <si>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</si>
  <si>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</si>
  <si>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</si>
  <si>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</si>
  <si>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</si>
  <si>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</si>
  <si>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</si>
  <si>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</si>
  <si>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</si>
  <si>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</si>
  <si>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</si>
  <si>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</si>
  <si>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</si>
  <si>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</si>
  <si>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</si>
  <si>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</si>
  <si>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</si>
  <si>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</si>
  <si>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</si>
  <si>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</si>
  <si>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</si>
  <si>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</si>
  <si>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</si>
  <si>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</si>
  <si>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</si>
  <si>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</si>
  <si>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</si>
  <si>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</si>
  <si>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</si>
  <si>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</si>
  <si>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</si>
  <si>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</si>
  <si>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</si>
  <si>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</si>
  <si>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</si>
  <si>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</si>
  <si>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</si>
  <si>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</si>
  <si>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</si>
  <si>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</si>
  <si>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</si>
  <si>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</si>
  <si>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</si>
  <si>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</si>
  <si>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</si>
  <si>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</si>
  <si>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</si>
  <si>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</si>
  <si>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</si>
  <si>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</si>
  <si>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</si>
  <si>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</si>
  <si>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</si>
  <si>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</si>
  <si>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</si>
  <si>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</si>
  <si>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</si>
  <si>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</si>
  <si>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</si>
  <si>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</si>
  <si>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</si>
  <si>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</si>
  <si>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</si>
  <si>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</si>
  <si>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</si>
  <si>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</si>
  <si>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</si>
  <si>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</si>
  <si>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</si>
  <si>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</si>
  <si>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</si>
  <si>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</si>
  <si>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</si>
  <si>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</si>
  <si>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</si>
  <si>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</si>
  <si>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</si>
  <si>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</si>
  <si>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</si>
  <si>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</si>
  <si>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</si>
  <si>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</si>
  <si>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</si>
  <si>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</si>
  <si>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</si>
  <si>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</si>
  <si>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</si>
  <si>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</si>
  <si>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</si>
  <si>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</si>
  <si>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</si>
  <si>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</si>
  <si>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</si>
  <si>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</si>
  <si>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</si>
  <si>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</si>
  <si>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</si>
  <si>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</si>
  <si>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</si>
  <si>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</si>
  <si>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</si>
  <si>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</si>
  <si>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</si>
  <si>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</si>
  <si>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</si>
  <si>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</si>
  <si>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</si>
  <si>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</si>
  <si>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</si>
  <si>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</si>
  <si>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</si>
  <si>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</si>
  <si>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</si>
  <si>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</si>
  <si>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</si>
  <si>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</si>
  <si>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</si>
  <si>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</si>
  <si>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</si>
  <si>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</si>
  <si>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</si>
  <si>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</si>
  <si>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</si>
  <si>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</si>
  <si>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</si>
  <si>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</si>
  <si>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</si>
  <si>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</si>
  <si>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</si>
  <si>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</si>
  <si>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</si>
  <si>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</si>
  <si>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</si>
  <si>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</si>
  <si>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</si>
  <si>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</si>
  <si>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</si>
  <si>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</si>
  <si>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</si>
  <si>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</si>
  <si>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</si>
  <si>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</si>
  <si>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</si>
  <si>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</si>
  <si>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</si>
  <si>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</si>
  <si>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</si>
  <si>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</si>
  <si>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</si>
  <si>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</si>
  <si>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</si>
  <si>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</si>
  <si>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</si>
  <si>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</si>
  <si>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</si>
  <si>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</si>
  <si>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</si>
  <si>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</si>
  <si>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</si>
  <si>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</si>
  <si>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</si>
  <si>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</si>
  <si>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</si>
  <si>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</si>
  <si>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</si>
  <si>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</si>
  <si>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</si>
  <si>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</si>
  <si>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</si>
  <si>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</si>
  <si>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</si>
  <si>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</si>
  <si>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</si>
  <si>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</si>
  <si>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</si>
  <si>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</si>
  <si>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</si>
  <si>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</si>
  <si>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</si>
  <si>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</si>
  <si>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</si>
  <si>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</si>
  <si>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</si>
  <si>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</si>
  <si>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</si>
  <si>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</si>
  <si>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</si>
  <si>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</si>
  <si>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</si>
  <si>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</si>
  <si>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</si>
  <si>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</si>
  <si>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</si>
  <si>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</si>
  <si>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</si>
  <si>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</si>
  <si>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</si>
  <si>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</si>
  <si>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</si>
  <si>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</si>
  <si>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</si>
  <si>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</si>
  <si>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</si>
  <si>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</si>
  <si>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</si>
  <si>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</si>
  <si>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</si>
  <si>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</si>
  <si>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</si>
  <si>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</si>
  <si>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</si>
  <si>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</si>
  <si>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</si>
  <si>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</si>
  <si>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</si>
  <si>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</si>
  <si>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</si>
  <si>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</si>
  <si>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</si>
  <si>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</si>
  <si>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</si>
  <si>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</si>
  <si>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</si>
  <si>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</si>
  <si>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</si>
  <si>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</si>
  <si>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</si>
  <si>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</si>
  <si>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</si>
  <si>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</si>
  <si>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</si>
  <si>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</si>
  <si>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</si>
  <si>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</si>
  <si>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</si>
  <si>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</si>
  <si>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</si>
  <si>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</si>
  <si>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</si>
  <si>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</si>
  <si>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</si>
  <si>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</si>
  <si>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</si>
  <si>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</si>
  <si>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</si>
  <si>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</si>
  <si>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</si>
  <si>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</si>
  <si>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</si>
  <si>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</si>
  <si>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</si>
  <si>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</si>
  <si>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</si>
  <si>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</si>
  <si>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</si>
  <si>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</si>
  <si>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</si>
  <si>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</si>
  <si>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</si>
  <si>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</si>
  <si>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</si>
  <si>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</si>
  <si>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</si>
  <si>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</si>
  <si>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</si>
  <si>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</si>
  <si>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</si>
  <si>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</si>
  <si>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</si>
  <si>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</si>
  <si>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</si>
  <si>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</si>
  <si>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</si>
  <si>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</si>
  <si>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</si>
  <si>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</si>
  <si>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</si>
  <si>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</si>
  <si>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</si>
  <si>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</si>
  <si>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</si>
  <si>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</si>
  <si>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</si>
  <si>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</si>
  <si>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</si>
  <si>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</si>
  <si>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</si>
  <si>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</si>
  <si>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</si>
  <si>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</si>
  <si>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</si>
  <si>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</si>
  <si>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</si>
  <si>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</si>
  <si>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</si>
  <si>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</si>
  <si>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</si>
  <si>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</si>
  <si>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</si>
  <si>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</si>
  <si>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</si>
  <si>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</si>
  <si>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</si>
  <si>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</si>
  <si>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</si>
  <si>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</si>
  <si>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</si>
  <si>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</si>
  <si>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</si>
  <si>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</si>
  <si>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</si>
  <si>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</si>
  <si>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</si>
  <si>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</si>
  <si>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</si>
  <si>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</si>
  <si>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</si>
  <si>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</si>
  <si>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</si>
  <si>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</si>
  <si>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</si>
  <si>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</si>
  <si>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</si>
  <si>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</si>
  <si>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</si>
  <si>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</si>
  <si>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</si>
  <si>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</si>
  <si>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</si>
  <si>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</si>
  <si>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</si>
  <si>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</si>
  <si>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</si>
  <si>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</si>
  <si>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</si>
  <si>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</si>
  <si>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</si>
  <si>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</si>
  <si>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</si>
  <si>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</si>
  <si>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</si>
  <si>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</si>
  <si>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</si>
  <si>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</si>
  <si>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</si>
  <si>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</si>
  <si>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</si>
  <si>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</si>
  <si>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</si>
  <si>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</si>
  <si>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</si>
  <si>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</si>
  <si>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</si>
  <si>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</si>
  <si>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</si>
  <si>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</si>
  <si>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</si>
  <si>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</si>
  <si>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</si>
  <si>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</si>
  <si>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</si>
  <si>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</si>
  <si>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</si>
  <si>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</si>
  <si>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</si>
  <si>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</si>
  <si>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</si>
  <si>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</si>
  <si>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</si>
  <si>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</si>
  <si>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</si>
  <si>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</si>
  <si>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</si>
  <si>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</si>
  <si>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</si>
  <si>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</si>
  <si>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</si>
  <si>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</si>
  <si>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</si>
  <si>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</si>
  <si>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</si>
  <si>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</si>
  <si>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</si>
  <si>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</si>
  <si>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</si>
  <si>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</si>
  <si>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</si>
  <si>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</si>
  <si>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</si>
  <si>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</si>
  <si>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</si>
  <si>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</si>
  <si>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</si>
  <si>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</si>
  <si>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</si>
  <si>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</si>
  <si>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</si>
  <si>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</si>
  <si>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</si>
  <si>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</si>
  <si>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</si>
  <si>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</si>
  <si>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</si>
  <si>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</si>
  <si>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</si>
  <si>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</si>
  <si>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</si>
  <si>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</si>
  <si>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</si>
  <si>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</si>
  <si>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</si>
  <si>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</si>
  <si>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</si>
  <si>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</si>
  <si>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</si>
  <si>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</si>
  <si>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</si>
  <si>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</si>
  <si>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</si>
  <si>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</si>
  <si>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</si>
  <si>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</si>
  <si>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</si>
  <si>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</si>
  <si>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</si>
  <si>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</si>
  <si>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</si>
  <si>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</si>
  <si>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</si>
  <si>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</si>
  <si>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</si>
  <si>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</si>
  <si>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</si>
  <si>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</si>
  <si>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</si>
  <si>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</si>
  <si>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</si>
  <si>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</si>
  <si>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</si>
  <si>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</si>
  <si>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</si>
  <si>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</si>
  <si>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</si>
  <si>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</si>
  <si>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</si>
  <si>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</si>
  <si>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</si>
  <si>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</si>
  <si>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</si>
  <si>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</si>
  <si>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</si>
  <si>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</si>
  <si>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</si>
  <si>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</si>
  <si>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</si>
  <si>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</si>
  <si>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</si>
  <si>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</si>
  <si>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</si>
  <si>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</si>
  <si>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</si>
  <si>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</si>
  <si>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</si>
  <si>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</si>
  <si>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</si>
  <si>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</si>
  <si>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</si>
  <si>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</si>
  <si>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</si>
  <si>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</si>
  <si>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</si>
  <si>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</si>
  <si>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</si>
  <si>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</si>
  <si>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</si>
  <si>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</si>
  <si>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</si>
  <si>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</si>
  <si>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</si>
  <si>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</si>
  <si>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</si>
  <si>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</si>
  <si>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</si>
  <si>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</si>
  <si>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</si>
  <si>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</si>
  <si>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</si>
  <si>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</si>
  <si>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</si>
  <si>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</si>
  <si>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</si>
  <si>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</si>
  <si>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</si>
  <si>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</si>
  <si>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</si>
  <si>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</si>
  <si>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</si>
  <si>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</si>
  <si>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</si>
  <si>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</si>
  <si>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</si>
  <si>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</si>
  <si>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</si>
  <si>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</si>
  <si>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</si>
  <si>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</si>
  <si>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</si>
  <si>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</si>
  <si>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</si>
  <si>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</si>
  <si>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</si>
  <si>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</si>
  <si>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</si>
  <si>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</si>
  <si>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</si>
  <si>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</si>
  <si>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</si>
  <si>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</si>
  <si>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</si>
  <si>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</si>
  <si>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</si>
  <si>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</si>
  <si>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</si>
  <si>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</si>
  <si>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</si>
  <si>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</si>
  <si>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</si>
  <si>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</si>
  <si>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</si>
  <si>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</si>
  <si>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</si>
  <si>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</si>
  <si>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</si>
  <si>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</si>
  <si>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</si>
  <si>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</si>
  <si>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</si>
  <si>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</si>
  <si>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</si>
  <si>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</si>
  <si>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</si>
  <si>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</si>
  <si>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</si>
  <si>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</si>
  <si>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</si>
  <si>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</si>
  <si>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</si>
  <si>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</si>
  <si>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</si>
  <si>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</si>
  <si>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</si>
  <si>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</si>
  <si>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</si>
  <si>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</si>
  <si>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</si>
  <si>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</si>
  <si>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</si>
  <si>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</si>
  <si>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</si>
  <si>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</si>
  <si>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</si>
  <si>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</si>
  <si>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</si>
  <si>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</si>
  <si>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</si>
  <si>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</si>
  <si>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</si>
  <si>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</si>
  <si>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</si>
  <si>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</si>
  <si>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</si>
  <si>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</si>
  <si>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</si>
  <si>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</si>
  <si>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</si>
  <si>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</si>
  <si>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</si>
  <si>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</si>
  <si>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</si>
  <si>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</si>
  <si>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</si>
  <si>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</si>
  <si>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</si>
  <si>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</si>
  <si>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</si>
  <si>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</si>
  <si>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</si>
  <si>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</si>
  <si>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</si>
  <si>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</si>
  <si>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</si>
  <si>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</si>
  <si>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</si>
  <si>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</si>
  <si>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</si>
  <si>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</si>
  <si>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</si>
  <si>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</si>
  <si>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</si>
  <si>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</si>
  <si>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</si>
  <si>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</si>
  <si>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</si>
  <si>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</si>
  <si>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</si>
  <si>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</si>
  <si>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</si>
  <si>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</si>
  <si>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</si>
  <si>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</si>
  <si>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</si>
  <si>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</si>
  <si>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</si>
  <si>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</si>
  <si>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</si>
  <si>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</si>
  <si>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</si>
  <si>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</si>
  <si>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</si>
  <si>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</si>
  <si>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</si>
  <si>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</si>
  <si>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</si>
  <si>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</si>
  <si>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</si>
  <si>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</si>
  <si>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</si>
  <si>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</si>
  <si>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</si>
  <si>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</si>
  <si>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</si>
  <si>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</si>
  <si>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</si>
  <si>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</si>
  <si>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</si>
  <si>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</si>
  <si>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</si>
  <si>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</si>
  <si>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</si>
  <si>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</si>
  <si>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</si>
  <si>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</si>
  <si>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</si>
  <si>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</si>
  <si>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</si>
  <si>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</si>
  <si>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</si>
  <si>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</si>
  <si>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</si>
  <si>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</si>
  <si>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</si>
  <si>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</si>
  <si>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</si>
  <si>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</si>
  <si>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</si>
  <si>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</si>
  <si>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</si>
  <si>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</si>
  <si>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</si>
  <si>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</si>
  <si>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</si>
  <si>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</si>
  <si>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</si>
  <si>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</si>
  <si>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</si>
  <si>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</si>
  <si>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</si>
  <si>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</si>
  <si>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</si>
  <si>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</si>
  <si>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</si>
  <si>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</si>
  <si>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</si>
  <si>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</si>
  <si>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</si>
  <si>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</si>
  <si>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</si>
  <si>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</si>
  <si>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</si>
  <si>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</si>
  <si>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</si>
  <si>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</si>
  <si>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</si>
  <si>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</si>
  <si>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</si>
  <si>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</si>
  <si>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</si>
  <si>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</si>
  <si>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</si>
  <si>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</si>
  <si>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</si>
  <si>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</si>
  <si>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</si>
  <si>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</si>
  <si>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</si>
  <si>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</si>
  <si>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</si>
  <si>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</si>
  <si>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</si>
  <si>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</si>
  <si>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</si>
  <si>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</si>
  <si>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</si>
  <si>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</si>
  <si>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</si>
  <si>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</si>
  <si>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</si>
  <si>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</si>
  <si>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</si>
  <si>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</si>
  <si>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</si>
  <si>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</si>
  <si>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</si>
  <si>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</si>
  <si>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</si>
  <si>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</si>
  <si>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</si>
  <si>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</si>
  <si>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</si>
  <si>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</si>
  <si>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</si>
  <si>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</si>
  <si>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</si>
  <si>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</si>
  <si>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</si>
  <si>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</si>
  <si>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</si>
  <si>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</si>
  <si>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</si>
  <si>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</si>
  <si>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</si>
  <si>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</si>
  <si>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</si>
  <si>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</si>
  <si>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</si>
  <si>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</si>
  <si>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</si>
  <si>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</si>
  <si>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</si>
  <si>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</si>
  <si>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</si>
  <si>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</si>
  <si>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</si>
  <si>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</si>
  <si>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</si>
  <si>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</si>
  <si>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</si>
  <si>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</si>
  <si>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</si>
  <si>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</si>
  <si>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</si>
  <si>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</si>
  <si>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</si>
  <si>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</si>
  <si>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</si>
  <si>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</si>
  <si>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</si>
  <si>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</si>
  <si>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</si>
  <si>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</si>
  <si>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</si>
  <si>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</si>
  <si>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</si>
  <si>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</si>
  <si>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</si>
  <si>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</si>
  <si>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</si>
  <si>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</si>
  <si>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</si>
  <si>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</si>
  <si>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</si>
  <si>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</si>
  <si>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</si>
  <si>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</si>
  <si>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</si>
  <si>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</si>
  <si>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</si>
  <si>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</si>
  <si>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</si>
  <si>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</si>
  <si>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</si>
  <si>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</si>
  <si>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</si>
  <si>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</si>
  <si>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</si>
  <si>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</si>
  <si>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</si>
  <si>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</si>
  <si>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</si>
  <si>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</si>
  <si>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</si>
  <si>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</si>
  <si>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</si>
  <si>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</si>
  <si>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</si>
  <si>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</si>
  <si>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</si>
  <si>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</si>
  <si>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</si>
  <si>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</si>
  <si>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</si>
  <si>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</si>
  <si>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</si>
  <si>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</si>
  <si>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</si>
  <si>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</si>
  <si>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</si>
  <si>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</si>
  <si>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</si>
  <si>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</si>
  <si>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</si>
  <si>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</si>
  <si>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</si>
  <si>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</si>
  <si>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</si>
  <si>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</si>
  <si>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</si>
  <si>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</si>
  <si>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</si>
  <si>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</si>
  <si>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</si>
  <si>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</si>
  <si>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</si>
  <si>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</si>
  <si>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</si>
  <si>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</si>
  <si>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</si>
  <si>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</si>
  <si>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</si>
  <si>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</si>
  <si>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</si>
  <si>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</si>
  <si>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</si>
  <si>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</si>
  <si>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</si>
  <si>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</si>
  <si>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</si>
  <si>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</si>
  <si>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</si>
  <si>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</si>
  <si>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</si>
  <si>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</si>
  <si>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</si>
  <si>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</si>
  <si>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</si>
  <si>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</si>
  <si>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</si>
  <si>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</si>
  <si>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</si>
  <si>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</si>
  <si>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</si>
  <si>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</si>
  <si>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</si>
  <si>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</si>
  <si>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</si>
  <si>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</si>
  <si>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</si>
  <si>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</si>
  <si>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</si>
  <si>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</si>
  <si>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</si>
  <si>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</si>
  <si>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</si>
  <si>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</si>
  <si>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</si>
  <si>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</si>
  <si>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</si>
  <si>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</si>
  <si>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</si>
  <si>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</si>
  <si>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</si>
  <si>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</si>
  <si>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</si>
  <si>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</si>
  <si>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</si>
  <si>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</si>
  <si>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</si>
  <si>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</si>
  <si>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</si>
  <si>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</si>
  <si>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</si>
  <si>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</si>
  <si>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</si>
  <si>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</si>
  <si>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</si>
  <si>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</si>
  <si>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</si>
  <si>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</si>
  <si>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</si>
  <si>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</si>
  <si>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</si>
  <si>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</si>
  <si>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</si>
  <si>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</si>
  <si>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</si>
  <si>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</si>
  <si>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</si>
  <si>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</si>
  <si>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</si>
  <si>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</si>
  <si>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</si>
  <si>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</si>
  <si>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</si>
  <si>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</si>
  <si>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</si>
  <si>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</si>
  <si>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</si>
  <si>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</si>
  <si>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</si>
  <si>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</si>
  <si>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</si>
  <si>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</si>
  <si>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</si>
  <si>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</si>
  <si>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</si>
  <si>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</si>
  <si>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</si>
  <si>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</si>
  <si>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</si>
  <si>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</si>
  <si>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</si>
  <si>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</si>
  <si>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</si>
  <si>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</si>
  <si>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</si>
  <si>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</si>
  <si>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</si>
  <si>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</si>
  <si>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</si>
  <si>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</si>
  <si>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</si>
  <si>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</si>
  <si>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</si>
  <si>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</si>
  <si>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</si>
  <si>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</si>
  <si>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</si>
  <si>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</si>
  <si>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</si>
  <si>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</si>
  <si>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</si>
  <si>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</si>
  <si>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</si>
  <si>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</si>
  <si>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</si>
  <si>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</si>
  <si>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</si>
  <si>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</si>
  <si>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</si>
  <si>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</si>
  <si>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</si>
  <si>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</si>
  <si>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</si>
  <si>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</si>
  <si>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</si>
  <si>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</si>
  <si>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</si>
  <si>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</si>
  <si>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</si>
  <si>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</si>
  <si>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</si>
  <si>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</si>
  <si>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</si>
  <si>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</si>
  <si>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</si>
  <si>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</si>
  <si>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</si>
  <si>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</si>
  <si>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</si>
  <si>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</si>
  <si>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</si>
  <si>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</si>
  <si>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</si>
  <si>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</si>
  <si>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</si>
  <si>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</si>
  <si>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</si>
  <si>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</si>
  <si>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</si>
  <si>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</si>
  <si>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</si>
  <si>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</si>
  <si>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</si>
  <si>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</si>
  <si>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</si>
  <si>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</si>
  <si>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</si>
  <si>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</si>
  <si>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</si>
  <si>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</si>
  <si>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</si>
  <si>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</si>
  <si>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</si>
  <si>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</si>
  <si>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</si>
  <si>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</si>
  <si>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</si>
  <si>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</si>
  <si>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</si>
  <si>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</si>
  <si>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</si>
  <si>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</si>
  <si>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</si>
  <si>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</si>
  <si>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</si>
  <si>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</si>
  <si>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</si>
  <si>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</si>
  <si>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</si>
  <si>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</si>
  <si>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</si>
  <si>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</si>
  <si>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</si>
  <si>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</si>
  <si>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</si>
  <si>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</si>
  <si>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</si>
  <si>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</si>
  <si>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</si>
  <si>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</si>
  <si>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</si>
  <si>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</si>
  <si>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</si>
  <si>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</si>
  <si>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</si>
  <si>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</si>
  <si>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</si>
  <si>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</si>
  <si>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</si>
  <si>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</si>
  <si>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</si>
  <si>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</si>
  <si>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</si>
  <si>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</si>
  <si>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</si>
  <si>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</si>
  <si>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</si>
  <si>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</si>
  <si>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</si>
  <si>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</si>
  <si>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</si>
  <si>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</si>
  <si>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</si>
  <si>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</si>
  <si>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</si>
  <si>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</si>
  <si>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</si>
  <si>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</si>
  <si>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</si>
  <si>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</si>
  <si>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</si>
  <si>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</si>
  <si>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</si>
  <si>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</si>
  <si>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</si>
  <si>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</si>
  <si>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</si>
  <si>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</si>
  <si>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</si>
  <si>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</si>
  <si>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</si>
  <si>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</si>
  <si>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</si>
  <si>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</si>
  <si>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</si>
  <si>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</si>
  <si>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</si>
  <si>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</si>
  <si>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</si>
  <si>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</si>
  <si>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</si>
  <si>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</si>
  <si>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</si>
  <si>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</si>
  <si>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</si>
  <si>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</si>
  <si>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</si>
  <si>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</si>
  <si>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</si>
  <si>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</si>
  <si>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</si>
  <si>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</si>
  <si>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</si>
  <si>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</si>
  <si>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</si>
  <si>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</si>
  <si>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</si>
  <si>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</si>
  <si>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</si>
  <si>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</si>
  <si>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</si>
  <si>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</si>
  <si>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</si>
  <si>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</si>
  <si>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</si>
  <si>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</si>
  <si>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</si>
  <si>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</si>
  <si>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</si>
  <si>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</si>
  <si>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</si>
  <si>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</si>
  <si>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</si>
  <si>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</si>
  <si>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</si>
  <si>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</si>
  <si>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</si>
  <si>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</si>
  <si>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</si>
  <si>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</si>
  <si>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</si>
  <si>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</si>
  <si>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</si>
  <si>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</si>
  <si>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</si>
  <si>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</si>
  <si>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</si>
  <si>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</si>
  <si>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</si>
  <si>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</si>
  <si>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</si>
  <si>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</si>
  <si>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</si>
  <si>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</si>
  <si>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</si>
  <si>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</si>
  <si>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</si>
  <si>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</si>
  <si>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</si>
  <si>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</si>
  <si>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</si>
  <si>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</si>
  <si>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</si>
  <si>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</si>
  <si>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</si>
  <si>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</si>
  <si>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</si>
  <si>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</si>
  <si>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</si>
  <si>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</si>
  <si>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</si>
  <si>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</si>
  <si>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</si>
  <si>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</si>
  <si>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</si>
  <si>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</si>
  <si>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</si>
  <si>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</si>
  <si>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</si>
  <si>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</si>
  <si>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</si>
  <si>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</si>
  <si>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</si>
  <si>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</si>
  <si>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</si>
  <si>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</si>
  <si>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</si>
  <si>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</si>
  <si>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</si>
  <si>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</si>
  <si>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</si>
  <si>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</si>
  <si>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</si>
  <si>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</si>
  <si>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</si>
  <si>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</si>
  <si>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</si>
  <si>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</si>
  <si>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</si>
  <si>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</si>
  <si>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</si>
  <si>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</si>
  <si>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</si>
  <si>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</si>
  <si>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</si>
  <si>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</si>
  <si>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</si>
  <si>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</si>
  <si>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</si>
  <si>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</si>
  <si>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</si>
  <si>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</si>
  <si>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</si>
  <si>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</si>
  <si>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</si>
  <si>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</si>
  <si>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</si>
  <si>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</si>
  <si>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</si>
  <si>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</si>
  <si>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</si>
  <si>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</si>
  <si>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</si>
  <si>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</si>
  <si>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</si>
  <si>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</si>
  <si>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</si>
  <si>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</si>
  <si>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</si>
  <si>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</si>
  <si>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</si>
  <si>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</si>
  <si>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</si>
  <si>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</si>
  <si>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</si>
  <si>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</si>
  <si>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</si>
  <si>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</si>
  <si>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</si>
  <si>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</si>
  <si>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</si>
  <si>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</si>
  <si>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</si>
  <si>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</si>
  <si>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</si>
  <si>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</si>
  <si>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</si>
  <si>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</si>
  <si>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</si>
  <si>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</si>
  <si>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</si>
  <si>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</si>
  <si>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</si>
  <si>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</si>
  <si>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</si>
  <si>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</si>
  <si>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</si>
  <si>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</si>
  <si>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</si>
  <si>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</si>
  <si>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</si>
  <si>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</si>
  <si>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</si>
  <si>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</si>
  <si>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</si>
  <si>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</si>
  <si>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</si>
  <si>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</si>
  <si>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</si>
  <si>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</si>
  <si>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</si>
  <si>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</si>
  <si>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</si>
  <si>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</si>
  <si>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</si>
  <si>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</si>
  <si>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</si>
  <si>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</si>
  <si>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</si>
  <si>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</si>
  <si>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</si>
  <si>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</si>
  <si>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</si>
  <si>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</si>
  <si>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</si>
  <si>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</si>
  <si>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</si>
  <si>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</si>
  <si>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</si>
  <si>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</si>
  <si>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</si>
  <si>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</si>
  <si>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</si>
  <si>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</si>
  <si>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</si>
  <si>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</si>
  <si>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</si>
  <si>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</si>
  <si>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</si>
  <si>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</si>
  <si>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</si>
  <si>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</si>
  <si>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</si>
  <si>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</si>
  <si>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</si>
  <si>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</si>
  <si>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</si>
  <si>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</si>
  <si>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</si>
  <si>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</si>
  <si>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</si>
  <si>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</si>
  <si>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</si>
  <si>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</si>
  <si>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</si>
  <si>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</si>
  <si>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</si>
  <si>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</si>
  <si>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</si>
  <si>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</si>
  <si>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</si>
  <si>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</si>
  <si>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</si>
  <si>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</si>
  <si>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</si>
  <si>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</si>
  <si>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</si>
  <si>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</si>
  <si>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</si>
  <si>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</si>
  <si>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</si>
  <si>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</si>
  <si>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</si>
  <si>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</si>
  <si>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</si>
  <si>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</si>
  <si>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</si>
  <si>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</si>
  <si>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</si>
  <si>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</si>
  <si>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</si>
  <si>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</si>
  <si>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</si>
  <si>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</si>
  <si>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</si>
  <si>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</si>
  <si>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</si>
  <si>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</si>
  <si>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</si>
  <si>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</si>
  <si>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</si>
  <si>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</si>
  <si>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</si>
  <si>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</si>
  <si>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</si>
  <si>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</si>
  <si>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</si>
  <si>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</si>
  <si>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</si>
  <si>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</si>
  <si>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</si>
  <si>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</si>
  <si>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</si>
  <si>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</si>
  <si>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</si>
  <si>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</si>
  <si>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</si>
  <si>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</si>
  <si>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</si>
  <si>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</si>
  <si>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</si>
  <si>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</si>
  <si>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</si>
  <si>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</si>
  <si>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</si>
  <si>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</si>
  <si>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</si>
  <si>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</si>
  <si>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</si>
  <si>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</si>
  <si>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</si>
  <si>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</si>
  <si>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</si>
  <si>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</si>
  <si>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</si>
  <si>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</si>
  <si>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</si>
  <si>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</si>
  <si>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</si>
  <si>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</si>
  <si>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</si>
  <si>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</si>
  <si>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</si>
  <si>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</si>
  <si>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</si>
  <si>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</si>
  <si>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</si>
  <si>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</si>
  <si>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</si>
  <si>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</si>
  <si>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</si>
  <si>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</si>
  <si>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</si>
  <si>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</si>
  <si>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</si>
  <si>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</si>
  <si>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</si>
  <si>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</si>
  <si>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</si>
  <si>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</si>
  <si>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</si>
  <si>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</si>
  <si>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</si>
  <si>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</si>
  <si>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</si>
  <si>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</si>
  <si>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</si>
  <si>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</si>
  <si>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</si>
  <si>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</si>
  <si>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</si>
  <si>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</si>
  <si>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</si>
  <si>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</si>
  <si>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</si>
  <si>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</si>
  <si>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</si>
  <si>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</si>
  <si>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</si>
  <si>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</si>
  <si>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</si>
  <si>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</si>
  <si>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</si>
  <si>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</si>
  <si>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</si>
  <si>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</si>
  <si>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</si>
  <si>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</si>
  <si>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</si>
  <si>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</si>
  <si>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</si>
  <si>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</si>
  <si>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</si>
  <si>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</si>
  <si>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</si>
  <si>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</si>
  <si>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</si>
  <si>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</si>
  <si>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</si>
  <si>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</si>
  <si>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</si>
  <si>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</si>
  <si>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</si>
  <si>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</si>
  <si>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</si>
  <si>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</si>
  <si>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</si>
  <si>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</si>
  <si>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</si>
  <si>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</si>
  <si>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</si>
  <si>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</si>
  <si>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</si>
  <si>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</si>
  <si>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</si>
  <si>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</si>
  <si>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</si>
  <si>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</si>
  <si>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</si>
  <si>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</si>
  <si>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</si>
  <si>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</si>
  <si>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</si>
  <si>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</si>
  <si>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</si>
  <si>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</si>
  <si>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</si>
  <si>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</si>
  <si>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</si>
  <si>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</si>
  <si>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</si>
  <si>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</si>
  <si>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</si>
  <si>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</si>
  <si>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</si>
  <si>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</si>
  <si>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</si>
  <si>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</si>
  <si>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</si>
  <si>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</si>
  <si>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</si>
  <si>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</si>
  <si>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</si>
  <si>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</si>
  <si>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</si>
  <si>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</si>
  <si>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</si>
  <si>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</si>
  <si>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</si>
  <si>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</si>
  <si>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</si>
  <si>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</si>
  <si>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</si>
  <si>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</si>
  <si>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</si>
  <si>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</si>
  <si>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</si>
  <si>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</si>
  <si>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</si>
  <si>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</si>
  <si>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</si>
  <si>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</si>
  <si>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</si>
  <si>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</si>
  <si>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</si>
  <si>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</si>
  <si>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</si>
  <si>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</si>
  <si>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</si>
  <si>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</si>
  <si>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</si>
  <si>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</si>
  <si>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</si>
  <si>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</si>
  <si>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</si>
  <si>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</si>
  <si>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</si>
  <si>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</si>
  <si>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</si>
  <si>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</si>
  <si>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</si>
  <si>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</si>
  <si>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</si>
  <si>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</si>
  <si>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</si>
  <si>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</si>
  <si>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</si>
  <si>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</si>
  <si>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</si>
  <si>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</si>
  <si>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</si>
  <si>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</si>
  <si>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</si>
  <si>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</si>
  <si>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</si>
  <si>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</si>
  <si>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</si>
  <si>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</si>
  <si>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</si>
  <si>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</si>
  <si>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</si>
  <si>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</si>
  <si>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</si>
  <si>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</si>
  <si>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</si>
  <si>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</si>
  <si>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</si>
  <si>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</si>
  <si>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</si>
  <si>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</si>
  <si>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</si>
  <si>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</si>
  <si>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</si>
  <si>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</si>
  <si>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</si>
  <si>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</si>
  <si>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</si>
  <si>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</si>
  <si>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</si>
  <si>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</si>
  <si>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</si>
  <si>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</si>
  <si>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</si>
  <si>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</si>
  <si>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</si>
  <si>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</si>
  <si>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</si>
  <si>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</si>
  <si>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</si>
  <si>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</si>
  <si>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</si>
  <si>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</si>
  <si>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</si>
  <si>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</si>
  <si>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</si>
  <si>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</si>
  <si>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</si>
  <si>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</si>
  <si>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</si>
  <si>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</si>
  <si>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</si>
  <si>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</si>
  <si>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</si>
  <si>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</si>
  <si>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</si>
  <si>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</si>
  <si>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</si>
  <si>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</si>
  <si>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</si>
  <si>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</si>
  <si>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</si>
  <si>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</si>
  <si>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</si>
  <si>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</si>
  <si>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</si>
  <si>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</si>
  <si>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</si>
  <si>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</si>
  <si>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</si>
  <si>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</si>
  <si>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</si>
  <si>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</si>
  <si>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</si>
  <si>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</si>
  <si>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</si>
  <si>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</si>
  <si>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</si>
  <si>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</si>
  <si>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</si>
  <si>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</si>
  <si>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</si>
  <si>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</si>
  <si>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</si>
  <si>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</si>
  <si>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</si>
  <si>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</si>
  <si>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</si>
  <si>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</si>
  <si>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</si>
  <si>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</si>
  <si>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</si>
  <si>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</si>
  <si>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</si>
  <si>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</si>
  <si>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</si>
  <si>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</si>
  <si>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</si>
  <si>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</si>
  <si>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</si>
  <si>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</si>
  <si>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</si>
  <si>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</si>
  <si>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</si>
  <si>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</si>
  <si>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</si>
  <si>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</si>
  <si>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</si>
  <si>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</si>
  <si>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</si>
  <si>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</si>
  <si>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</si>
  <si>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</si>
  <si>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</si>
  <si>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</si>
  <si>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</si>
  <si>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</si>
  <si>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</si>
  <si>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</si>
  <si>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</si>
  <si>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</si>
  <si>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</si>
  <si>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</si>
  <si>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</si>
  <si>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</si>
  <si>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</si>
  <si>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</si>
  <si>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</si>
  <si>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</si>
  <si>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</si>
  <si>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</si>
  <si>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</si>
  <si>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</si>
  <si>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</si>
  <si>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</si>
  <si>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</si>
  <si>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</si>
  <si>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</si>
  <si>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</si>
  <si>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</si>
  <si>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</si>
  <si>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</si>
  <si>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</si>
  <si>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</si>
  <si>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</si>
  <si>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</si>
  <si>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</si>
  <si>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</si>
  <si>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</si>
  <si>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</si>
  <si>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</si>
  <si>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</si>
  <si>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</si>
  <si>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</si>
  <si>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</si>
  <si>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</si>
  <si>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</si>
  <si>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</si>
  <si>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</si>
  <si>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</si>
  <si>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</si>
  <si>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</si>
  <si>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</si>
  <si>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</si>
  <si>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</si>
  <si>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</si>
  <si>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</si>
  <si>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</si>
  <si>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</si>
  <si>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</si>
  <si>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</si>
  <si>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</si>
  <si>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</si>
  <si>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</si>
  <si>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</si>
  <si>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</si>
  <si>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</si>
  <si>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</si>
  <si>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</si>
  <si>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</si>
  <si>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</si>
  <si>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</si>
  <si>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</si>
  <si>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</si>
  <si>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</si>
  <si>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</si>
  <si>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</si>
  <si>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</si>
  <si>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</si>
  <si>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</si>
  <si>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</si>
  <si>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</si>
  <si>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</si>
  <si>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</si>
  <si>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</si>
  <si>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</si>
  <si>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</si>
  <si>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</si>
  <si>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</si>
  <si>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</si>
  <si>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</si>
  <si>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</si>
  <si>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</si>
  <si>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</si>
  <si>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</si>
  <si>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</si>
  <si>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</si>
  <si>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</si>
  <si>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</si>
  <si>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</si>
  <si>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</si>
  <si>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</si>
  <si>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</si>
  <si>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</si>
  <si>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</si>
  <si>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</si>
  <si>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</si>
  <si>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</si>
  <si>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</si>
  <si>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</si>
  <si>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</si>
  <si>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</si>
  <si>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</si>
  <si>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</si>
  <si>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</si>
  <si>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</si>
  <si>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</si>
  <si>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</si>
  <si>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</si>
  <si>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</si>
  <si>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</si>
  <si>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</si>
  <si>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</si>
  <si>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</si>
  <si>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</si>
  <si>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</si>
  <si>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</si>
  <si>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</si>
  <si>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</si>
  <si>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</si>
  <si>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</si>
  <si>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</si>
  <si>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</si>
  <si>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</si>
  <si>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</si>
  <si>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</si>
  <si>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</si>
  <si>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</si>
  <si>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</si>
  <si>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</si>
  <si>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</si>
  <si>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</si>
  <si>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</si>
  <si>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</si>
  <si>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</si>
  <si>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</si>
  <si>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</si>
  <si>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</si>
  <si>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</si>
  <si>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</si>
  <si>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</si>
  <si>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</si>
  <si>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</si>
  <si>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</si>
  <si>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</si>
  <si>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</si>
  <si>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</si>
  <si>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</si>
  <si>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</si>
  <si>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</si>
  <si>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</si>
  <si>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</si>
  <si>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</si>
  <si>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</si>
  <si>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</si>
  <si>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</si>
  <si>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</si>
  <si>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</si>
  <si>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</si>
  <si>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</si>
  <si>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</si>
  <si>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</si>
  <si>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</si>
  <si>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</si>
  <si>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</si>
  <si>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</si>
  <si>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</si>
  <si>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</si>
  <si>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</si>
  <si>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</si>
  <si>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</si>
  <si>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</si>
  <si>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</si>
  <si>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</si>
  <si>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</si>
  <si>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</si>
  <si>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</si>
  <si>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</si>
  <si>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</si>
  <si>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</si>
  <si>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</si>
  <si>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</si>
  <si>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</si>
  <si>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</si>
  <si>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</si>
  <si>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</si>
  <si>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</si>
  <si>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</si>
  <si>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</si>
  <si>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</si>
  <si>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</si>
  <si>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</si>
  <si>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</si>
  <si>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</si>
  <si>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</si>
  <si>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</si>
  <si>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</si>
  <si>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</si>
  <si>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</si>
  <si>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</si>
  <si>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</si>
  <si>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</si>
  <si>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</si>
  <si>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</si>
  <si>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</si>
  <si>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</si>
  <si>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</si>
  <si>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</si>
  <si>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</si>
  <si>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</si>
  <si>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</si>
  <si>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</si>
  <si>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</si>
  <si>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</si>
  <si>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</si>
  <si>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</si>
  <si>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</si>
  <si>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</si>
  <si>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</si>
  <si>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</si>
  <si>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</si>
  <si>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</si>
  <si>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</si>
  <si>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</si>
  <si>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</si>
  <si>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</si>
  <si>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</si>
  <si>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</si>
  <si>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</si>
  <si>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</si>
  <si>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</si>
  <si>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</si>
  <si>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</si>
  <si>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</si>
  <si>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</si>
  <si>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</si>
  <si>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</si>
  <si>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</si>
  <si>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</si>
  <si>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</si>
  <si>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</si>
  <si>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</si>
  <si>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</si>
  <si>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</si>
  <si>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</si>
  <si>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</si>
  <si>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</si>
  <si>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</si>
  <si>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</si>
  <si>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</si>
  <si>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</si>
  <si>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</si>
  <si>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</si>
  <si>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</si>
  <si>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</si>
  <si>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</si>
  <si>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</si>
  <si>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</si>
  <si>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</si>
  <si>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</si>
  <si>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</si>
  <si>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</si>
  <si>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</si>
  <si>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</si>
  <si>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</si>
  <si>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</si>
  <si>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</si>
  <si>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</si>
  <si>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</si>
  <si>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</si>
  <si>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</si>
  <si>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</si>
  <si>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</si>
  <si>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</si>
  <si>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</si>
  <si>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</si>
  <si>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</si>
  <si>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</si>
  <si>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</si>
  <si>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</si>
  <si>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</si>
  <si>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</si>
  <si>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</si>
  <si>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</si>
  <si>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</si>
  <si>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</si>
  <si>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</si>
  <si>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</si>
  <si>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</si>
  <si>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</si>
  <si>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</si>
  <si>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</si>
  <si>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</si>
  <si>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</si>
  <si>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</si>
  <si>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</si>
  <si>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</si>
  <si>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</si>
  <si>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</si>
  <si>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</si>
  <si>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</si>
  <si>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</si>
  <si>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</si>
  <si>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</si>
  <si>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</si>
  <si>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</si>
  <si>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</si>
  <si>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</si>
  <si>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</si>
  <si>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</si>
  <si>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</si>
  <si>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</si>
  <si>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</si>
  <si>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</si>
  <si>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</si>
  <si>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</si>
  <si>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</si>
  <si>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</si>
  <si>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</si>
  <si>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</si>
  <si>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</si>
  <si>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</si>
  <si>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</si>
  <si>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</si>
  <si>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</si>
  <si>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</si>
  <si>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</si>
  <si>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</si>
  <si>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</si>
  <si>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</si>
  <si>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</si>
  <si>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</si>
  <si>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</si>
  <si>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</si>
  <si>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</si>
  <si>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</si>
  <si>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</si>
  <si>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</si>
  <si>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</si>
  <si>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</si>
  <si>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</si>
  <si>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</si>
  <si>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</si>
  <si>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</si>
  <si>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</si>
  <si>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</si>
  <si>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</si>
  <si>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</si>
  <si>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</si>
  <si>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</si>
  <si>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</si>
  <si>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</si>
  <si>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</si>
  <si>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</si>
  <si>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</si>
  <si>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</si>
  <si>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</si>
  <si>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</si>
  <si>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</si>
  <si>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</si>
  <si>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</si>
  <si>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</si>
  <si>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</si>
  <si>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</si>
  <si>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</si>
  <si>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</si>
  <si>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</si>
  <si>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</si>
  <si>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</si>
  <si>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</si>
  <si>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</si>
  <si>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</si>
  <si>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</si>
  <si>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</si>
  <si>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</si>
  <si>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</si>
  <si>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</si>
  <si>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</si>
  <si>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</si>
  <si>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</si>
  <si>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</si>
  <si>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</si>
  <si>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</si>
  <si>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</si>
  <si>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</si>
  <si>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</si>
  <si>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</si>
  <si>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</si>
  <si>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</si>
  <si>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</si>
  <si>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</si>
  <si>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</si>
  <si>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</si>
  <si>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</si>
  <si>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</si>
  <si>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</si>
  <si>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</si>
  <si>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</si>
  <si>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</si>
  <si>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</si>
  <si>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</si>
  <si>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</si>
  <si>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</si>
  <si>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</si>
  <si>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</si>
  <si>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</si>
  <si>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</si>
  <si>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</si>
  <si>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</si>
  <si>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</si>
  <si>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</si>
  <si>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</si>
  <si>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</si>
  <si>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</si>
  <si>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</si>
  <si>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</si>
  <si>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</si>
  <si>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</si>
  <si>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</si>
  <si>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</si>
  <si>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</si>
  <si>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</si>
  <si>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</si>
  <si>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</si>
  <si>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</si>
  <si>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</si>
  <si>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</si>
  <si>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</si>
  <si>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</si>
  <si>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</si>
  <si>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</si>
  <si>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</si>
  <si>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</si>
  <si>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</si>
  <si>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</si>
  <si>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</si>
  <si>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</si>
  <si>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</si>
  <si>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</si>
  <si>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</si>
  <si>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</si>
  <si>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</si>
  <si>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</si>
  <si>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</si>
  <si>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</si>
  <si>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</si>
  <si>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</si>
  <si>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</si>
  <si>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</si>
  <si>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</si>
  <si>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</si>
  <si>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</si>
  <si>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</si>
  <si>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</si>
  <si>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</si>
  <si>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</si>
  <si>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</si>
  <si>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</si>
  <si>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</si>
  <si>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</si>
  <si>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</si>
  <si>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</si>
  <si>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</si>
  <si>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</si>
  <si>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</si>
  <si>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</si>
  <si>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</si>
  <si>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</si>
  <si>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</si>
  <si>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</si>
  <si>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</si>
  <si>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</si>
  <si>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</si>
  <si>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</si>
  <si>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</si>
  <si>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</si>
  <si>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</si>
  <si>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</si>
  <si>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</si>
  <si>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</si>
  <si>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</si>
  <si>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</si>
  <si>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</si>
  <si>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</si>
  <si>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</si>
  <si>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</si>
  <si>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</si>
  <si>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</si>
  <si>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</si>
  <si>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</si>
  <si>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</si>
  <si>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</si>
  <si>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</si>
  <si>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</si>
  <si>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</si>
  <si>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</si>
  <si>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</si>
  <si>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</si>
  <si>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</si>
  <si>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</si>
  <si>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</si>
  <si>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</si>
  <si>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</si>
  <si>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</si>
  <si>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</si>
  <si>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</si>
  <si>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</si>
  <si>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</si>
  <si>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</si>
  <si>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</si>
  <si>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</si>
  <si>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</si>
  <si>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</si>
  <si>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</si>
  <si>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</si>
  <si>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</si>
  <si>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</si>
  <si>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</si>
  <si>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</si>
  <si>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</si>
  <si>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</si>
  <si>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</si>
  <si>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</si>
  <si>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</si>
  <si>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</si>
  <si>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</si>
  <si>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</si>
  <si>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</si>
  <si>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</si>
  <si>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</si>
  <si>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</si>
  <si>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</si>
  <si>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</si>
  <si>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</si>
  <si>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</si>
  <si>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</si>
  <si>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</si>
  <si>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</si>
  <si>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</si>
  <si>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</si>
  <si>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</si>
  <si>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</si>
  <si>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</si>
  <si>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</si>
  <si>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</si>
  <si>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</si>
  <si>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</si>
  <si>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</si>
  <si>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</si>
  <si>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</si>
  <si>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</si>
  <si>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</si>
  <si>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</si>
  <si>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</si>
  <si>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</si>
  <si>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</si>
  <si>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</si>
  <si>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</si>
  <si>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</si>
  <si>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</si>
  <si>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</si>
  <si>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</si>
  <si>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</si>
  <si>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</si>
  <si>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</si>
  <si>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</si>
  <si>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</si>
  <si>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</si>
  <si>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</si>
  <si>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</si>
  <si>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</si>
  <si>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</si>
  <si>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</si>
  <si>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</si>
  <si>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</si>
  <si>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</si>
  <si>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</si>
  <si>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</si>
  <si>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</si>
  <si>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</si>
  <si>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</si>
  <si>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</si>
  <si>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</si>
  <si>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</si>
  <si>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</si>
  <si>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</si>
  <si>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</si>
  <si>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</si>
  <si>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</si>
  <si>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</si>
  <si>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</si>
  <si>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</si>
  <si>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</si>
  <si>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</si>
  <si>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</si>
  <si>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</si>
  <si>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</si>
  <si>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</si>
  <si>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</si>
  <si>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</si>
  <si>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</si>
  <si>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</si>
  <si>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</si>
  <si>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</si>
  <si>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</si>
  <si>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</si>
  <si>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</si>
  <si>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</si>
  <si>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</si>
  <si>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</si>
  <si>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</si>
  <si>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</si>
  <si>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</si>
  <si>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</si>
  <si>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</si>
  <si>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</si>
  <si>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</si>
  <si>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</si>
  <si>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</si>
  <si>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</si>
  <si>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</si>
  <si>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</si>
  <si>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</si>
  <si>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</si>
  <si>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</si>
  <si>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</si>
  <si>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</si>
  <si>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</si>
  <si>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</si>
  <si>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</si>
  <si>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</si>
  <si>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</si>
  <si>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</si>
  <si>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</si>
  <si>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</si>
  <si>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</si>
  <si>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</si>
  <si>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</si>
  <si>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</si>
  <si>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</si>
  <si>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</si>
  <si>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</si>
  <si>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</si>
  <si>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</si>
  <si>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</si>
  <si>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</si>
  <si>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</si>
  <si>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</si>
  <si>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</si>
  <si>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</si>
  <si>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</si>
  <si>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</si>
  <si>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</si>
  <si>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</si>
  <si>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</si>
  <si>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</si>
  <si>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</si>
  <si>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</si>
  <si>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</si>
  <si>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</si>
  <si>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</si>
  <si>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</si>
  <si>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</si>
  <si>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</si>
  <si>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</si>
  <si>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</si>
  <si>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</si>
  <si>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</si>
  <si>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</si>
  <si>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</si>
  <si>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</si>
  <si>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</si>
  <si>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</si>
  <si>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</si>
  <si>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</si>
  <si>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</si>
  <si>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</si>
  <si>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</si>
  <si>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</si>
  <si>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</si>
  <si>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</si>
  <si>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</si>
  <si>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</si>
  <si>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</si>
  <si>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</si>
  <si>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</si>
  <si>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</si>
  <si>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</si>
  <si>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</si>
  <si>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</si>
  <si>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</si>
  <si>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</si>
  <si>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</si>
  <si>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</si>
  <si>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</si>
  <si>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</si>
  <si>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</si>
  <si>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</si>
  <si>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</si>
  <si>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</si>
  <si>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</si>
  <si>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</si>
  <si>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</si>
  <si>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</si>
  <si>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</si>
  <si>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</si>
  <si>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</si>
  <si>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</si>
  <si>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</si>
  <si>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</si>
  <si>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</si>
  <si>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</si>
  <si>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</si>
  <si>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</si>
  <si>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</si>
  <si>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</si>
  <si>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</si>
  <si>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</si>
  <si>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</si>
  <si>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</si>
  <si>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</si>
  <si>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</si>
  <si>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</si>
  <si>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</si>
  <si>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</si>
  <si>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</si>
  <si>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</si>
  <si>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</si>
  <si>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</si>
  <si>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</si>
  <si>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</si>
  <si>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</si>
  <si>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</si>
  <si>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</si>
  <si>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</si>
  <si>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</si>
  <si>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</si>
  <si>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</si>
  <si>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</si>
  <si>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</si>
  <si>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</si>
  <si>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</si>
  <si>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</si>
  <si>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</si>
  <si>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</si>
  <si>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</si>
  <si>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</si>
  <si>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</si>
  <si>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</si>
  <si>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</si>
  <si>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</si>
  <si>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</si>
  <si>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</si>
  <si>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</si>
  <si>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</si>
  <si>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</si>
  <si>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</si>
  <si>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</si>
  <si>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</si>
  <si>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</si>
  <si>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</si>
  <si>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</si>
  <si>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</si>
  <si>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</si>
  <si>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</si>
  <si>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</si>
  <si>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</si>
  <si>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</si>
  <si>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</si>
  <si>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</si>
  <si>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</si>
  <si>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</si>
  <si>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</si>
  <si>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</si>
  <si>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</si>
  <si>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</si>
  <si>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</si>
  <si>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</si>
  <si>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</si>
  <si>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</si>
  <si>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</si>
  <si>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</si>
  <si>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</si>
  <si>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</si>
  <si>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</si>
  <si>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</si>
  <si>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</si>
  <si>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</si>
  <si>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</si>
  <si>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</si>
  <si>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</si>
  <si>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</si>
  <si>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</si>
  <si>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</si>
  <si>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</si>
  <si>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</si>
  <si>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</si>
  <si>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</si>
  <si>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</si>
  <si>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</si>
  <si>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</si>
  <si>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</si>
  <si>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</si>
  <si>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</si>
  <si>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</si>
  <si>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</si>
  <si>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</si>
  <si>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</si>
  <si>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</si>
  <si>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</si>
  <si>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</si>
  <si>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</si>
  <si>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</si>
  <si>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</si>
  <si>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</si>
  <si>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</si>
  <si>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</si>
  <si>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</si>
  <si>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</si>
  <si>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</si>
  <si>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</si>
  <si>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</si>
  <si>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</si>
  <si>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</si>
  <si>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</si>
  <si>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</si>
  <si>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</si>
  <si>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</si>
  <si>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</si>
  <si>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</si>
  <si>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</si>
  <si>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</si>
  <si>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</si>
  <si>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</si>
  <si>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</si>
  <si>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</si>
  <si>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</si>
  <si>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</si>
  <si>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</si>
  <si>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</si>
  <si>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</si>
  <si>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</si>
  <si>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</si>
  <si>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</si>
  <si>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</si>
  <si>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</si>
  <si>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</si>
  <si>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</si>
  <si>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</si>
  <si>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</si>
  <si>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</si>
  <si>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</si>
  <si>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</si>
  <si>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</si>
  <si>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</si>
  <si>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</si>
  <si>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</si>
  <si>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</si>
  <si>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</si>
  <si>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</si>
  <si>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</si>
  <si>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</si>
  <si>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</si>
  <si>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</si>
  <si>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</si>
  <si>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</si>
  <si>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</si>
  <si>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</si>
  <si>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</si>
  <si>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</si>
  <si>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</si>
  <si>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</si>
  <si>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</si>
  <si>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</si>
  <si>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</si>
  <si>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</si>
  <si>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</si>
  <si>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</si>
  <si>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</si>
  <si>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</si>
  <si>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</si>
  <si>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</si>
  <si>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</si>
  <si>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</si>
  <si>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</si>
  <si>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</si>
  <si>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</si>
  <si>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</si>
  <si>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</si>
  <si>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</si>
  <si>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</si>
  <si>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</si>
  <si>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</si>
  <si>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</si>
  <si>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</si>
  <si>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</si>
  <si>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</si>
  <si>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</si>
  <si>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</si>
  <si>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</si>
  <si>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</si>
  <si>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</si>
  <si>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</si>
  <si>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</si>
  <si>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</si>
  <si>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</si>
  <si>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</si>
  <si>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</si>
  <si>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</si>
  <si>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</si>
  <si>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</si>
  <si>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</si>
  <si>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</si>
  <si>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</si>
  <si>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</si>
  <si>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</si>
  <si>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</si>
  <si>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</si>
  <si>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</si>
  <si>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</si>
  <si>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</si>
  <si>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</si>
  <si>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</si>
  <si>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</si>
  <si>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</si>
  <si>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</si>
  <si>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</si>
  <si>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</si>
  <si>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</si>
  <si>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</si>
  <si>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</si>
  <si>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</si>
  <si>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</si>
  <si>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</si>
  <si>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</si>
  <si>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</si>
  <si>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</si>
  <si>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</si>
  <si>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</si>
  <si>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</si>
  <si>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</si>
  <si>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</si>
  <si>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</si>
  <si>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</si>
  <si>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</si>
  <si>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</si>
  <si>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</si>
  <si>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</si>
  <si>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</si>
  <si>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</si>
  <si>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</si>
  <si>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</si>
  <si>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</si>
  <si>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</si>
  <si>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</si>
  <si>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</si>
  <si>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</si>
  <si>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</si>
  <si>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</si>
  <si>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</si>
  <si>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</si>
  <si>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</si>
  <si>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</si>
  <si>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</si>
  <si>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</si>
  <si>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</si>
  <si>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</si>
  <si>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</si>
  <si>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</si>
  <si>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</si>
  <si>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</si>
  <si>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</si>
  <si>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</si>
  <si>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</si>
  <si>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</si>
  <si>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</si>
  <si>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</si>
  <si>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</si>
  <si>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</si>
  <si>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</si>
  <si>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</si>
  <si>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</si>
  <si>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</si>
  <si>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</si>
  <si>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</si>
  <si>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</si>
  <si>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</si>
  <si>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</si>
  <si>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</si>
  <si>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</si>
  <si>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</si>
  <si>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</si>
  <si>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</si>
  <si>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</si>
  <si>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</si>
  <si>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</si>
  <si>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</si>
  <si>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</si>
  <si>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</si>
  <si>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</si>
  <si>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</si>
  <si>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</si>
  <si>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</si>
  <si>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</si>
  <si>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</si>
  <si>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</si>
  <si>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</si>
  <si>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</si>
  <si>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</si>
  <si>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</si>
  <si>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</si>
  <si>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</si>
  <si>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</si>
  <si>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</si>
  <si>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</si>
  <si>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</si>
  <si>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</si>
  <si>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</si>
  <si>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</si>
  <si>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</si>
  <si>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</si>
  <si>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</si>
  <si>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</si>
  <si>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</si>
  <si>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</si>
  <si>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</si>
  <si>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</si>
  <si>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</si>
  <si>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</si>
  <si>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</si>
  <si>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</si>
  <si>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</si>
  <si>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</si>
  <si>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</si>
  <si>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</si>
  <si>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</si>
  <si>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</si>
  <si>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</si>
  <si>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</si>
  <si>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</si>
  <si>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</si>
  <si>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</si>
  <si>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</si>
  <si>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</si>
  <si>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</si>
  <si>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</si>
  <si>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</si>
  <si>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</si>
  <si>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</si>
  <si>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</si>
  <si>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</si>
  <si>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</si>
  <si>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</si>
  <si>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</si>
  <si>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</si>
  <si>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</si>
  <si>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</si>
  <si>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</si>
  <si>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</si>
  <si>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</si>
  <si>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</si>
  <si>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</si>
  <si>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</si>
  <si>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</si>
  <si>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</si>
  <si>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</si>
  <si>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</si>
  <si>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</si>
  <si>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</si>
  <si>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</si>
  <si>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</si>
  <si>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</si>
  <si>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</si>
  <si>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</si>
  <si>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</si>
  <si>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</si>
  <si>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</si>
  <si>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</si>
  <si>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</si>
  <si>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</si>
  <si>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</si>
  <si>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</si>
  <si>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</si>
  <si>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</si>
  <si>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</si>
  <si>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</si>
  <si>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</si>
  <si>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</si>
  <si>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</si>
  <si>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</si>
  <si>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</si>
  <si>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</si>
  <si>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</si>
  <si>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</si>
  <si>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</si>
  <si>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</si>
  <si>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</si>
  <si>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</si>
  <si>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</si>
  <si>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</si>
  <si>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</si>
  <si>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</si>
  <si>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</si>
  <si>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</si>
  <si>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</si>
  <si>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</si>
  <si>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</si>
  <si>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</si>
  <si>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</si>
  <si>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</si>
  <si>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</si>
  <si>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</si>
  <si>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</si>
  <si>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</si>
  <si>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</si>
  <si>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</si>
  <si>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</si>
  <si>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</si>
  <si>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</si>
  <si>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</si>
  <si>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</si>
  <si>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</si>
  <si>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</si>
  <si>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</si>
  <si>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</si>
  <si>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</si>
  <si>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</si>
  <si>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</si>
  <si>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</si>
  <si>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</si>
  <si>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</si>
  <si>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</si>
  <si>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</si>
  <si>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</si>
  <si>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</si>
  <si>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</si>
  <si>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</si>
  <si>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</si>
  <si>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</si>
  <si>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</si>
  <si>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</si>
  <si>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</si>
  <si>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</si>
  <si>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</si>
  <si>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</si>
  <si>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</si>
  <si>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</si>
  <si>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</si>
  <si>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</si>
  <si>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</si>
  <si>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</si>
  <si>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</si>
  <si>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</si>
  <si>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</si>
  <si>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</si>
  <si>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</si>
  <si>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</si>
  <si>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</si>
  <si>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</si>
  <si>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</si>
  <si>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</si>
  <si>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</si>
  <si>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</si>
  <si>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</si>
  <si>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</si>
  <si>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</si>
  <si>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</si>
  <si>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</si>
  <si>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</si>
  <si>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</si>
  <si>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</si>
  <si>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</si>
  <si>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</si>
  <si>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</si>
  <si>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</si>
  <si>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</si>
  <si>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</si>
  <si>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</si>
  <si>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</si>
  <si>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</si>
  <si>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</si>
  <si>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</si>
  <si>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</si>
  <si>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</si>
  <si>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</si>
  <si>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</si>
  <si>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</si>
  <si>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</si>
  <si>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</si>
  <si>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</si>
  <si>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</si>
  <si>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</si>
  <si>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</si>
  <si>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</si>
  <si>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</si>
  <si>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</si>
  <si>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</si>
  <si>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</si>
  <si>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</si>
  <si>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</si>
  <si>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</si>
  <si>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</si>
  <si>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</si>
  <si>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</si>
  <si>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</si>
  <si>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</si>
  <si>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</si>
  <si>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</si>
  <si>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</si>
  <si>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</si>
  <si>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</si>
  <si>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</si>
  <si>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</si>
  <si>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</si>
  <si>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</si>
  <si>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</si>
  <si>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</si>
  <si>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</si>
  <si>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</si>
  <si>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</si>
  <si>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</si>
  <si>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</si>
  <si>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</si>
  <si>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</si>
  <si>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</si>
  <si>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</si>
  <si>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</si>
  <si>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</si>
  <si>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</si>
  <si>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</si>
  <si>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</si>
  <si>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</si>
  <si>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</si>
  <si>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</si>
  <si>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</si>
  <si>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</si>
  <si>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</si>
  <si>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</si>
  <si>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</si>
  <si>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</si>
  <si>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</si>
  <si>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</si>
  <si>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</si>
  <si>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</si>
  <si>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</si>
  <si>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</si>
  <si>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</si>
  <si>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</si>
  <si>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</si>
  <si>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</si>
  <si>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</si>
  <si>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</si>
  <si>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</si>
  <si>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</si>
  <si>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</si>
  <si>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</si>
  <si>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</si>
  <si>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</si>
  <si>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</si>
  <si>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</si>
  <si>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</si>
  <si>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</si>
  <si>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</si>
  <si>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</si>
  <si>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</si>
  <si>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</si>
  <si>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</si>
  <si>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</si>
  <si>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</si>
  <si>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</si>
  <si>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</si>
  <si>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</si>
  <si>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</si>
  <si>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</si>
  <si>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</si>
  <si>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</si>
  <si>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</si>
  <si>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</si>
  <si>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</si>
  <si>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</si>
  <si>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</si>
  <si>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</si>
  <si>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</si>
  <si>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</si>
  <si>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</si>
  <si>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</si>
  <si>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</si>
  <si>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</si>
  <si>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</si>
  <si>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</si>
  <si>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</si>
  <si>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</si>
  <si>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</si>
  <si>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</si>
  <si>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</si>
  <si>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</si>
  <si>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</si>
  <si>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</si>
  <si>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</si>
  <si>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</si>
  <si>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</si>
  <si>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</si>
  <si>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</si>
  <si>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</si>
  <si>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</si>
  <si>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</si>
  <si>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</si>
  <si>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</si>
  <si>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</si>
  <si>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</si>
  <si>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</si>
  <si>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</si>
  <si>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</si>
  <si>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</si>
  <si>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</si>
  <si>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</si>
  <si>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</si>
  <si>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</si>
  <si>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</si>
  <si>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</si>
  <si>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</si>
  <si>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</si>
  <si>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</si>
  <si>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</si>
  <si>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</si>
  <si>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</si>
  <si>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</si>
  <si>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</si>
  <si>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</si>
  <si>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</si>
  <si>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</si>
  <si>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</si>
  <si>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</si>
  <si>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</si>
  <si>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</si>
  <si>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</si>
  <si>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</si>
  <si>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</si>
  <si>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</si>
  <si>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</si>
  <si>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</si>
  <si>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</si>
  <si>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</si>
  <si>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</si>
  <si>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</si>
  <si>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</si>
  <si>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</si>
  <si>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</si>
  <si>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</si>
  <si>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</si>
  <si>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</si>
  <si>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</si>
  <si>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</si>
  <si>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</si>
  <si>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</si>
  <si>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</si>
  <si>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</si>
  <si>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</si>
  <si>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</si>
  <si>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</si>
  <si>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</si>
  <si>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</si>
  <si>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</si>
  <si>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</si>
  <si>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</si>
  <si>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</si>
  <si>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</si>
  <si>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</si>
  <si>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</si>
  <si>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</si>
  <si>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</si>
  <si>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</si>
  <si>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</si>
  <si>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</si>
  <si>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</si>
  <si>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</si>
  <si>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</si>
  <si>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</si>
  <si>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</si>
  <si>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</si>
  <si>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</si>
  <si>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</si>
  <si>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</si>
  <si>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</si>
  <si>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</si>
  <si>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</si>
  <si>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</si>
  <si>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</si>
  <si>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</si>
  <si>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</si>
  <si>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</si>
  <si>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</si>
  <si>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</si>
  <si>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</si>
  <si>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</si>
  <si>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</si>
  <si>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</si>
  <si>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</si>
  <si>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</si>
  <si>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</si>
  <si>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</si>
  <si>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</si>
  <si>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</si>
  <si>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</si>
  <si>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</si>
  <si>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</si>
  <si>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</si>
  <si>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</si>
  <si>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</si>
  <si>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</si>
  <si>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</si>
  <si>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</si>
  <si>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</si>
  <si>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</si>
  <si>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</si>
  <si>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</si>
  <si>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</si>
  <si>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</si>
  <si>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</si>
  <si>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</si>
  <si>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</si>
  <si>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</si>
  <si>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</si>
  <si>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</si>
  <si>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</si>
  <si>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</si>
  <si>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</si>
  <si>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</si>
  <si>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</si>
  <si>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</si>
  <si>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</si>
  <si>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</si>
  <si>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</si>
  <si>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</si>
  <si>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</si>
  <si>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</si>
  <si>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</si>
  <si>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</si>
  <si>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</si>
  <si>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</si>
  <si>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</si>
  <si>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</si>
  <si>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</si>
  <si>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</si>
  <si>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</si>
  <si>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</si>
  <si>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</si>
  <si>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</si>
  <si>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</si>
  <si>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</si>
  <si>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</si>
  <si>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</si>
  <si>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</si>
  <si>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</si>
  <si>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</si>
  <si>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</si>
  <si>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</si>
  <si>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</si>
  <si>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</si>
  <si>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</si>
  <si>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</si>
  <si>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</si>
  <si>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</si>
  <si>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</si>
  <si>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</si>
  <si>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</si>
  <si>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</si>
  <si>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</si>
  <si>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</si>
  <si>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</si>
  <si>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</si>
  <si>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</si>
  <si>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</si>
  <si>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</si>
  <si>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</si>
  <si>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</si>
  <si>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</si>
  <si>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</si>
  <si>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</si>
  <si>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</si>
  <si>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</si>
  <si>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</si>
  <si>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</si>
  <si>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</si>
  <si>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</si>
  <si>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</si>
  <si>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</si>
  <si>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</si>
  <si>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</si>
  <si>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</si>
  <si>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</si>
  <si>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</si>
  <si>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</si>
  <si>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</si>
  <si>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</si>
  <si>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</si>
  <si>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</si>
  <si>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</si>
  <si>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</si>
  <si>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</si>
  <si>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</si>
  <si>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</si>
  <si>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</si>
  <si>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</si>
  <si>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</si>
  <si>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</si>
  <si>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</si>
  <si>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</si>
  <si>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</si>
  <si>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</si>
  <si>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</si>
  <si>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</si>
  <si>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</si>
  <si>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</si>
  <si>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</si>
  <si>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</si>
  <si>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</si>
  <si>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</si>
  <si>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</si>
  <si>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</si>
  <si>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</si>
  <si>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</si>
  <si>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</si>
  <si>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</si>
  <si>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</si>
  <si>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</si>
  <si>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</si>
  <si>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</si>
  <si>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</si>
  <si>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</si>
  <si>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</si>
  <si>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</si>
  <si>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</si>
  <si>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</si>
  <si>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</si>
  <si>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</si>
  <si>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</si>
  <si>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</si>
  <si>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</si>
  <si>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</si>
  <si>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</si>
  <si>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</si>
  <si>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</si>
  <si>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</si>
  <si>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</si>
  <si>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</si>
  <si>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</si>
  <si>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</si>
  <si>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</si>
  <si>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</si>
  <si>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</si>
  <si>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</si>
  <si>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</si>
  <si>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</si>
  <si>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</si>
  <si>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</si>
  <si>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</si>
  <si>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</si>
  <si>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</si>
  <si>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</si>
  <si>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</si>
  <si>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</si>
  <si>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</si>
  <si>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</si>
  <si>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</si>
  <si>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</si>
  <si>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</si>
  <si>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</si>
  <si>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</si>
  <si>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</si>
  <si>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</si>
  <si>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</si>
  <si>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</si>
  <si>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</si>
  <si>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</si>
  <si>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</si>
  <si>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</si>
  <si>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</si>
  <si>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</si>
  <si>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</si>
  <si>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</si>
  <si>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</si>
  <si>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</si>
  <si>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</si>
  <si>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</si>
  <si>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</si>
  <si>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</si>
  <si>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</si>
  <si>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</si>
  <si>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</si>
  <si>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</si>
  <si>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</si>
  <si>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</si>
  <si>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</si>
  <si>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</si>
  <si>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</si>
  <si>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</si>
  <si>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</si>
  <si>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</si>
  <si>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</si>
  <si>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</si>
  <si>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</si>
  <si>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</si>
  <si>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</si>
  <si>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</si>
  <si>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</si>
  <si>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</si>
  <si>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</si>
  <si>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</si>
  <si>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</si>
  <si>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</si>
  <si>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</si>
  <si>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</si>
  <si>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</si>
  <si>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</si>
  <si>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</si>
  <si>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</si>
  <si>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</si>
  <si>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</si>
  <si>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</si>
  <si>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</si>
  <si>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</si>
  <si>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</si>
  <si>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</si>
  <si>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</si>
  <si>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</si>
  <si>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</si>
  <si>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</si>
  <si>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</si>
  <si>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</si>
  <si>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</si>
  <si>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</si>
  <si>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</si>
  <si>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</si>
  <si>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</si>
  <si>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</si>
  <si>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</si>
  <si>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</si>
  <si>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</si>
  <si>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</si>
  <si>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</si>
  <si>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</si>
  <si>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</si>
  <si>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</si>
  <si>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</si>
  <si>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</si>
  <si>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</si>
  <si>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</si>
  <si>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</si>
  <si>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</si>
  <si>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</si>
  <si>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</si>
  <si>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</si>
  <si>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</si>
  <si>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</si>
  <si>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</si>
  <si>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</si>
  <si>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</si>
  <si>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</si>
  <si>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</si>
  <si>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</si>
  <si>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</si>
  <si>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</si>
  <si>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</si>
  <si>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</si>
  <si>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</si>
  <si>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</si>
  <si>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</si>
  <si>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</si>
  <si>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</si>
  <si>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</si>
  <si>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</si>
  <si>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</si>
  <si>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</si>
  <si>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</si>
  <si>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</si>
  <si>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</si>
  <si>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</si>
  <si>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</si>
  <si>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</si>
  <si>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</si>
  <si>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</si>
  <si>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</si>
  <si>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</si>
  <si>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</si>
  <si>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</si>
  <si>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</si>
  <si>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</si>
  <si>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</si>
  <si>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</si>
  <si>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</si>
  <si>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</si>
  <si>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</si>
  <si>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</si>
  <si>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</si>
  <si>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</si>
  <si>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</si>
  <si>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</si>
  <si>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</si>
  <si>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</si>
  <si>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</si>
  <si>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</si>
  <si>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</si>
  <si>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</si>
  <si>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</si>
  <si>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</si>
  <si>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</si>
  <si>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</si>
  <si>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</si>
  <si>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</si>
  <si>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</si>
  <si>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</si>
  <si>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</si>
  <si>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</si>
  <si>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</si>
  <si>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</si>
  <si>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</si>
  <si>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</si>
  <si>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</si>
  <si>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</si>
  <si>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</si>
  <si>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</si>
  <si>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</si>
  <si>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</si>
  <si>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</si>
  <si>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</si>
  <si>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</si>
  <si>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</si>
  <si>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</si>
  <si>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</si>
  <si>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</si>
  <si>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</si>
  <si>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</si>
  <si>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</si>
  <si>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</si>
  <si>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</si>
  <si>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</si>
  <si>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</si>
  <si>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</si>
  <si>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</si>
  <si>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</si>
  <si>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</si>
  <si>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</si>
  <si>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</si>
  <si>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</si>
  <si>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</si>
  <si>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</si>
  <si>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</si>
  <si>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</si>
  <si>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</si>
  <si>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</si>
  <si>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</si>
  <si>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</si>
  <si>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</si>
  <si>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</si>
  <si>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</si>
  <si>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</si>
  <si>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</si>
  <si>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</si>
  <si>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</si>
  <si>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</si>
  <si>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</si>
  <si>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</si>
  <si>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</si>
  <si>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</si>
  <si>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</si>
  <si>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</si>
  <si>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</si>
  <si>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</si>
  <si>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</si>
  <si>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</si>
  <si>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</si>
  <si>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</si>
  <si>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</si>
  <si>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</si>
  <si>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</si>
  <si>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</si>
  <si>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</si>
  <si>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</si>
  <si>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</si>
  <si>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</si>
  <si>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</si>
  <si>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</si>
  <si>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</si>
  <si>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</si>
  <si>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</si>
  <si>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</si>
  <si>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</si>
  <si>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</si>
  <si>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</si>
  <si>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</si>
  <si>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</si>
  <si>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</si>
  <si>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</si>
  <si>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</si>
  <si>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</si>
  <si>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</si>
  <si>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</si>
  <si>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</si>
  <si>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</si>
  <si>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</si>
  <si>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</si>
  <si>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</si>
  <si>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</si>
  <si>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</si>
  <si>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</si>
  <si>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</si>
  <si>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</si>
  <si>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</si>
  <si>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</si>
  <si>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</si>
  <si>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</si>
  <si>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</si>
  <si>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</si>
  <si>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</si>
  <si>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</si>
  <si>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</si>
  <si>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</si>
  <si>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</si>
  <si>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</si>
  <si>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</si>
  <si>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</si>
  <si>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</si>
  <si>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</si>
  <si>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</si>
  <si>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</si>
  <si>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</si>
  <si>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</si>
  <si>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</si>
  <si>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</si>
  <si>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</si>
  <si>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</si>
  <si>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</si>
  <si>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</si>
  <si>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</si>
  <si>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</si>
  <si>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</si>
  <si>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</si>
  <si>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</si>
  <si>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</si>
  <si>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</si>
  <si>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</si>
  <si>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</si>
  <si>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</si>
  <si>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</si>
  <si>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</si>
  <si>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</si>
  <si>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</si>
  <si>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</si>
  <si>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</si>
  <si>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</si>
  <si>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</si>
  <si>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</si>
  <si>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</si>
  <si>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</si>
  <si>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</si>
  <si>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</si>
  <si>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</si>
  <si>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</si>
  <si>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</si>
  <si>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</si>
  <si>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</si>
  <si>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</si>
  <si>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</si>
  <si>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</si>
  <si>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</si>
  <si>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</si>
  <si>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</si>
  <si>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</si>
  <si>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</si>
  <si>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</si>
  <si>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</si>
  <si>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</si>
  <si>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</si>
  <si>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</si>
  <si>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</si>
  <si>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</si>
  <si>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</si>
  <si>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</si>
  <si>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</si>
  <si>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</si>
  <si>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</si>
  <si>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</si>
  <si>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</si>
  <si>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</si>
  <si>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</si>
  <si>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</si>
  <si>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</si>
  <si>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</si>
  <si>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</si>
  <si>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</si>
  <si>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</si>
  <si>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</si>
  <si>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</si>
  <si>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</si>
  <si>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</si>
  <si>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</si>
  <si>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</si>
  <si>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</si>
  <si>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</si>
  <si>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</si>
  <si>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</si>
  <si>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</si>
  <si>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</si>
  <si>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</si>
  <si>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</si>
  <si>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</si>
  <si>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</si>
  <si>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</si>
  <si>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</si>
  <si>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</si>
  <si>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</si>
  <si>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</si>
  <si>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</si>
  <si>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</si>
  <si>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</si>
  <si>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</si>
  <si>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</si>
  <si>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</si>
  <si>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</si>
  <si>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</si>
  <si>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</si>
  <si>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</si>
  <si>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</si>
  <si>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</si>
  <si>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</si>
  <si>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</si>
  <si>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</si>
  <si>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</si>
  <si>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</si>
  <si>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</si>
  <si>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</si>
  <si>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</si>
  <si>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</si>
  <si>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</si>
  <si>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</si>
  <si>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</si>
  <si>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</si>
  <si>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</si>
  <si>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</si>
  <si>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</si>
  <si>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</si>
  <si>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</si>
  <si>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</si>
  <si>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</si>
  <si>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</si>
  <si>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</si>
  <si>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</si>
  <si>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</si>
  <si>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</si>
  <si>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</si>
  <si>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</si>
  <si>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</si>
  <si>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</si>
  <si>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</si>
  <si>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</si>
  <si>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</si>
  <si>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</si>
  <si>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</si>
  <si>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</si>
  <si>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</si>
  <si>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</si>
  <si>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</si>
  <si>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</si>
  <si>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</si>
  <si>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</si>
  <si>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</si>
  <si>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</si>
  <si>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</si>
  <si>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</si>
  <si>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</si>
  <si>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</si>
  <si>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</si>
  <si>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</si>
  <si>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</si>
  <si>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</si>
  <si>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</si>
  <si>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</si>
  <si>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</si>
  <si>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</si>
  <si>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</si>
  <si>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</si>
  <si>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</si>
  <si>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</si>
  <si>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</si>
  <si>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</si>
  <si>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</si>
  <si>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</si>
  <si>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</si>
  <si>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</si>
  <si>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</si>
  <si>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</si>
  <si>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</si>
  <si>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</si>
  <si>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</si>
  <si>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</si>
  <si>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</si>
  <si>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</si>
  <si>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</si>
  <si>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</si>
  <si>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</si>
  <si>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</si>
  <si>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</si>
  <si>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</si>
  <si>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</si>
  <si>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</si>
  <si>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</si>
  <si>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</si>
  <si>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</si>
  <si>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</si>
  <si>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</si>
  <si>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</si>
  <si>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</si>
  <si>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</si>
  <si>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</si>
  <si>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</si>
  <si>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</si>
  <si>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</si>
  <si>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</si>
  <si>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</si>
  <si>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</si>
  <si>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</si>
  <si>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</si>
  <si>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</si>
  <si>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</si>
  <si>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</si>
  <si>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</si>
  <si>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</si>
  <si>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</si>
  <si>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</si>
  <si>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</si>
  <si>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</si>
  <si>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</si>
  <si>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</si>
  <si>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</si>
  <si>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</si>
  <si>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</si>
  <si>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</si>
  <si>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</si>
  <si>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</si>
  <si>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</si>
  <si>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</si>
  <si>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</si>
  <si>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</si>
  <si>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</si>
  <si>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</si>
  <si>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</si>
  <si>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</si>
  <si>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</si>
  <si>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</si>
  <si>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</si>
  <si>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</si>
  <si>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</si>
  <si>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</si>
  <si>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</si>
  <si>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</si>
  <si>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</si>
  <si>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</si>
  <si>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</si>
  <si>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</si>
  <si>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</si>
  <si>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</si>
  <si>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</si>
  <si>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</si>
  <si>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</si>
  <si>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</si>
  <si>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</si>
  <si>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</si>
  <si>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</si>
  <si>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</si>
  <si>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</si>
  <si>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</si>
  <si>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</si>
  <si>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</si>
  <si>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</si>
  <si>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</si>
  <si>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</si>
  <si>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</si>
  <si>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</si>
  <si>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</si>
  <si>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</si>
  <si>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</si>
  <si>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</si>
  <si>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</si>
  <si>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</si>
  <si>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</si>
  <si>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</si>
  <si>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</si>
  <si>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</si>
  <si>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</si>
  <si>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</si>
  <si>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</si>
  <si>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</si>
  <si>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</si>
  <si>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</si>
  <si>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</si>
  <si>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</si>
  <si>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</si>
  <si>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</si>
  <si>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</si>
  <si>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</si>
  <si>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</si>
  <si>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</si>
  <si>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</si>
  <si>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</si>
  <si>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</si>
  <si>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</si>
  <si>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</si>
  <si>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</si>
  <si>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</si>
  <si>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</si>
  <si>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</si>
  <si>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</si>
  <si>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</si>
  <si>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</si>
  <si>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</si>
  <si>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</si>
  <si>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</si>
  <si>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</si>
  <si>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</si>
  <si>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</si>
  <si>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</si>
  <si>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</si>
  <si>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</si>
  <si>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</si>
  <si>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</si>
  <si>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</si>
  <si>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</si>
  <si>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</si>
  <si>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</si>
  <si>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</si>
  <si>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</si>
  <si>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</si>
  <si>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</si>
  <si>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</si>
  <si>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</si>
  <si>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</si>
  <si>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</si>
  <si>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</si>
  <si>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</si>
  <si>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</si>
  <si>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</si>
  <si>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</si>
  <si>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</si>
  <si>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</si>
  <si>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</si>
  <si>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</si>
  <si>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</si>
  <si>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</si>
  <si>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</si>
  <si>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</si>
  <si>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</si>
  <si>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</si>
  <si>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</si>
  <si>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</si>
  <si>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</si>
  <si>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</si>
  <si>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</si>
  <si>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</si>
  <si>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</si>
  <si>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</si>
  <si>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</si>
  <si>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</si>
  <si>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</si>
  <si>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</si>
  <si>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</si>
  <si>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</si>
  <si>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</si>
  <si>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</si>
  <si>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</si>
  <si>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</si>
  <si>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</si>
  <si>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</si>
  <si>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</si>
  <si>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</si>
  <si>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</si>
  <si>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</si>
  <si>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</si>
  <si>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</si>
  <si>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</si>
  <si>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</si>
  <si>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</si>
  <si>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</si>
  <si>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</si>
  <si>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</si>
  <si>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</si>
  <si>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</si>
  <si>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</si>
  <si>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</si>
  <si>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</si>
  <si>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</si>
  <si>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</si>
  <si>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</si>
  <si>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</si>
  <si>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</si>
  <si>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</si>
  <si>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</si>
  <si>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</si>
  <si>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</si>
  <si>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</si>
  <si>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</si>
  <si>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</si>
  <si>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</si>
  <si>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</si>
  <si>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</si>
  <si>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</si>
  <si>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</si>
  <si>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</si>
  <si>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</si>
  <si>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</si>
  <si>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</si>
  <si>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</si>
  <si>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</si>
  <si>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</si>
  <si>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</si>
  <si>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</si>
  <si>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</si>
  <si>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</si>
  <si>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</si>
  <si>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</si>
  <si>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</si>
  <si>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</si>
  <si>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</si>
  <si>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</si>
  <si>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</si>
  <si>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</si>
  <si>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</si>
  <si>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</si>
  <si>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</si>
  <si>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</si>
  <si>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</si>
  <si>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</si>
  <si>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</si>
  <si>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</si>
  <si>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</si>
  <si>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</si>
  <si>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</si>
  <si>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</si>
  <si>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</si>
  <si>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</si>
  <si>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</si>
  <si>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</si>
  <si>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</si>
  <si>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</si>
  <si>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</si>
  <si>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</si>
  <si>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</si>
  <si>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</si>
  <si>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</si>
  <si>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</si>
  <si>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</si>
  <si>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</si>
  <si>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</si>
  <si>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</si>
  <si>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</si>
  <si>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</si>
  <si>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</si>
  <si>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</si>
  <si>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</si>
  <si>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</si>
  <si>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</si>
  <si>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</si>
  <si>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</si>
  <si>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</si>
  <si>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</si>
  <si>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</si>
  <si>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</si>
  <si>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</si>
  <si>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</si>
  <si>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</si>
  <si>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</si>
  <si>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</si>
  <si>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</si>
  <si>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</si>
  <si>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</si>
  <si>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</si>
  <si>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</si>
  <si>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</si>
  <si>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</si>
  <si>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</si>
  <si>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</si>
  <si>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</si>
  <si>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</si>
  <si>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</si>
  <si>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</si>
  <si>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</si>
  <si>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</si>
  <si>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</si>
  <si>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</si>
  <si>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</si>
  <si>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</si>
  <si>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</si>
  <si>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</si>
  <si>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</si>
  <si>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</si>
  <si>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</si>
  <si>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</si>
  <si>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</si>
  <si>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</si>
  <si>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</si>
  <si>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</si>
  <si>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</si>
  <si>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</si>
  <si>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</si>
  <si>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</si>
  <si>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</si>
  <si>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</si>
  <si>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</si>
  <si>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</si>
  <si>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</si>
  <si>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</si>
  <si>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</si>
  <si>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</si>
  <si>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</si>
  <si>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</si>
  <si>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</si>
  <si>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</si>
  <si>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</si>
  <si>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</si>
  <si>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</si>
  <si>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</si>
  <si>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</si>
  <si>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</si>
  <si>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</si>
  <si>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</si>
  <si>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</si>
  <si>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</si>
  <si>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</si>
  <si>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</si>
  <si>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</si>
  <si>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</si>
  <si>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</si>
  <si>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</si>
  <si>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</si>
  <si>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</si>
  <si>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</si>
  <si>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</si>
  <si>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</si>
  <si>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</si>
  <si>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</si>
  <si>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</si>
  <si>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</si>
  <si>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</si>
  <si>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</si>
  <si>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</si>
  <si>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</si>
  <si>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</si>
  <si>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</si>
  <si>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</si>
  <si>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</si>
  <si>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</si>
  <si>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</si>
  <si>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</si>
  <si>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</si>
  <si>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</si>
  <si>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</si>
  <si>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</si>
  <si>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</si>
  <si>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</si>
  <si>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</si>
  <si>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</si>
  <si>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</si>
  <si>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</si>
  <si>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</si>
  <si>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</si>
  <si>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</si>
  <si>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</si>
  <si>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</si>
  <si>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</si>
  <si>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</si>
  <si>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</si>
  <si>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</si>
  <si>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</si>
  <si>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</si>
  <si>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</si>
  <si>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</si>
  <si>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</si>
  <si>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</si>
  <si>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</si>
  <si>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</si>
  <si>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</si>
  <si>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</si>
  <si>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</si>
  <si>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</si>
  <si>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</si>
  <si>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</si>
  <si>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</si>
  <si>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</si>
  <si>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</si>
  <si>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</si>
  <si>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</si>
  <si>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</si>
  <si>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</si>
  <si>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</si>
  <si>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</si>
  <si>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</si>
  <si>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</si>
  <si>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</si>
  <si>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</si>
  <si>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</si>
  <si>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</si>
  <si>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</si>
  <si>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</si>
  <si>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</si>
  <si>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</si>
  <si>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</si>
  <si>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</si>
  <si>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</si>
  <si>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</si>
  <si>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</si>
  <si>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</si>
  <si>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</si>
  <si>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</si>
  <si>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</si>
  <si>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</si>
  <si>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</si>
  <si>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</si>
  <si>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</si>
  <si>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</si>
  <si>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</si>
  <si>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</si>
  <si>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</si>
  <si>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</si>
  <si>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</si>
  <si>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</si>
  <si>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</si>
  <si>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</si>
  <si>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</si>
  <si>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</si>
  <si>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</si>
  <si>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</si>
  <si>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</si>
  <si>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</si>
  <si>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</si>
  <si>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</si>
  <si>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</si>
  <si>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</si>
  <si>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</si>
  <si>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</si>
  <si>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</si>
  <si>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</si>
  <si>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</si>
  <si>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</si>
  <si>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</si>
  <si>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</si>
  <si>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</si>
  <si>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</si>
  <si>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</si>
  <si>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</si>
  <si>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</si>
  <si>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</si>
  <si>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</si>
  <si>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</si>
  <si>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</si>
  <si>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</si>
  <si>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</si>
  <si>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</si>
  <si>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</si>
  <si>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</si>
  <si>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</si>
  <si>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</si>
  <si>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</si>
  <si>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</si>
  <si>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</si>
  <si>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</si>
  <si>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</si>
  <si>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</si>
  <si>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</si>
  <si>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</si>
  <si>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</si>
  <si>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</si>
  <si>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</si>
  <si>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</si>
  <si>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</si>
  <si>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</si>
  <si>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</si>
  <si>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</si>
  <si>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</si>
  <si>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</si>
  <si>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</si>
  <si>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</si>
  <si>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</si>
  <si>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</si>
  <si>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</si>
  <si>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</si>
  <si>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</si>
  <si>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</si>
  <si>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</si>
  <si>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</si>
  <si>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</si>
  <si>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</si>
  <si>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</si>
  <si>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</si>
  <si>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</si>
  <si>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</si>
  <si>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</si>
  <si>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</si>
  <si>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</si>
  <si>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</si>
  <si>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</si>
  <si>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</si>
  <si>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</si>
  <si>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</si>
  <si>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</si>
  <si>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</si>
  <si>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</si>
  <si>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</si>
  <si>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</si>
  <si>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</si>
  <si>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</si>
  <si>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</si>
  <si>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</si>
  <si>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</si>
  <si>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</si>
  <si>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</si>
  <si>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</si>
  <si>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</si>
  <si>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</si>
  <si>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</si>
  <si>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</si>
  <si>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</si>
  <si>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</si>
  <si>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</si>
  <si>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</si>
  <si>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</si>
  <si>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</si>
  <si>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</si>
  <si>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</si>
  <si>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</si>
  <si>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</si>
  <si>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</si>
  <si>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</si>
  <si>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</si>
  <si>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</si>
  <si>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</si>
  <si>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</si>
  <si>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</si>
  <si>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</si>
  <si>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</si>
  <si>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</si>
  <si>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</si>
  <si>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</si>
  <si>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</si>
  <si>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</si>
  <si>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</si>
  <si>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</si>
  <si>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</si>
  <si>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</si>
  <si>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</si>
  <si>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</si>
  <si>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</si>
  <si>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</si>
  <si>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</si>
  <si>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</si>
  <si>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</si>
  <si>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</si>
  <si>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</si>
  <si>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</si>
  <si>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</si>
  <si>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</si>
  <si>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</si>
  <si>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</si>
  <si>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</si>
  <si>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</si>
  <si>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</si>
  <si>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</si>
  <si>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</si>
  <si>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</si>
  <si>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</si>
  <si>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</si>
  <si>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</si>
  <si>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</si>
  <si>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</si>
  <si>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</si>
  <si>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</si>
  <si>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</si>
  <si>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</si>
  <si>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</si>
  <si>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</si>
  <si>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</si>
  <si>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</si>
  <si>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</si>
  <si>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</si>
  <si>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</si>
  <si>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</si>
  <si>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</si>
  <si>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</si>
  <si>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</si>
  <si>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</si>
  <si>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</si>
  <si>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</si>
  <si>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</si>
  <si>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</si>
  <si>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</si>
  <si>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</si>
  <si>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</si>
  <si>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</si>
  <si>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</si>
  <si>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</si>
  <si>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</si>
  <si>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</si>
  <si>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</si>
  <si>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</si>
  <si>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</si>
  <si>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</si>
  <si>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</si>
  <si>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</si>
  <si>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</si>
  <si>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</si>
  <si>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</si>
  <si>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</si>
  <si>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</si>
  <si>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</si>
  <si>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</si>
  <si>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</si>
  <si>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</si>
  <si>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</si>
  <si>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</si>
  <si>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</si>
  <si>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</si>
  <si>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</si>
  <si>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</si>
  <si>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</si>
  <si>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</si>
  <si>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</si>
  <si>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</si>
  <si>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</si>
  <si>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</si>
  <si>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</si>
  <si>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</si>
  <si>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</si>
  <si>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</si>
  <si>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</si>
  <si>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</si>
  <si>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</si>
  <si>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</si>
  <si>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</si>
  <si>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</si>
  <si>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</si>
  <si>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</si>
  <si>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</si>
  <si>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</si>
  <si>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</si>
  <si>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</si>
  <si>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</si>
  <si>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</si>
  <si>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</si>
  <si>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</si>
  <si>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</si>
  <si>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</si>
  <si>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</si>
  <si>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</si>
  <si>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</si>
  <si>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</si>
  <si>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</si>
  <si>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</si>
  <si>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</si>
  <si>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</si>
  <si>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</si>
  <si>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</si>
  <si>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</si>
  <si>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</si>
  <si>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</si>
  <si>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</si>
  <si>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</si>
  <si>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</si>
  <si>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</si>
  <si>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</si>
  <si>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</si>
  <si>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</si>
  <si>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</si>
  <si>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</si>
  <si>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</si>
  <si>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</si>
  <si>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</si>
  <si>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</si>
  <si>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</si>
  <si>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</si>
  <si>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</si>
  <si>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</si>
  <si>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</si>
  <si>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</si>
  <si>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</si>
  <si>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</si>
  <si>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</si>
  <si>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</si>
  <si>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</si>
  <si>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</si>
  <si>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</si>
  <si>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</si>
  <si>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</si>
  <si>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</si>
  <si>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</si>
  <si>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</si>
  <si>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</si>
  <si>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</si>
  <si>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</si>
  <si>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</si>
  <si>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</si>
  <si>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</si>
  <si>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</si>
  <si>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</si>
  <si>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</si>
  <si>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</si>
  <si>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</si>
  <si>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</si>
  <si>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</si>
  <si>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</si>
  <si>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</si>
  <si>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</si>
  <si>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</si>
  <si>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</si>
  <si>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</si>
  <si>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</si>
  <si>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</si>
  <si>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</si>
  <si>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</si>
  <si>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</si>
  <si>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</si>
  <si>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</si>
  <si>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</si>
  <si>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</si>
  <si>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</si>
  <si>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</si>
  <si>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</si>
  <si>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</si>
  <si>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</si>
  <si>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</si>
  <si>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</si>
  <si>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</si>
  <si>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</si>
  <si>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</si>
  <si>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</si>
  <si>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</si>
  <si>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</si>
  <si>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</si>
  <si>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</si>
  <si>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</si>
  <si>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</si>
  <si>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</si>
  <si>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</si>
  <si>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</si>
  <si>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</si>
  <si>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</si>
  <si>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</si>
  <si>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</si>
  <si>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</si>
  <si>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</si>
  <si>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</si>
  <si>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</si>
  <si>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</si>
  <si>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</si>
  <si>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</si>
  <si>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</si>
  <si>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</si>
  <si>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</si>
  <si>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</si>
  <si>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</si>
  <si>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</si>
  <si>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</si>
  <si>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</si>
  <si>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</si>
  <si>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</si>
  <si>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</si>
  <si>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</si>
  <si>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</si>
  <si>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</si>
  <si>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</si>
  <si>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</si>
  <si>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</si>
  <si>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</si>
  <si>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</si>
  <si>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</si>
  <si>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</si>
  <si>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</si>
  <si>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</si>
  <si>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</si>
  <si>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</si>
  <si>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</si>
  <si>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</si>
  <si>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</si>
  <si>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</si>
  <si>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</si>
  <si>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</si>
  <si>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</si>
  <si>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</si>
  <si>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</si>
  <si>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</si>
  <si>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</si>
  <si>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</si>
  <si>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</si>
  <si>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</si>
  <si>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</si>
  <si>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</si>
  <si>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</si>
  <si>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</si>
  <si>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</si>
  <si>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</si>
  <si>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</si>
  <si>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</si>
  <si>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</si>
  <si>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</si>
  <si>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</si>
  <si>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</si>
  <si>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</si>
  <si>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</si>
  <si>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</si>
  <si>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</si>
  <si>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</si>
  <si>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</si>
  <si>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</si>
  <si>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</si>
  <si>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</si>
  <si>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</si>
  <si>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</si>
  <si>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</si>
  <si>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</si>
  <si>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</si>
  <si>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</si>
  <si>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</si>
  <si>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</si>
  <si>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</si>
  <si>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</si>
  <si>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</si>
  <si>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</si>
  <si>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</si>
  <si>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</si>
  <si>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</si>
  <si>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</si>
  <si>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</si>
  <si>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</si>
  <si>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</si>
  <si>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</si>
  <si>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</si>
  <si>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</si>
  <si>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</si>
  <si>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</si>
  <si>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</si>
  <si>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</si>
  <si>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</si>
  <si>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</si>
  <si>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</si>
  <si>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</si>
  <si>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</si>
  <si>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</si>
  <si>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</si>
  <si>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</si>
  <si>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</si>
  <si>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</si>
  <si>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</si>
  <si>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</si>
  <si>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</si>
  <si>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</si>
  <si>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</si>
  <si>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</si>
  <si>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</si>
  <si>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</si>
  <si>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</si>
  <si>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</si>
  <si>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</si>
  <si>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</si>
  <si>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</si>
  <si>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</si>
  <si>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</si>
  <si>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</si>
  <si>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</si>
  <si>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</si>
  <si>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</si>
  <si>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</si>
  <si>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</si>
  <si>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</si>
  <si>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</si>
  <si>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</si>
  <si>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</si>
  <si>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</si>
  <si>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</si>
  <si>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</si>
  <si>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</si>
  <si>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</si>
  <si>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</si>
  <si>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</si>
  <si>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</si>
  <si>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</si>
  <si>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</si>
  <si>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</si>
  <si>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</si>
  <si>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</si>
  <si>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</si>
  <si>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</si>
  <si>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</si>
  <si>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</si>
  <si>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</si>
  <si>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</si>
  <si>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</si>
  <si>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</si>
  <si>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</si>
  <si>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</si>
  <si>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</si>
  <si>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</si>
  <si>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</si>
  <si>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</si>
  <si>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</si>
  <si>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</si>
  <si>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</si>
  <si>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</si>
  <si>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</si>
  <si>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</si>
  <si>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</si>
  <si>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</si>
  <si>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</si>
  <si>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</si>
  <si>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</si>
  <si>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</si>
  <si>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</si>
  <si>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</si>
  <si>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</si>
  <si>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</si>
  <si>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</si>
  <si>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</si>
  <si>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</si>
  <si>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</si>
  <si>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</si>
  <si>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</si>
  <si>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</si>
  <si>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</si>
  <si>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</si>
  <si>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</si>
  <si>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</si>
  <si>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</si>
  <si>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</si>
  <si>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</si>
  <si>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</si>
  <si>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</si>
  <si>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</si>
  <si>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</si>
  <si>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</si>
  <si>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</si>
  <si>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</si>
  <si>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</si>
  <si>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</si>
  <si>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</si>
  <si>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</si>
  <si>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</si>
  <si>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</si>
  <si>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</si>
  <si>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</si>
  <si>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</si>
  <si>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</si>
  <si>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</si>
  <si>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</si>
  <si>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</si>
  <si>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</si>
  <si>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</si>
  <si>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</si>
  <si>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</si>
  <si>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</si>
  <si>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</si>
  <si>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</si>
  <si>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</si>
  <si>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</si>
  <si>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</si>
  <si>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</si>
  <si>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</si>
  <si>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</si>
  <si>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</si>
  <si>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</si>
  <si>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</si>
  <si>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</si>
  <si>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</si>
  <si>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</si>
  <si>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</si>
  <si>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</si>
  <si>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</si>
  <si>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</si>
  <si>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</si>
  <si>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</si>
  <si>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</si>
  <si>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</si>
  <si>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</si>
  <si>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</si>
  <si>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</si>
  <si>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</si>
  <si>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</si>
  <si>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</si>
  <si>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</si>
  <si>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</si>
  <si>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</si>
  <si>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</si>
  <si>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</si>
  <si>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</si>
  <si>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</si>
  <si>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</si>
  <si>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</si>
  <si>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</si>
  <si>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</si>
  <si>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</si>
  <si>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</si>
  <si>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</si>
  <si>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</si>
  <si>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</si>
  <si>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</si>
  <si>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</si>
  <si>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</si>
  <si>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</si>
  <si>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</si>
  <si>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</si>
  <si>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</si>
  <si>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</si>
  <si>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</si>
  <si>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</si>
  <si>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</si>
  <si>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</si>
  <si>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</si>
  <si>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</si>
  <si>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</si>
  <si>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</si>
  <si>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</si>
  <si>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</si>
  <si>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</si>
  <si>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</si>
  <si>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</si>
  <si>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</si>
  <si>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</si>
  <si>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</si>
  <si>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</si>
  <si>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</si>
  <si>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</si>
  <si>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</si>
  <si>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</si>
  <si>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</si>
  <si>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</si>
  <si>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</si>
  <si>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</si>
  <si>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</si>
  <si>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</si>
  <si>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</si>
  <si>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</si>
  <si>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</si>
  <si>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</si>
  <si>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</si>
  <si>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</si>
  <si>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</si>
  <si>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</si>
  <si>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</si>
  <si>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</si>
  <si>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</si>
  <si>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</si>
  <si>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</si>
  <si>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</si>
  <si>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</si>
  <si>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</si>
  <si>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</si>
  <si>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</si>
  <si>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</si>
  <si>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</si>
  <si>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</si>
  <si>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</si>
  <si>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</si>
  <si>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</si>
  <si>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</si>
  <si>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</si>
  <si>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</si>
  <si>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</si>
  <si>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</si>
  <si>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</si>
  <si>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</si>
  <si>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</si>
  <si>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</si>
  <si>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</si>
  <si>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</si>
  <si>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</si>
  <si>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</si>
  <si>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</si>
  <si>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</si>
  <si>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</si>
  <si>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</si>
  <si>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</si>
  <si>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</si>
  <si>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</si>
  <si>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</si>
  <si>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</si>
  <si>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</si>
  <si>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</si>
  <si>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</si>
  <si>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</si>
  <si>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</si>
  <si>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</si>
  <si>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</si>
  <si>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</si>
  <si>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</si>
  <si>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</si>
  <si>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</si>
  <si>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</si>
  <si>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</si>
  <si>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</si>
  <si>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</si>
  <si>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</si>
  <si>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</si>
  <si>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</si>
  <si>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</si>
  <si>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</si>
  <si>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</si>
  <si>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</si>
  <si>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</si>
  <si>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</si>
  <si>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</si>
  <si>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</si>
  <si>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</si>
  <si>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</si>
  <si>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</si>
  <si>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</si>
  <si>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</si>
  <si>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</si>
  <si>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</si>
  <si>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</si>
  <si>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</si>
  <si>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</si>
  <si>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</si>
  <si>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</si>
  <si>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</si>
  <si>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</si>
  <si>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</si>
  <si>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</si>
  <si>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</si>
  <si>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</si>
  <si>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</si>
  <si>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</si>
  <si>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</si>
  <si>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</si>
  <si>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</si>
  <si>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</si>
  <si>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</si>
  <si>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</si>
  <si>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</si>
  <si>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</si>
  <si>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</si>
  <si>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</si>
  <si>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</si>
  <si>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</si>
  <si>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</si>
  <si>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</si>
  <si>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</si>
  <si>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</si>
  <si>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</si>
  <si>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</si>
  <si>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</si>
  <si>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</si>
  <si>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</si>
  <si>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</si>
  <si>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</si>
  <si>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</si>
  <si>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</si>
  <si>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</si>
  <si>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</si>
  <si>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</si>
  <si>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</si>
  <si>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</si>
  <si>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</si>
  <si>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</si>
  <si>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</si>
  <si>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</si>
  <si>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</si>
  <si>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</si>
  <si>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</si>
  <si>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</si>
  <si>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</si>
  <si>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</si>
  <si>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</si>
  <si>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</si>
  <si>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</si>
  <si>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</si>
  <si>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</si>
  <si>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</si>
  <si>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</si>
  <si>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</si>
  <si>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</si>
  <si>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</si>
  <si>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</si>
  <si>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</si>
  <si>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</si>
  <si>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</si>
  <si>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</si>
  <si>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</si>
  <si>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</si>
  <si>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</si>
  <si>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</si>
  <si>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</si>
  <si>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</si>
  <si>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</si>
  <si>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</si>
  <si>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</si>
  <si>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</si>
  <si>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</si>
  <si>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</si>
  <si>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</si>
  <si>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</si>
  <si>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</si>
  <si>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</si>
  <si>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</si>
  <si>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</si>
  <si>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</si>
  <si>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</si>
  <si>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</si>
  <si>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</si>
  <si>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</si>
  <si>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</si>
  <si>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</si>
  <si>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</si>
  <si>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</si>
  <si>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</si>
  <si>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</si>
  <si>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</si>
  <si>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</si>
  <si>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</si>
  <si>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</si>
  <si>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</si>
  <si>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</si>
  <si>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</si>
  <si>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</si>
  <si>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</si>
  <si>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</si>
  <si>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</si>
  <si>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</si>
  <si>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</si>
  <si>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</si>
  <si>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</si>
  <si>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</si>
  <si>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</si>
  <si>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</si>
  <si>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</si>
  <si>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</si>
  <si>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</si>
  <si>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</si>
  <si>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</si>
  <si>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</si>
  <si>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</si>
  <si>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</si>
  <si>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</si>
  <si>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</si>
  <si>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</si>
  <si>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</si>
  <si>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</si>
  <si>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</si>
  <si>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</si>
  <si>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</si>
  <si>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</si>
  <si>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</si>
  <si>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</si>
  <si>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</si>
  <si>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</si>
  <si>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</si>
  <si>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</si>
  <si>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</si>
  <si>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</si>
  <si>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</si>
  <si>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</si>
  <si>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</si>
  <si>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</si>
  <si>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</si>
  <si>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</si>
  <si>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</si>
  <si>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</si>
  <si>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</si>
  <si>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</si>
  <si>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</si>
  <si>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</si>
  <si>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</si>
  <si>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</si>
  <si>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</si>
  <si>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</si>
  <si>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</si>
  <si>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</si>
  <si>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</si>
  <si>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</si>
  <si>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</si>
  <si>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</si>
  <si>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</si>
  <si>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</si>
  <si>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</si>
  <si>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</si>
  <si>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</si>
  <si>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</si>
  <si>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</si>
  <si>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</si>
  <si>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</si>
  <si>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</si>
  <si>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</si>
  <si>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</si>
  <si>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</si>
  <si>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</si>
  <si>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</si>
  <si>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</si>
  <si>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</si>
  <si>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</si>
  <si>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</si>
  <si>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</si>
  <si>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</si>
  <si>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</si>
  <si>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</si>
  <si>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</si>
  <si>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</si>
  <si>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</si>
  <si>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</si>
  <si>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</si>
  <si>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</si>
  <si>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</si>
  <si>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</si>
  <si>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</si>
  <si>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</si>
  <si>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</si>
  <si>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</si>
  <si>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</si>
  <si>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</si>
  <si>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</si>
  <si>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</si>
  <si>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</si>
  <si>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</si>
  <si>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</si>
  <si>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</si>
  <si>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</si>
  <si>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</si>
  <si>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</si>
  <si>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</si>
  <si>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</si>
  <si>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</si>
  <si>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</si>
  <si>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</si>
  <si>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</si>
  <si>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</si>
  <si>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</si>
  <si>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</si>
  <si>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</si>
  <si>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</si>
  <si>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</si>
  <si>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</si>
  <si>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</si>
  <si>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</si>
  <si>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</si>
  <si>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</si>
  <si>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</si>
  <si>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</si>
  <si>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</si>
  <si>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</si>
  <si>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</si>
  <si>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</si>
  <si>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</si>
  <si>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</si>
  <si>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</si>
  <si>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</si>
  <si>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</si>
  <si>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</si>
  <si>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</si>
  <si>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</si>
  <si>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</si>
  <si>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</si>
  <si>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</si>
  <si>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</si>
  <si>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</si>
  <si>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</si>
  <si>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</si>
  <si>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</si>
  <si>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</si>
  <si>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</si>
  <si>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</si>
  <si>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</si>
  <si>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</si>
  <si>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</si>
  <si>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</si>
  <si>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</si>
  <si>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</si>
  <si>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</si>
  <si>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</si>
  <si>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</si>
  <si>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</si>
  <si>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</si>
  <si>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</si>
  <si>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</si>
  <si>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</si>
  <si>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</si>
  <si>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</si>
  <si>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</si>
  <si>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</si>
  <si>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</si>
  <si>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</si>
  <si>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</si>
  <si>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</si>
  <si>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</si>
  <si>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</si>
  <si>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</si>
  <si>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</si>
  <si>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</si>
  <si>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</si>
  <si>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</si>
  <si>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</si>
  <si>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</si>
  <si>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</si>
  <si>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</si>
  <si>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</si>
  <si>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</si>
  <si>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</si>
  <si>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</si>
  <si>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</si>
  <si>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</si>
  <si>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</si>
  <si>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</si>
  <si>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</si>
  <si>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</si>
  <si>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</si>
  <si>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</si>
  <si>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</si>
  <si>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</si>
  <si>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</si>
  <si>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</si>
  <si>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</si>
  <si>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</si>
  <si>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</si>
  <si>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</si>
  <si>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</si>
  <si>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</si>
  <si>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</si>
  <si>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</si>
  <si>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</si>
  <si>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</si>
  <si>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</si>
  <si>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</si>
  <si>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</si>
  <si>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</si>
  <si>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</si>
  <si>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</si>
  <si>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</si>
  <si>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</si>
  <si>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</si>
  <si>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</si>
  <si>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</si>
  <si>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</si>
  <si>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</si>
  <si>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</si>
  <si>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</si>
  <si>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</si>
  <si>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</si>
  <si>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</si>
  <si>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</si>
  <si>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</si>
  <si>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</si>
  <si>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</si>
  <si>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</si>
  <si>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</si>
  <si>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</si>
  <si>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</si>
  <si>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</si>
  <si>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</si>
  <si>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</si>
  <si>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</si>
  <si>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</si>
  <si>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</si>
  <si>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</si>
  <si>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</si>
  <si>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</si>
  <si>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</si>
  <si>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</si>
  <si>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</si>
  <si>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</si>
  <si>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</si>
  <si>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</si>
  <si>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</si>
  <si>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</si>
  <si>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</si>
  <si>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</si>
  <si>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</si>
  <si>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</si>
  <si>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</si>
  <si>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</si>
  <si>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</si>
  <si>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</si>
  <si>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</si>
  <si>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</si>
  <si>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</si>
  <si>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</si>
  <si>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</si>
  <si>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</si>
  <si>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</si>
  <si>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</si>
  <si>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</si>
  <si>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</si>
  <si>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</si>
  <si>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</si>
  <si>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</si>
  <si>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</si>
  <si>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</si>
  <si>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</si>
  <si>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</si>
  <si>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</si>
  <si>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</si>
  <si>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</si>
  <si>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</si>
  <si>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</si>
  <si>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</si>
  <si>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</si>
  <si>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</si>
  <si>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</si>
  <si>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</si>
  <si>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</si>
  <si>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</si>
  <si>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</si>
  <si>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</si>
  <si>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</si>
  <si>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</si>
  <si>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</si>
  <si>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</si>
  <si>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</si>
  <si>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</si>
  <si>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</si>
  <si>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</si>
  <si>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</si>
  <si>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</si>
  <si>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</si>
  <si>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</si>
  <si>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</si>
  <si>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</si>
  <si>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</si>
  <si>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</si>
  <si>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</si>
  <si>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</si>
  <si>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</si>
  <si>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</si>
  <si>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</si>
  <si>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</si>
  <si>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</si>
  <si>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</si>
  <si>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</si>
  <si>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</si>
  <si>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</si>
  <si>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</si>
  <si>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</si>
  <si>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</si>
  <si>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</si>
  <si>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</si>
  <si>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</si>
  <si>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</si>
  <si>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</si>
  <si>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</si>
  <si>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</si>
  <si>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</si>
  <si>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</si>
  <si>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</si>
  <si>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</si>
  <si>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</si>
  <si>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</si>
  <si>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</si>
  <si>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</si>
  <si>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</si>
  <si>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</si>
  <si>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</si>
  <si>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</si>
  <si>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</si>
  <si>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</si>
  <si>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</si>
  <si>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</si>
  <si>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</si>
  <si>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</si>
  <si>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</si>
  <si>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</si>
  <si>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</si>
  <si>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</si>
  <si>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</si>
  <si>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</si>
  <si>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</si>
  <si>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</si>
  <si>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</si>
  <si>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</si>
  <si>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</si>
  <si>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</si>
  <si>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</si>
  <si>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</si>
  <si>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</si>
  <si>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</si>
  <si>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</si>
  <si>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</si>
  <si>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</si>
  <si>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</si>
  <si>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</si>
  <si>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</si>
  <si>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</si>
  <si>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</si>
  <si>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</si>
  <si>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</si>
  <si>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</si>
  <si>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</si>
  <si>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</si>
  <si>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</si>
  <si>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</si>
  <si>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</si>
  <si>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</si>
  <si>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</si>
  <si>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</si>
  <si>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</si>
  <si>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</si>
  <si>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</si>
  <si>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</si>
  <si>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</si>
  <si>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</si>
  <si>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</si>
  <si>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</si>
  <si>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</si>
  <si>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</si>
  <si>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</si>
  <si>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</si>
  <si>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</si>
  <si>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</si>
  <si>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</si>
  <si>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</si>
  <si>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</si>
  <si>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</si>
  <si>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</si>
  <si>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</si>
  <si>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</si>
  <si>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</si>
  <si>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</si>
  <si>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</si>
  <si>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</si>
  <si>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</si>
  <si>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</si>
  <si>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</si>
  <si>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</si>
  <si>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</si>
  <si>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</si>
  <si>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</si>
  <si>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</si>
  <si>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</si>
  <si>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</si>
  <si>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</si>
  <si>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</si>
  <si>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</si>
  <si>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</si>
  <si>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</si>
  <si>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</si>
  <si>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</si>
  <si>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</si>
  <si>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</si>
  <si>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</si>
  <si>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</si>
  <si>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</si>
  <si>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</si>
  <si>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</si>
  <si>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</si>
  <si>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</si>
  <si>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</si>
  <si>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</si>
  <si>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</si>
  <si>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</si>
  <si>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</si>
  <si>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</si>
  <si>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</si>
  <si>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</si>
  <si>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</si>
  <si>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</si>
  <si>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</si>
  <si>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</si>
  <si>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</si>
  <si>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</si>
  <si>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</si>
  <si>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</si>
  <si>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</si>
  <si>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</si>
  <si>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</si>
  <si>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</si>
  <si>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</si>
  <si>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</si>
  <si>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</si>
  <si>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</si>
  <si>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</si>
  <si>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</si>
  <si>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</si>
  <si>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</si>
  <si>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</si>
  <si>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</si>
  <si>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</si>
  <si>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</si>
  <si>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</si>
  <si>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</si>
  <si>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</si>
  <si>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</si>
  <si>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</si>
  <si>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</si>
  <si>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</si>
  <si>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</si>
  <si>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</si>
  <si>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</si>
  <si>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</si>
  <si>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</si>
  <si>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</si>
  <si>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</si>
  <si>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</si>
  <si>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</si>
  <si>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</si>
  <si>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</si>
  <si>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</si>
  <si>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</si>
  <si>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</si>
  <si>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</si>
  <si>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</si>
  <si>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</si>
  <si>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</si>
  <si>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</si>
  <si>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</si>
  <si>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</si>
  <si>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</si>
  <si>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</si>
  <si>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</si>
  <si>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</si>
  <si>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</si>
  <si>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</si>
  <si>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</si>
  <si>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</si>
  <si>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</si>
  <si>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</si>
  <si>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</si>
  <si>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</si>
  <si>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</si>
  <si>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</si>
  <si>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</si>
  <si>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</si>
  <si>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</si>
  <si>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</si>
  <si>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</si>
  <si>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</si>
  <si>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</si>
  <si>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</si>
  <si>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</si>
  <si>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</si>
  <si>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</si>
  <si>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</si>
  <si>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</si>
  <si>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</si>
  <si>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</si>
  <si>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</si>
  <si>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</si>
  <si>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</si>
  <si>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</si>
  <si>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</si>
  <si>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</si>
  <si>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</si>
  <si>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</si>
  <si>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</si>
  <si>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</si>
  <si>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</si>
  <si>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</si>
  <si>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</si>
  <si>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</si>
  <si>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</si>
  <si>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</si>
  <si>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</si>
  <si>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</si>
  <si>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</si>
  <si>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</si>
  <si>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</si>
  <si>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</si>
  <si>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</si>
  <si>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</si>
  <si>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</si>
  <si>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</si>
  <si>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</si>
  <si>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</si>
  <si>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</si>
  <si>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</si>
  <si>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</si>
  <si>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</si>
  <si>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</si>
  <si>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</si>
  <si>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</si>
  <si>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</si>
  <si>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</si>
  <si>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</si>
  <si>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</si>
  <si>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</si>
  <si>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</si>
  <si>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</si>
  <si>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</si>
  <si>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</si>
  <si>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</si>
  <si>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</si>
  <si>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</si>
  <si>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</si>
  <si>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</si>
  <si>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</si>
  <si>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</si>
  <si>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</si>
  <si>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</si>
  <si>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</si>
  <si>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</si>
  <si>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</si>
  <si>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</si>
  <si>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</si>
  <si>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</si>
  <si>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</si>
  <si>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</si>
  <si>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</si>
  <si>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</si>
  <si>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</si>
  <si>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</si>
  <si>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</si>
  <si>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</si>
  <si>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</si>
  <si>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</si>
  <si>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</si>
  <si>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</si>
  <si>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</si>
  <si>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</si>
  <si>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</si>
  <si>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</si>
  <si>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</si>
  <si>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</si>
  <si>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</si>
  <si>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</si>
  <si>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</si>
  <si>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</si>
  <si>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</si>
  <si>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</si>
  <si>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</si>
  <si>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</si>
  <si>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</si>
  <si>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</si>
  <si>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</si>
  <si>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</si>
  <si>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</si>
  <si>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</si>
  <si>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</si>
  <si>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</si>
  <si>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</si>
  <si>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</si>
  <si>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</si>
  <si>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</si>
  <si>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</si>
  <si>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</si>
  <si>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</si>
  <si>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</si>
  <si>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</si>
  <si>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</si>
  <si>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</si>
  <si>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</si>
  <si>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</si>
  <si>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</si>
  <si>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</si>
  <si>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</si>
  <si>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</si>
  <si>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</si>
  <si>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</si>
  <si>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</si>
  <si>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</si>
  <si>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</si>
  <si>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</si>
  <si>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</si>
  <si>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</si>
  <si>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</si>
  <si>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</si>
  <si>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</si>
  <si>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</si>
  <si>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</si>
  <si>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</si>
  <si>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</si>
  <si>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</si>
  <si>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</si>
  <si>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</si>
  <si>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</si>
  <si>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</si>
  <si>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</si>
  <si>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</si>
  <si>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</si>
  <si>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</si>
  <si>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</si>
  <si>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</si>
  <si>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</si>
  <si>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</si>
  <si>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</si>
  <si>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</si>
  <si>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</si>
  <si>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</si>
  <si>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</si>
  <si>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</si>
  <si>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</si>
  <si>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</si>
  <si>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</si>
  <si>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</si>
  <si>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</si>
  <si>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</si>
  <si>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</si>
  <si>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</si>
  <si>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</si>
  <si>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</si>
  <si>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</si>
  <si>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</si>
  <si>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</si>
  <si>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</si>
  <si>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</si>
  <si>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</si>
  <si>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</si>
  <si>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</si>
  <si>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</si>
  <si>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</si>
  <si>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</si>
  <si>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</si>
  <si>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</si>
  <si>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</si>
  <si>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</si>
  <si>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</si>
  <si>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</si>
  <si>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</si>
  <si>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</si>
  <si>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</si>
  <si>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</si>
  <si>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</si>
  <si>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</si>
  <si>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</si>
  <si>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</si>
  <si>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</si>
  <si>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</si>
  <si>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</si>
  <si>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</si>
  <si>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</si>
  <si>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</si>
  <si>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</si>
  <si>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</si>
  <si>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</si>
  <si>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</si>
  <si>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</si>
  <si>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</si>
  <si>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</si>
  <si>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</si>
  <si>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</si>
  <si>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</si>
  <si>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</si>
  <si>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</si>
  <si>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</si>
  <si>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</si>
  <si>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</si>
  <si>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</si>
  <si>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</si>
  <si>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</si>
  <si>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</si>
  <si>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</si>
  <si>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</si>
  <si>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</si>
  <si>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</si>
  <si>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</si>
  <si>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</si>
  <si>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</si>
  <si>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</si>
  <si>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</si>
  <si>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</si>
  <si>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</si>
  <si>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</si>
  <si>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</si>
  <si>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</si>
  <si>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</si>
  <si>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</si>
  <si>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</si>
  <si>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</si>
  <si>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</si>
  <si>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</si>
  <si>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</si>
  <si>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</si>
  <si>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</si>
  <si>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</si>
  <si>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</si>
  <si>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</si>
  <si>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</si>
  <si>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</si>
  <si>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</si>
  <si>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</si>
  <si>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</si>
  <si>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</si>
  <si>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</si>
  <si>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</si>
  <si>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</si>
  <si>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</si>
  <si>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</si>
  <si>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</si>
  <si>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</si>
  <si>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</si>
  <si>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</si>
  <si>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</si>
  <si>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</si>
  <si>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</si>
  <si>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</si>
  <si>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</si>
  <si>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</si>
  <si>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</si>
  <si>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</si>
  <si>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</si>
  <si>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</si>
  <si>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</si>
  <si>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</si>
  <si>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</si>
  <si>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</si>
  <si>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</si>
  <si>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</si>
  <si>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</si>
  <si>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</si>
  <si>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</si>
  <si>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</si>
  <si>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</si>
  <si>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</si>
  <si>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</si>
  <si>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</si>
  <si>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</si>
  <si>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</si>
  <si>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</si>
  <si>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</si>
  <si>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</si>
  <si>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</si>
  <si>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</si>
  <si>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</si>
  <si>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</si>
  <si>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</si>
  <si>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</si>
  <si>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</si>
  <si>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</si>
  <si>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</si>
  <si>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</si>
  <si>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</si>
  <si>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</si>
  <si>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</si>
  <si>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</si>
  <si>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</si>
  <si>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</si>
  <si>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</si>
  <si>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</si>
  <si>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</si>
  <si>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</si>
  <si>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</si>
  <si>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</si>
  <si>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</si>
  <si>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</si>
  <si>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</si>
  <si>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</si>
  <si>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</si>
  <si>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</si>
  <si>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</si>
  <si>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</si>
  <si>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</si>
  <si>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</si>
  <si>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</si>
  <si>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</si>
  <si>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</si>
  <si>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</si>
  <si>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</si>
  <si>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</si>
  <si>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</si>
  <si>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</si>
  <si>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</si>
  <si>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</si>
  <si>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</si>
  <si>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</si>
  <si>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</si>
  <si>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</si>
  <si>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</si>
  <si>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</si>
  <si>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</si>
  <si>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</si>
  <si>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</si>
  <si>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</si>
  <si>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</si>
  <si>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</si>
  <si>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</si>
  <si>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</si>
  <si>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</si>
  <si>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</si>
  <si>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</si>
  <si>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</si>
  <si>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</si>
  <si>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</si>
  <si>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</si>
  <si>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</si>
  <si>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</si>
  <si>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</si>
  <si>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</si>
  <si>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</si>
  <si>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</si>
  <si>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</si>
  <si>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</si>
  <si>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</si>
  <si>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</si>
  <si>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</si>
  <si>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</si>
  <si>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</si>
  <si>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</si>
  <si>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</si>
  <si>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</si>
  <si>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</si>
  <si>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</si>
  <si>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</si>
  <si>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</si>
  <si>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</si>
  <si>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</si>
  <si>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</si>
  <si>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</si>
  <si>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</si>
  <si>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</si>
  <si>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</si>
  <si>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</si>
  <si>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</si>
  <si>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</si>
  <si>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</si>
  <si>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</si>
  <si>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</si>
  <si>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</si>
  <si>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</si>
  <si>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</si>
  <si>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</si>
  <si>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</si>
  <si>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</si>
  <si>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</si>
  <si>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</si>
  <si>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</si>
  <si>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</si>
  <si>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</si>
  <si>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</si>
  <si>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</si>
  <si>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</si>
  <si>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</si>
  <si>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</si>
  <si>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</si>
  <si>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</si>
  <si>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</si>
  <si>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</si>
  <si>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</si>
  <si>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</si>
  <si>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</si>
  <si>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</si>
  <si>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</si>
  <si>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</si>
  <si>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</si>
  <si>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</si>
  <si>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</si>
  <si>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</si>
  <si>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</si>
  <si>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</si>
  <si>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</si>
  <si>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</si>
  <si>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</si>
  <si>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</si>
  <si>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</si>
  <si>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</si>
  <si>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</si>
  <si>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</si>
  <si>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</si>
  <si>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</si>
  <si>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</si>
  <si>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</si>
  <si>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</si>
  <si>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</si>
  <si>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</si>
  <si>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</si>
  <si>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</si>
  <si>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</si>
  <si>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</si>
  <si>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</si>
  <si>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</si>
  <si>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</si>
  <si>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</si>
  <si>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</si>
  <si>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</si>
  <si>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</si>
  <si>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</si>
  <si>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</si>
  <si>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</si>
  <si>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</si>
  <si>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</si>
  <si>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</si>
  <si>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</si>
  <si>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</si>
  <si>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</si>
  <si>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</si>
  <si>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</si>
  <si>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</si>
  <si>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</si>
  <si>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</si>
  <si>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</si>
  <si>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</si>
  <si>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</si>
  <si>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</si>
  <si>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</si>
  <si>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</si>
  <si>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</si>
  <si>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</si>
  <si>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</si>
  <si>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</si>
  <si>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</si>
  <si>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</si>
  <si>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</si>
  <si>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</si>
  <si>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</si>
  <si>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</si>
  <si>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</si>
  <si>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</si>
  <si>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</si>
  <si>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</si>
  <si>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</si>
  <si>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</si>
  <si>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</si>
  <si>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</si>
  <si>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</si>
  <si>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</si>
  <si>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</si>
  <si>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</si>
  <si>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</si>
  <si>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</si>
  <si>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</si>
  <si>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</si>
  <si>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</si>
  <si>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</si>
  <si>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</si>
  <si>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</si>
  <si>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</si>
  <si>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</si>
  <si>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</si>
  <si>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</si>
  <si>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</si>
  <si>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</si>
  <si>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</si>
  <si>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</si>
  <si>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</si>
  <si>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</si>
  <si>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</si>
  <si>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</si>
  <si>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</si>
  <si>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</si>
  <si>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</si>
  <si>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</si>
  <si>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</si>
  <si>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</si>
  <si>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</si>
  <si>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</si>
  <si>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</si>
  <si>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</si>
  <si>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</si>
  <si>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</si>
  <si>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</si>
  <si>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</si>
  <si>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</si>
  <si>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</si>
  <si>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</si>
  <si>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</si>
  <si>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</si>
  <si>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</si>
  <si>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</si>
  <si>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</si>
  <si>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</si>
  <si>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</si>
  <si>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</si>
  <si>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</si>
  <si>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</si>
  <si>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</si>
  <si>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</si>
  <si>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</si>
  <si>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</si>
  <si>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</si>
  <si>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</si>
  <si>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</si>
  <si>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</si>
  <si>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</si>
  <si>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</si>
  <si>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</si>
  <si>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</si>
  <si>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</si>
  <si>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</si>
  <si>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</si>
  <si>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</si>
  <si>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</si>
  <si>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</si>
  <si>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</si>
  <si>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</si>
  <si>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</si>
  <si>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</si>
  <si>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</si>
  <si>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</si>
  <si>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</si>
  <si>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</si>
  <si>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</si>
  <si>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</si>
  <si>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</si>
  <si>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</si>
  <si>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</si>
  <si>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</si>
  <si>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</si>
  <si>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</si>
  <si>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</si>
  <si>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</si>
  <si>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</si>
  <si>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</si>
  <si>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</si>
  <si>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</si>
  <si>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</si>
  <si>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</si>
  <si>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</si>
  <si>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</si>
  <si>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</si>
  <si>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</si>
  <si>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</si>
  <si>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</si>
  <si>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</si>
  <si>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</si>
  <si>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</si>
  <si>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</si>
  <si>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</si>
  <si>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</si>
  <si>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</si>
  <si>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</si>
  <si>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</si>
  <si>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</si>
  <si>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</si>
  <si>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</si>
  <si>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</si>
  <si>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</si>
  <si>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</si>
  <si>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</si>
  <si>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</si>
  <si>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</si>
  <si>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</si>
  <si>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</si>
  <si>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</si>
  <si>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</si>
  <si>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</si>
  <si>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</si>
  <si>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</si>
  <si>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</si>
  <si>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</si>
  <si>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</si>
  <si>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</si>
  <si>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</si>
  <si>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</si>
  <si>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</si>
  <si>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</si>
  <si>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</si>
  <si>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</si>
  <si>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</si>
  <si>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</si>
  <si>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</si>
  <si>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</si>
  <si>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</si>
  <si>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</si>
  <si>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</si>
  <si>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</si>
  <si>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</si>
  <si>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</si>
  <si>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</si>
  <si>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</si>
  <si>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</si>
  <si>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</si>
  <si>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</si>
  <si>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</si>
  <si>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</si>
  <si>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</si>
  <si>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</si>
  <si>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</si>
  <si>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</si>
  <si>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</si>
  <si>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</si>
  <si>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</si>
  <si>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</si>
  <si>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</si>
  <si>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</si>
  <si>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</si>
  <si>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</si>
  <si>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</si>
  <si>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</si>
  <si>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</si>
  <si>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</si>
  <si>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</si>
  <si>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</si>
  <si>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</si>
  <si>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</si>
  <si>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</si>
  <si>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</si>
  <si>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</si>
  <si>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</si>
  <si>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</si>
  <si>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</si>
  <si>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</si>
  <si>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</si>
  <si>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</si>
  <si>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</si>
  <si>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</si>
  <si>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</si>
  <si>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</si>
  <si>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</si>
  <si>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</si>
  <si>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</si>
  <si>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</si>
  <si>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</si>
  <si>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</si>
  <si>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</si>
  <si>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</si>
  <si>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</si>
  <si>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</si>
  <si>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</si>
  <si>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</si>
  <si>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</si>
  <si>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</si>
  <si>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</si>
  <si>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</si>
  <si>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</si>
  <si>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</si>
  <si>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</si>
  <si>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</si>
  <si>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</si>
  <si>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</si>
  <si>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</si>
  <si>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</si>
  <si>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</si>
  <si>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</si>
  <si>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</si>
  <si>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</si>
  <si>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</si>
  <si>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</si>
  <si>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</si>
  <si>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</si>
  <si>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</si>
  <si>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</si>
  <si>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</si>
  <si>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</si>
  <si>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</si>
  <si>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</si>
  <si>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</si>
  <si>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</si>
  <si>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</si>
  <si>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</si>
  <si>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</si>
  <si>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</si>
  <si>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</si>
  <si>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</si>
  <si>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</si>
  <si>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</si>
  <si>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</si>
  <si>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</si>
  <si>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</si>
  <si>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</si>
  <si>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</si>
  <si>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</si>
  <si>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</si>
  <si>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</si>
  <si>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</si>
  <si>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</si>
  <si>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</si>
  <si>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</si>
  <si>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</si>
  <si>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</si>
  <si>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</si>
  <si>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</si>
  <si>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</si>
  <si>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</si>
  <si>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</si>
  <si>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</si>
  <si>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</si>
  <si>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</si>
  <si>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</si>
  <si>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</si>
  <si>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</si>
  <si>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</si>
  <si>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</si>
  <si>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</si>
  <si>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</si>
  <si>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</si>
  <si>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</si>
  <si>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</si>
  <si>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</si>
  <si>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</si>
  <si>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</si>
  <si>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</si>
  <si>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</si>
  <si>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</si>
  <si>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</si>
  <si>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</si>
  <si>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</si>
  <si>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</si>
  <si>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</si>
  <si>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</si>
  <si>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</si>
  <si>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</si>
  <si>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</si>
  <si>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</si>
  <si>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</si>
  <si>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</si>
  <si>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</si>
  <si>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</si>
  <si>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</si>
  <si>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</si>
  <si>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</si>
  <si>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</si>
  <si>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</si>
  <si>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</si>
  <si>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</si>
  <si>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</si>
  <si>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</si>
  <si>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</si>
  <si>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</si>
  <si>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</si>
  <si>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</si>
  <si>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</si>
  <si>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</si>
  <si>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</si>
  <si>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</si>
  <si>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</si>
  <si>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</si>
  <si>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</si>
  <si>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</si>
  <si>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</si>
  <si>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</si>
  <si>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</si>
  <si>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</si>
  <si>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</si>
  <si>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</si>
  <si>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</si>
  <si>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</si>
  <si>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</si>
  <si>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</si>
  <si>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</si>
  <si>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</si>
  <si>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</si>
  <si>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</si>
  <si>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</si>
  <si>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</si>
  <si>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</si>
  <si>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</si>
  <si>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</si>
  <si>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</si>
  <si>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</si>
  <si>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</si>
  <si>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</si>
  <si>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</si>
  <si>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</si>
  <si>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</si>
  <si>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</si>
  <si>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</si>
  <si>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</si>
  <si>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</si>
  <si>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</si>
  <si>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</si>
  <si>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</si>
  <si>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</si>
  <si>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</si>
  <si>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</si>
  <si>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</si>
  <si>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</si>
  <si>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</si>
  <si>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</si>
  <si>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</si>
  <si>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</si>
  <si>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</si>
  <si>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</si>
  <si>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</si>
  <si>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</si>
  <si>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</si>
  <si>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</si>
  <si>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</si>
  <si>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</si>
  <si>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</si>
  <si>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</si>
  <si>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</si>
  <si>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</si>
  <si>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</si>
  <si>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</si>
  <si>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</si>
  <si>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</si>
  <si>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</si>
  <si>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</si>
  <si>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</si>
  <si>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</si>
  <si>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</si>
  <si>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</si>
  <si>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</si>
  <si>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</si>
  <si>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</si>
  <si>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</si>
  <si>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</si>
  <si>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</si>
  <si>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</si>
  <si>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</si>
  <si>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</si>
  <si>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</si>
  <si>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</si>
  <si>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</si>
  <si>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</si>
  <si>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</si>
  <si>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</si>
  <si>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</si>
  <si>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</si>
  <si>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</si>
  <si>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</si>
  <si>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</si>
  <si>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</si>
  <si>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</si>
  <si>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</si>
  <si>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</si>
  <si>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</si>
  <si>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</si>
  <si>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</si>
  <si>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</si>
  <si>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</si>
  <si>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</si>
  <si>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</si>
  <si>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</si>
  <si>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</si>
  <si>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</si>
  <si>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</si>
  <si>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</si>
  <si>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</si>
  <si>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</si>
  <si>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</si>
  <si>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</si>
  <si>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</si>
  <si>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</si>
  <si>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</si>
  <si>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</si>
  <si>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</si>
  <si>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</si>
  <si>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</si>
  <si>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</si>
  <si>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</si>
  <si>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</si>
  <si>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</si>
  <si>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</si>
  <si>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</si>
  <si>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</si>
  <si>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</si>
  <si>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</si>
  <si>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</si>
  <si>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</si>
  <si>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</si>
  <si>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</si>
  <si>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</si>
  <si>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</si>
  <si>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</si>
  <si>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</si>
  <si>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</si>
  <si>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</si>
  <si>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</si>
  <si>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</si>
  <si>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</si>
  <si>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</si>
  <si>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</si>
  <si>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</si>
  <si>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</si>
  <si>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</si>
  <si>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</si>
  <si>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</si>
  <si>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</si>
  <si>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</si>
  <si>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</si>
  <si>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</si>
  <si>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</si>
  <si>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</si>
  <si>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</si>
  <si>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</si>
  <si>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</si>
  <si>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</si>
  <si>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</si>
  <si>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</si>
  <si>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</si>
  <si>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</si>
  <si>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</si>
  <si>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</si>
  <si>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</si>
  <si>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</si>
  <si>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</si>
  <si>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</si>
  <si>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</si>
  <si>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</si>
  <si>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</si>
  <si>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</si>
  <si>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</si>
  <si>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</si>
  <si>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</si>
  <si>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</si>
  <si>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</si>
  <si>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</si>
  <si>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</si>
  <si>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</si>
  <si>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</si>
  <si>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</si>
  <si>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</si>
  <si>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</si>
  <si>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</si>
  <si>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</si>
  <si>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</si>
  <si>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</si>
  <si>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</si>
  <si>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</si>
  <si>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</si>
  <si>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</si>
  <si>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</si>
  <si>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</si>
  <si>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</si>
  <si>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</si>
  <si>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</si>
  <si>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</si>
  <si>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</si>
  <si>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</si>
  <si>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</si>
  <si>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</si>
  <si>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</si>
  <si>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</si>
  <si>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</si>
  <si>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</si>
  <si>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</si>
  <si>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</si>
  <si>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</si>
  <si>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</si>
  <si>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</si>
  <si>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</si>
  <si>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</si>
  <si>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</si>
  <si>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</si>
  <si>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</si>
  <si>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</si>
  <si>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</si>
  <si>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</si>
  <si>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</si>
  <si>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</si>
  <si>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</si>
  <si>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</si>
  <si>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</si>
  <si>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</si>
  <si>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</si>
  <si>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</si>
  <si>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</si>
  <si>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</si>
  <si>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</si>
  <si>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</si>
  <si>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</si>
  <si>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</si>
  <si>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</si>
  <si>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</si>
  <si>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</si>
  <si>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</si>
  <si>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</si>
  <si>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</si>
  <si>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</si>
  <si>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</si>
  <si>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</si>
  <si>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</si>
  <si>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</si>
  <si>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</si>
  <si>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</si>
  <si>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</si>
  <si>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</si>
  <si>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</si>
  <si>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</si>
  <si>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</si>
  <si>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</si>
  <si>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</si>
  <si>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</si>
  <si>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</si>
  <si>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</si>
  <si>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</si>
  <si>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</si>
  <si>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</si>
  <si>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</si>
  <si>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</si>
  <si>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</si>
  <si>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</si>
  <si>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</si>
  <si>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</si>
  <si>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</si>
  <si>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</si>
  <si>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</si>
  <si>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</si>
  <si>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</si>
  <si>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</si>
  <si>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</si>
  <si>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</si>
  <si>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</si>
  <si>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</si>
  <si>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</si>
  <si>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</si>
  <si>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</si>
  <si>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</si>
  <si>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</si>
  <si>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</si>
  <si>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</si>
  <si>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</si>
  <si>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</si>
  <si>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</si>
  <si>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</si>
  <si>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</si>
  <si>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</si>
  <si>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</si>
  <si>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</si>
  <si>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</si>
  <si>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</si>
  <si>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</si>
  <si>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</si>
  <si>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</si>
  <si>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</si>
  <si>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</si>
  <si>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</si>
  <si>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</si>
  <si>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</si>
  <si>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</si>
  <si>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</si>
  <si>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</si>
  <si>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</si>
  <si>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</si>
  <si>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</si>
  <si>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</si>
  <si>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</si>
  <si>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</si>
  <si>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</si>
  <si>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</si>
  <si>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</si>
  <si>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</si>
  <si>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</si>
  <si>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</si>
  <si>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</si>
  <si>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</si>
  <si>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</si>
  <si>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</si>
  <si>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</si>
  <si>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</si>
  <si>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</si>
  <si>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</si>
  <si>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</si>
  <si>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</si>
  <si>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</si>
  <si>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</si>
  <si>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</si>
  <si>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</si>
  <si>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</si>
  <si>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</si>
  <si>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</si>
  <si>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</si>
  <si>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</si>
  <si>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</si>
  <si>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</si>
  <si>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</si>
  <si>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</si>
  <si>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</si>
  <si>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</si>
  <si>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</si>
  <si>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</si>
  <si>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</si>
  <si>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</si>
  <si>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</si>
  <si>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</si>
  <si>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</si>
  <si>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</si>
  <si>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</si>
  <si>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</si>
  <si>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</si>
  <si>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</si>
  <si>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</si>
  <si>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</si>
  <si>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</si>
  <si>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</si>
  <si>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</si>
  <si>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</si>
  <si>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</si>
  <si>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</si>
  <si>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</si>
  <si>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</si>
  <si>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</si>
  <si>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</si>
  <si>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</si>
  <si>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</si>
  <si>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</si>
  <si>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</si>
  <si>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</si>
  <si>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</si>
  <si>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</si>
  <si>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</si>
  <si>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</si>
  <si>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</si>
  <si>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</si>
  <si>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</si>
  <si>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</si>
  <si>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</si>
  <si>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</si>
  <si>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</si>
  <si>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</si>
  <si>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</si>
  <si>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</si>
  <si>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</si>
  <si>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</si>
  <si>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</si>
  <si>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</si>
  <si>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</si>
  <si>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</si>
  <si>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</si>
  <si>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</si>
  <si>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</si>
  <si>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</si>
  <si>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</si>
  <si>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</si>
  <si>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</si>
  <si>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</si>
  <si>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</si>
  <si>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</si>
  <si>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</si>
  <si>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</si>
  <si>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</si>
  <si>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</si>
  <si>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</si>
  <si>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</si>
  <si>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</si>
  <si>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</si>
  <si>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</si>
  <si>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</si>
  <si>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</si>
  <si>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</si>
  <si>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</si>
  <si>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</si>
  <si>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</si>
  <si>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</si>
  <si>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</si>
  <si>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</si>
  <si>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</si>
  <si>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</si>
  <si>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</si>
  <si>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</si>
  <si>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</si>
  <si>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</si>
  <si>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</si>
  <si>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</si>
  <si>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</si>
  <si>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</si>
  <si>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</si>
  <si>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</si>
  <si>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</si>
  <si>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</si>
  <si>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</si>
  <si>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</si>
  <si>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</si>
  <si>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</si>
  <si>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</si>
  <si>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</si>
  <si>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</si>
  <si>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</si>
  <si>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</si>
  <si>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</si>
  <si>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</si>
  <si>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</si>
  <si>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</si>
  <si>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</si>
  <si>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</si>
  <si>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</si>
  <si>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</si>
  <si>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</si>
  <si>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</si>
  <si>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</si>
  <si>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</si>
  <si>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</si>
  <si>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</si>
  <si>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</si>
  <si>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</si>
  <si>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</si>
  <si>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</si>
  <si>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</si>
  <si>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</si>
  <si>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</si>
  <si>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</si>
  <si>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</si>
  <si>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</si>
  <si>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</si>
  <si>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</si>
  <si>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</si>
  <si>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</si>
  <si>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</si>
  <si>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</si>
  <si>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</si>
  <si>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</si>
  <si>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</si>
  <si>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</si>
  <si>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</si>
  <si>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</si>
  <si>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</si>
  <si>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</si>
  <si>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</si>
  <si>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</si>
  <si>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</si>
  <si>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</si>
  <si>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</si>
  <si>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</si>
  <si>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</si>
  <si>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</si>
  <si>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</si>
  <si>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</si>
  <si>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</si>
  <si>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</si>
  <si>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</si>
  <si>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</si>
  <si>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</si>
  <si>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</si>
  <si>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</si>
  <si>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</si>
  <si>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</si>
  <si>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</si>
  <si>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</si>
  <si>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</si>
  <si>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</si>
  <si>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</si>
  <si>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</si>
  <si>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</si>
  <si>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</si>
  <si>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</si>
  <si>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</si>
  <si>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</si>
  <si>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</si>
  <si>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</si>
  <si>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</si>
  <si>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</si>
  <si>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</si>
  <si>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</si>
  <si>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</si>
  <si>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</si>
  <si>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</si>
  <si>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</si>
  <si>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</si>
  <si>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</si>
  <si>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</si>
  <si>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</si>
  <si>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</si>
  <si>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</si>
  <si>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</si>
  <si>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</si>
  <si>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</si>
  <si>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</si>
  <si>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</si>
  <si>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</si>
  <si>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</si>
  <si>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</si>
  <si>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</si>
  <si>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</si>
  <si>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</si>
  <si>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</si>
  <si>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</si>
  <si>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</si>
  <si>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</si>
  <si>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</si>
  <si>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</si>
  <si>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</si>
  <si>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</si>
  <si>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</si>
  <si>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</si>
  <si>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</si>
  <si>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</si>
  <si>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</si>
  <si>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</si>
  <si>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</si>
  <si>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</si>
  <si>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</si>
  <si>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</si>
  <si>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</si>
  <si>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</si>
  <si>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</si>
  <si>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</si>
  <si>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</si>
  <si>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</si>
  <si>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</si>
  <si>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</si>
  <si>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</si>
  <si>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</si>
  <si>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</si>
  <si>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</si>
  <si>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</si>
  <si>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</si>
  <si>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</si>
  <si>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</si>
  <si>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</si>
  <si>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</si>
  <si>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</si>
  <si>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</si>
  <si>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</si>
  <si>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</si>
  <si>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</si>
  <si>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</si>
  <si>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</si>
  <si>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</si>
  <si>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</si>
  <si>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</si>
  <si>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</si>
  <si>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</si>
  <si>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</si>
  <si>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</si>
  <si>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</si>
  <si>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</si>
  <si>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</si>
  <si>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</si>
  <si>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</si>
  <si>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</si>
  <si>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</si>
  <si>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</si>
  <si>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</si>
  <si>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</si>
  <si>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</si>
  <si>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</si>
  <si>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</si>
  <si>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</si>
  <si>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</si>
  <si>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</si>
  <si>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</si>
  <si>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</si>
  <si>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</si>
  <si>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</si>
  <si>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</si>
  <si>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</si>
  <si>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</si>
  <si>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</si>
  <si>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</si>
  <si>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</si>
  <si>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</si>
  <si>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</si>
  <si>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</si>
  <si>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</si>
  <si>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</si>
  <si>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</si>
  <si>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</si>
  <si>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</si>
  <si>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</si>
  <si>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</si>
  <si>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</si>
  <si>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</si>
  <si>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</si>
  <si>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</si>
  <si>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</si>
  <si>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</si>
  <si>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</si>
  <si>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</si>
  <si>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</si>
  <si>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</si>
  <si>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</si>
  <si>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</si>
  <si>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</si>
  <si>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</si>
  <si>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</si>
  <si>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</si>
  <si>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</si>
  <si>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</si>
  <si>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</si>
  <si>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</si>
  <si>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</si>
  <si>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</si>
  <si>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</si>
  <si>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</si>
  <si>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</si>
  <si>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</si>
  <si>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</si>
  <si>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</si>
  <si>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</si>
  <si>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</si>
  <si>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</si>
  <si>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</si>
  <si>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</si>
  <si>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</si>
  <si>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</si>
  <si>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</si>
  <si>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</si>
  <si>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</si>
  <si>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</si>
  <si>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</si>
  <si>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</si>
  <si>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</si>
  <si>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</si>
  <si>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</si>
  <si>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</si>
  <si>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</si>
  <si>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</si>
  <si>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</si>
  <si>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</si>
  <si>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</si>
  <si>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</si>
  <si>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</si>
  <si>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</si>
  <si>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</si>
  <si>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</si>
  <si>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</si>
  <si>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</si>
  <si>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</si>
  <si>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</si>
  <si>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</si>
  <si>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</si>
  <si>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</si>
  <si>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</si>
  <si>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</si>
  <si>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</si>
  <si>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</si>
  <si>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</si>
  <si>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</si>
  <si>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</si>
  <si>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</si>
  <si>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</si>
  <si>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</si>
  <si>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</si>
  <si>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</si>
  <si>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</si>
  <si>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</si>
  <si>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</si>
  <si>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</si>
  <si>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</si>
  <si>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</si>
  <si>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</si>
  <si>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</si>
  <si>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</si>
  <si>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</si>
  <si>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</si>
  <si>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</si>
  <si>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</si>
  <si>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</si>
  <si>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</si>
  <si>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</si>
  <si>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</si>
  <si>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</si>
  <si>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</si>
  <si>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</si>
  <si>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</si>
  <si>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</si>
  <si>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</si>
  <si>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</si>
  <si>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</si>
  <si>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</si>
  <si>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</si>
  <si>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</si>
  <si>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</si>
  <si>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</si>
  <si>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</si>
  <si>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</si>
  <si>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</si>
  <si>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</si>
  <si>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</si>
  <si>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</si>
  <si>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</si>
  <si>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</si>
  <si>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</si>
  <si>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</si>
  <si>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</si>
  <si>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</si>
  <si>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</si>
  <si>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</si>
  <si>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</si>
  <si>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</si>
  <si>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</si>
  <si>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</si>
  <si>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</si>
  <si>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</si>
  <si>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</si>
  <si>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</si>
  <si>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</si>
  <si>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</si>
  <si>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</si>
  <si>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</si>
  <si>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</si>
  <si>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</si>
  <si>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</si>
  <si>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</si>
  <si>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</si>
  <si>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</si>
  <si>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</si>
  <si>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</si>
  <si>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</si>
  <si>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</si>
  <si>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</si>
  <si>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</si>
  <si>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</si>
  <si>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</si>
  <si>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</si>
  <si>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</si>
  <si>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</si>
  <si>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</si>
  <si>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</si>
  <si>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</si>
  <si>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</si>
  <si>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</si>
  <si>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</si>
  <si>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</si>
  <si>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</si>
  <si>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</si>
  <si>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</si>
  <si>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</si>
  <si>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</si>
  <si>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</si>
  <si>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</si>
  <si>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</si>
  <si>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</si>
  <si>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</si>
  <si>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</si>
  <si>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</si>
  <si>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</si>
  <si>
    <t>Solution</t>
  </si>
  <si>
    <t>Statistical Analysis</t>
  </si>
  <si>
    <t>Median # of backers</t>
  </si>
  <si>
    <t>Mean # of backers</t>
  </si>
  <si>
    <t>Minimum # of backers</t>
  </si>
  <si>
    <t>Maximum # of backers</t>
  </si>
  <si>
    <t>Variance of the # of backers</t>
  </si>
  <si>
    <t>Standard Dev. Of # of backers</t>
  </si>
  <si>
    <t>Successful Campaigns</t>
  </si>
  <si>
    <t>Failed Campaigns</t>
  </si>
  <si>
    <t>Failed &amp; Canceled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</si>
</sst>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Starting on Tab 2.xlsx]Sheet2!PivotTable3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5-4CC8-9FA5-6E550738780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5-4CC8-9FA5-6E550738780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15-4CC8-9FA5-6E550738780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15-4CC8-9FA5-6E5507387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297368"/>
        <c:axId val="504297696"/>
      </c:barChart>
      <c:catAx>
        <c:axId val="50429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97696"/>
        <c:crosses val="autoZero"/>
        <c:auto val="1"/>
        <c:lblAlgn val="ctr"/>
        <c:lblOffset val="100"/>
        <c:noMultiLvlLbl val="0"/>
      </c:catAx>
      <c:valAx>
        <c:axId val="50429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9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Starting on Tab 2.xlsx]Sheet3!PivotTable7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1-4CE8-8A4D-A3B2EFBBF39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1-4CE8-8A4D-A3B2EFBBF39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1-4CE8-8A4D-A3B2EFBBF39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1-4CE8-8A4D-A3B2EFBBF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821584"/>
        <c:axId val="503819616"/>
      </c:barChart>
      <c:catAx>
        <c:axId val="50382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19616"/>
        <c:crosses val="autoZero"/>
        <c:auto val="1"/>
        <c:lblAlgn val="ctr"/>
        <c:lblOffset val="100"/>
        <c:noMultiLvlLbl val="0"/>
      </c:catAx>
      <c:valAx>
        <c:axId val="50381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2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Starting on Tab 2.xlsx]Sheet4!PivotTable2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86-48E7-828D-34CA1B06693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86-48E7-828D-34CA1B06693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86-48E7-828D-34CA1B066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835576"/>
        <c:axId val="442848696"/>
      </c:lineChart>
      <c:catAx>
        <c:axId val="44283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48696"/>
        <c:crosses val="autoZero"/>
        <c:auto val="1"/>
        <c:lblAlgn val="ctr"/>
        <c:lblOffset val="100"/>
        <c:noMultiLvlLbl val="0"/>
      </c:catAx>
      <c:valAx>
        <c:axId val="44284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3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F-4AC6-A8F3-07D6DF8F5AC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2F-4AC6-A8F3-07D6DF8F5AC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2F-4AC6-A8F3-07D6DF8F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641784"/>
        <c:axId val="621640472"/>
      </c:lineChart>
      <c:catAx>
        <c:axId val="62164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640472"/>
        <c:crosses val="autoZero"/>
        <c:auto val="1"/>
        <c:lblAlgn val="ctr"/>
        <c:lblOffset val="100"/>
        <c:noMultiLvlLbl val="0"/>
      </c:catAx>
      <c:valAx>
        <c:axId val="62164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64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147636</xdr:colOff>
      <xdr:row>2</xdr:row>
      <xdr:rowOff>28574</xdr:rowOff>
    </xdr:from>
    <xdr:to>
      <xdr:col>15</xdr:col>
      <xdr:colOff>323850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A66EC-AA83-42D6-BE79-AB40203ED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119061</xdr:colOff>
      <xdr:row>16</xdr:row>
      <xdr:rowOff>180974</xdr:rowOff>
    </xdr:from>
    <xdr:to>
      <xdr:col>16</xdr:col>
      <xdr:colOff>504824</xdr:colOff>
      <xdr:row>40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1B9DA-3DBC-4E57-A51C-478FEA22D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204786</xdr:colOff>
      <xdr:row>3</xdr:row>
      <xdr:rowOff>14286</xdr:rowOff>
    </xdr:from>
    <xdr:to>
      <xdr:col>14</xdr:col>
      <xdr:colOff>123825</xdr:colOff>
      <xdr:row>20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BE404-555E-4962-9D6B-E32B94783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14</xdr:row>
      <xdr:rowOff>14286</xdr:rowOff>
    </xdr:from>
    <xdr:to>
      <xdr:col>7</xdr:col>
      <xdr:colOff>9525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A9B31-321E-4A6F-967B-75B0AFEC4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mo" refreshedDate="43623.547508912037" createdVersion="6" refreshedVersion="6" minRefreshableVersion="3" recordCount="4114" xr:uid="{16D0F947-BCBF-492F-8C8A-8401C228C09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mo" refreshedDate="43623.675858680559" createdVersion="6" refreshedVersion="6" minRefreshableVersion="3" recordCount="4114" xr:uid="{349DC0A4-CA45-433B-A092-A11BF31860A3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9175C-D9C4-47B5-A711-638420E4436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27A16-F1B6-47E4-A4A7-4D4F3C75530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579CE-40E4-4BD4-B95C-A3803B71E297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x="2"/>
        <item x="3"/>
        <item x="4"/>
        <item sd="0" x="5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60" zoomScaleNormal="60" workbookViewId="0">
      <selection activeCell="I14" sqref="I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6" customWidth="1"/>
    <col min="16" max="16" width="42.7109375" customWidth="1"/>
    <col min="17" max="17" width="39.28515625" customWidth="1"/>
    <col min="18" max="18" width="34.28515625" customWidth="1"/>
    <col min="19" max="19" width="39" customWidth="1"/>
    <col min="20" max="20" width="36" customWidth="1"/>
    <col min="21" max="21" width="37.7109375" customWidth="1"/>
    <col min="22" max="22" width="19.57031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8324</v>
      </c>
      <c r="R1" s="1" t="s">
        <v>8309</v>
      </c>
      <c r="S1" s="1" t="s">
        <v>8366</v>
      </c>
      <c r="T1" s="1" t="s">
        <v>8367</v>
      </c>
      <c r="U1" s="1" t="s">
        <v>8369</v>
      </c>
      <c r="V1" s="1" t="s">
        <v>8368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 t="shared" ref="P2:P65" si="0">IFERROR(E2/L2,0)</f>
        <v>63.917582417582416</v>
      </c>
      <c r="Q2" t="str">
        <f>LEFT(N2,FIND("/",N2)-1)</f>
        <v>film &amp; video</v>
      </c>
      <c r="R2" t="str">
        <f>MID(N2,FIND("/",N2)+1,9999)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  <c r="U2" s="11">
        <f>YEAR(S2)</f>
        <v>2015</v>
      </c>
      <c r="V2" t="str">
        <f>TEXT(S2, "mmm")</f>
        <v>Jun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(E3/D3)*100</f>
        <v>142.60827250608273</v>
      </c>
      <c r="P3" s="5">
        <f t="shared" si="0"/>
        <v>185.48101265822785</v>
      </c>
      <c r="Q3" t="str">
        <f t="shared" ref="Q3:Q66" si="2">LEFT(N3,FIND("/",N3)-1)</f>
        <v>film &amp; video</v>
      </c>
      <c r="R3" t="str">
        <f t="shared" ref="R3:R66" si="3">MID(N3,FIND("/",N3)+1,9999)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  <c r="U3" s="11">
        <f t="shared" ref="U3:U66" si="6">YEAR(S3)</f>
        <v>2017</v>
      </c>
      <c r="V3" t="str">
        <f t="shared" ref="V3:V66" si="7">TEXT(S3, "mmm")</f>
        <v>Jan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105</v>
      </c>
      <c r="P4" s="5">
        <f t="shared" si="0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  <c r="U4" s="11">
        <f t="shared" si="6"/>
        <v>2016</v>
      </c>
      <c r="V4" t="str">
        <f t="shared" si="7"/>
        <v>Feb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103.89999999999999</v>
      </c>
      <c r="P5" s="5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  <c r="U5" s="11">
        <f t="shared" si="6"/>
        <v>2014</v>
      </c>
      <c r="V5" t="str">
        <f t="shared" si="7"/>
        <v>Jul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122.99154545454545</v>
      </c>
      <c r="P6" s="5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  <c r="U6" s="11">
        <f t="shared" si="6"/>
        <v>2015</v>
      </c>
      <c r="V6" t="str">
        <f t="shared" si="7"/>
        <v>Nov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109.77744436109028</v>
      </c>
      <c r="P7" s="5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  <c r="U7" s="11">
        <f t="shared" si="6"/>
        <v>2016</v>
      </c>
      <c r="V7" t="str">
        <f t="shared" si="7"/>
        <v>Jul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106.4875</v>
      </c>
      <c r="P8" s="5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  <c r="U8" s="11">
        <f t="shared" si="6"/>
        <v>2014</v>
      </c>
      <c r="V8" t="str">
        <f t="shared" si="7"/>
        <v>Jun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101.22222222222221</v>
      </c>
      <c r="P9" s="5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  <c r="U9" s="11">
        <f t="shared" si="6"/>
        <v>2016</v>
      </c>
      <c r="V9" t="str">
        <f t="shared" si="7"/>
        <v>May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100.04342857142856</v>
      </c>
      <c r="P10" s="5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  <c r="U10" s="11">
        <f t="shared" si="6"/>
        <v>2016</v>
      </c>
      <c r="V10" t="str">
        <f t="shared" si="7"/>
        <v>Apr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125.998</v>
      </c>
      <c r="P11" s="5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  <c r="U11" s="11">
        <f t="shared" si="6"/>
        <v>2016</v>
      </c>
      <c r="V11" t="str">
        <f t="shared" si="7"/>
        <v>Mar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100.49999999999999</v>
      </c>
      <c r="P12" s="5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  <c r="U12" s="11">
        <f t="shared" si="6"/>
        <v>2014</v>
      </c>
      <c r="V12" t="str">
        <f t="shared" si="7"/>
        <v>May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120.5</v>
      </c>
      <c r="P13" s="5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  <c r="U13" s="11">
        <f t="shared" si="6"/>
        <v>2016</v>
      </c>
      <c r="V13" t="str">
        <f t="shared" si="7"/>
        <v>Jul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165.29333333333335</v>
      </c>
      <c r="P14" s="5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  <c r="U14" s="11">
        <f t="shared" si="6"/>
        <v>2014</v>
      </c>
      <c r="V14" t="str">
        <f t="shared" si="7"/>
        <v>Jun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159.97142857142856</v>
      </c>
      <c r="P15" s="5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  <c r="U15" s="11">
        <f t="shared" si="6"/>
        <v>2016</v>
      </c>
      <c r="V15" t="str">
        <f t="shared" si="7"/>
        <v>May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100.93333333333334</v>
      </c>
      <c r="P16" s="5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  <c r="U16" s="11">
        <f t="shared" si="6"/>
        <v>2014</v>
      </c>
      <c r="V16" t="str">
        <f t="shared" si="7"/>
        <v>Jun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106.60000000000001</v>
      </c>
      <c r="P17" s="5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  <c r="U17" s="11">
        <f t="shared" si="6"/>
        <v>2015</v>
      </c>
      <c r="V17" t="str">
        <f t="shared" si="7"/>
        <v>Sep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100.24166666666667</v>
      </c>
      <c r="P18" s="5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  <c r="U18" s="11">
        <f t="shared" si="6"/>
        <v>2014</v>
      </c>
      <c r="V18" t="str">
        <f t="shared" si="7"/>
        <v>May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100.66666666666666</v>
      </c>
      <c r="P19" s="5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  <c r="U19" s="11">
        <f t="shared" si="6"/>
        <v>2014</v>
      </c>
      <c r="V19" t="str">
        <f t="shared" si="7"/>
        <v>Oct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106.32110000000002</v>
      </c>
      <c r="P20" s="5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  <c r="U20" s="11">
        <f t="shared" si="6"/>
        <v>2014</v>
      </c>
      <c r="V20" t="str">
        <f t="shared" si="7"/>
        <v>Aug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145.29411764705881</v>
      </c>
      <c r="P21" s="5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  <c r="U21" s="11">
        <f t="shared" si="6"/>
        <v>2015</v>
      </c>
      <c r="V21" t="str">
        <f t="shared" si="7"/>
        <v>Jun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100.2</v>
      </c>
      <c r="P22" s="5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  <c r="U22" s="11">
        <f t="shared" si="6"/>
        <v>2015</v>
      </c>
      <c r="V22" t="str">
        <f t="shared" si="7"/>
        <v>Jul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109.13513513513513</v>
      </c>
      <c r="P23" s="5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  <c r="U23" s="11">
        <f t="shared" si="6"/>
        <v>2014</v>
      </c>
      <c r="V23" t="str">
        <f t="shared" si="7"/>
        <v>Aug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117.14285714285715</v>
      </c>
      <c r="P24" s="5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  <c r="U24" s="11">
        <f t="shared" si="6"/>
        <v>2014</v>
      </c>
      <c r="V24" t="str">
        <f t="shared" si="7"/>
        <v>Dec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118.5</v>
      </c>
      <c r="P25" s="5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  <c r="U25" s="11">
        <f t="shared" si="6"/>
        <v>2015</v>
      </c>
      <c r="V25" t="str">
        <f t="shared" si="7"/>
        <v>Apr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108.80768571428572</v>
      </c>
      <c r="P26" s="5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  <c r="U26" s="11">
        <f t="shared" si="6"/>
        <v>2015</v>
      </c>
      <c r="V26" t="str">
        <f t="shared" si="7"/>
        <v>Aug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133.33333333333331</v>
      </c>
      <c r="P27" s="5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  <c r="U27" s="11">
        <f t="shared" si="6"/>
        <v>2015</v>
      </c>
      <c r="V27" t="str">
        <f t="shared" si="7"/>
        <v>Nov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155.20000000000002</v>
      </c>
      <c r="P28" s="5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  <c r="U28" s="11">
        <f t="shared" si="6"/>
        <v>2014</v>
      </c>
      <c r="V28" t="str">
        <f t="shared" si="7"/>
        <v>Jul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111.72500000000001</v>
      </c>
      <c r="P29" s="5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  <c r="U29" s="11">
        <f t="shared" si="6"/>
        <v>2014</v>
      </c>
      <c r="V29" t="str">
        <f t="shared" si="7"/>
        <v>Oct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100.35000000000001</v>
      </c>
      <c r="P30" s="5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  <c r="U30" s="11">
        <f t="shared" si="6"/>
        <v>2015</v>
      </c>
      <c r="V30" t="str">
        <f t="shared" si="7"/>
        <v>Nov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123.33333333333334</v>
      </c>
      <c r="P31" s="5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  <c r="U31" s="11">
        <f t="shared" si="6"/>
        <v>2014</v>
      </c>
      <c r="V31" t="str">
        <f t="shared" si="7"/>
        <v>Jun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101.29975</v>
      </c>
      <c r="P32" s="5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  <c r="U32" s="11">
        <f t="shared" si="6"/>
        <v>2014</v>
      </c>
      <c r="V32" t="str">
        <f t="shared" si="7"/>
        <v>Jul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100</v>
      </c>
      <c r="P33" s="5">
        <f t="shared" si="0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  <c r="U33" s="11">
        <f t="shared" si="6"/>
        <v>2016</v>
      </c>
      <c r="V33" t="str">
        <f t="shared" si="7"/>
        <v>Jan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100.24604569420035</v>
      </c>
      <c r="P34" s="5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  <c r="U34" s="11">
        <f t="shared" si="6"/>
        <v>2016</v>
      </c>
      <c r="V34" t="str">
        <f t="shared" si="7"/>
        <v>Apr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102.0952380952381</v>
      </c>
      <c r="P35" s="5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  <c r="U35" s="11">
        <f t="shared" si="6"/>
        <v>2015</v>
      </c>
      <c r="V35" t="str">
        <f t="shared" si="7"/>
        <v>Oct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130.46153846153845</v>
      </c>
      <c r="P36" s="5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  <c r="U36" s="11">
        <f t="shared" si="6"/>
        <v>2014</v>
      </c>
      <c r="V36" t="str">
        <f t="shared" si="7"/>
        <v>Jul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166.5</v>
      </c>
      <c r="P37" s="5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  <c r="U37" s="11">
        <f t="shared" si="6"/>
        <v>2015</v>
      </c>
      <c r="V37" t="str">
        <f t="shared" si="7"/>
        <v>Apr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142.15</v>
      </c>
      <c r="P38" s="5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  <c r="U38" s="11">
        <f t="shared" si="6"/>
        <v>2015</v>
      </c>
      <c r="V38" t="str">
        <f t="shared" si="7"/>
        <v>Mar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183.44090909090909</v>
      </c>
      <c r="P39" s="5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  <c r="U39" s="11">
        <f t="shared" si="6"/>
        <v>2015</v>
      </c>
      <c r="V39" t="str">
        <f t="shared" si="7"/>
        <v>Jan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110.04</v>
      </c>
      <c r="P40" s="5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  <c r="U40" s="11">
        <f t="shared" si="6"/>
        <v>2013</v>
      </c>
      <c r="V40" t="str">
        <f t="shared" si="7"/>
        <v>Apr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130.98000000000002</v>
      </c>
      <c r="P41" s="5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  <c r="U41" s="11">
        <f t="shared" si="6"/>
        <v>2014</v>
      </c>
      <c r="V41" t="str">
        <f t="shared" si="7"/>
        <v>Apr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101.35000000000001</v>
      </c>
      <c r="P42" s="5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  <c r="U42" s="11">
        <f t="shared" si="6"/>
        <v>2014</v>
      </c>
      <c r="V42" t="str">
        <f t="shared" si="7"/>
        <v>May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100</v>
      </c>
      <c r="P43" s="5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  <c r="U43" s="11">
        <f t="shared" si="6"/>
        <v>2014</v>
      </c>
      <c r="V43" t="str">
        <f t="shared" si="7"/>
        <v>Sep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141.85714285714286</v>
      </c>
      <c r="P44" s="5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  <c r="U44" s="11">
        <f t="shared" si="6"/>
        <v>2014</v>
      </c>
      <c r="V44" t="str">
        <f t="shared" si="7"/>
        <v>Nov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308.65999999999997</v>
      </c>
      <c r="P45" s="5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  <c r="U45" s="11">
        <f t="shared" si="6"/>
        <v>2014</v>
      </c>
      <c r="V45" t="str">
        <f t="shared" si="7"/>
        <v>Jun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100</v>
      </c>
      <c r="P46" s="5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  <c r="U46" s="11">
        <f t="shared" si="6"/>
        <v>2014</v>
      </c>
      <c r="V46" t="str">
        <f t="shared" si="7"/>
        <v>Aug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120</v>
      </c>
      <c r="P47" s="5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  <c r="U47" s="11">
        <f t="shared" si="6"/>
        <v>2016</v>
      </c>
      <c r="V47" t="str">
        <f t="shared" si="7"/>
        <v>Mar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104.16666666666667</v>
      </c>
      <c r="P48" s="5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  <c r="U48" s="11">
        <f t="shared" si="6"/>
        <v>2015</v>
      </c>
      <c r="V48" t="str">
        <f t="shared" si="7"/>
        <v>Nov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107.61100000000002</v>
      </c>
      <c r="P49" s="5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  <c r="U49" s="11">
        <f t="shared" si="6"/>
        <v>2014</v>
      </c>
      <c r="V49" t="str">
        <f t="shared" si="7"/>
        <v>Oct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107.94999999999999</v>
      </c>
      <c r="P50" s="5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  <c r="U50" s="11">
        <f t="shared" si="6"/>
        <v>2015</v>
      </c>
      <c r="V50" t="str">
        <f t="shared" si="7"/>
        <v>Jan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100</v>
      </c>
      <c r="P51" s="5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  <c r="U51" s="11">
        <f t="shared" si="6"/>
        <v>2015</v>
      </c>
      <c r="V51" t="str">
        <f t="shared" si="7"/>
        <v>Sep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100</v>
      </c>
      <c r="P52" s="5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  <c r="U52" s="11">
        <f t="shared" si="6"/>
        <v>2014</v>
      </c>
      <c r="V52" t="str">
        <f t="shared" si="7"/>
        <v>Dec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128.0181818181818</v>
      </c>
      <c r="P53" s="5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  <c r="U53" s="11">
        <f t="shared" si="6"/>
        <v>2015</v>
      </c>
      <c r="V53" t="str">
        <f t="shared" si="7"/>
        <v>Jul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116.21</v>
      </c>
      <c r="P54" s="5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  <c r="U54" s="11">
        <f t="shared" si="6"/>
        <v>2014</v>
      </c>
      <c r="V54" t="str">
        <f t="shared" si="7"/>
        <v>Jun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109.63333333333334</v>
      </c>
      <c r="P55" s="5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  <c r="U55" s="11">
        <f t="shared" si="6"/>
        <v>2014</v>
      </c>
      <c r="V55" t="str">
        <f t="shared" si="7"/>
        <v>Mar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101</v>
      </c>
      <c r="P56" s="5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  <c r="U56" s="11">
        <f t="shared" si="6"/>
        <v>2015</v>
      </c>
      <c r="V56" t="str">
        <f t="shared" si="7"/>
        <v>Nov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128.95348837209301</v>
      </c>
      <c r="P57" s="5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  <c r="U57" s="11">
        <f t="shared" si="6"/>
        <v>2016</v>
      </c>
      <c r="V57" t="str">
        <f t="shared" si="7"/>
        <v>May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107.26249999999999</v>
      </c>
      <c r="P58" s="5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  <c r="U58" s="11">
        <f t="shared" si="6"/>
        <v>2015</v>
      </c>
      <c r="V58" t="str">
        <f t="shared" si="7"/>
        <v>May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101.89999999999999</v>
      </c>
      <c r="P59" s="5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  <c r="U59" s="11">
        <f t="shared" si="6"/>
        <v>2015</v>
      </c>
      <c r="V59" t="str">
        <f t="shared" si="7"/>
        <v>Mar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102.91</v>
      </c>
      <c r="P60" s="5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  <c r="U60" s="11">
        <f t="shared" si="6"/>
        <v>2014</v>
      </c>
      <c r="V60" t="str">
        <f t="shared" si="7"/>
        <v>Oct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100.12570000000001</v>
      </c>
      <c r="P61" s="5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  <c r="U61" s="11">
        <f t="shared" si="6"/>
        <v>2015</v>
      </c>
      <c r="V61" t="str">
        <f t="shared" si="7"/>
        <v>Aug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103.29622222222221</v>
      </c>
      <c r="P62" s="5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  <c r="U62" s="11">
        <f t="shared" si="6"/>
        <v>2014</v>
      </c>
      <c r="V62" t="str">
        <f t="shared" si="7"/>
        <v>Mar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148.30000000000001</v>
      </c>
      <c r="P63" s="5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  <c r="U63" s="11">
        <f t="shared" si="6"/>
        <v>2013</v>
      </c>
      <c r="V63" t="str">
        <f t="shared" si="7"/>
        <v>May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154.73333333333332</v>
      </c>
      <c r="P64" s="5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  <c r="U64" s="11">
        <f t="shared" si="6"/>
        <v>2013</v>
      </c>
      <c r="V64" t="str">
        <f t="shared" si="7"/>
        <v>Feb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113.51849999999999</v>
      </c>
      <c r="P65" s="5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  <c r="U65" s="11">
        <f t="shared" si="6"/>
        <v>2013</v>
      </c>
      <c r="V65" t="str">
        <f t="shared" si="7"/>
        <v>Dec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173.33333333333334</v>
      </c>
      <c r="P66" s="5">
        <f t="shared" ref="P66:P129" si="8">IFERROR(E66/L66,0)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  <c r="U66" s="11">
        <f t="shared" si="6"/>
        <v>2013</v>
      </c>
      <c r="V66" t="str">
        <f t="shared" si="7"/>
        <v>Jun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(E67/D67)*100</f>
        <v>107.52857142857141</v>
      </c>
      <c r="P67" s="5">
        <f t="shared" si="8"/>
        <v>132.05263157894737</v>
      </c>
      <c r="Q67" t="str">
        <f t="shared" ref="Q67:Q130" si="10">LEFT(N67,FIND("/",N67)-1)</f>
        <v>film &amp; video</v>
      </c>
      <c r="R67" t="str">
        <f t="shared" ref="R67:R130" si="11">MID(N67,FIND("/",N67)+1,9999)</f>
        <v>shorts</v>
      </c>
      <c r="S67" s="10">
        <f t="shared" ref="S67:S130" si="12">(((J67/60)/60)/24)+DATE(1970,1,1)+(-5/24)</f>
        <v>41835.612893518519</v>
      </c>
      <c r="T67" s="10">
        <f t="shared" ref="T67:T130" si="13">(((I67/60)/60)/24)+DATE(1970,1,1)+(-5/24)</f>
        <v>41862.040972222218</v>
      </c>
      <c r="U67" s="11">
        <f t="shared" ref="U67:U130" si="14">YEAR(S67)</f>
        <v>2014</v>
      </c>
      <c r="V67" t="str">
        <f t="shared" ref="V67:V130" si="15">TEXT(S67, "mmm")</f>
        <v>Jul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118.6</v>
      </c>
      <c r="P68" s="5">
        <f t="shared" si="8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42539.641435185178</v>
      </c>
      <c r="T68" s="10">
        <f t="shared" si="13"/>
        <v>42569.641435185178</v>
      </c>
      <c r="U68" s="11">
        <f t="shared" si="14"/>
        <v>2016</v>
      </c>
      <c r="V68" t="str">
        <f t="shared" si="15"/>
        <v>Jun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116.25000000000001</v>
      </c>
      <c r="P69" s="5">
        <f t="shared" si="8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41075.375046296293</v>
      </c>
      <c r="T69" s="10">
        <f t="shared" si="13"/>
        <v>41105.375046296293</v>
      </c>
      <c r="U69" s="11">
        <f t="shared" si="14"/>
        <v>2012</v>
      </c>
      <c r="V69" t="str">
        <f t="shared" si="15"/>
        <v>Jun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127.16666666666667</v>
      </c>
      <c r="P70" s="5">
        <f t="shared" si="8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41663.36100694444</v>
      </c>
      <c r="T70" s="10">
        <f t="shared" si="13"/>
        <v>41693.36100694444</v>
      </c>
      <c r="U70" s="11">
        <f t="shared" si="14"/>
        <v>2014</v>
      </c>
      <c r="V70" t="str">
        <f t="shared" si="15"/>
        <v>Jan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110.9423</v>
      </c>
      <c r="P71" s="5">
        <f t="shared" si="8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40785.979456018518</v>
      </c>
      <c r="T71" s="10">
        <f t="shared" si="13"/>
        <v>40818.082638888889</v>
      </c>
      <c r="U71" s="11">
        <f t="shared" si="14"/>
        <v>2011</v>
      </c>
      <c r="V71" t="str">
        <f t="shared" si="15"/>
        <v>Aug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127.2</v>
      </c>
      <c r="P72" s="5">
        <f t="shared" si="8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40730.688020833331</v>
      </c>
      <c r="T72" s="10">
        <f t="shared" si="13"/>
        <v>40790.688020833331</v>
      </c>
      <c r="U72" s="11">
        <f t="shared" si="14"/>
        <v>2011</v>
      </c>
      <c r="V72" t="str">
        <f t="shared" si="15"/>
        <v>Jul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123.94444444444443</v>
      </c>
      <c r="P73" s="5">
        <f t="shared" si="8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40997.063159722216</v>
      </c>
      <c r="T73" s="10">
        <f t="shared" si="13"/>
        <v>41057.063159722216</v>
      </c>
      <c r="U73" s="11">
        <f t="shared" si="14"/>
        <v>2012</v>
      </c>
      <c r="V73" t="str">
        <f t="shared" si="15"/>
        <v>Mar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108.40909090909091</v>
      </c>
      <c r="P74" s="5">
        <f t="shared" si="8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41207.801863425921</v>
      </c>
      <c r="T74" s="10">
        <f t="shared" si="13"/>
        <v>41227.791666666664</v>
      </c>
      <c r="U74" s="11">
        <f t="shared" si="14"/>
        <v>2012</v>
      </c>
      <c r="V74" t="str">
        <f t="shared" si="15"/>
        <v>Oct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100</v>
      </c>
      <c r="P75" s="5">
        <f t="shared" si="8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40587.548425925925</v>
      </c>
      <c r="T75" s="10">
        <f t="shared" si="13"/>
        <v>40665.957638888889</v>
      </c>
      <c r="U75" s="11">
        <f t="shared" si="14"/>
        <v>2011</v>
      </c>
      <c r="V75" t="str">
        <f t="shared" si="15"/>
        <v>Feb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112.93199999999999</v>
      </c>
      <c r="P76" s="5">
        <f t="shared" si="8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42360.278877314813</v>
      </c>
      <c r="T76" s="10">
        <f t="shared" si="13"/>
        <v>42390.278877314813</v>
      </c>
      <c r="U76" s="11">
        <f t="shared" si="14"/>
        <v>2015</v>
      </c>
      <c r="V76" t="str">
        <f t="shared" si="15"/>
        <v>Dec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115.42857142857143</v>
      </c>
      <c r="P77" s="5">
        <f t="shared" si="8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41357.000833333332</v>
      </c>
      <c r="T77" s="10">
        <f t="shared" si="13"/>
        <v>41387.000833333332</v>
      </c>
      <c r="U77" s="11">
        <f t="shared" si="14"/>
        <v>2013</v>
      </c>
      <c r="V77" t="str">
        <f t="shared" si="15"/>
        <v>Mar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153.33333333333334</v>
      </c>
      <c r="P78" s="5">
        <f t="shared" si="8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40844.483310185184</v>
      </c>
      <c r="T78" s="10">
        <f t="shared" si="13"/>
        <v>40904.524976851848</v>
      </c>
      <c r="U78" s="11">
        <f t="shared" si="14"/>
        <v>2011</v>
      </c>
      <c r="V78" t="str">
        <f t="shared" si="15"/>
        <v>Oct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392.5</v>
      </c>
      <c r="P79" s="5">
        <f t="shared" si="8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40996.936539351853</v>
      </c>
      <c r="T79" s="10">
        <f t="shared" si="13"/>
        <v>41049.915972222218</v>
      </c>
      <c r="U79" s="11">
        <f t="shared" si="14"/>
        <v>2012</v>
      </c>
      <c r="V79" t="str">
        <f t="shared" si="15"/>
        <v>Mar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2702</v>
      </c>
      <c r="P80" s="5">
        <f t="shared" si="8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42604.522233796299</v>
      </c>
      <c r="T80" s="10">
        <f t="shared" si="13"/>
        <v>42614.522233796299</v>
      </c>
      <c r="U80" s="11">
        <f t="shared" si="14"/>
        <v>2016</v>
      </c>
      <c r="V80" t="str">
        <f t="shared" si="15"/>
        <v>Aug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127</v>
      </c>
      <c r="P81" s="5">
        <f t="shared" si="8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41724.568206018514</v>
      </c>
      <c r="T81" s="10">
        <f t="shared" si="13"/>
        <v>41754.568206018514</v>
      </c>
      <c r="U81" s="11">
        <f t="shared" si="14"/>
        <v>2014</v>
      </c>
      <c r="V81" t="str">
        <f t="shared" si="15"/>
        <v>Mar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107.25</v>
      </c>
      <c r="P82" s="5">
        <f t="shared" si="8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41582.875648148147</v>
      </c>
      <c r="T82" s="10">
        <f t="shared" si="13"/>
        <v>41617.875648148147</v>
      </c>
      <c r="U82" s="11">
        <f t="shared" si="14"/>
        <v>2013</v>
      </c>
      <c r="V82" t="str">
        <f t="shared" si="15"/>
        <v>Nov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198</v>
      </c>
      <c r="P83" s="5">
        <f t="shared" si="8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41099.950543981482</v>
      </c>
      <c r="T83" s="10">
        <f t="shared" si="13"/>
        <v>41103.91805555555</v>
      </c>
      <c r="U83" s="11">
        <f t="shared" si="14"/>
        <v>2012</v>
      </c>
      <c r="V83" t="str">
        <f t="shared" si="15"/>
        <v>Jul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100.01249999999999</v>
      </c>
      <c r="P84" s="5">
        <f t="shared" si="8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40795.611817129626</v>
      </c>
      <c r="T84" s="10">
        <f t="shared" si="13"/>
        <v>40825.611817129626</v>
      </c>
      <c r="U84" s="11">
        <f t="shared" si="14"/>
        <v>2011</v>
      </c>
      <c r="V84" t="str">
        <f t="shared" si="15"/>
        <v>Sep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102.49999999999999</v>
      </c>
      <c r="P85" s="5">
        <f t="shared" si="8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42042.407280092586</v>
      </c>
      <c r="T85" s="10">
        <f t="shared" si="13"/>
        <v>42057.270833333336</v>
      </c>
      <c r="U85" s="11">
        <f t="shared" si="14"/>
        <v>2015</v>
      </c>
      <c r="V85" t="str">
        <f t="shared" si="15"/>
        <v>Feb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100</v>
      </c>
      <c r="P86" s="5">
        <f t="shared" si="8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40648.54960648148</v>
      </c>
      <c r="T86" s="10">
        <f t="shared" si="13"/>
        <v>40678.54960648148</v>
      </c>
      <c r="U86" s="11">
        <f t="shared" si="14"/>
        <v>2011</v>
      </c>
      <c r="V86" t="str">
        <f t="shared" si="15"/>
        <v>Apr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125.49999999999999</v>
      </c>
      <c r="P87" s="5">
        <f t="shared" si="8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40778.917094907403</v>
      </c>
      <c r="T87" s="10">
        <f t="shared" si="13"/>
        <v>40808.917094907403</v>
      </c>
      <c r="U87" s="11">
        <f t="shared" si="14"/>
        <v>2011</v>
      </c>
      <c r="V87" t="str">
        <f t="shared" si="15"/>
        <v>Aug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106.46666666666667</v>
      </c>
      <c r="P88" s="5">
        <f t="shared" si="8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42291.347743055558</v>
      </c>
      <c r="T88" s="10">
        <f t="shared" si="13"/>
        <v>42365.389409722215</v>
      </c>
      <c r="U88" s="11">
        <f t="shared" si="14"/>
        <v>2015</v>
      </c>
      <c r="V88" t="str">
        <f t="shared" si="15"/>
        <v>Oct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104.60000000000001</v>
      </c>
      <c r="P89" s="5">
        <f t="shared" si="8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40322.331053240734</v>
      </c>
      <c r="T89" s="10">
        <f t="shared" si="13"/>
        <v>40331.861805555556</v>
      </c>
      <c r="U89" s="11">
        <f t="shared" si="14"/>
        <v>2010</v>
      </c>
      <c r="V89" t="str">
        <f t="shared" si="15"/>
        <v>May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102.85714285714285</v>
      </c>
      <c r="P90" s="5">
        <f t="shared" si="8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41786.450590277775</v>
      </c>
      <c r="T90" s="10">
        <f t="shared" si="13"/>
        <v>41812.450590277775</v>
      </c>
      <c r="U90" s="11">
        <f t="shared" si="14"/>
        <v>2014</v>
      </c>
      <c r="V90" t="str">
        <f t="shared" si="15"/>
        <v>May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115.06666666666668</v>
      </c>
      <c r="P91" s="5">
        <f t="shared" si="8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41402.543888888889</v>
      </c>
      <c r="T91" s="10">
        <f t="shared" si="13"/>
        <v>41427.543888888889</v>
      </c>
      <c r="U91" s="11">
        <f t="shared" si="14"/>
        <v>2013</v>
      </c>
      <c r="V91" t="str">
        <f t="shared" si="15"/>
        <v>May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100.4</v>
      </c>
      <c r="P92" s="5">
        <f t="shared" si="8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40706.089108796295</v>
      </c>
      <c r="T92" s="10">
        <f t="shared" si="13"/>
        <v>40736.089108796295</v>
      </c>
      <c r="U92" s="11">
        <f t="shared" si="14"/>
        <v>2011</v>
      </c>
      <c r="V92" t="str">
        <f t="shared" si="15"/>
        <v>Jun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120</v>
      </c>
      <c r="P93" s="5">
        <f t="shared" si="8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40619.194027777776</v>
      </c>
      <c r="T93" s="10">
        <f t="shared" si="13"/>
        <v>40680.194027777776</v>
      </c>
      <c r="U93" s="11">
        <f t="shared" si="14"/>
        <v>2011</v>
      </c>
      <c r="V93" t="str">
        <f t="shared" si="15"/>
        <v>Mar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105.2</v>
      </c>
      <c r="P94" s="5">
        <f t="shared" si="8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42720.990543981483</v>
      </c>
      <c r="T94" s="10">
        <f t="shared" si="13"/>
        <v>42767.124999999993</v>
      </c>
      <c r="U94" s="11">
        <f t="shared" si="14"/>
        <v>2016</v>
      </c>
      <c r="V94" t="str">
        <f t="shared" si="15"/>
        <v>Dec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110.60000000000001</v>
      </c>
      <c r="P95" s="5">
        <f t="shared" si="8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41065.649733796294</v>
      </c>
      <c r="T95" s="10">
        <f t="shared" si="13"/>
        <v>41093.666666666664</v>
      </c>
      <c r="U95" s="11">
        <f t="shared" si="14"/>
        <v>2012</v>
      </c>
      <c r="V95" t="str">
        <f t="shared" si="15"/>
        <v>Jun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104</v>
      </c>
      <c r="P96" s="5">
        <f t="shared" si="8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41716.509513888886</v>
      </c>
      <c r="T96" s="10">
        <f t="shared" si="13"/>
        <v>41736.509513888886</v>
      </c>
      <c r="U96" s="11">
        <f t="shared" si="14"/>
        <v>2014</v>
      </c>
      <c r="V96" t="str">
        <f t="shared" si="15"/>
        <v>Mar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131.42857142857142</v>
      </c>
      <c r="P97" s="5">
        <f t="shared" si="8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40934.796770833331</v>
      </c>
      <c r="T97" s="10">
        <f t="shared" si="13"/>
        <v>40964.796770833331</v>
      </c>
      <c r="U97" s="11">
        <f t="shared" si="14"/>
        <v>2012</v>
      </c>
      <c r="V97" t="str">
        <f t="shared" si="15"/>
        <v>Jan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114.66666666666667</v>
      </c>
      <c r="P98" s="5">
        <f t="shared" si="8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40324.45417824074</v>
      </c>
      <c r="T98" s="10">
        <f t="shared" si="13"/>
        <v>40390.916666666664</v>
      </c>
      <c r="U98" s="11">
        <f t="shared" si="14"/>
        <v>2010</v>
      </c>
      <c r="V98" t="str">
        <f t="shared" si="15"/>
        <v>May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106.25</v>
      </c>
      <c r="P99" s="5">
        <f t="shared" si="8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40705.926874999997</v>
      </c>
      <c r="T99" s="10">
        <f t="shared" si="13"/>
        <v>40735.926874999997</v>
      </c>
      <c r="U99" s="11">
        <f t="shared" si="14"/>
        <v>2011</v>
      </c>
      <c r="V99" t="str">
        <f t="shared" si="15"/>
        <v>Jun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106.25</v>
      </c>
      <c r="P100" s="5">
        <f t="shared" si="8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41214.586504629624</v>
      </c>
      <c r="T100" s="10">
        <f t="shared" si="13"/>
        <v>41250.770833333328</v>
      </c>
      <c r="U100" s="11">
        <f t="shared" si="14"/>
        <v>2012</v>
      </c>
      <c r="V100" t="str">
        <f t="shared" si="15"/>
        <v>Nov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106.01933333333334</v>
      </c>
      <c r="P101" s="5">
        <f t="shared" si="8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41631.694432870368</v>
      </c>
      <c r="T101" s="10">
        <f t="shared" si="13"/>
        <v>41661.694432870368</v>
      </c>
      <c r="U101" s="11">
        <f t="shared" si="14"/>
        <v>2013</v>
      </c>
      <c r="V101" t="str">
        <f t="shared" si="15"/>
        <v>Dec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100</v>
      </c>
      <c r="P102" s="5">
        <f t="shared" si="8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41197.544976851852</v>
      </c>
      <c r="T102" s="10">
        <f t="shared" si="13"/>
        <v>41217.586643518516</v>
      </c>
      <c r="U102" s="11">
        <f t="shared" si="14"/>
        <v>2012</v>
      </c>
      <c r="V102" t="str">
        <f t="shared" si="15"/>
        <v>Oct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100</v>
      </c>
      <c r="P103" s="5">
        <f t="shared" si="8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41274.568402777775</v>
      </c>
      <c r="T103" s="10">
        <f t="shared" si="13"/>
        <v>41298.568402777775</v>
      </c>
      <c r="U103" s="11">
        <f t="shared" si="14"/>
        <v>2012</v>
      </c>
      <c r="V103" t="str">
        <f t="shared" si="15"/>
        <v>Dec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127.75000000000001</v>
      </c>
      <c r="P104" s="5">
        <f t="shared" si="8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40504.922835648147</v>
      </c>
      <c r="T104" s="10">
        <f t="shared" si="13"/>
        <v>40534.922835648147</v>
      </c>
      <c r="U104" s="11">
        <f t="shared" si="14"/>
        <v>2010</v>
      </c>
      <c r="V104" t="str">
        <f t="shared" si="15"/>
        <v>Nov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105.15384615384616</v>
      </c>
      <c r="P105" s="5">
        <f t="shared" si="8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41682.597569444442</v>
      </c>
      <c r="T105" s="10">
        <f t="shared" si="13"/>
        <v>41705.597569444442</v>
      </c>
      <c r="U105" s="11">
        <f t="shared" si="14"/>
        <v>2014</v>
      </c>
      <c r="V105" t="str">
        <f t="shared" si="15"/>
        <v>Feb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120</v>
      </c>
      <c r="P106" s="5">
        <f t="shared" si="8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40612.486874999995</v>
      </c>
      <c r="T106" s="10">
        <f t="shared" si="13"/>
        <v>40635.833333333328</v>
      </c>
      <c r="U106" s="11">
        <f t="shared" si="14"/>
        <v>2011</v>
      </c>
      <c r="V106" t="str">
        <f t="shared" si="15"/>
        <v>Mar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107.40909090909089</v>
      </c>
      <c r="P107" s="5">
        <f t="shared" si="8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42485.516435185178</v>
      </c>
      <c r="T107" s="10">
        <f t="shared" si="13"/>
        <v>42503.791666666664</v>
      </c>
      <c r="U107" s="11">
        <f t="shared" si="14"/>
        <v>2016</v>
      </c>
      <c r="V107" t="str">
        <f t="shared" si="15"/>
        <v>Apr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100.49999999999999</v>
      </c>
      <c r="P108" s="5">
        <f t="shared" si="8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40987.568298611113</v>
      </c>
      <c r="T108" s="10">
        <f t="shared" si="13"/>
        <v>41001.568298611113</v>
      </c>
      <c r="U108" s="11">
        <f t="shared" si="14"/>
        <v>2012</v>
      </c>
      <c r="V108" t="str">
        <f t="shared" si="15"/>
        <v>Mar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102.46666666666667</v>
      </c>
      <c r="P109" s="5">
        <f t="shared" si="8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40635.774155092593</v>
      </c>
      <c r="T109" s="10">
        <f t="shared" si="13"/>
        <v>40657.774155092593</v>
      </c>
      <c r="U109" s="11">
        <f t="shared" si="14"/>
        <v>2011</v>
      </c>
      <c r="V109" t="str">
        <f t="shared" si="15"/>
        <v>Apr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246.66666666666669</v>
      </c>
      <c r="P110" s="5">
        <f t="shared" si="8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41365.404745370368</v>
      </c>
      <c r="T110" s="10">
        <f t="shared" si="13"/>
        <v>41425.404745370368</v>
      </c>
      <c r="U110" s="11">
        <f t="shared" si="14"/>
        <v>2013</v>
      </c>
      <c r="V110" t="str">
        <f t="shared" si="15"/>
        <v>Apr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219.49999999999997</v>
      </c>
      <c r="P111" s="5">
        <f t="shared" si="8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40569.817476851851</v>
      </c>
      <c r="T111" s="10">
        <f t="shared" si="13"/>
        <v>40599.817476851851</v>
      </c>
      <c r="U111" s="11">
        <f t="shared" si="14"/>
        <v>2011</v>
      </c>
      <c r="V111" t="str">
        <f t="shared" si="15"/>
        <v>Jan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130.76923076923077</v>
      </c>
      <c r="P112" s="5">
        <f t="shared" si="8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41557.741354166668</v>
      </c>
      <c r="T112" s="10">
        <f t="shared" si="13"/>
        <v>41592.040972222218</v>
      </c>
      <c r="U112" s="11">
        <f t="shared" si="14"/>
        <v>2013</v>
      </c>
      <c r="V112" t="str">
        <f t="shared" si="15"/>
        <v>Oct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154.57142857142858</v>
      </c>
      <c r="P113" s="5">
        <f t="shared" si="8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42125.124849537031</v>
      </c>
      <c r="T113" s="10">
        <f t="shared" si="13"/>
        <v>42155.124849537031</v>
      </c>
      <c r="U113" s="11">
        <f t="shared" si="14"/>
        <v>2015</v>
      </c>
      <c r="V113" t="str">
        <f t="shared" si="15"/>
        <v>May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104</v>
      </c>
      <c r="P114" s="5">
        <f t="shared" si="8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41717.834699074068</v>
      </c>
      <c r="T114" s="10">
        <f t="shared" si="13"/>
        <v>41741.875</v>
      </c>
      <c r="U114" s="11">
        <f t="shared" si="14"/>
        <v>2014</v>
      </c>
      <c r="V114" t="str">
        <f t="shared" si="15"/>
        <v>Mar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141</v>
      </c>
      <c r="P115" s="5">
        <f t="shared" si="8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40753.550092592588</v>
      </c>
      <c r="T115" s="10">
        <f t="shared" si="13"/>
        <v>40761.416666666664</v>
      </c>
      <c r="U115" s="11">
        <f t="shared" si="14"/>
        <v>2011</v>
      </c>
      <c r="V115" t="str">
        <f t="shared" si="15"/>
        <v>Jul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103.33333333333334</v>
      </c>
      <c r="P116" s="5">
        <f t="shared" si="8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40861.065833333334</v>
      </c>
      <c r="T116" s="10">
        <f t="shared" si="13"/>
        <v>40921.065833333334</v>
      </c>
      <c r="U116" s="11">
        <f t="shared" si="14"/>
        <v>2011</v>
      </c>
      <c r="V116" t="str">
        <f t="shared" si="15"/>
        <v>Nov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140.44444444444443</v>
      </c>
      <c r="P117" s="5">
        <f t="shared" si="8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40918.530601851846</v>
      </c>
      <c r="T117" s="10">
        <f t="shared" si="13"/>
        <v>40943.530601851846</v>
      </c>
      <c r="U117" s="11">
        <f t="shared" si="14"/>
        <v>2012</v>
      </c>
      <c r="V117" t="str">
        <f t="shared" si="15"/>
        <v>Jan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113.65714285714286</v>
      </c>
      <c r="P118" s="5">
        <f t="shared" si="8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40595.288831018515</v>
      </c>
      <c r="T118" s="10">
        <f t="shared" si="13"/>
        <v>40641.247164351851</v>
      </c>
      <c r="U118" s="11">
        <f t="shared" si="14"/>
        <v>2011</v>
      </c>
      <c r="V118" t="str">
        <f t="shared" si="15"/>
        <v>Feb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100.49377777777779</v>
      </c>
      <c r="P119" s="5">
        <f t="shared" si="8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40248.626666666663</v>
      </c>
      <c r="T119" s="10">
        <f t="shared" si="13"/>
        <v>40338.583333333328</v>
      </c>
      <c r="U119" s="11">
        <f t="shared" si="14"/>
        <v>2010</v>
      </c>
      <c r="V119" t="str">
        <f t="shared" si="15"/>
        <v>Mar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113.03159999999998</v>
      </c>
      <c r="P120" s="5">
        <f t="shared" si="8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40722.845324074071</v>
      </c>
      <c r="T120" s="10">
        <f t="shared" si="13"/>
        <v>40752.845324074071</v>
      </c>
      <c r="U120" s="11">
        <f t="shared" si="14"/>
        <v>2011</v>
      </c>
      <c r="V120" t="str">
        <f t="shared" si="15"/>
        <v>Jun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104.55692307692308</v>
      </c>
      <c r="P121" s="5">
        <f t="shared" si="8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40738.860949074071</v>
      </c>
      <c r="T121" s="10">
        <f t="shared" si="13"/>
        <v>40768.75</v>
      </c>
      <c r="U121" s="11">
        <f t="shared" si="14"/>
        <v>2011</v>
      </c>
      <c r="V121" t="str">
        <f t="shared" si="15"/>
        <v>Jul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1.4285714285714287E-2</v>
      </c>
      <c r="P122" s="5">
        <f t="shared" si="8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42615.841516203705</v>
      </c>
      <c r="T122" s="10">
        <f t="shared" si="13"/>
        <v>42645.841516203705</v>
      </c>
      <c r="U122" s="11">
        <f t="shared" si="14"/>
        <v>2016</v>
      </c>
      <c r="V122" t="str">
        <f t="shared" si="15"/>
        <v>Sep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3.3333333333333333E-2</v>
      </c>
      <c r="P123" s="5">
        <f t="shared" si="8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42096.496643518512</v>
      </c>
      <c r="T123" s="10">
        <f t="shared" si="13"/>
        <v>42112.219444444439</v>
      </c>
      <c r="U123" s="11">
        <f t="shared" si="14"/>
        <v>2015</v>
      </c>
      <c r="V123" t="str">
        <f t="shared" si="15"/>
        <v>Apr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5">
        <f t="shared" si="8"/>
        <v>0</v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42593.223460648143</v>
      </c>
      <c r="T124" s="10">
        <f t="shared" si="13"/>
        <v>42653.223460648143</v>
      </c>
      <c r="U124" s="11">
        <f t="shared" si="14"/>
        <v>2016</v>
      </c>
      <c r="V124" t="str">
        <f t="shared" si="15"/>
        <v>Aug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0.27454545454545454</v>
      </c>
      <c r="P125" s="5">
        <f t="shared" si="8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41904.573657407404</v>
      </c>
      <c r="T125" s="10">
        <f t="shared" si="13"/>
        <v>41940.708333333328</v>
      </c>
      <c r="U125" s="11">
        <f t="shared" si="14"/>
        <v>2014</v>
      </c>
      <c r="V125" t="str">
        <f t="shared" si="15"/>
        <v>Sep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5">
        <f t="shared" si="8"/>
        <v>0</v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42114.720393518517</v>
      </c>
      <c r="T126" s="10">
        <f t="shared" si="13"/>
        <v>42139.720393518517</v>
      </c>
      <c r="U126" s="11">
        <f t="shared" si="14"/>
        <v>2015</v>
      </c>
      <c r="V126" t="str">
        <f t="shared" si="15"/>
        <v>Apr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14.000000000000002</v>
      </c>
      <c r="P127" s="5">
        <f t="shared" si="8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42709.78564814815</v>
      </c>
      <c r="T127" s="10">
        <f t="shared" si="13"/>
        <v>42769.78564814815</v>
      </c>
      <c r="U127" s="11">
        <f t="shared" si="14"/>
        <v>2016</v>
      </c>
      <c r="V127" t="str">
        <f t="shared" si="15"/>
        <v>Dec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</v>
      </c>
      <c r="P128" s="5">
        <f t="shared" si="8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42135.381215277775</v>
      </c>
      <c r="T128" s="10">
        <f t="shared" si="13"/>
        <v>42165.874999999993</v>
      </c>
      <c r="U128" s="11">
        <f t="shared" si="14"/>
        <v>2015</v>
      </c>
      <c r="V128" t="str">
        <f t="shared" si="15"/>
        <v>May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</v>
      </c>
      <c r="P129" s="5">
        <f t="shared" si="8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42067.415983796294</v>
      </c>
      <c r="T129" s="10">
        <f t="shared" si="13"/>
        <v>42097.37431712963</v>
      </c>
      <c r="U129" s="11">
        <f t="shared" si="14"/>
        <v>2015</v>
      </c>
      <c r="V129" t="str">
        <f t="shared" si="15"/>
        <v>Mar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1.867</v>
      </c>
      <c r="P130" s="5">
        <f t="shared" ref="P130:P193" si="16">IFERROR(E130/L130,0)</f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42628.019594907404</v>
      </c>
      <c r="T130" s="10">
        <f t="shared" si="13"/>
        <v>42663.019594907404</v>
      </c>
      <c r="U130" s="11">
        <f t="shared" si="14"/>
        <v>2016</v>
      </c>
      <c r="V130" t="str">
        <f t="shared" si="15"/>
        <v>Sep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7">(E131/D131)*100</f>
        <v>0</v>
      </c>
      <c r="P131" s="5">
        <f t="shared" si="16"/>
        <v>0</v>
      </c>
      <c r="Q131" t="str">
        <f t="shared" ref="Q131:Q194" si="18">LEFT(N131,FIND("/",N131)-1)</f>
        <v>film &amp; video</v>
      </c>
      <c r="R131" t="str">
        <f t="shared" ref="R131:R194" si="19">MID(N131,FIND("/",N131)+1,9999)</f>
        <v>science fiction</v>
      </c>
      <c r="S131" s="10">
        <f t="shared" ref="S131:S194" si="20">(((J131/60)/60)/24)+DATE(1970,1,1)+(-5/24)</f>
        <v>41882.728969907403</v>
      </c>
      <c r="T131" s="10">
        <f t="shared" ref="T131:T194" si="21">(((I131/60)/60)/24)+DATE(1970,1,1)+(-5/24)</f>
        <v>41942.728969907403</v>
      </c>
      <c r="U131" s="11">
        <f t="shared" ref="U131:U194" si="22">YEAR(S131)</f>
        <v>2014</v>
      </c>
      <c r="V131" t="str">
        <f t="shared" ref="V131:V194" si="23">TEXT(S131, "mmm")</f>
        <v>Aug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7"/>
        <v>0</v>
      </c>
      <c r="P132" s="5">
        <f t="shared" si="16"/>
        <v>0</v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41778.707083333327</v>
      </c>
      <c r="T132" s="10">
        <f t="shared" si="21"/>
        <v>41806.636111111111</v>
      </c>
      <c r="U132" s="11">
        <f t="shared" si="22"/>
        <v>2014</v>
      </c>
      <c r="V132" t="str">
        <f t="shared" si="23"/>
        <v>May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 s="5">
        <f t="shared" si="16"/>
        <v>0</v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42541.629178240742</v>
      </c>
      <c r="T133" s="10">
        <f t="shared" si="21"/>
        <v>42556.791666666664</v>
      </c>
      <c r="U133" s="11">
        <f t="shared" si="22"/>
        <v>2016</v>
      </c>
      <c r="V133" t="str">
        <f t="shared" si="23"/>
        <v>Jun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9.5687499999999996</v>
      </c>
      <c r="P134" s="5">
        <f t="shared" si="16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41905.60424768518</v>
      </c>
      <c r="T134" s="10">
        <f t="shared" si="21"/>
        <v>41950.645914351851</v>
      </c>
      <c r="U134" s="11">
        <f t="shared" si="22"/>
        <v>2014</v>
      </c>
      <c r="V134" t="str">
        <f t="shared" si="23"/>
        <v>Sep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5">
        <f t="shared" si="16"/>
        <v>0</v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42491.599351851844</v>
      </c>
      <c r="T135" s="10">
        <f t="shared" si="21"/>
        <v>42521.521527777775</v>
      </c>
      <c r="U135" s="11">
        <f t="shared" si="22"/>
        <v>2016</v>
      </c>
      <c r="V135" t="str">
        <f t="shared" si="23"/>
        <v>May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5">
        <f t="shared" si="16"/>
        <v>0</v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42221.701597222222</v>
      </c>
      <c r="T136" s="10">
        <f t="shared" si="21"/>
        <v>42251.499999999993</v>
      </c>
      <c r="U136" s="11">
        <f t="shared" si="22"/>
        <v>2015</v>
      </c>
      <c r="V136" t="str">
        <f t="shared" si="23"/>
        <v>Aug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13.433333333333334</v>
      </c>
      <c r="P137" s="5">
        <f t="shared" si="16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41788.173576388886</v>
      </c>
      <c r="T137" s="10">
        <f t="shared" si="21"/>
        <v>41821.583333333328</v>
      </c>
      <c r="U137" s="11">
        <f t="shared" si="22"/>
        <v>2014</v>
      </c>
      <c r="V137" t="str">
        <f t="shared" si="23"/>
        <v>May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5">
        <f t="shared" si="16"/>
        <v>0</v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42096.201782407406</v>
      </c>
      <c r="T138" s="10">
        <f t="shared" si="21"/>
        <v>42140.219444444439</v>
      </c>
      <c r="U138" s="11">
        <f t="shared" si="22"/>
        <v>2015</v>
      </c>
      <c r="V138" t="str">
        <f t="shared" si="23"/>
        <v>Apr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5">
        <f t="shared" si="16"/>
        <v>0</v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42239.365659722222</v>
      </c>
      <c r="T139" s="10">
        <f t="shared" si="21"/>
        <v>42289.365659722222</v>
      </c>
      <c r="U139" s="11">
        <f t="shared" si="22"/>
        <v>2015</v>
      </c>
      <c r="V139" t="str">
        <f t="shared" si="23"/>
        <v>Aug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3.1413333333333333</v>
      </c>
      <c r="P140" s="5">
        <f t="shared" si="16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42186.049085648141</v>
      </c>
      <c r="T140" s="10">
        <f t="shared" si="21"/>
        <v>42216.999305555553</v>
      </c>
      <c r="U140" s="11">
        <f t="shared" si="22"/>
        <v>2015</v>
      </c>
      <c r="V140" t="str">
        <f t="shared" si="23"/>
        <v>Jul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100</v>
      </c>
      <c r="P141" s="5">
        <f t="shared" si="16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42187.712638888886</v>
      </c>
      <c r="T141" s="10">
        <f t="shared" si="21"/>
        <v>42197.712638888886</v>
      </c>
      <c r="U141" s="11">
        <f t="shared" si="22"/>
        <v>2015</v>
      </c>
      <c r="V141" t="str">
        <f t="shared" si="23"/>
        <v>Jul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5">
        <f t="shared" si="16"/>
        <v>0</v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42052.989953703705</v>
      </c>
      <c r="T142" s="10">
        <f t="shared" si="21"/>
        <v>42082.948287037034</v>
      </c>
      <c r="U142" s="11">
        <f t="shared" si="22"/>
        <v>2015</v>
      </c>
      <c r="V142" t="str">
        <f t="shared" si="23"/>
        <v>Feb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10.775</v>
      </c>
      <c r="P143" s="5">
        <f t="shared" si="16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42109.944710648146</v>
      </c>
      <c r="T143" s="10">
        <f t="shared" si="21"/>
        <v>42154.944710648146</v>
      </c>
      <c r="U143" s="11">
        <f t="shared" si="22"/>
        <v>2015</v>
      </c>
      <c r="V143" t="str">
        <f t="shared" si="23"/>
        <v>Apr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0.33333333333333337</v>
      </c>
      <c r="P144" s="5">
        <f t="shared" si="16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41938.684930555552</v>
      </c>
      <c r="T144" s="10">
        <f t="shared" si="21"/>
        <v>41959.726597222216</v>
      </c>
      <c r="U144" s="11">
        <f t="shared" si="22"/>
        <v>2014</v>
      </c>
      <c r="V144" t="str">
        <f t="shared" si="23"/>
        <v>Oct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5">
        <f t="shared" si="16"/>
        <v>0</v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42558.855810185189</v>
      </c>
      <c r="T145" s="10">
        <f t="shared" si="21"/>
        <v>42616.038194444445</v>
      </c>
      <c r="U145" s="11">
        <f t="shared" si="22"/>
        <v>2016</v>
      </c>
      <c r="V145" t="str">
        <f t="shared" si="23"/>
        <v>Jul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27.6</v>
      </c>
      <c r="P146" s="5">
        <f t="shared" si="16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42047.554074074076</v>
      </c>
      <c r="T146" s="10">
        <f t="shared" si="21"/>
        <v>42107.512407407405</v>
      </c>
      <c r="U146" s="11">
        <f t="shared" si="22"/>
        <v>2015</v>
      </c>
      <c r="V146" t="str">
        <f t="shared" si="23"/>
        <v>Feb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7.5111111111111111</v>
      </c>
      <c r="P147" s="5">
        <f t="shared" si="16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42200.333935185183</v>
      </c>
      <c r="T147" s="10">
        <f t="shared" si="21"/>
        <v>42227.333935185183</v>
      </c>
      <c r="U147" s="11">
        <f t="shared" si="22"/>
        <v>2015</v>
      </c>
      <c r="V147" t="str">
        <f t="shared" si="23"/>
        <v>Jul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0.57499999999999996</v>
      </c>
      <c r="P148" s="5">
        <f t="shared" si="16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42692.807847222219</v>
      </c>
      <c r="T148" s="10">
        <f t="shared" si="21"/>
        <v>42752.807847222219</v>
      </c>
      <c r="U148" s="11">
        <f t="shared" si="22"/>
        <v>2016</v>
      </c>
      <c r="V148" t="str">
        <f t="shared" si="23"/>
        <v>Nov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5">
        <f t="shared" si="16"/>
        <v>0</v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41969.559490740743</v>
      </c>
      <c r="T149" s="10">
        <f t="shared" si="21"/>
        <v>42012.554166666661</v>
      </c>
      <c r="U149" s="11">
        <f t="shared" si="22"/>
        <v>2014</v>
      </c>
      <c r="V149" t="str">
        <f t="shared" si="23"/>
        <v>Nov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0.08</v>
      </c>
      <c r="P150" s="5">
        <f t="shared" si="16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42397.073333333326</v>
      </c>
      <c r="T150" s="10">
        <f t="shared" si="21"/>
        <v>42427.073333333326</v>
      </c>
      <c r="U150" s="11">
        <f t="shared" si="22"/>
        <v>2016</v>
      </c>
      <c r="V150" t="str">
        <f t="shared" si="23"/>
        <v>Jan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0.91999999999999993</v>
      </c>
      <c r="P151" s="5">
        <f t="shared" si="16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41967.963773148142</v>
      </c>
      <c r="T151" s="10">
        <f t="shared" si="21"/>
        <v>41998.124999999993</v>
      </c>
      <c r="U151" s="11">
        <f t="shared" si="22"/>
        <v>2014</v>
      </c>
      <c r="V151" t="str">
        <f t="shared" si="23"/>
        <v>Nov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23.163076923076922</v>
      </c>
      <c r="P152" s="5">
        <f t="shared" si="16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42089.95349537037</v>
      </c>
      <c r="T152" s="10">
        <f t="shared" si="21"/>
        <v>42149.95349537037</v>
      </c>
      <c r="U152" s="11">
        <f t="shared" si="22"/>
        <v>2015</v>
      </c>
      <c r="V152" t="str">
        <f t="shared" si="23"/>
        <v>Mar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5.5999999999999994E-2</v>
      </c>
      <c r="P153" s="5">
        <f t="shared" si="16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42113.342488425922</v>
      </c>
      <c r="T153" s="10">
        <f t="shared" si="21"/>
        <v>42173.342488425922</v>
      </c>
      <c r="U153" s="11">
        <f t="shared" si="22"/>
        <v>2015</v>
      </c>
      <c r="V153" t="str">
        <f t="shared" si="23"/>
        <v>Apr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7.8947368421052634E-3</v>
      </c>
      <c r="P154" s="5">
        <f t="shared" si="16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41874.869212962964</v>
      </c>
      <c r="T154" s="10">
        <f t="shared" si="21"/>
        <v>41904.869212962964</v>
      </c>
      <c r="U154" s="11">
        <f t="shared" si="22"/>
        <v>2014</v>
      </c>
      <c r="V154" t="str">
        <f t="shared" si="23"/>
        <v>Aug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0.71799999999999997</v>
      </c>
      <c r="P155" s="5">
        <f t="shared" si="16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41933.377824074072</v>
      </c>
      <c r="T155" s="10">
        <f t="shared" si="21"/>
        <v>41975.419490740744</v>
      </c>
      <c r="U155" s="11">
        <f t="shared" si="22"/>
        <v>2014</v>
      </c>
      <c r="V155" t="str">
        <f t="shared" si="23"/>
        <v>Oct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2.666666666666667</v>
      </c>
      <c r="P156" s="5">
        <f t="shared" si="16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42115.339062499996</v>
      </c>
      <c r="T156" s="10">
        <f t="shared" si="21"/>
        <v>42158.339062499996</v>
      </c>
      <c r="U156" s="11">
        <f t="shared" si="22"/>
        <v>2015</v>
      </c>
      <c r="V156" t="str">
        <f t="shared" si="23"/>
        <v>Apr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6.0000000000000001E-3</v>
      </c>
      <c r="P157" s="5">
        <f t="shared" si="16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42168.351099537038</v>
      </c>
      <c r="T157" s="10">
        <f t="shared" si="21"/>
        <v>42208.351099537038</v>
      </c>
      <c r="U157" s="11">
        <f t="shared" si="22"/>
        <v>2015</v>
      </c>
      <c r="V157" t="str">
        <f t="shared" si="23"/>
        <v>Jun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5.0999999999999996</v>
      </c>
      <c r="P158" s="5">
        <f t="shared" si="16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41793.916620370372</v>
      </c>
      <c r="T158" s="10">
        <f t="shared" si="21"/>
        <v>41853.916620370372</v>
      </c>
      <c r="U158" s="11">
        <f t="shared" si="22"/>
        <v>2014</v>
      </c>
      <c r="V158" t="str">
        <f t="shared" si="23"/>
        <v>Jun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0.26711185308848079</v>
      </c>
      <c r="P159" s="5">
        <f t="shared" si="16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42396.703379629624</v>
      </c>
      <c r="T159" s="10">
        <f t="shared" si="21"/>
        <v>42426.703379629624</v>
      </c>
      <c r="U159" s="11">
        <f t="shared" si="22"/>
        <v>2016</v>
      </c>
      <c r="V159" t="str">
        <f t="shared" si="23"/>
        <v>Jan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5">
        <f t="shared" si="16"/>
        <v>0</v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41903.868379629625</v>
      </c>
      <c r="T160" s="10">
        <f t="shared" si="21"/>
        <v>41933.868379629625</v>
      </c>
      <c r="U160" s="11">
        <f t="shared" si="22"/>
        <v>2014</v>
      </c>
      <c r="V160" t="str">
        <f t="shared" si="23"/>
        <v>Sep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2E-3</v>
      </c>
      <c r="P161" s="5">
        <f t="shared" si="16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42514.226215277777</v>
      </c>
      <c r="T161" s="10">
        <f t="shared" si="21"/>
        <v>42554.226215277777</v>
      </c>
      <c r="U161" s="11">
        <f t="shared" si="22"/>
        <v>2016</v>
      </c>
      <c r="V161" t="str">
        <f t="shared" si="23"/>
        <v>May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5">
        <f t="shared" si="16"/>
        <v>0</v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42171.704756944448</v>
      </c>
      <c r="T162" s="10">
        <f t="shared" si="21"/>
        <v>42231.704756944448</v>
      </c>
      <c r="U162" s="11">
        <f t="shared" si="22"/>
        <v>2015</v>
      </c>
      <c r="V162" t="str">
        <f t="shared" si="23"/>
        <v>Jun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0.01</v>
      </c>
      <c r="P163" s="5">
        <f t="shared" si="16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41792.479108796295</v>
      </c>
      <c r="T163" s="10">
        <f t="shared" si="21"/>
        <v>41822.479108796295</v>
      </c>
      <c r="U163" s="11">
        <f t="shared" si="22"/>
        <v>2014</v>
      </c>
      <c r="V163" t="str">
        <f t="shared" si="23"/>
        <v>Jun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15.535714285714286</v>
      </c>
      <c r="P164" s="5">
        <f t="shared" si="16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41834.91847222222</v>
      </c>
      <c r="T164" s="10">
        <f t="shared" si="21"/>
        <v>41867.779166666667</v>
      </c>
      <c r="U164" s="11">
        <f t="shared" si="22"/>
        <v>2014</v>
      </c>
      <c r="V164" t="str">
        <f t="shared" si="23"/>
        <v>Jul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5">
        <f t="shared" si="16"/>
        <v>0</v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42243.752939814811</v>
      </c>
      <c r="T165" s="10">
        <f t="shared" si="21"/>
        <v>42277.791666666664</v>
      </c>
      <c r="U165" s="11">
        <f t="shared" si="22"/>
        <v>2015</v>
      </c>
      <c r="V165" t="str">
        <f t="shared" si="23"/>
        <v>Aug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0.53333333333333333</v>
      </c>
      <c r="P166" s="5">
        <f t="shared" si="16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41841.554409722223</v>
      </c>
      <c r="T166" s="10">
        <f t="shared" si="21"/>
        <v>41901.554409722223</v>
      </c>
      <c r="U166" s="11">
        <f t="shared" si="22"/>
        <v>2014</v>
      </c>
      <c r="V166" t="str">
        <f t="shared" si="23"/>
        <v>Jul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5">
        <f t="shared" si="16"/>
        <v>0</v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42351.450509259252</v>
      </c>
      <c r="T167" s="10">
        <f t="shared" si="21"/>
        <v>42381.450509259252</v>
      </c>
      <c r="U167" s="11">
        <f t="shared" si="22"/>
        <v>2015</v>
      </c>
      <c r="V167" t="str">
        <f t="shared" si="23"/>
        <v>Dec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60</v>
      </c>
      <c r="P168" s="5">
        <f t="shared" si="16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42720.867615740739</v>
      </c>
      <c r="T168" s="10">
        <f t="shared" si="21"/>
        <v>42750.867615740739</v>
      </c>
      <c r="U168" s="11">
        <f t="shared" si="22"/>
        <v>2016</v>
      </c>
      <c r="V168" t="str">
        <f t="shared" si="23"/>
        <v>Dec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0.01</v>
      </c>
      <c r="P169" s="5">
        <f t="shared" si="16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42160.719155092585</v>
      </c>
      <c r="T169" s="10">
        <f t="shared" si="21"/>
        <v>42220.719155092585</v>
      </c>
      <c r="U169" s="11">
        <f t="shared" si="22"/>
        <v>2015</v>
      </c>
      <c r="V169" t="str">
        <f t="shared" si="23"/>
        <v>Jun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</v>
      </c>
      <c r="P170" s="5">
        <f t="shared" si="16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42052.626967592594</v>
      </c>
      <c r="T170" s="10">
        <f t="shared" si="21"/>
        <v>42082.585300925923</v>
      </c>
      <c r="U170" s="11">
        <f t="shared" si="22"/>
        <v>2015</v>
      </c>
      <c r="V170" t="str">
        <f t="shared" si="23"/>
        <v>Feb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22.400000000000002</v>
      </c>
      <c r="P171" s="5">
        <f t="shared" si="16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41900.296979166662</v>
      </c>
      <c r="T171" s="10">
        <f t="shared" si="21"/>
        <v>41930.296979166662</v>
      </c>
      <c r="U171" s="11">
        <f t="shared" si="22"/>
        <v>2014</v>
      </c>
      <c r="V171" t="str">
        <f t="shared" si="23"/>
        <v>Sep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</v>
      </c>
      <c r="P172" s="5">
        <f t="shared" si="16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42216.769479166665</v>
      </c>
      <c r="T172" s="10">
        <f t="shared" si="21"/>
        <v>42246.019444444442</v>
      </c>
      <c r="U172" s="11">
        <f t="shared" si="22"/>
        <v>2015</v>
      </c>
      <c r="V172" t="str">
        <f t="shared" si="23"/>
        <v>Jul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2E-3</v>
      </c>
      <c r="P173" s="5">
        <f t="shared" si="16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42533.972384259258</v>
      </c>
      <c r="T173" s="10">
        <f t="shared" si="21"/>
        <v>42593.972384259258</v>
      </c>
      <c r="U173" s="11">
        <f t="shared" si="22"/>
        <v>2016</v>
      </c>
      <c r="V173" t="str">
        <f t="shared" si="23"/>
        <v>Jun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5">
        <f t="shared" si="16"/>
        <v>0</v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42047.186608796292</v>
      </c>
      <c r="T174" s="10">
        <f t="shared" si="21"/>
        <v>42082.14494212962</v>
      </c>
      <c r="U174" s="11">
        <f t="shared" si="22"/>
        <v>2015</v>
      </c>
      <c r="V174" t="str">
        <f t="shared" si="23"/>
        <v>Feb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5">
        <f t="shared" si="16"/>
        <v>0</v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42033.364675925921</v>
      </c>
      <c r="T175" s="10">
        <f t="shared" si="21"/>
        <v>42063.364675925921</v>
      </c>
      <c r="U175" s="11">
        <f t="shared" si="22"/>
        <v>2015</v>
      </c>
      <c r="V175" t="str">
        <f t="shared" si="23"/>
        <v>Jan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5">
        <f t="shared" si="16"/>
        <v>0</v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42072.55064814815</v>
      </c>
      <c r="T176" s="10">
        <f t="shared" si="21"/>
        <v>42132.55064814815</v>
      </c>
      <c r="U176" s="11">
        <f t="shared" si="22"/>
        <v>2015</v>
      </c>
      <c r="V176" t="str">
        <f t="shared" si="23"/>
        <v>Mar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6.4850000000000003</v>
      </c>
      <c r="P177" s="5">
        <f t="shared" si="16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41855.569571759253</v>
      </c>
      <c r="T177" s="10">
        <f t="shared" si="21"/>
        <v>41880.569571759253</v>
      </c>
      <c r="U177" s="11">
        <f t="shared" si="22"/>
        <v>2014</v>
      </c>
      <c r="V177" t="str">
        <f t="shared" si="23"/>
        <v>Aug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5">
        <f t="shared" si="16"/>
        <v>0</v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42191.615729166668</v>
      </c>
      <c r="T178" s="10">
        <f t="shared" si="21"/>
        <v>42221.615729166668</v>
      </c>
      <c r="U178" s="11">
        <f t="shared" si="22"/>
        <v>2015</v>
      </c>
      <c r="V178" t="str">
        <f t="shared" si="23"/>
        <v>Jul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40</v>
      </c>
      <c r="P179" s="5">
        <f t="shared" si="16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42069.839421296296</v>
      </c>
      <c r="T179" s="10">
        <f t="shared" si="21"/>
        <v>42086.797754629624</v>
      </c>
      <c r="U179" s="11">
        <f t="shared" si="22"/>
        <v>2015</v>
      </c>
      <c r="V179" t="str">
        <f t="shared" si="23"/>
        <v>Mar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5">
        <f t="shared" si="16"/>
        <v>0</v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42304.747048611105</v>
      </c>
      <c r="T180" s="10">
        <f t="shared" si="21"/>
        <v>42334.788715277777</v>
      </c>
      <c r="U180" s="11">
        <f t="shared" si="22"/>
        <v>2015</v>
      </c>
      <c r="V180" t="str">
        <f t="shared" si="23"/>
        <v>Oct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20</v>
      </c>
      <c r="P181" s="5">
        <f t="shared" si="16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42402.872164351851</v>
      </c>
      <c r="T181" s="10">
        <f t="shared" si="21"/>
        <v>42432.872164351851</v>
      </c>
      <c r="U181" s="11">
        <f t="shared" si="22"/>
        <v>2016</v>
      </c>
      <c r="V181" t="str">
        <f t="shared" si="23"/>
        <v>Feb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33.416666666666664</v>
      </c>
      <c r="P182" s="5">
        <f t="shared" si="16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42067.782905092587</v>
      </c>
      <c r="T182" s="10">
        <f t="shared" si="21"/>
        <v>42107.583333333336</v>
      </c>
      <c r="U182" s="11">
        <f t="shared" si="22"/>
        <v>2015</v>
      </c>
      <c r="V182" t="str">
        <f t="shared" si="23"/>
        <v>Mar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21.092608822670172</v>
      </c>
      <c r="P183" s="5">
        <f t="shared" si="16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42147.533506944441</v>
      </c>
      <c r="T183" s="10">
        <f t="shared" si="21"/>
        <v>42177.533506944441</v>
      </c>
      <c r="U183" s="11">
        <f t="shared" si="22"/>
        <v>2015</v>
      </c>
      <c r="V183" t="str">
        <f t="shared" si="23"/>
        <v>May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5">
        <f t="shared" si="16"/>
        <v>0</v>
      </c>
      <c r="Q184" t="str">
        <f t="shared" si="18"/>
        <v>film &amp; video</v>
      </c>
      <c r="R184" t="str">
        <f t="shared" si="19"/>
        <v>drama</v>
      </c>
      <c r="S184" s="10">
        <f t="shared" si="20"/>
        <v>42711.803611111107</v>
      </c>
      <c r="T184" s="10">
        <f t="shared" si="21"/>
        <v>42741.803611111107</v>
      </c>
      <c r="U184" s="11">
        <f t="shared" si="22"/>
        <v>2016</v>
      </c>
      <c r="V184" t="str">
        <f t="shared" si="23"/>
        <v>Dec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35.856000000000002</v>
      </c>
      <c r="P185" s="5">
        <f t="shared" si="16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41939.601967592593</v>
      </c>
      <c r="T185" s="10">
        <f t="shared" si="21"/>
        <v>41969.643634259257</v>
      </c>
      <c r="U185" s="11">
        <f t="shared" si="22"/>
        <v>2014</v>
      </c>
      <c r="V185" t="str">
        <f t="shared" si="23"/>
        <v>Oct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3.4000000000000004</v>
      </c>
      <c r="P186" s="5">
        <f t="shared" si="16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41825.58289351852</v>
      </c>
      <c r="T186" s="10">
        <f t="shared" si="21"/>
        <v>41882.957638888889</v>
      </c>
      <c r="U186" s="11">
        <f t="shared" si="22"/>
        <v>2014</v>
      </c>
      <c r="V186" t="str">
        <f t="shared" si="23"/>
        <v>Jul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</v>
      </c>
      <c r="P187" s="5">
        <f t="shared" si="16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42570.702997685185</v>
      </c>
      <c r="T187" s="10">
        <f t="shared" si="21"/>
        <v>42600.702997685185</v>
      </c>
      <c r="U187" s="11">
        <f t="shared" si="22"/>
        <v>2016</v>
      </c>
      <c r="V187" t="str">
        <f t="shared" si="23"/>
        <v>Jul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5">
        <f t="shared" si="16"/>
        <v>0</v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42767.604560185187</v>
      </c>
      <c r="T188" s="10">
        <f t="shared" si="21"/>
        <v>42797.624999999993</v>
      </c>
      <c r="U188" s="11">
        <f t="shared" si="22"/>
        <v>2017</v>
      </c>
      <c r="V188" t="str">
        <f t="shared" si="23"/>
        <v>Feb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16</v>
      </c>
      <c r="P189" s="5">
        <f t="shared" si="16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42182.02612268518</v>
      </c>
      <c r="T189" s="10">
        <f t="shared" si="21"/>
        <v>42206.082638888889</v>
      </c>
      <c r="U189" s="11">
        <f t="shared" si="22"/>
        <v>2015</v>
      </c>
      <c r="V189" t="str">
        <f t="shared" si="23"/>
        <v>Jun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5">
        <f t="shared" si="16"/>
        <v>0</v>
      </c>
      <c r="Q190" t="str">
        <f t="shared" si="18"/>
        <v>film &amp; video</v>
      </c>
      <c r="R190" t="str">
        <f t="shared" si="19"/>
        <v>drama</v>
      </c>
      <c r="S190" s="10">
        <f t="shared" si="20"/>
        <v>41856.974710648145</v>
      </c>
      <c r="T190" s="10">
        <f t="shared" si="21"/>
        <v>41886.974710648145</v>
      </c>
      <c r="U190" s="11">
        <f t="shared" si="22"/>
        <v>2014</v>
      </c>
      <c r="V190" t="str">
        <f t="shared" si="23"/>
        <v>Aug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6.8999999999999992E-2</v>
      </c>
      <c r="P191" s="5">
        <f t="shared" si="16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42556.482372685183</v>
      </c>
      <c r="T191" s="10">
        <f t="shared" si="21"/>
        <v>42616.482372685183</v>
      </c>
      <c r="U191" s="11">
        <f t="shared" si="22"/>
        <v>2016</v>
      </c>
      <c r="V191" t="str">
        <f t="shared" si="23"/>
        <v>Jul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0.41666666666666669</v>
      </c>
      <c r="P192" s="5">
        <f t="shared" si="16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42527.442662037036</v>
      </c>
      <c r="T192" s="10">
        <f t="shared" si="21"/>
        <v>42537.442662037036</v>
      </c>
      <c r="U192" s="11">
        <f t="shared" si="22"/>
        <v>2016</v>
      </c>
      <c r="V192" t="str">
        <f t="shared" si="23"/>
        <v>Jun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5</v>
      </c>
      <c r="P193" s="5">
        <f t="shared" si="16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42239.233078703699</v>
      </c>
      <c r="T193" s="10">
        <f t="shared" si="21"/>
        <v>42279.233078703699</v>
      </c>
      <c r="U193" s="11">
        <f t="shared" si="22"/>
        <v>2015</v>
      </c>
      <c r="V193" t="str">
        <f t="shared" si="23"/>
        <v>Aug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1.6999999999999999E-3</v>
      </c>
      <c r="P194" s="5">
        <f t="shared" ref="P194:P257" si="24">IFERROR(E194/L194,0)</f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41899.583703703705</v>
      </c>
      <c r="T194" s="10">
        <f t="shared" si="21"/>
        <v>41929.583703703705</v>
      </c>
      <c r="U194" s="11">
        <f t="shared" si="22"/>
        <v>2014</v>
      </c>
      <c r="V194" t="str">
        <f t="shared" si="23"/>
        <v>Sep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5">(E195/D195)*100</f>
        <v>0</v>
      </c>
      <c r="P195" s="5">
        <f t="shared" si="24"/>
        <v>0</v>
      </c>
      <c r="Q195" t="str">
        <f t="shared" ref="Q195:Q258" si="26">LEFT(N195,FIND("/",N195)-1)</f>
        <v>film &amp; video</v>
      </c>
      <c r="R195" t="str">
        <f t="shared" ref="R195:R258" si="27">MID(N195,FIND("/",N195)+1,9999)</f>
        <v>drama</v>
      </c>
      <c r="S195" s="10">
        <f t="shared" ref="S195:S258" si="28">(((J195/60)/60)/24)+DATE(1970,1,1)+(-5/24)</f>
        <v>41911.726458333331</v>
      </c>
      <c r="T195" s="10">
        <f t="shared" ref="T195:T258" si="29">(((I195/60)/60)/24)+DATE(1970,1,1)+(-5/24)</f>
        <v>41971.768124999995</v>
      </c>
      <c r="U195" s="11">
        <f t="shared" ref="U195:U258" si="30">YEAR(S195)</f>
        <v>2014</v>
      </c>
      <c r="V195" t="str">
        <f t="shared" ref="V195:V258" si="31">TEXT(S195, "mmm")</f>
        <v>Sep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5"/>
        <v>0.12</v>
      </c>
      <c r="P196" s="5">
        <f t="shared" si="24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42375.788553240738</v>
      </c>
      <c r="T196" s="10">
        <f t="shared" si="29"/>
        <v>42435.788553240738</v>
      </c>
      <c r="U196" s="11">
        <f t="shared" si="30"/>
        <v>2016</v>
      </c>
      <c r="V196" t="str">
        <f t="shared" si="31"/>
        <v>Jan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5"/>
        <v>0</v>
      </c>
      <c r="P197" s="5">
        <f t="shared" si="24"/>
        <v>0</v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42135.462175925924</v>
      </c>
      <c r="T197" s="10">
        <f t="shared" si="29"/>
        <v>42195.462175925924</v>
      </c>
      <c r="U197" s="11">
        <f t="shared" si="30"/>
        <v>2015</v>
      </c>
      <c r="V197" t="str">
        <f t="shared" si="31"/>
        <v>May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5"/>
        <v>41.857142857142861</v>
      </c>
      <c r="P198" s="5">
        <f t="shared" si="24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42259.334467592591</v>
      </c>
      <c r="T198" s="10">
        <f t="shared" si="29"/>
        <v>42287.666666666664</v>
      </c>
      <c r="U198" s="11">
        <f t="shared" si="30"/>
        <v>2015</v>
      </c>
      <c r="V198" t="str">
        <f t="shared" si="31"/>
        <v>Sep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5"/>
        <v>10.48</v>
      </c>
      <c r="P199" s="5">
        <f t="shared" si="24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42741.640046296299</v>
      </c>
      <c r="T199" s="10">
        <f t="shared" si="29"/>
        <v>42783.666666666664</v>
      </c>
      <c r="U199" s="11">
        <f t="shared" si="30"/>
        <v>2017</v>
      </c>
      <c r="V199" t="str">
        <f t="shared" si="31"/>
        <v>Jan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5"/>
        <v>1.1159999999999999</v>
      </c>
      <c r="P200" s="5">
        <f t="shared" si="24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41887.175023148149</v>
      </c>
      <c r="T200" s="10">
        <f t="shared" si="29"/>
        <v>41917.175023148149</v>
      </c>
      <c r="U200" s="11">
        <f t="shared" si="30"/>
        <v>2014</v>
      </c>
      <c r="V200" t="str">
        <f t="shared" si="31"/>
        <v>Sep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5"/>
        <v>0</v>
      </c>
      <c r="P201" s="5">
        <f t="shared" si="24"/>
        <v>0</v>
      </c>
      <c r="Q201" t="str">
        <f t="shared" si="26"/>
        <v>film &amp; video</v>
      </c>
      <c r="R201" t="str">
        <f t="shared" si="27"/>
        <v>drama</v>
      </c>
      <c r="S201" s="10">
        <f t="shared" si="28"/>
        <v>42583.915532407402</v>
      </c>
      <c r="T201" s="10">
        <f t="shared" si="29"/>
        <v>42613.915532407402</v>
      </c>
      <c r="U201" s="11">
        <f t="shared" si="30"/>
        <v>2016</v>
      </c>
      <c r="V201" t="str">
        <f t="shared" si="31"/>
        <v>Aug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5"/>
        <v>26.192500000000003</v>
      </c>
      <c r="P202" s="5">
        <f t="shared" si="24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41866.875034722223</v>
      </c>
      <c r="T202" s="10">
        <f t="shared" si="29"/>
        <v>41896.875034722223</v>
      </c>
      <c r="U202" s="11">
        <f t="shared" si="30"/>
        <v>2014</v>
      </c>
      <c r="V202" t="str">
        <f t="shared" si="31"/>
        <v>Aug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5"/>
        <v>58.461538461538467</v>
      </c>
      <c r="P203" s="5">
        <f t="shared" si="24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42023.610289351847</v>
      </c>
      <c r="T203" s="10">
        <f t="shared" si="29"/>
        <v>42043.610289351847</v>
      </c>
      <c r="U203" s="11">
        <f t="shared" si="30"/>
        <v>2015</v>
      </c>
      <c r="V203" t="str">
        <f t="shared" si="31"/>
        <v>Jan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5"/>
        <v>0</v>
      </c>
      <c r="P204" s="5">
        <f t="shared" si="24"/>
        <v>0</v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42255.719490740739</v>
      </c>
      <c r="T204" s="10">
        <f t="shared" si="29"/>
        <v>42285.665972222218</v>
      </c>
      <c r="U204" s="11">
        <f t="shared" si="30"/>
        <v>2015</v>
      </c>
      <c r="V204" t="str">
        <f t="shared" si="31"/>
        <v>Sep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5"/>
        <v>29.84</v>
      </c>
      <c r="P205" s="5">
        <f t="shared" si="24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41973.639629629623</v>
      </c>
      <c r="T205" s="10">
        <f t="shared" si="29"/>
        <v>42033.639629629623</v>
      </c>
      <c r="U205" s="11">
        <f t="shared" si="30"/>
        <v>2014</v>
      </c>
      <c r="V205" t="str">
        <f t="shared" si="31"/>
        <v>Nov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5"/>
        <v>50.721666666666664</v>
      </c>
      <c r="P206" s="5">
        <f t="shared" si="24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42556.375034722216</v>
      </c>
      <c r="T206" s="10">
        <f t="shared" si="29"/>
        <v>42586.375034722216</v>
      </c>
      <c r="U206" s="11">
        <f t="shared" si="30"/>
        <v>2016</v>
      </c>
      <c r="V206" t="str">
        <f t="shared" si="31"/>
        <v>Jul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5"/>
        <v>16.25</v>
      </c>
      <c r="P207" s="5">
        <f t="shared" si="24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42248.423865740733</v>
      </c>
      <c r="T207" s="10">
        <f t="shared" si="29"/>
        <v>42283.423865740733</v>
      </c>
      <c r="U207" s="11">
        <f t="shared" si="30"/>
        <v>2015</v>
      </c>
      <c r="V207" t="str">
        <f t="shared" si="31"/>
        <v>Sep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5"/>
        <v>0</v>
      </c>
      <c r="P208" s="5">
        <f t="shared" si="24"/>
        <v>0</v>
      </c>
      <c r="Q208" t="str">
        <f t="shared" si="26"/>
        <v>film &amp; video</v>
      </c>
      <c r="R208" t="str">
        <f t="shared" si="27"/>
        <v>drama</v>
      </c>
      <c r="S208" s="10">
        <f t="shared" si="28"/>
        <v>42566.79609953703</v>
      </c>
      <c r="T208" s="10">
        <f t="shared" si="29"/>
        <v>42587.79609953703</v>
      </c>
      <c r="U208" s="11">
        <f t="shared" si="30"/>
        <v>2016</v>
      </c>
      <c r="V208" t="str">
        <f t="shared" si="31"/>
        <v>Jul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5"/>
        <v>15.214285714285714</v>
      </c>
      <c r="P209" s="5">
        <f t="shared" si="24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41977.988865740735</v>
      </c>
      <c r="T209" s="10">
        <f t="shared" si="29"/>
        <v>42007.988865740735</v>
      </c>
      <c r="U209" s="11">
        <f t="shared" si="30"/>
        <v>2014</v>
      </c>
      <c r="V209" t="str">
        <f t="shared" si="31"/>
        <v>Dec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5"/>
        <v>0</v>
      </c>
      <c r="P210" s="5">
        <f t="shared" si="24"/>
        <v>0</v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41959.16165509259</v>
      </c>
      <c r="T210" s="10">
        <f t="shared" si="29"/>
        <v>41989.16165509259</v>
      </c>
      <c r="U210" s="11">
        <f t="shared" si="30"/>
        <v>2014</v>
      </c>
      <c r="V210" t="str">
        <f t="shared" si="31"/>
        <v>Nov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5"/>
        <v>0</v>
      </c>
      <c r="P211" s="5">
        <f t="shared" si="24"/>
        <v>0</v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42165.714525462965</v>
      </c>
      <c r="T211" s="10">
        <f t="shared" si="29"/>
        <v>42195.714525462965</v>
      </c>
      <c r="U211" s="11">
        <f t="shared" si="30"/>
        <v>2015</v>
      </c>
      <c r="V211" t="str">
        <f t="shared" si="31"/>
        <v>Jun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5"/>
        <v>25.25</v>
      </c>
      <c r="P212" s="5">
        <f t="shared" si="24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42248.856388888882</v>
      </c>
      <c r="T212" s="10">
        <f t="shared" si="29"/>
        <v>42277.999999999993</v>
      </c>
      <c r="U212" s="11">
        <f t="shared" si="30"/>
        <v>2015</v>
      </c>
      <c r="V212" t="str">
        <f t="shared" si="31"/>
        <v>Sep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5"/>
        <v>44.6</v>
      </c>
      <c r="P213" s="5">
        <f t="shared" si="24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42235.951585648152</v>
      </c>
      <c r="T213" s="10">
        <f t="shared" si="29"/>
        <v>42265.951585648152</v>
      </c>
      <c r="U213" s="11">
        <f t="shared" si="30"/>
        <v>2015</v>
      </c>
      <c r="V213" t="str">
        <f t="shared" si="31"/>
        <v>Aug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5"/>
        <v>1.5873015873015872E-2</v>
      </c>
      <c r="P214" s="5">
        <f t="shared" si="24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42416.672685185178</v>
      </c>
      <c r="T214" s="10">
        <f t="shared" si="29"/>
        <v>42476.631018518521</v>
      </c>
      <c r="U214" s="11">
        <f t="shared" si="30"/>
        <v>2016</v>
      </c>
      <c r="V214" t="str">
        <f t="shared" si="31"/>
        <v>Feb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5"/>
        <v>0.04</v>
      </c>
      <c r="P215" s="5">
        <f t="shared" si="24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42202.385960648149</v>
      </c>
      <c r="T215" s="10">
        <f t="shared" si="29"/>
        <v>42232.379641203697</v>
      </c>
      <c r="U215" s="11">
        <f t="shared" si="30"/>
        <v>2015</v>
      </c>
      <c r="V215" t="str">
        <f t="shared" si="31"/>
        <v>Jul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5"/>
        <v>8.0000000000000002E-3</v>
      </c>
      <c r="P216" s="5">
        <f t="shared" si="24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42009.432280092595</v>
      </c>
      <c r="T216" s="10">
        <f t="shared" si="29"/>
        <v>42069.432280092595</v>
      </c>
      <c r="U216" s="11">
        <f t="shared" si="30"/>
        <v>2015</v>
      </c>
      <c r="V216" t="str">
        <f t="shared" si="31"/>
        <v>Jan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5"/>
        <v>0.22727272727272727</v>
      </c>
      <c r="P217" s="5">
        <f t="shared" si="24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42375.021782407406</v>
      </c>
      <c r="T217" s="10">
        <f t="shared" si="29"/>
        <v>42417.790972222218</v>
      </c>
      <c r="U217" s="11">
        <f t="shared" si="30"/>
        <v>2016</v>
      </c>
      <c r="V217" t="str">
        <f t="shared" si="31"/>
        <v>Jan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5"/>
        <v>55.698440000000005</v>
      </c>
      <c r="P218" s="5">
        <f t="shared" si="24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42066.750428240739</v>
      </c>
      <c r="T218" s="10">
        <f t="shared" si="29"/>
        <v>42116.708761574067</v>
      </c>
      <c r="U218" s="11">
        <f t="shared" si="30"/>
        <v>2015</v>
      </c>
      <c r="V218" t="str">
        <f t="shared" si="31"/>
        <v>Mar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5"/>
        <v>11.943</v>
      </c>
      <c r="P219" s="5">
        <f t="shared" si="24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41970.432280092595</v>
      </c>
      <c r="T219" s="10">
        <f t="shared" si="29"/>
        <v>42001.432280092595</v>
      </c>
      <c r="U219" s="11">
        <f t="shared" si="30"/>
        <v>2014</v>
      </c>
      <c r="V219" t="str">
        <f t="shared" si="31"/>
        <v>Nov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5"/>
        <v>2</v>
      </c>
      <c r="P220" s="5">
        <f t="shared" si="24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42079.420011574075</v>
      </c>
      <c r="T220" s="10">
        <f t="shared" si="29"/>
        <v>42139.420011574075</v>
      </c>
      <c r="U220" s="11">
        <f t="shared" si="30"/>
        <v>2015</v>
      </c>
      <c r="V220" t="str">
        <f t="shared" si="31"/>
        <v>Mar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5"/>
        <v>17.630000000000003</v>
      </c>
      <c r="P221" s="5">
        <f t="shared" si="24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42429.118344907409</v>
      </c>
      <c r="T221" s="10">
        <f t="shared" si="29"/>
        <v>42461.082638888889</v>
      </c>
      <c r="U221" s="11">
        <f t="shared" si="30"/>
        <v>2016</v>
      </c>
      <c r="V221" t="str">
        <f t="shared" si="31"/>
        <v>Feb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5"/>
        <v>0.72</v>
      </c>
      <c r="P222" s="5">
        <f t="shared" si="24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42195.435532407406</v>
      </c>
      <c r="T222" s="10">
        <f t="shared" si="29"/>
        <v>42236.629166666658</v>
      </c>
      <c r="U222" s="11">
        <f t="shared" si="30"/>
        <v>2015</v>
      </c>
      <c r="V222" t="str">
        <f t="shared" si="31"/>
        <v>Jul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5"/>
        <v>0</v>
      </c>
      <c r="P223" s="5">
        <f t="shared" si="24"/>
        <v>0</v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42031.629212962966</v>
      </c>
      <c r="T223" s="10">
        <f t="shared" si="29"/>
        <v>42091.587546296294</v>
      </c>
      <c r="U223" s="11">
        <f t="shared" si="30"/>
        <v>2015</v>
      </c>
      <c r="V223" t="str">
        <f t="shared" si="31"/>
        <v>Jan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5"/>
        <v>13</v>
      </c>
      <c r="P224" s="5">
        <f t="shared" si="24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42031.561550925922</v>
      </c>
      <c r="T224" s="10">
        <f t="shared" si="29"/>
        <v>42089.902083333327</v>
      </c>
      <c r="U224" s="11">
        <f t="shared" si="30"/>
        <v>2015</v>
      </c>
      <c r="V224" t="str">
        <f t="shared" si="31"/>
        <v>Jan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5"/>
        <v>0</v>
      </c>
      <c r="P225" s="5">
        <f t="shared" si="24"/>
        <v>0</v>
      </c>
      <c r="Q225" t="str">
        <f t="shared" si="26"/>
        <v>film &amp; video</v>
      </c>
      <c r="R225" t="str">
        <f t="shared" si="27"/>
        <v>drama</v>
      </c>
      <c r="S225" s="10">
        <f t="shared" si="28"/>
        <v>42481.839699074073</v>
      </c>
      <c r="T225" s="10">
        <f t="shared" si="29"/>
        <v>42511.836805555555</v>
      </c>
      <c r="U225" s="11">
        <f t="shared" si="30"/>
        <v>2016</v>
      </c>
      <c r="V225" t="str">
        <f t="shared" si="31"/>
        <v>Apr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5"/>
        <v>0</v>
      </c>
      <c r="P226" s="5">
        <f t="shared" si="24"/>
        <v>0</v>
      </c>
      <c r="Q226" t="str">
        <f t="shared" si="26"/>
        <v>film &amp; video</v>
      </c>
      <c r="R226" t="str">
        <f t="shared" si="27"/>
        <v>drama</v>
      </c>
      <c r="S226" s="10">
        <f t="shared" si="28"/>
        <v>42135.026921296296</v>
      </c>
      <c r="T226" s="10">
        <f t="shared" si="29"/>
        <v>42195.026921296296</v>
      </c>
      <c r="U226" s="11">
        <f t="shared" si="30"/>
        <v>2015</v>
      </c>
      <c r="V226" t="str">
        <f t="shared" si="31"/>
        <v>May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5"/>
        <v>0</v>
      </c>
      <c r="P227" s="5">
        <f t="shared" si="24"/>
        <v>0</v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42438.752939814811</v>
      </c>
      <c r="T227" s="10">
        <f t="shared" si="29"/>
        <v>42468.711273148147</v>
      </c>
      <c r="U227" s="11">
        <f t="shared" si="30"/>
        <v>2016</v>
      </c>
      <c r="V227" t="str">
        <f t="shared" si="31"/>
        <v>Mar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5"/>
        <v>0.86206896551724133</v>
      </c>
      <c r="P228" s="5">
        <f t="shared" si="24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42106.457685185182</v>
      </c>
      <c r="T228" s="10">
        <f t="shared" si="29"/>
        <v>42155.186805555553</v>
      </c>
      <c r="U228" s="11">
        <f t="shared" si="30"/>
        <v>2015</v>
      </c>
      <c r="V228" t="str">
        <f t="shared" si="31"/>
        <v>Apr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5"/>
        <v>0</v>
      </c>
      <c r="P229" s="5">
        <f t="shared" si="24"/>
        <v>0</v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42164.685659722221</v>
      </c>
      <c r="T229" s="10">
        <f t="shared" si="29"/>
        <v>42194.685659722221</v>
      </c>
      <c r="U229" s="11">
        <f t="shared" si="30"/>
        <v>2015</v>
      </c>
      <c r="V229" t="str">
        <f t="shared" si="31"/>
        <v>Jun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5"/>
        <v>0</v>
      </c>
      <c r="P230" s="5">
        <f t="shared" si="24"/>
        <v>0</v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42096.478067129625</v>
      </c>
      <c r="T230" s="10">
        <f t="shared" si="29"/>
        <v>42156.478067129625</v>
      </c>
      <c r="U230" s="11">
        <f t="shared" si="30"/>
        <v>2015</v>
      </c>
      <c r="V230" t="str">
        <f t="shared" si="31"/>
        <v>Apr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5"/>
        <v>0</v>
      </c>
      <c r="P231" s="5">
        <f t="shared" si="24"/>
        <v>0</v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42383.725659722222</v>
      </c>
      <c r="T231" s="10">
        <f t="shared" si="29"/>
        <v>42413.725659722222</v>
      </c>
      <c r="U231" s="11">
        <f t="shared" si="30"/>
        <v>2016</v>
      </c>
      <c r="V231" t="str">
        <f t="shared" si="31"/>
        <v>Jan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5"/>
        <v>0.4</v>
      </c>
      <c r="P232" s="5">
        <f t="shared" si="24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42129.568877314807</v>
      </c>
      <c r="T232" s="10">
        <f t="shared" si="29"/>
        <v>42159.568877314807</v>
      </c>
      <c r="U232" s="11">
        <f t="shared" si="30"/>
        <v>2015</v>
      </c>
      <c r="V232" t="str">
        <f t="shared" si="31"/>
        <v>May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5"/>
        <v>0</v>
      </c>
      <c r="P233" s="5">
        <f t="shared" si="24"/>
        <v>0</v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42341.750590277778</v>
      </c>
      <c r="T233" s="10">
        <f t="shared" si="29"/>
        <v>42371.750590277778</v>
      </c>
      <c r="U233" s="11">
        <f t="shared" si="30"/>
        <v>2015</v>
      </c>
      <c r="V233" t="str">
        <f t="shared" si="31"/>
        <v>Dec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5"/>
        <v>2.75</v>
      </c>
      <c r="P234" s="5">
        <f t="shared" si="24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42032.617430555554</v>
      </c>
      <c r="T234" s="10">
        <f t="shared" si="29"/>
        <v>42062.617430555554</v>
      </c>
      <c r="U234" s="11">
        <f t="shared" si="30"/>
        <v>2015</v>
      </c>
      <c r="V234" t="str">
        <f t="shared" si="31"/>
        <v>Jan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5"/>
        <v>0</v>
      </c>
      <c r="P235" s="5">
        <f t="shared" si="24"/>
        <v>0</v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42612.703379629624</v>
      </c>
      <c r="T235" s="10">
        <f t="shared" si="29"/>
        <v>42642.703379629624</v>
      </c>
      <c r="U235" s="11">
        <f t="shared" si="30"/>
        <v>2016</v>
      </c>
      <c r="V235" t="str">
        <f t="shared" si="31"/>
        <v>Aug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5"/>
        <v>40.1</v>
      </c>
      <c r="P236" s="5">
        <f t="shared" si="24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42135.82707175926</v>
      </c>
      <c r="T236" s="10">
        <f t="shared" si="29"/>
        <v>42175.82707175926</v>
      </c>
      <c r="U236" s="11">
        <f t="shared" si="30"/>
        <v>2015</v>
      </c>
      <c r="V236" t="str">
        <f t="shared" si="31"/>
        <v>May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5"/>
        <v>0</v>
      </c>
      <c r="P237" s="5">
        <f t="shared" si="24"/>
        <v>0</v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42164.700196759259</v>
      </c>
      <c r="T237" s="10">
        <f t="shared" si="29"/>
        <v>42194.700196759259</v>
      </c>
      <c r="U237" s="11">
        <f t="shared" si="30"/>
        <v>2015</v>
      </c>
      <c r="V237" t="str">
        <f t="shared" si="31"/>
        <v>Jun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5"/>
        <v>0</v>
      </c>
      <c r="P238" s="5">
        <f t="shared" si="24"/>
        <v>0</v>
      </c>
      <c r="Q238" t="str">
        <f t="shared" si="26"/>
        <v>film &amp; video</v>
      </c>
      <c r="R238" t="str">
        <f t="shared" si="27"/>
        <v>drama</v>
      </c>
      <c r="S238" s="10">
        <f t="shared" si="28"/>
        <v>42320.876145833325</v>
      </c>
      <c r="T238" s="10">
        <f t="shared" si="29"/>
        <v>42373.791666666664</v>
      </c>
      <c r="U238" s="11">
        <f t="shared" si="30"/>
        <v>2015</v>
      </c>
      <c r="V238" t="str">
        <f t="shared" si="31"/>
        <v>Nov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5"/>
        <v>0.33333333333333337</v>
      </c>
      <c r="P239" s="5">
        <f t="shared" si="24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42377.368854166663</v>
      </c>
      <c r="T239" s="10">
        <f t="shared" si="29"/>
        <v>42437.368854166663</v>
      </c>
      <c r="U239" s="11">
        <f t="shared" si="30"/>
        <v>2016</v>
      </c>
      <c r="V239" t="str">
        <f t="shared" si="31"/>
        <v>Jan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5"/>
        <v>0</v>
      </c>
      <c r="P240" s="5">
        <f t="shared" si="24"/>
        <v>0</v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42713.754166666658</v>
      </c>
      <c r="T240" s="10">
        <f t="shared" si="29"/>
        <v>42734.166666666664</v>
      </c>
      <c r="U240" s="11">
        <f t="shared" si="30"/>
        <v>2016</v>
      </c>
      <c r="V240" t="str">
        <f t="shared" si="31"/>
        <v>Dec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5"/>
        <v>25</v>
      </c>
      <c r="P241" s="5">
        <f t="shared" si="24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42296.901967592588</v>
      </c>
      <c r="T241" s="10">
        <f t="shared" si="29"/>
        <v>42316.291666666664</v>
      </c>
      <c r="U241" s="11">
        <f t="shared" si="30"/>
        <v>2015</v>
      </c>
      <c r="V241" t="str">
        <f t="shared" si="31"/>
        <v>Oct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5"/>
        <v>107.63413333333334</v>
      </c>
      <c r="P242" s="5">
        <f t="shared" si="24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41354.500127314815</v>
      </c>
      <c r="T242" s="10">
        <f t="shared" si="29"/>
        <v>41399.500127314815</v>
      </c>
      <c r="U242" s="11">
        <f t="shared" si="30"/>
        <v>2013</v>
      </c>
      <c r="V242" t="str">
        <f t="shared" si="31"/>
        <v>Mar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5"/>
        <v>112.63736263736264</v>
      </c>
      <c r="P243" s="5">
        <f t="shared" si="24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41949.489629629628</v>
      </c>
      <c r="T243" s="10">
        <f t="shared" si="29"/>
        <v>41994.489629629628</v>
      </c>
      <c r="U243" s="11">
        <f t="shared" si="30"/>
        <v>2014</v>
      </c>
      <c r="V243" t="str">
        <f t="shared" si="31"/>
        <v>Nov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5"/>
        <v>113.46153846153845</v>
      </c>
      <c r="P244" s="5">
        <f t="shared" si="24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40862.28460648148</v>
      </c>
      <c r="T244" s="10">
        <f t="shared" si="29"/>
        <v>40897.28460648148</v>
      </c>
      <c r="U244" s="11">
        <f t="shared" si="30"/>
        <v>2011</v>
      </c>
      <c r="V244" t="str">
        <f t="shared" si="31"/>
        <v>Nov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5"/>
        <v>102.592</v>
      </c>
      <c r="P245" s="5">
        <f t="shared" si="24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41661.839166666665</v>
      </c>
      <c r="T245" s="10">
        <f t="shared" si="29"/>
        <v>41691.839166666665</v>
      </c>
      <c r="U245" s="11">
        <f t="shared" si="30"/>
        <v>2014</v>
      </c>
      <c r="V245" t="str">
        <f t="shared" si="31"/>
        <v>Jan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5"/>
        <v>113.75714285714287</v>
      </c>
      <c r="P246" s="5">
        <f t="shared" si="24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40213.115266203698</v>
      </c>
      <c r="T246" s="10">
        <f t="shared" si="29"/>
        <v>40253.087499999994</v>
      </c>
      <c r="U246" s="11">
        <f t="shared" si="30"/>
        <v>2010</v>
      </c>
      <c r="V246" t="str">
        <f t="shared" si="31"/>
        <v>Feb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5"/>
        <v>103.71999999999998</v>
      </c>
      <c r="P247" s="5">
        <f t="shared" si="24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41106.844733796293</v>
      </c>
      <c r="T247" s="10">
        <f t="shared" si="29"/>
        <v>41136.844733796293</v>
      </c>
      <c r="U247" s="11">
        <f t="shared" si="30"/>
        <v>2012</v>
      </c>
      <c r="V247" t="str">
        <f t="shared" si="31"/>
        <v>Jul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5"/>
        <v>305.46000000000004</v>
      </c>
      <c r="P248" s="5">
        <f t="shared" si="24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40480.155150462961</v>
      </c>
      <c r="T248" s="10">
        <f t="shared" si="29"/>
        <v>40530.196817129625</v>
      </c>
      <c r="U248" s="11">
        <f t="shared" si="30"/>
        <v>2010</v>
      </c>
      <c r="V248" t="str">
        <f t="shared" si="31"/>
        <v>Oct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5"/>
        <v>134.1</v>
      </c>
      <c r="P249" s="5">
        <f t="shared" si="24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40430.395995370367</v>
      </c>
      <c r="T249" s="10">
        <f t="shared" si="29"/>
        <v>40466.943749999999</v>
      </c>
      <c r="U249" s="11">
        <f t="shared" si="30"/>
        <v>2010</v>
      </c>
      <c r="V249" t="str">
        <f t="shared" si="31"/>
        <v>Sep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5"/>
        <v>101.33294117647058</v>
      </c>
      <c r="P250" s="5">
        <f t="shared" si="24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40870.566076388888</v>
      </c>
      <c r="T250" s="10">
        <f t="shared" si="29"/>
        <v>40915.566076388888</v>
      </c>
      <c r="U250" s="11">
        <f t="shared" si="30"/>
        <v>2011</v>
      </c>
      <c r="V250" t="str">
        <f t="shared" si="31"/>
        <v>Nov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5"/>
        <v>112.92</v>
      </c>
      <c r="P251" s="5">
        <f t="shared" si="24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40332.715509259258</v>
      </c>
      <c r="T251" s="10">
        <f t="shared" si="29"/>
        <v>40412.527777777774</v>
      </c>
      <c r="U251" s="11">
        <f t="shared" si="30"/>
        <v>2010</v>
      </c>
      <c r="V251" t="str">
        <f t="shared" si="31"/>
        <v>Jun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5"/>
        <v>105.58333333333334</v>
      </c>
      <c r="P252" s="5">
        <f t="shared" si="24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41401.357534722221</v>
      </c>
      <c r="T252" s="10">
        <f t="shared" si="29"/>
        <v>41431.357534722221</v>
      </c>
      <c r="U252" s="11">
        <f t="shared" si="30"/>
        <v>2013</v>
      </c>
      <c r="V252" t="str">
        <f t="shared" si="31"/>
        <v>May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5"/>
        <v>125.57142857142858</v>
      </c>
      <c r="P253" s="5">
        <f t="shared" si="24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41013.579236111109</v>
      </c>
      <c r="T253" s="10">
        <f t="shared" si="29"/>
        <v>41045.583333333328</v>
      </c>
      <c r="U253" s="11">
        <f t="shared" si="30"/>
        <v>2012</v>
      </c>
      <c r="V253" t="str">
        <f t="shared" si="31"/>
        <v>Apr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5"/>
        <v>184.56</v>
      </c>
      <c r="P254" s="5">
        <f t="shared" si="24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40266.454375000001</v>
      </c>
      <c r="T254" s="10">
        <f t="shared" si="29"/>
        <v>40329.957638888889</v>
      </c>
      <c r="U254" s="11">
        <f t="shared" si="30"/>
        <v>2010</v>
      </c>
      <c r="V254" t="str">
        <f t="shared" si="31"/>
        <v>Mar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5"/>
        <v>100.73333333333335</v>
      </c>
      <c r="P255" s="5">
        <f t="shared" si="24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40924.44253472222</v>
      </c>
      <c r="T255" s="10">
        <f t="shared" si="29"/>
        <v>40954.44253472222</v>
      </c>
      <c r="U255" s="11">
        <f t="shared" si="30"/>
        <v>2012</v>
      </c>
      <c r="V255" t="str">
        <f t="shared" si="31"/>
        <v>Jan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5"/>
        <v>116.94725</v>
      </c>
      <c r="P256" s="5">
        <f t="shared" si="24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42263.744328703695</v>
      </c>
      <c r="T256" s="10">
        <f t="shared" si="29"/>
        <v>42293.874999999993</v>
      </c>
      <c r="U256" s="11">
        <f t="shared" si="30"/>
        <v>2015</v>
      </c>
      <c r="V256" t="str">
        <f t="shared" si="31"/>
        <v>Sep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5"/>
        <v>106.73325</v>
      </c>
      <c r="P257" s="5">
        <f t="shared" si="24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40588.318078703705</v>
      </c>
      <c r="T257" s="10">
        <f t="shared" si="29"/>
        <v>40618.276412037034</v>
      </c>
      <c r="U257" s="11">
        <f t="shared" si="30"/>
        <v>2011</v>
      </c>
      <c r="V257" t="str">
        <f t="shared" si="31"/>
        <v>Feb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5"/>
        <v>139.1</v>
      </c>
      <c r="P258" s="5">
        <f t="shared" ref="P258:P321" si="32">IFERROR(E258/L258,0)</f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41319.560960648145</v>
      </c>
      <c r="T258" s="10">
        <f t="shared" si="29"/>
        <v>41349.560960648145</v>
      </c>
      <c r="U258" s="11">
        <f t="shared" si="30"/>
        <v>2013</v>
      </c>
      <c r="V258" t="str">
        <f t="shared" si="31"/>
        <v>Feb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3">(E259/D259)*100</f>
        <v>106.72648571428572</v>
      </c>
      <c r="P259" s="5">
        <f t="shared" si="32"/>
        <v>66.70405357142856</v>
      </c>
      <c r="Q259" t="str">
        <f t="shared" ref="Q259:Q322" si="34">LEFT(N259,FIND("/",N259)-1)</f>
        <v>film &amp; video</v>
      </c>
      <c r="R259" t="str">
        <f t="shared" ref="R259:R322" si="35">MID(N259,FIND("/",N259)+1,9999)</f>
        <v>documentary</v>
      </c>
      <c r="S259" s="10">
        <f t="shared" ref="S259:S322" si="36">(((J259/60)/60)/24)+DATE(1970,1,1)+(-5/24)</f>
        <v>42479.418541666666</v>
      </c>
      <c r="T259" s="10">
        <f t="shared" ref="T259:T322" si="37">(((I259/60)/60)/24)+DATE(1970,1,1)+(-5/24)</f>
        <v>42509.418541666666</v>
      </c>
      <c r="U259" s="11">
        <f t="shared" ref="U259:U322" si="38">YEAR(S259)</f>
        <v>2016</v>
      </c>
      <c r="V259" t="str">
        <f t="shared" ref="V259:V322" si="39">TEXT(S259, "mmm")</f>
        <v>Apr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3"/>
        <v>191.14</v>
      </c>
      <c r="P260" s="5">
        <f t="shared" si="32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40681.843356481477</v>
      </c>
      <c r="T260" s="10">
        <f t="shared" si="37"/>
        <v>40711.843356481477</v>
      </c>
      <c r="U260" s="11">
        <f t="shared" si="38"/>
        <v>2011</v>
      </c>
      <c r="V260" t="str">
        <f t="shared" si="39"/>
        <v>May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3"/>
        <v>131.93789333333334</v>
      </c>
      <c r="P261" s="5">
        <f t="shared" si="32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42072.529733796291</v>
      </c>
      <c r="T261" s="10">
        <f t="shared" si="37"/>
        <v>42102.529733796291</v>
      </c>
      <c r="U261" s="11">
        <f t="shared" si="38"/>
        <v>2015</v>
      </c>
      <c r="V261" t="str">
        <f t="shared" si="39"/>
        <v>Mar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3"/>
        <v>106.4</v>
      </c>
      <c r="P262" s="5">
        <f t="shared" si="32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40330.547210648147</v>
      </c>
      <c r="T262" s="10">
        <f t="shared" si="37"/>
        <v>40376.207638888889</v>
      </c>
      <c r="U262" s="11">
        <f t="shared" si="38"/>
        <v>2010</v>
      </c>
      <c r="V262" t="str">
        <f t="shared" si="39"/>
        <v>Jun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3"/>
        <v>107.4</v>
      </c>
      <c r="P263" s="5">
        <f t="shared" si="32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41017.677129629628</v>
      </c>
      <c r="T263" s="10">
        <f t="shared" si="37"/>
        <v>41067.413194444445</v>
      </c>
      <c r="U263" s="11">
        <f t="shared" si="38"/>
        <v>2012</v>
      </c>
      <c r="V263" t="str">
        <f t="shared" si="39"/>
        <v>Apr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3"/>
        <v>240</v>
      </c>
      <c r="P264" s="5">
        <f t="shared" si="32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40555.039675925924</v>
      </c>
      <c r="T264" s="10">
        <f t="shared" si="37"/>
        <v>40600.039675925924</v>
      </c>
      <c r="U264" s="11">
        <f t="shared" si="38"/>
        <v>2011</v>
      </c>
      <c r="V264" t="str">
        <f t="shared" si="39"/>
        <v>Jan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3"/>
        <v>118.08108</v>
      </c>
      <c r="P265" s="5">
        <f t="shared" si="32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41149.746458333328</v>
      </c>
      <c r="T265" s="10">
        <f t="shared" si="37"/>
        <v>41179.746458333328</v>
      </c>
      <c r="U265" s="11">
        <f t="shared" si="38"/>
        <v>2012</v>
      </c>
      <c r="V265" t="str">
        <f t="shared" si="39"/>
        <v>Aug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3"/>
        <v>118.19999999999999</v>
      </c>
      <c r="P266" s="5">
        <f t="shared" si="32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41010.411979166667</v>
      </c>
      <c r="T266" s="10">
        <f t="shared" si="37"/>
        <v>41040.411979166667</v>
      </c>
      <c r="U266" s="11">
        <f t="shared" si="38"/>
        <v>2012</v>
      </c>
      <c r="V266" t="str">
        <f t="shared" si="39"/>
        <v>Apr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3"/>
        <v>111.1</v>
      </c>
      <c r="P267" s="5">
        <f t="shared" si="32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40267.037384259253</v>
      </c>
      <c r="T267" s="10">
        <f t="shared" si="37"/>
        <v>40308.636111111111</v>
      </c>
      <c r="U267" s="11">
        <f t="shared" si="38"/>
        <v>2010</v>
      </c>
      <c r="V267" t="str">
        <f t="shared" si="39"/>
        <v>Mar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3"/>
        <v>145.5</v>
      </c>
      <c r="P268" s="5">
        <f t="shared" si="32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40204.966516203705</v>
      </c>
      <c r="T268" s="10">
        <f t="shared" si="37"/>
        <v>40290.95208333333</v>
      </c>
      <c r="U268" s="11">
        <f t="shared" si="38"/>
        <v>2010</v>
      </c>
      <c r="V268" t="str">
        <f t="shared" si="39"/>
        <v>Jan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3"/>
        <v>131.62883248730967</v>
      </c>
      <c r="P269" s="5">
        <f t="shared" si="32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41785.244201388887</v>
      </c>
      <c r="T269" s="10">
        <f t="shared" si="37"/>
        <v>41815.244201388887</v>
      </c>
      <c r="U269" s="11">
        <f t="shared" si="38"/>
        <v>2014</v>
      </c>
      <c r="V269" t="str">
        <f t="shared" si="39"/>
        <v>May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3"/>
        <v>111.4</v>
      </c>
      <c r="P270" s="5">
        <f t="shared" si="32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40808.944189814814</v>
      </c>
      <c r="T270" s="10">
        <f t="shared" si="37"/>
        <v>40853.985856481479</v>
      </c>
      <c r="U270" s="11">
        <f t="shared" si="38"/>
        <v>2011</v>
      </c>
      <c r="V270" t="str">
        <f t="shared" si="39"/>
        <v>Sep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3"/>
        <v>147.23376999999999</v>
      </c>
      <c r="P271" s="5">
        <f t="shared" si="32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42757.988680555551</v>
      </c>
      <c r="T271" s="10">
        <f t="shared" si="37"/>
        <v>42787.988680555551</v>
      </c>
      <c r="U271" s="11">
        <f t="shared" si="38"/>
        <v>2017</v>
      </c>
      <c r="V271" t="str">
        <f t="shared" si="39"/>
        <v>Jan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3"/>
        <v>152.60869565217391</v>
      </c>
      <c r="P272" s="5">
        <f t="shared" si="32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40637.658217592587</v>
      </c>
      <c r="T272" s="10">
        <f t="shared" si="37"/>
        <v>40687.958333333328</v>
      </c>
      <c r="U272" s="11">
        <f t="shared" si="38"/>
        <v>2011</v>
      </c>
      <c r="V272" t="str">
        <f t="shared" si="39"/>
        <v>Apr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3"/>
        <v>104.67999999999999</v>
      </c>
      <c r="P273" s="5">
        <f t="shared" si="32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41611.891909722224</v>
      </c>
      <c r="T273" s="10">
        <f t="shared" si="37"/>
        <v>41641.125</v>
      </c>
      <c r="U273" s="11">
        <f t="shared" si="38"/>
        <v>2013</v>
      </c>
      <c r="V273" t="str">
        <f t="shared" si="39"/>
        <v>Dec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3"/>
        <v>177.43366666666668</v>
      </c>
      <c r="P274" s="5">
        <f t="shared" si="32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40235.692025462959</v>
      </c>
      <c r="T274" s="10">
        <f t="shared" si="37"/>
        <v>40296.575694444444</v>
      </c>
      <c r="U274" s="11">
        <f t="shared" si="38"/>
        <v>2010</v>
      </c>
      <c r="V274" t="str">
        <f t="shared" si="39"/>
        <v>Feb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3"/>
        <v>107.7758</v>
      </c>
      <c r="P275" s="5">
        <f t="shared" si="32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40697.29011574074</v>
      </c>
      <c r="T275" s="10">
        <f t="shared" si="37"/>
        <v>40727.29011574074</v>
      </c>
      <c r="U275" s="11">
        <f t="shared" si="38"/>
        <v>2011</v>
      </c>
      <c r="V275" t="str">
        <f t="shared" si="39"/>
        <v>Jun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3"/>
        <v>156</v>
      </c>
      <c r="P276" s="5">
        <f t="shared" si="32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40969.704039351847</v>
      </c>
      <c r="T276" s="10">
        <f t="shared" si="37"/>
        <v>41004.082638888889</v>
      </c>
      <c r="U276" s="11">
        <f t="shared" si="38"/>
        <v>2012</v>
      </c>
      <c r="V276" t="str">
        <f t="shared" si="39"/>
        <v>Mar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3"/>
        <v>108.395</v>
      </c>
      <c r="P277" s="5">
        <f t="shared" si="32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41192.823680555557</v>
      </c>
      <c r="T277" s="10">
        <f t="shared" si="37"/>
        <v>41222.865347222221</v>
      </c>
      <c r="U277" s="11">
        <f t="shared" si="38"/>
        <v>2012</v>
      </c>
      <c r="V277" t="str">
        <f t="shared" si="39"/>
        <v>Oct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3"/>
        <v>147.6</v>
      </c>
      <c r="P278" s="5">
        <f t="shared" si="32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40966.87354166666</v>
      </c>
      <c r="T278" s="10">
        <f t="shared" si="37"/>
        <v>41026.831874999996</v>
      </c>
      <c r="U278" s="11">
        <f t="shared" si="38"/>
        <v>2012</v>
      </c>
      <c r="V278" t="str">
        <f t="shared" si="39"/>
        <v>Feb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3"/>
        <v>110.38153846153847</v>
      </c>
      <c r="P279" s="5">
        <f t="shared" si="32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42117.68309027778</v>
      </c>
      <c r="T279" s="10">
        <f t="shared" si="37"/>
        <v>42147.68309027778</v>
      </c>
      <c r="U279" s="11">
        <f t="shared" si="38"/>
        <v>2015</v>
      </c>
      <c r="V279" t="str">
        <f t="shared" si="39"/>
        <v>Apr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3"/>
        <v>150.34814814814814</v>
      </c>
      <c r="P280" s="5">
        <f t="shared" si="32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41163.832627314812</v>
      </c>
      <c r="T280" s="10">
        <f t="shared" si="37"/>
        <v>41193.832627314812</v>
      </c>
      <c r="U280" s="11">
        <f t="shared" si="38"/>
        <v>2012</v>
      </c>
      <c r="V280" t="str">
        <f t="shared" si="39"/>
        <v>Sep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3"/>
        <v>157.31829411764707</v>
      </c>
      <c r="P281" s="5">
        <f t="shared" si="32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42759.035833333335</v>
      </c>
      <c r="T281" s="10">
        <f t="shared" si="37"/>
        <v>42792.875694444439</v>
      </c>
      <c r="U281" s="11">
        <f t="shared" si="38"/>
        <v>2017</v>
      </c>
      <c r="V281" t="str">
        <f t="shared" si="39"/>
        <v>Jan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3"/>
        <v>156.14400000000001</v>
      </c>
      <c r="P282" s="5">
        <f t="shared" si="32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41744.382349537031</v>
      </c>
      <c r="T282" s="10">
        <f t="shared" si="37"/>
        <v>41789.382349537031</v>
      </c>
      <c r="U282" s="11">
        <f t="shared" si="38"/>
        <v>2014</v>
      </c>
      <c r="V282" t="str">
        <f t="shared" si="39"/>
        <v>Apr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3"/>
        <v>120.58763636363636</v>
      </c>
      <c r="P283" s="5">
        <f t="shared" si="32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39949.955011574071</v>
      </c>
      <c r="T283" s="10">
        <f t="shared" si="37"/>
        <v>40035.601388888885</v>
      </c>
      <c r="U283" s="11">
        <f t="shared" si="38"/>
        <v>2009</v>
      </c>
      <c r="V283" t="str">
        <f t="shared" si="39"/>
        <v>May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3"/>
        <v>101.18888888888888</v>
      </c>
      <c r="P284" s="5">
        <f t="shared" si="32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40194.711712962962</v>
      </c>
      <c r="T284" s="10">
        <f t="shared" si="37"/>
        <v>40231.708333333328</v>
      </c>
      <c r="U284" s="11">
        <f t="shared" si="38"/>
        <v>2010</v>
      </c>
      <c r="V284" t="str">
        <f t="shared" si="39"/>
        <v>Jan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3"/>
        <v>114.27249999999999</v>
      </c>
      <c r="P285" s="5">
        <f t="shared" si="32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40675.501666666663</v>
      </c>
      <c r="T285" s="10">
        <f t="shared" si="37"/>
        <v>40694.999305555553</v>
      </c>
      <c r="U285" s="11">
        <f t="shared" si="38"/>
        <v>2011</v>
      </c>
      <c r="V285" t="str">
        <f t="shared" si="39"/>
        <v>May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3"/>
        <v>104.62615</v>
      </c>
      <c r="P286" s="5">
        <f t="shared" si="32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40904.529861111107</v>
      </c>
      <c r="T286" s="10">
        <f t="shared" si="37"/>
        <v>40929.529861111107</v>
      </c>
      <c r="U286" s="11">
        <f t="shared" si="38"/>
        <v>2011</v>
      </c>
      <c r="V286" t="str">
        <f t="shared" si="39"/>
        <v>Dec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3"/>
        <v>228.82507142857142</v>
      </c>
      <c r="P287" s="5">
        <f t="shared" si="32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41506.547777777778</v>
      </c>
      <c r="T287" s="10">
        <f t="shared" si="37"/>
        <v>41536.547777777778</v>
      </c>
      <c r="U287" s="11">
        <f t="shared" si="38"/>
        <v>2013</v>
      </c>
      <c r="V287" t="str">
        <f t="shared" si="39"/>
        <v>Aug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3"/>
        <v>109.15333333333332</v>
      </c>
      <c r="P288" s="5">
        <f t="shared" si="32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41313.60791666666</v>
      </c>
      <c r="T288" s="10">
        <f t="shared" si="37"/>
        <v>41358.566249999996</v>
      </c>
      <c r="U288" s="11">
        <f t="shared" si="38"/>
        <v>2013</v>
      </c>
      <c r="V288" t="str">
        <f t="shared" si="39"/>
        <v>Feb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3"/>
        <v>176.29999999999998</v>
      </c>
      <c r="P289" s="5">
        <f t="shared" si="32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41184.069652777776</v>
      </c>
      <c r="T289" s="10">
        <f t="shared" si="37"/>
        <v>41214.958333333328</v>
      </c>
      <c r="U289" s="11">
        <f t="shared" si="38"/>
        <v>2012</v>
      </c>
      <c r="V289" t="str">
        <f t="shared" si="39"/>
        <v>Oct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3"/>
        <v>103.21061999999999</v>
      </c>
      <c r="P290" s="5">
        <f t="shared" si="32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41050.960567129623</v>
      </c>
      <c r="T290" s="10">
        <f t="shared" si="37"/>
        <v>41085.960567129623</v>
      </c>
      <c r="U290" s="11">
        <f t="shared" si="38"/>
        <v>2012</v>
      </c>
      <c r="V290" t="str">
        <f t="shared" si="39"/>
        <v>May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3"/>
        <v>104.82000000000001</v>
      </c>
      <c r="P291" s="5">
        <f t="shared" si="32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41550.248078703698</v>
      </c>
      <c r="T291" s="10">
        <f t="shared" si="37"/>
        <v>41580.248078703698</v>
      </c>
      <c r="U291" s="11">
        <f t="shared" si="38"/>
        <v>2013</v>
      </c>
      <c r="V291" t="str">
        <f t="shared" si="39"/>
        <v>Oct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3"/>
        <v>106.68444444444445</v>
      </c>
      <c r="P292" s="5">
        <f t="shared" si="32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40526.160844907405</v>
      </c>
      <c r="T292" s="10">
        <f t="shared" si="37"/>
        <v>40576.124305555553</v>
      </c>
      <c r="U292" s="11">
        <f t="shared" si="38"/>
        <v>2010</v>
      </c>
      <c r="V292" t="str">
        <f t="shared" si="39"/>
        <v>Dec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3"/>
        <v>120.02</v>
      </c>
      <c r="P293" s="5">
        <f t="shared" si="32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41376.560717592591</v>
      </c>
      <c r="T293" s="10">
        <f t="shared" si="37"/>
        <v>41394.792361111111</v>
      </c>
      <c r="U293" s="11">
        <f t="shared" si="38"/>
        <v>2013</v>
      </c>
      <c r="V293" t="str">
        <f t="shared" si="39"/>
        <v>Apr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3"/>
        <v>101.50693333333334</v>
      </c>
      <c r="P294" s="5">
        <f t="shared" si="32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40812.594895833332</v>
      </c>
      <c r="T294" s="10">
        <f t="shared" si="37"/>
        <v>40844.957638888889</v>
      </c>
      <c r="U294" s="11">
        <f t="shared" si="38"/>
        <v>2011</v>
      </c>
      <c r="V294" t="str">
        <f t="shared" si="39"/>
        <v>Sep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3"/>
        <v>101.38461538461539</v>
      </c>
      <c r="P295" s="5">
        <f t="shared" si="32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41719.459652777776</v>
      </c>
      <c r="T295" s="10">
        <f t="shared" si="37"/>
        <v>41749.459652777776</v>
      </c>
      <c r="U295" s="11">
        <f t="shared" si="38"/>
        <v>2014</v>
      </c>
      <c r="V295" t="str">
        <f t="shared" si="39"/>
        <v>Mar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3"/>
        <v>100</v>
      </c>
      <c r="P296" s="5">
        <f t="shared" si="32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40342.876087962963</v>
      </c>
      <c r="T296" s="10">
        <f t="shared" si="37"/>
        <v>40378.458333333328</v>
      </c>
      <c r="U296" s="11">
        <f t="shared" si="38"/>
        <v>2010</v>
      </c>
      <c r="V296" t="str">
        <f t="shared" si="39"/>
        <v>Jun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3"/>
        <v>133.10911999999999</v>
      </c>
      <c r="P297" s="5">
        <f t="shared" si="32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41518.796400462961</v>
      </c>
      <c r="T297" s="10">
        <f t="shared" si="37"/>
        <v>41578.791666666664</v>
      </c>
      <c r="U297" s="11">
        <f t="shared" si="38"/>
        <v>2013</v>
      </c>
      <c r="V297" t="str">
        <f t="shared" si="39"/>
        <v>Sep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3"/>
        <v>118.72620000000001</v>
      </c>
      <c r="P298" s="5">
        <f t="shared" si="32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41134.267164351848</v>
      </c>
      <c r="T298" s="10">
        <f t="shared" si="37"/>
        <v>41159.267164351848</v>
      </c>
      <c r="U298" s="11">
        <f t="shared" si="38"/>
        <v>2012</v>
      </c>
      <c r="V298" t="str">
        <f t="shared" si="39"/>
        <v>Aug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3"/>
        <v>100.64</v>
      </c>
      <c r="P299" s="5">
        <f t="shared" si="32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42089.519687500004</v>
      </c>
      <c r="T299" s="10">
        <f t="shared" si="37"/>
        <v>42124.957638888889</v>
      </c>
      <c r="U299" s="11">
        <f t="shared" si="38"/>
        <v>2015</v>
      </c>
      <c r="V299" t="str">
        <f t="shared" si="39"/>
        <v>Mar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3"/>
        <v>108.93241269841269</v>
      </c>
      <c r="P300" s="5">
        <f t="shared" si="32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41709.255185185182</v>
      </c>
      <c r="T300" s="10">
        <f t="shared" si="37"/>
        <v>41768.666666666664</v>
      </c>
      <c r="U300" s="11">
        <f t="shared" si="38"/>
        <v>2014</v>
      </c>
      <c r="V300" t="str">
        <f t="shared" si="39"/>
        <v>Mar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3"/>
        <v>178.95250000000001</v>
      </c>
      <c r="P301" s="5">
        <f t="shared" si="32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40469.016898148147</v>
      </c>
      <c r="T301" s="10">
        <f t="shared" si="37"/>
        <v>40499.058564814812</v>
      </c>
      <c r="U301" s="11">
        <f t="shared" si="38"/>
        <v>2010</v>
      </c>
      <c r="V301" t="str">
        <f t="shared" si="39"/>
        <v>Oct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3"/>
        <v>101.72264</v>
      </c>
      <c r="P302" s="5">
        <f t="shared" si="32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40626.751597222217</v>
      </c>
      <c r="T302" s="10">
        <f t="shared" si="37"/>
        <v>40657.751597222217</v>
      </c>
      <c r="U302" s="11">
        <f t="shared" si="38"/>
        <v>2011</v>
      </c>
      <c r="V302" t="str">
        <f t="shared" si="39"/>
        <v>Mar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3"/>
        <v>118.73499999999999</v>
      </c>
      <c r="P303" s="5">
        <f t="shared" si="32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41312.529340277775</v>
      </c>
      <c r="T303" s="10">
        <f t="shared" si="37"/>
        <v>41352.487673611111</v>
      </c>
      <c r="U303" s="11">
        <f t="shared" si="38"/>
        <v>2013</v>
      </c>
      <c r="V303" t="str">
        <f t="shared" si="39"/>
        <v>Feb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3"/>
        <v>100.46</v>
      </c>
      <c r="P304" s="5">
        <f t="shared" si="32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40933.648587962962</v>
      </c>
      <c r="T304" s="10">
        <f t="shared" si="37"/>
        <v>40963.648587962962</v>
      </c>
      <c r="U304" s="11">
        <f t="shared" si="38"/>
        <v>2012</v>
      </c>
      <c r="V304" t="str">
        <f t="shared" si="39"/>
        <v>Jan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3"/>
        <v>137.46666666666667</v>
      </c>
      <c r="P305" s="5">
        <f t="shared" si="32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41031.862800925926</v>
      </c>
      <c r="T305" s="10">
        <f t="shared" si="37"/>
        <v>41061.862800925926</v>
      </c>
      <c r="U305" s="11">
        <f t="shared" si="38"/>
        <v>2012</v>
      </c>
      <c r="V305" t="str">
        <f t="shared" si="39"/>
        <v>May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3"/>
        <v>231.64705882352939</v>
      </c>
      <c r="P306" s="5">
        <f t="shared" si="32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41113.88653935185</v>
      </c>
      <c r="T306" s="10">
        <f t="shared" si="37"/>
        <v>41152.875</v>
      </c>
      <c r="U306" s="11">
        <f t="shared" si="38"/>
        <v>2012</v>
      </c>
      <c r="V306" t="str">
        <f t="shared" si="39"/>
        <v>Jul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3"/>
        <v>130.33333333333331</v>
      </c>
      <c r="P307" s="5">
        <f t="shared" si="32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40948.421863425923</v>
      </c>
      <c r="T307" s="10">
        <f t="shared" si="37"/>
        <v>40978.421863425923</v>
      </c>
      <c r="U307" s="11">
        <f t="shared" si="38"/>
        <v>2012</v>
      </c>
      <c r="V307" t="str">
        <f t="shared" si="39"/>
        <v>Feb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3"/>
        <v>292.89999999999998</v>
      </c>
      <c r="P308" s="5">
        <f t="shared" si="32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41333.628854166665</v>
      </c>
      <c r="T308" s="10">
        <f t="shared" si="37"/>
        <v>41353.587187500001</v>
      </c>
      <c r="U308" s="11">
        <f t="shared" si="38"/>
        <v>2013</v>
      </c>
      <c r="V308" t="str">
        <f t="shared" si="39"/>
        <v>Feb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3"/>
        <v>111.31818181818183</v>
      </c>
      <c r="P309" s="5">
        <f t="shared" si="32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41282.736122685179</v>
      </c>
      <c r="T309" s="10">
        <f t="shared" si="37"/>
        <v>41312.736122685179</v>
      </c>
      <c r="U309" s="11">
        <f t="shared" si="38"/>
        <v>2013</v>
      </c>
      <c r="V309" t="str">
        <f t="shared" si="39"/>
        <v>Jan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3"/>
        <v>105.56666666666668</v>
      </c>
      <c r="P310" s="5">
        <f t="shared" si="32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40567.486226851848</v>
      </c>
      <c r="T310" s="10">
        <f t="shared" si="37"/>
        <v>40612.486226851848</v>
      </c>
      <c r="U310" s="11">
        <f t="shared" si="38"/>
        <v>2011</v>
      </c>
      <c r="V310" t="str">
        <f t="shared" si="39"/>
        <v>Jan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3"/>
        <v>118.94444444444446</v>
      </c>
      <c r="P311" s="5">
        <f t="shared" si="32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41134.543217592589</v>
      </c>
      <c r="T311" s="10">
        <f t="shared" si="37"/>
        <v>41155.543217592589</v>
      </c>
      <c r="U311" s="11">
        <f t="shared" si="38"/>
        <v>2012</v>
      </c>
      <c r="V311" t="str">
        <f t="shared" si="39"/>
        <v>Aug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3"/>
        <v>104.129</v>
      </c>
      <c r="P312" s="5">
        <f t="shared" si="32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40820.974803240737</v>
      </c>
      <c r="T312" s="10">
        <f t="shared" si="37"/>
        <v>40835.875</v>
      </c>
      <c r="U312" s="11">
        <f t="shared" si="38"/>
        <v>2011</v>
      </c>
      <c r="V312" t="str">
        <f t="shared" si="39"/>
        <v>Oct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3"/>
        <v>104.10165000000001</v>
      </c>
      <c r="P313" s="5">
        <f t="shared" si="32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40868.011481481481</v>
      </c>
      <c r="T313" s="10">
        <f t="shared" si="37"/>
        <v>40909.124305555553</v>
      </c>
      <c r="U313" s="11">
        <f t="shared" si="38"/>
        <v>2011</v>
      </c>
      <c r="V313" t="str">
        <f t="shared" si="39"/>
        <v>Nov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3"/>
        <v>111.87499999999999</v>
      </c>
      <c r="P314" s="5">
        <f t="shared" si="32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41348.669351851851</v>
      </c>
      <c r="T314" s="10">
        <f t="shared" si="37"/>
        <v>41378.669351851851</v>
      </c>
      <c r="U314" s="11">
        <f t="shared" si="38"/>
        <v>2013</v>
      </c>
      <c r="V314" t="str">
        <f t="shared" si="39"/>
        <v>Mar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3"/>
        <v>104.73529411764706</v>
      </c>
      <c r="P315" s="5">
        <f t="shared" si="32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40357.019606481481</v>
      </c>
      <c r="T315" s="10">
        <f t="shared" si="37"/>
        <v>40401.457638888889</v>
      </c>
      <c r="U315" s="11">
        <f t="shared" si="38"/>
        <v>2010</v>
      </c>
      <c r="V315" t="str">
        <f t="shared" si="39"/>
        <v>Jun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3"/>
        <v>385.15000000000003</v>
      </c>
      <c r="P316" s="5">
        <f t="shared" si="32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41304.624861111108</v>
      </c>
      <c r="T316" s="10">
        <f t="shared" si="37"/>
        <v>41334.624861111108</v>
      </c>
      <c r="U316" s="11">
        <f t="shared" si="38"/>
        <v>2013</v>
      </c>
      <c r="V316" t="str">
        <f t="shared" si="39"/>
        <v>Jan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3"/>
        <v>101.248</v>
      </c>
      <c r="P317" s="5">
        <f t="shared" si="32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41113.564050925925</v>
      </c>
      <c r="T317" s="10">
        <f t="shared" si="37"/>
        <v>41143.564050925925</v>
      </c>
      <c r="U317" s="11">
        <f t="shared" si="38"/>
        <v>2012</v>
      </c>
      <c r="V317" t="str">
        <f t="shared" si="39"/>
        <v>Jul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3"/>
        <v>113.77333333333333</v>
      </c>
      <c r="P318" s="5">
        <f t="shared" si="32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41950.715243055551</v>
      </c>
      <c r="T318" s="10">
        <f t="shared" si="37"/>
        <v>41983.999305555553</v>
      </c>
      <c r="U318" s="11">
        <f t="shared" si="38"/>
        <v>2014</v>
      </c>
      <c r="V318" t="str">
        <f t="shared" si="39"/>
        <v>Nov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3"/>
        <v>100.80333333333333</v>
      </c>
      <c r="P319" s="5">
        <f t="shared" si="32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41589.468553240738</v>
      </c>
      <c r="T319" s="10">
        <f t="shared" si="37"/>
        <v>41619.468553240738</v>
      </c>
      <c r="U319" s="11">
        <f t="shared" si="38"/>
        <v>2013</v>
      </c>
      <c r="V319" t="str">
        <f t="shared" si="39"/>
        <v>Nov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3"/>
        <v>283.32</v>
      </c>
      <c r="P320" s="5">
        <f t="shared" si="32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41329.830451388887</v>
      </c>
      <c r="T320" s="10">
        <f t="shared" si="37"/>
        <v>41359.788784722223</v>
      </c>
      <c r="U320" s="11">
        <f t="shared" si="38"/>
        <v>2013</v>
      </c>
      <c r="V320" t="str">
        <f t="shared" si="39"/>
        <v>Feb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3"/>
        <v>112.68</v>
      </c>
      <c r="P321" s="5">
        <f t="shared" si="32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40123.629965277774</v>
      </c>
      <c r="T321" s="10">
        <f t="shared" si="37"/>
        <v>40211.124305555553</v>
      </c>
      <c r="U321" s="11">
        <f t="shared" si="38"/>
        <v>2009</v>
      </c>
      <c r="V321" t="str">
        <f t="shared" si="39"/>
        <v>Nov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3"/>
        <v>106.58000000000001</v>
      </c>
      <c r="P322" s="5">
        <f t="shared" ref="P322:P385" si="40">IFERROR(E322/L322,0)</f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42331.34297453703</v>
      </c>
      <c r="T322" s="10">
        <f t="shared" si="37"/>
        <v>42360.749999999993</v>
      </c>
      <c r="U322" s="11">
        <f t="shared" si="38"/>
        <v>2015</v>
      </c>
      <c r="V322" t="str">
        <f t="shared" si="39"/>
        <v>Nov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1">(E323/D323)*100</f>
        <v>102.66285714285715</v>
      </c>
      <c r="P323" s="5">
        <f t="shared" si="40"/>
        <v>106.62314540059347</v>
      </c>
      <c r="Q323" t="str">
        <f t="shared" ref="Q323:Q386" si="42">LEFT(N323,FIND("/",N323)-1)</f>
        <v>film &amp; video</v>
      </c>
      <c r="R323" t="str">
        <f t="shared" ref="R323:R386" si="43">MID(N323,FIND("/",N323)+1,9999)</f>
        <v>documentary</v>
      </c>
      <c r="S323" s="10">
        <f t="shared" ref="S323:S386" si="44">(((J323/60)/60)/24)+DATE(1970,1,1)+(-5/24)</f>
        <v>42647.238263888888</v>
      </c>
      <c r="T323" s="10">
        <f t="shared" ref="T323:T386" si="45">(((I323/60)/60)/24)+DATE(1970,1,1)+(-5/24)</f>
        <v>42682.27993055556</v>
      </c>
      <c r="U323" s="11">
        <f t="shared" ref="U323:U386" si="46">YEAR(S323)</f>
        <v>2016</v>
      </c>
      <c r="V323" t="str">
        <f t="shared" ref="V323:V386" si="47">TEXT(S323, "mmm")</f>
        <v>Oct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1"/>
        <v>107.91200000000001</v>
      </c>
      <c r="P324" s="5">
        <f t="shared" si="40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42473.361666666664</v>
      </c>
      <c r="T324" s="10">
        <f t="shared" si="45"/>
        <v>42503.361666666664</v>
      </c>
      <c r="U324" s="11">
        <f t="shared" si="46"/>
        <v>2016</v>
      </c>
      <c r="V324" t="str">
        <f t="shared" si="47"/>
        <v>Apr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1"/>
        <v>123.07407407407408</v>
      </c>
      <c r="P325" s="5">
        <f t="shared" si="40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42697.113032407404</v>
      </c>
      <c r="T325" s="10">
        <f t="shared" si="45"/>
        <v>42725.124305555553</v>
      </c>
      <c r="U325" s="11">
        <f t="shared" si="46"/>
        <v>2016</v>
      </c>
      <c r="V325" t="str">
        <f t="shared" si="47"/>
        <v>Nov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1"/>
        <v>101.6</v>
      </c>
      <c r="P326" s="5">
        <f t="shared" si="40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42184.417916666665</v>
      </c>
      <c r="T326" s="10">
        <f t="shared" si="45"/>
        <v>42217.417916666665</v>
      </c>
      <c r="U326" s="11">
        <f t="shared" si="46"/>
        <v>2015</v>
      </c>
      <c r="V326" t="str">
        <f t="shared" si="47"/>
        <v>Jun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1"/>
        <v>104.396</v>
      </c>
      <c r="P327" s="5">
        <f t="shared" si="40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42688.979548611103</v>
      </c>
      <c r="T327" s="10">
        <f t="shared" si="45"/>
        <v>42723.979548611103</v>
      </c>
      <c r="U327" s="11">
        <f t="shared" si="46"/>
        <v>2016</v>
      </c>
      <c r="V327" t="str">
        <f t="shared" si="47"/>
        <v>Nov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1"/>
        <v>112.92973333333333</v>
      </c>
      <c r="P328" s="5">
        <f t="shared" si="40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42775.106550925928</v>
      </c>
      <c r="T328" s="10">
        <f t="shared" si="45"/>
        <v>42808.747916666667</v>
      </c>
      <c r="U328" s="11">
        <f t="shared" si="46"/>
        <v>2017</v>
      </c>
      <c r="V328" t="str">
        <f t="shared" si="47"/>
        <v>Feb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1"/>
        <v>136.4</v>
      </c>
      <c r="P329" s="5">
        <f t="shared" si="40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42058.026956018519</v>
      </c>
      <c r="T329" s="10">
        <f t="shared" si="45"/>
        <v>42085.124999999993</v>
      </c>
      <c r="U329" s="11">
        <f t="shared" si="46"/>
        <v>2015</v>
      </c>
      <c r="V329" t="str">
        <f t="shared" si="47"/>
        <v>Feb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1"/>
        <v>103.61439999999999</v>
      </c>
      <c r="P330" s="5">
        <f t="shared" si="40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42278.738287037035</v>
      </c>
      <c r="T330" s="10">
        <f t="shared" si="45"/>
        <v>42308.958333333336</v>
      </c>
      <c r="U330" s="11">
        <f t="shared" si="46"/>
        <v>2015</v>
      </c>
      <c r="V330" t="str">
        <f t="shared" si="47"/>
        <v>Oct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1"/>
        <v>105.5</v>
      </c>
      <c r="P331" s="5">
        <f t="shared" si="40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42291.258414351854</v>
      </c>
      <c r="T331" s="10">
        <f t="shared" si="45"/>
        <v>42314.958333333336</v>
      </c>
      <c r="U331" s="11">
        <f t="shared" si="46"/>
        <v>2015</v>
      </c>
      <c r="V331" t="str">
        <f t="shared" si="47"/>
        <v>Oct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1"/>
        <v>101.82857142857142</v>
      </c>
      <c r="P332" s="5">
        <f t="shared" si="40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41379.307442129626</v>
      </c>
      <c r="T332" s="10">
        <f t="shared" si="45"/>
        <v>41410.957638888889</v>
      </c>
      <c r="U332" s="11">
        <f t="shared" si="46"/>
        <v>2013</v>
      </c>
      <c r="V332" t="str">
        <f t="shared" si="47"/>
        <v>Apr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1"/>
        <v>106.60499999999999</v>
      </c>
      <c r="P333" s="5">
        <f t="shared" si="40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42507.373078703698</v>
      </c>
      <c r="T333" s="10">
        <f t="shared" si="45"/>
        <v>42538.373078703698</v>
      </c>
      <c r="U333" s="11">
        <f t="shared" si="46"/>
        <v>2016</v>
      </c>
      <c r="V333" t="str">
        <f t="shared" si="47"/>
        <v>May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1"/>
        <v>113.015</v>
      </c>
      <c r="P334" s="5">
        <f t="shared" si="40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42263.471956018511</v>
      </c>
      <c r="T334" s="10">
        <f t="shared" si="45"/>
        <v>42305.124999999993</v>
      </c>
      <c r="U334" s="11">
        <f t="shared" si="46"/>
        <v>2015</v>
      </c>
      <c r="V334" t="str">
        <f t="shared" si="47"/>
        <v>Sep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1"/>
        <v>125.22750000000001</v>
      </c>
      <c r="P335" s="5">
        <f t="shared" si="40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42437.428136574068</v>
      </c>
      <c r="T335" s="10">
        <f t="shared" si="45"/>
        <v>42467.386469907404</v>
      </c>
      <c r="U335" s="11">
        <f t="shared" si="46"/>
        <v>2016</v>
      </c>
      <c r="V335" t="str">
        <f t="shared" si="47"/>
        <v>Mar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1"/>
        <v>101.19</v>
      </c>
      <c r="P336" s="5">
        <f t="shared" si="40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42101.474039351851</v>
      </c>
      <c r="T336" s="10">
        <f t="shared" si="45"/>
        <v>42139.583333333336</v>
      </c>
      <c r="U336" s="11">
        <f t="shared" si="46"/>
        <v>2015</v>
      </c>
      <c r="V336" t="str">
        <f t="shared" si="47"/>
        <v>Apr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1"/>
        <v>102.76470588235294</v>
      </c>
      <c r="P337" s="5">
        <f t="shared" si="40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42101.529108796291</v>
      </c>
      <c r="T337" s="10">
        <f t="shared" si="45"/>
        <v>42132.708333333336</v>
      </c>
      <c r="U337" s="11">
        <f t="shared" si="46"/>
        <v>2015</v>
      </c>
      <c r="V337" t="str">
        <f t="shared" si="47"/>
        <v>Apr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1"/>
        <v>116.83911999999998</v>
      </c>
      <c r="P338" s="5">
        <f t="shared" si="40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42291.387939814813</v>
      </c>
      <c r="T338" s="10">
        <f t="shared" si="45"/>
        <v>42321.429606481477</v>
      </c>
      <c r="U338" s="11">
        <f t="shared" si="46"/>
        <v>2015</v>
      </c>
      <c r="V338" t="str">
        <f t="shared" si="47"/>
        <v>Oct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1"/>
        <v>101.16833333333335</v>
      </c>
      <c r="P339" s="5">
        <f t="shared" si="40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42046.920231481483</v>
      </c>
      <c r="T339" s="10">
        <f t="shared" si="45"/>
        <v>42076.878564814811</v>
      </c>
      <c r="U339" s="11">
        <f t="shared" si="46"/>
        <v>2015</v>
      </c>
      <c r="V339" t="str">
        <f t="shared" si="47"/>
        <v>Feb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1"/>
        <v>110.13360000000002</v>
      </c>
      <c r="P340" s="5">
        <f t="shared" si="40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42559.547337962962</v>
      </c>
      <c r="T340" s="10">
        <f t="shared" si="45"/>
        <v>42615.833333333336</v>
      </c>
      <c r="U340" s="11">
        <f t="shared" si="46"/>
        <v>2016</v>
      </c>
      <c r="V340" t="str">
        <f t="shared" si="47"/>
        <v>Jul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1"/>
        <v>108.08333333333333</v>
      </c>
      <c r="P341" s="5">
        <f t="shared" si="40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42093.551712962959</v>
      </c>
      <c r="T341" s="10">
        <f t="shared" si="45"/>
        <v>42123.551712962959</v>
      </c>
      <c r="U341" s="11">
        <f t="shared" si="46"/>
        <v>2015</v>
      </c>
      <c r="V341" t="str">
        <f t="shared" si="47"/>
        <v>Mar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1"/>
        <v>125.02285714285715</v>
      </c>
      <c r="P342" s="5">
        <f t="shared" si="40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42772.460729166669</v>
      </c>
      <c r="T342" s="10">
        <f t="shared" si="45"/>
        <v>42802.666666666664</v>
      </c>
      <c r="U342" s="11">
        <f t="shared" si="46"/>
        <v>2017</v>
      </c>
      <c r="V342" t="str">
        <f t="shared" si="47"/>
        <v>Feb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1"/>
        <v>106.71428571428572</v>
      </c>
      <c r="P343" s="5">
        <f t="shared" si="40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41894.671273148146</v>
      </c>
      <c r="T343" s="10">
        <f t="shared" si="45"/>
        <v>41912.957638888889</v>
      </c>
      <c r="U343" s="11">
        <f t="shared" si="46"/>
        <v>2014</v>
      </c>
      <c r="V343" t="str">
        <f t="shared" si="47"/>
        <v>Sep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1"/>
        <v>100.36639999999998</v>
      </c>
      <c r="P344" s="5">
        <f t="shared" si="40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42459.572511574072</v>
      </c>
      <c r="T344" s="10">
        <f t="shared" si="45"/>
        <v>42489.572511574072</v>
      </c>
      <c r="U344" s="11">
        <f t="shared" si="46"/>
        <v>2016</v>
      </c>
      <c r="V344" t="str">
        <f t="shared" si="47"/>
        <v>Mar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1"/>
        <v>102.02863333333335</v>
      </c>
      <c r="P345" s="5">
        <f t="shared" si="40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41926.529456018514</v>
      </c>
      <c r="T345" s="10">
        <f t="shared" si="45"/>
        <v>41956.916666666664</v>
      </c>
      <c r="U345" s="11">
        <f t="shared" si="46"/>
        <v>2014</v>
      </c>
      <c r="V345" t="str">
        <f t="shared" si="47"/>
        <v>Oct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1"/>
        <v>102.08358208955224</v>
      </c>
      <c r="P346" s="5">
        <f t="shared" si="40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42111.762662037036</v>
      </c>
      <c r="T346" s="10">
        <f t="shared" si="45"/>
        <v>42155.888888888883</v>
      </c>
      <c r="U346" s="11">
        <f t="shared" si="46"/>
        <v>2015</v>
      </c>
      <c r="V346" t="str">
        <f t="shared" si="47"/>
        <v>Apr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1"/>
        <v>123.27586206896552</v>
      </c>
      <c r="P347" s="5">
        <f t="shared" si="40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42114.735995370364</v>
      </c>
      <c r="T347" s="10">
        <f t="shared" si="45"/>
        <v>42144.735995370364</v>
      </c>
      <c r="U347" s="11">
        <f t="shared" si="46"/>
        <v>2015</v>
      </c>
      <c r="V347" t="str">
        <f t="shared" si="47"/>
        <v>Apr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1"/>
        <v>170.28880000000001</v>
      </c>
      <c r="P348" s="5">
        <f t="shared" si="40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42261.291909722226</v>
      </c>
      <c r="T348" s="10">
        <f t="shared" si="45"/>
        <v>42291.291909722226</v>
      </c>
      <c r="U348" s="11">
        <f t="shared" si="46"/>
        <v>2015</v>
      </c>
      <c r="V348" t="str">
        <f t="shared" si="47"/>
        <v>Sep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1"/>
        <v>111.59049999999999</v>
      </c>
      <c r="P349" s="5">
        <f t="shared" si="40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42292.287141203698</v>
      </c>
      <c r="T349" s="10">
        <f t="shared" si="45"/>
        <v>42322.32880787037</v>
      </c>
      <c r="U349" s="11">
        <f t="shared" si="46"/>
        <v>2015</v>
      </c>
      <c r="V349" t="str">
        <f t="shared" si="47"/>
        <v>Oct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1"/>
        <v>103</v>
      </c>
      <c r="P350" s="5">
        <f t="shared" si="40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42207.378657407404</v>
      </c>
      <c r="T350" s="10">
        <f t="shared" si="45"/>
        <v>42237.378657407404</v>
      </c>
      <c r="U350" s="11">
        <f t="shared" si="46"/>
        <v>2015</v>
      </c>
      <c r="V350" t="str">
        <f t="shared" si="47"/>
        <v>Jul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1"/>
        <v>106.63570159857905</v>
      </c>
      <c r="P351" s="5">
        <f t="shared" si="40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42760.290601851848</v>
      </c>
      <c r="T351" s="10">
        <f t="shared" si="45"/>
        <v>42790.290601851848</v>
      </c>
      <c r="U351" s="11">
        <f t="shared" si="46"/>
        <v>2017</v>
      </c>
      <c r="V351" t="str">
        <f t="shared" si="47"/>
        <v>Jan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1"/>
        <v>114.75999999999999</v>
      </c>
      <c r="P352" s="5">
        <f t="shared" si="40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42585.857743055552</v>
      </c>
      <c r="T352" s="10">
        <f t="shared" si="45"/>
        <v>42623.957638888889</v>
      </c>
      <c r="U352" s="11">
        <f t="shared" si="46"/>
        <v>2016</v>
      </c>
      <c r="V352" t="str">
        <f t="shared" si="47"/>
        <v>Aug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1"/>
        <v>127.34117647058822</v>
      </c>
      <c r="P353" s="5">
        <f t="shared" si="40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42427.75641203703</v>
      </c>
      <c r="T353" s="10">
        <f t="shared" si="45"/>
        <v>42467.714745370373</v>
      </c>
      <c r="U353" s="11">
        <f t="shared" si="46"/>
        <v>2016</v>
      </c>
      <c r="V353" t="str">
        <f t="shared" si="47"/>
        <v>Feb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1"/>
        <v>116.56</v>
      </c>
      <c r="P354" s="5">
        <f t="shared" si="40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41889.959120370368</v>
      </c>
      <c r="T354" s="10">
        <f t="shared" si="45"/>
        <v>41919.959120370368</v>
      </c>
      <c r="U354" s="11">
        <f t="shared" si="46"/>
        <v>2014</v>
      </c>
      <c r="V354" t="str">
        <f t="shared" si="47"/>
        <v>Sep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1"/>
        <v>108.61819426615318</v>
      </c>
      <c r="P355" s="5">
        <f t="shared" si="40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42297.583553240744</v>
      </c>
      <c r="T355" s="10">
        <f t="shared" si="45"/>
        <v>42327.625219907401</v>
      </c>
      <c r="U355" s="11">
        <f t="shared" si="46"/>
        <v>2015</v>
      </c>
      <c r="V355" t="str">
        <f t="shared" si="47"/>
        <v>Oct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1"/>
        <v>103.94285714285714</v>
      </c>
      <c r="P356" s="5">
        <f t="shared" si="40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42438.619456018518</v>
      </c>
      <c r="T356" s="10">
        <f t="shared" si="45"/>
        <v>42468.577789351846</v>
      </c>
      <c r="U356" s="11">
        <f t="shared" si="46"/>
        <v>2016</v>
      </c>
      <c r="V356" t="str">
        <f t="shared" si="47"/>
        <v>Mar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1"/>
        <v>116.25714285714285</v>
      </c>
      <c r="P357" s="5">
        <f t="shared" si="40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41943.0855787037</v>
      </c>
      <c r="T357" s="10">
        <f t="shared" si="45"/>
        <v>41974.127245370364</v>
      </c>
      <c r="U357" s="11">
        <f t="shared" si="46"/>
        <v>2014</v>
      </c>
      <c r="V357" t="str">
        <f t="shared" si="47"/>
        <v>Oct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1"/>
        <v>102.69239999999999</v>
      </c>
      <c r="P358" s="5">
        <f t="shared" si="40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42415.594826388886</v>
      </c>
      <c r="T358" s="10">
        <f t="shared" si="45"/>
        <v>42445.553159722222</v>
      </c>
      <c r="U358" s="11">
        <f t="shared" si="46"/>
        <v>2016</v>
      </c>
      <c r="V358" t="str">
        <f t="shared" si="47"/>
        <v>Feb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1"/>
        <v>174</v>
      </c>
      <c r="P359" s="5">
        <f t="shared" si="40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42078.01385416666</v>
      </c>
      <c r="T359" s="10">
        <f t="shared" si="45"/>
        <v>42118.01385416666</v>
      </c>
      <c r="U359" s="11">
        <f t="shared" si="46"/>
        <v>2015</v>
      </c>
      <c r="V359" t="str">
        <f t="shared" si="47"/>
        <v>Mar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1"/>
        <v>103.08800000000001</v>
      </c>
      <c r="P360" s="5">
        <f t="shared" si="40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42507.651863425919</v>
      </c>
      <c r="T360" s="10">
        <f t="shared" si="45"/>
        <v>42536.416666666664</v>
      </c>
      <c r="U360" s="11">
        <f t="shared" si="46"/>
        <v>2016</v>
      </c>
      <c r="V360" t="str">
        <f t="shared" si="47"/>
        <v>May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1"/>
        <v>104.85537190082646</v>
      </c>
      <c r="P361" s="5">
        <f t="shared" si="40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41934.862152777772</v>
      </c>
      <c r="T361" s="10">
        <f t="shared" si="45"/>
        <v>41957.008333333331</v>
      </c>
      <c r="U361" s="11">
        <f t="shared" si="46"/>
        <v>2014</v>
      </c>
      <c r="V361" t="str">
        <f t="shared" si="47"/>
        <v>Oct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1"/>
        <v>101.375</v>
      </c>
      <c r="P362" s="5">
        <f t="shared" si="40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42163.689583333333</v>
      </c>
      <c r="T362" s="10">
        <f t="shared" si="45"/>
        <v>42207.924305555549</v>
      </c>
      <c r="U362" s="11">
        <f t="shared" si="46"/>
        <v>2015</v>
      </c>
      <c r="V362" t="str">
        <f t="shared" si="47"/>
        <v>Jun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1"/>
        <v>111.07699999999998</v>
      </c>
      <c r="P363" s="5">
        <f t="shared" si="40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41935.792893518512</v>
      </c>
      <c r="T363" s="10">
        <f t="shared" si="45"/>
        <v>41965.834560185183</v>
      </c>
      <c r="U363" s="11">
        <f t="shared" si="46"/>
        <v>2014</v>
      </c>
      <c r="V363" t="str">
        <f t="shared" si="47"/>
        <v>Oct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1"/>
        <v>124.15933781686496</v>
      </c>
      <c r="P364" s="5">
        <f t="shared" si="40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41837.002210648148</v>
      </c>
      <c r="T364" s="10">
        <f t="shared" si="45"/>
        <v>41858.791666666664</v>
      </c>
      <c r="U364" s="11">
        <f t="shared" si="46"/>
        <v>2014</v>
      </c>
      <c r="V364" t="str">
        <f t="shared" si="47"/>
        <v>Jul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1"/>
        <v>101.33333333333334</v>
      </c>
      <c r="P365" s="5">
        <f t="shared" si="40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40255.53629629629</v>
      </c>
      <c r="T365" s="10">
        <f t="shared" si="45"/>
        <v>40300.598611111105</v>
      </c>
      <c r="U365" s="11">
        <f t="shared" si="46"/>
        <v>2010</v>
      </c>
      <c r="V365" t="str">
        <f t="shared" si="47"/>
        <v>Mar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1"/>
        <v>110.16142857142856</v>
      </c>
      <c r="P366" s="5">
        <f t="shared" si="40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41780.651296296295</v>
      </c>
      <c r="T366" s="10">
        <f t="shared" si="45"/>
        <v>41810.957638888889</v>
      </c>
      <c r="U366" s="11">
        <f t="shared" si="46"/>
        <v>2014</v>
      </c>
      <c r="V366" t="str">
        <f t="shared" si="47"/>
        <v>May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1"/>
        <v>103.97333333333334</v>
      </c>
      <c r="P367" s="5">
        <f t="shared" si="40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41668.398136574069</v>
      </c>
      <c r="T367" s="10">
        <f t="shared" si="45"/>
        <v>41698.398136574069</v>
      </c>
      <c r="U367" s="11">
        <f t="shared" si="46"/>
        <v>2014</v>
      </c>
      <c r="V367" t="str">
        <f t="shared" si="47"/>
        <v>Jan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1"/>
        <v>101.31578947368421</v>
      </c>
      <c r="P368" s="5">
        <f t="shared" si="40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41019.584699074068</v>
      </c>
      <c r="T368" s="10">
        <f t="shared" si="45"/>
        <v>41049.584699074068</v>
      </c>
      <c r="U368" s="11">
        <f t="shared" si="46"/>
        <v>2012</v>
      </c>
      <c r="V368" t="str">
        <f t="shared" si="47"/>
        <v>Apr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1"/>
        <v>103.3501</v>
      </c>
      <c r="P369" s="5">
        <f t="shared" si="40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41355.368958333333</v>
      </c>
      <c r="T369" s="10">
        <f t="shared" si="45"/>
        <v>41394.999305555553</v>
      </c>
      <c r="U369" s="11">
        <f t="shared" si="46"/>
        <v>2013</v>
      </c>
      <c r="V369" t="str">
        <f t="shared" si="47"/>
        <v>Mar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1"/>
        <v>104.11200000000001</v>
      </c>
      <c r="P370" s="5">
        <f t="shared" si="40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42043.397245370368</v>
      </c>
      <c r="T370" s="10">
        <f t="shared" si="45"/>
        <v>42078.355578703697</v>
      </c>
      <c r="U370" s="11">
        <f t="shared" si="46"/>
        <v>2015</v>
      </c>
      <c r="V370" t="str">
        <f t="shared" si="47"/>
        <v>Feb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1"/>
        <v>110.15569230769231</v>
      </c>
      <c r="P371" s="5">
        <f t="shared" si="40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40893.3433912037</v>
      </c>
      <c r="T371" s="10">
        <f t="shared" si="45"/>
        <v>40923.3433912037</v>
      </c>
      <c r="U371" s="11">
        <f t="shared" si="46"/>
        <v>2011</v>
      </c>
      <c r="V371" t="str">
        <f t="shared" si="47"/>
        <v>Dec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1"/>
        <v>122.02</v>
      </c>
      <c r="P372" s="5">
        <f t="shared" si="40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42711.586805555555</v>
      </c>
      <c r="T372" s="10">
        <f t="shared" si="45"/>
        <v>42741.586805555555</v>
      </c>
      <c r="U372" s="11">
        <f t="shared" si="46"/>
        <v>2016</v>
      </c>
      <c r="V372" t="str">
        <f t="shared" si="47"/>
        <v>Dec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1"/>
        <v>114.16866666666667</v>
      </c>
      <c r="P373" s="5">
        <f t="shared" si="40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41261.559479166666</v>
      </c>
      <c r="T373" s="10">
        <f t="shared" si="45"/>
        <v>41306.559479166666</v>
      </c>
      <c r="U373" s="11">
        <f t="shared" si="46"/>
        <v>2012</v>
      </c>
      <c r="V373" t="str">
        <f t="shared" si="47"/>
        <v>Dec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1"/>
        <v>125.33333333333334</v>
      </c>
      <c r="P374" s="5">
        <f t="shared" si="40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42425.368564814817</v>
      </c>
      <c r="T374" s="10">
        <f t="shared" si="45"/>
        <v>42465.458333333336</v>
      </c>
      <c r="U374" s="11">
        <f t="shared" si="46"/>
        <v>2016</v>
      </c>
      <c r="V374" t="str">
        <f t="shared" si="47"/>
        <v>Feb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1"/>
        <v>106.66666666666667</v>
      </c>
      <c r="P375" s="5">
        <f t="shared" si="40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41078.703680555554</v>
      </c>
      <c r="T375" s="10">
        <f t="shared" si="45"/>
        <v>41108.703680555554</v>
      </c>
      <c r="U375" s="11">
        <f t="shared" si="46"/>
        <v>2012</v>
      </c>
      <c r="V375" t="str">
        <f t="shared" si="47"/>
        <v>Jun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1"/>
        <v>130.65</v>
      </c>
      <c r="P376" s="5">
        <f t="shared" si="40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40757.680914351848</v>
      </c>
      <c r="T376" s="10">
        <f t="shared" si="45"/>
        <v>40802.680914351848</v>
      </c>
      <c r="U376" s="11">
        <f t="shared" si="46"/>
        <v>2011</v>
      </c>
      <c r="V376" t="str">
        <f t="shared" si="47"/>
        <v>Aug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1"/>
        <v>120</v>
      </c>
      <c r="P377" s="5">
        <f t="shared" si="40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41657.77674768518</v>
      </c>
      <c r="T377" s="10">
        <f t="shared" si="45"/>
        <v>41699.512499999997</v>
      </c>
      <c r="U377" s="11">
        <f t="shared" si="46"/>
        <v>2014</v>
      </c>
      <c r="V377" t="str">
        <f t="shared" si="47"/>
        <v>Jan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1"/>
        <v>105.9591836734694</v>
      </c>
      <c r="P378" s="5">
        <f t="shared" si="40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42576.244398148141</v>
      </c>
      <c r="T378" s="10">
        <f t="shared" si="45"/>
        <v>42607.244398148141</v>
      </c>
      <c r="U378" s="11">
        <f t="shared" si="46"/>
        <v>2016</v>
      </c>
      <c r="V378" t="str">
        <f t="shared" si="47"/>
        <v>Jul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1"/>
        <v>114.39999999999999</v>
      </c>
      <c r="P379" s="5">
        <f t="shared" si="40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42292.042453703696</v>
      </c>
      <c r="T379" s="10">
        <f t="shared" si="45"/>
        <v>42322.084027777775</v>
      </c>
      <c r="U379" s="11">
        <f t="shared" si="46"/>
        <v>2015</v>
      </c>
      <c r="V379" t="str">
        <f t="shared" si="47"/>
        <v>Oct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1"/>
        <v>111.76666666666665</v>
      </c>
      <c r="P380" s="5">
        <f t="shared" si="40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42370.363518518519</v>
      </c>
      <c r="T380" s="10">
        <f t="shared" si="45"/>
        <v>42394.786111111105</v>
      </c>
      <c r="U380" s="11">
        <f t="shared" si="46"/>
        <v>2016</v>
      </c>
      <c r="V380" t="str">
        <f t="shared" si="47"/>
        <v>Jan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1"/>
        <v>116.08000000000001</v>
      </c>
      <c r="P381" s="5">
        <f t="shared" si="40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40987.479999999996</v>
      </c>
      <c r="T381" s="10">
        <f t="shared" si="45"/>
        <v>41032.479999999996</v>
      </c>
      <c r="U381" s="11">
        <f t="shared" si="46"/>
        <v>2012</v>
      </c>
      <c r="V381" t="str">
        <f t="shared" si="47"/>
        <v>Mar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1"/>
        <v>141.5</v>
      </c>
      <c r="P382" s="5">
        <f t="shared" si="40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42367.511481481481</v>
      </c>
      <c r="T382" s="10">
        <f t="shared" si="45"/>
        <v>42392.511481481481</v>
      </c>
      <c r="U382" s="11">
        <f t="shared" si="46"/>
        <v>2015</v>
      </c>
      <c r="V382" t="str">
        <f t="shared" si="47"/>
        <v>Dec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1"/>
        <v>104.72999999999999</v>
      </c>
      <c r="P383" s="5">
        <f t="shared" si="40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41085.48978009259</v>
      </c>
      <c r="T383" s="10">
        <f t="shared" si="45"/>
        <v>41120</v>
      </c>
      <c r="U383" s="11">
        <f t="shared" si="46"/>
        <v>2012</v>
      </c>
      <c r="V383" t="str">
        <f t="shared" si="47"/>
        <v>Jun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1"/>
        <v>255.83333333333331</v>
      </c>
      <c r="P384" s="5">
        <f t="shared" si="40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41144.501157407409</v>
      </c>
      <c r="T384" s="10">
        <f t="shared" si="45"/>
        <v>41158.501157407409</v>
      </c>
      <c r="U384" s="11">
        <f t="shared" si="46"/>
        <v>2012</v>
      </c>
      <c r="V384" t="str">
        <f t="shared" si="47"/>
        <v>Aug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1"/>
        <v>206.70670670670671</v>
      </c>
      <c r="P385" s="5">
        <f t="shared" si="40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41754.90924768518</v>
      </c>
      <c r="T385" s="10">
        <f t="shared" si="45"/>
        <v>41777.90924768518</v>
      </c>
      <c r="U385" s="11">
        <f t="shared" si="46"/>
        <v>2014</v>
      </c>
      <c r="V385" t="str">
        <f t="shared" si="47"/>
        <v>Apr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1"/>
        <v>112.105</v>
      </c>
      <c r="P386" s="5">
        <f t="shared" ref="P386:P449" si="48">IFERROR(E386/L386,0)</f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41980.573460648149</v>
      </c>
      <c r="T386" s="10">
        <f t="shared" si="45"/>
        <v>42010.573460648149</v>
      </c>
      <c r="U386" s="11">
        <f t="shared" si="46"/>
        <v>2014</v>
      </c>
      <c r="V386" t="str">
        <f t="shared" si="47"/>
        <v>Dec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9">(E387/D387)*100</f>
        <v>105.982</v>
      </c>
      <c r="P387" s="5">
        <f t="shared" si="48"/>
        <v>111.79535864978902</v>
      </c>
      <c r="Q387" t="str">
        <f t="shared" ref="Q387:Q450" si="50">LEFT(N387,FIND("/",N387)-1)</f>
        <v>film &amp; video</v>
      </c>
      <c r="R387" t="str">
        <f t="shared" ref="R387:R450" si="51">MID(N387,FIND("/",N387)+1,9999)</f>
        <v>documentary</v>
      </c>
      <c r="S387" s="10">
        <f t="shared" ref="S387:S450" si="52">(((J387/60)/60)/24)+DATE(1970,1,1)+(-5/24)</f>
        <v>41934.376168981478</v>
      </c>
      <c r="T387" s="10">
        <f t="shared" ref="T387:T450" si="53">(((I387/60)/60)/24)+DATE(1970,1,1)+(-5/24)</f>
        <v>41964.41783564815</v>
      </c>
      <c r="U387" s="11">
        <f t="shared" ref="U387:U450" si="54">YEAR(S387)</f>
        <v>2014</v>
      </c>
      <c r="V387" t="str">
        <f t="shared" ref="V387:V450" si="55">TEXT(S387, "mmm")</f>
        <v>Oct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9"/>
        <v>100.16666666666667</v>
      </c>
      <c r="P388" s="5">
        <f t="shared" si="48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42211.742951388886</v>
      </c>
      <c r="T388" s="10">
        <f t="shared" si="53"/>
        <v>42226.742951388886</v>
      </c>
      <c r="U388" s="11">
        <f t="shared" si="54"/>
        <v>2015</v>
      </c>
      <c r="V388" t="str">
        <f t="shared" si="55"/>
        <v>Jul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9"/>
        <v>213.98947368421051</v>
      </c>
      <c r="P389" s="5">
        <f t="shared" si="48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42200.468263888884</v>
      </c>
      <c r="T389" s="10">
        <f t="shared" si="53"/>
        <v>42231.041666666664</v>
      </c>
      <c r="U389" s="11">
        <f t="shared" si="54"/>
        <v>2015</v>
      </c>
      <c r="V389" t="str">
        <f t="shared" si="55"/>
        <v>Jul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9"/>
        <v>126.16000000000001</v>
      </c>
      <c r="P390" s="5">
        <f t="shared" si="48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42548.867824074077</v>
      </c>
      <c r="T390" s="10">
        <f t="shared" si="53"/>
        <v>42578.867824074077</v>
      </c>
      <c r="U390" s="11">
        <f t="shared" si="54"/>
        <v>2016</v>
      </c>
      <c r="V390" t="str">
        <f t="shared" si="55"/>
        <v>Jun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9"/>
        <v>181.53547058823528</v>
      </c>
      <c r="P391" s="5">
        <f t="shared" si="48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41673.854745370365</v>
      </c>
      <c r="T391" s="10">
        <f t="shared" si="53"/>
        <v>41705.749305555553</v>
      </c>
      <c r="U391" s="11">
        <f t="shared" si="54"/>
        <v>2014</v>
      </c>
      <c r="V391" t="str">
        <f t="shared" si="55"/>
        <v>Feb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9"/>
        <v>100</v>
      </c>
      <c r="P392" s="5">
        <f t="shared" si="48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42111.828379629624</v>
      </c>
      <c r="T392" s="10">
        <f t="shared" si="53"/>
        <v>42131.828379629624</v>
      </c>
      <c r="U392" s="11">
        <f t="shared" si="54"/>
        <v>2015</v>
      </c>
      <c r="V392" t="str">
        <f t="shared" si="55"/>
        <v>Apr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9"/>
        <v>100.61</v>
      </c>
      <c r="P393" s="5">
        <f t="shared" si="48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40864.833923611113</v>
      </c>
      <c r="T393" s="10">
        <f t="shared" si="53"/>
        <v>40894.832638888889</v>
      </c>
      <c r="U393" s="11">
        <f t="shared" si="54"/>
        <v>2011</v>
      </c>
      <c r="V393" t="str">
        <f t="shared" si="55"/>
        <v>Nov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9"/>
        <v>100.9027027027027</v>
      </c>
      <c r="P394" s="5">
        <f t="shared" si="48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40763.508923611109</v>
      </c>
      <c r="T394" s="10">
        <f t="shared" si="53"/>
        <v>40793.916666666664</v>
      </c>
      <c r="U394" s="11">
        <f t="shared" si="54"/>
        <v>2011</v>
      </c>
      <c r="V394" t="str">
        <f t="shared" si="55"/>
        <v>Aug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9"/>
        <v>110.446</v>
      </c>
      <c r="P395" s="5">
        <f t="shared" si="48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41526.500601851847</v>
      </c>
      <c r="T395" s="10">
        <f t="shared" si="53"/>
        <v>41557.500601851847</v>
      </c>
      <c r="U395" s="11">
        <f t="shared" si="54"/>
        <v>2013</v>
      </c>
      <c r="V395" t="str">
        <f t="shared" si="55"/>
        <v>Sep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9"/>
        <v>111.8936170212766</v>
      </c>
      <c r="P396" s="5">
        <f t="shared" si="48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42417.60974537037</v>
      </c>
      <c r="T396" s="10">
        <f t="shared" si="53"/>
        <v>42477.568078703705</v>
      </c>
      <c r="U396" s="11">
        <f t="shared" si="54"/>
        <v>2016</v>
      </c>
      <c r="V396" t="str">
        <f t="shared" si="55"/>
        <v>Feb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9"/>
        <v>108.04450000000001</v>
      </c>
      <c r="P397" s="5">
        <f t="shared" si="48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40990.700925925921</v>
      </c>
      <c r="T397" s="10">
        <f t="shared" si="53"/>
        <v>41026.688888888886</v>
      </c>
      <c r="U397" s="11">
        <f t="shared" si="54"/>
        <v>2012</v>
      </c>
      <c r="V397" t="str">
        <f t="shared" si="55"/>
        <v>Mar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9"/>
        <v>106.66666666666667</v>
      </c>
      <c r="P398" s="5">
        <f t="shared" si="48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41082.356550925921</v>
      </c>
      <c r="T398" s="10">
        <f t="shared" si="53"/>
        <v>41097.356550925921</v>
      </c>
      <c r="U398" s="11">
        <f t="shared" si="54"/>
        <v>2012</v>
      </c>
      <c r="V398" t="str">
        <f t="shared" si="55"/>
        <v>Jun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9"/>
        <v>103.90027322404372</v>
      </c>
      <c r="P399" s="5">
        <f t="shared" si="48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40379.568101851852</v>
      </c>
      <c r="T399" s="10">
        <f t="shared" si="53"/>
        <v>40421.947222222218</v>
      </c>
      <c r="U399" s="11">
        <f t="shared" si="54"/>
        <v>2010</v>
      </c>
      <c r="V399" t="str">
        <f t="shared" si="55"/>
        <v>Jul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9"/>
        <v>125.16000000000001</v>
      </c>
      <c r="P400" s="5">
        <f t="shared" si="48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42078.584791666661</v>
      </c>
      <c r="T400" s="10">
        <f t="shared" si="53"/>
        <v>42123.584791666661</v>
      </c>
      <c r="U400" s="11">
        <f t="shared" si="54"/>
        <v>2015</v>
      </c>
      <c r="V400" t="str">
        <f t="shared" si="55"/>
        <v>Mar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9"/>
        <v>106.80499999999999</v>
      </c>
      <c r="P401" s="5">
        <f t="shared" si="48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42687.667442129627</v>
      </c>
      <c r="T401" s="10">
        <f t="shared" si="53"/>
        <v>42718.291666666664</v>
      </c>
      <c r="U401" s="11">
        <f t="shared" si="54"/>
        <v>2016</v>
      </c>
      <c r="V401" t="str">
        <f t="shared" si="55"/>
        <v>Nov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9"/>
        <v>112.30249999999999</v>
      </c>
      <c r="P402" s="5">
        <f t="shared" si="48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41745.427627314813</v>
      </c>
      <c r="T402" s="10">
        <f t="shared" si="53"/>
        <v>41775.9375</v>
      </c>
      <c r="U402" s="11">
        <f t="shared" si="54"/>
        <v>2014</v>
      </c>
      <c r="V402" t="str">
        <f t="shared" si="55"/>
        <v>Apr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9"/>
        <v>103.812</v>
      </c>
      <c r="P403" s="5">
        <f t="shared" si="48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40732.633912037032</v>
      </c>
      <c r="T403" s="10">
        <f t="shared" si="53"/>
        <v>40762.633912037032</v>
      </c>
      <c r="U403" s="11">
        <f t="shared" si="54"/>
        <v>2011</v>
      </c>
      <c r="V403" t="str">
        <f t="shared" si="55"/>
        <v>Jul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9"/>
        <v>141.65</v>
      </c>
      <c r="P404" s="5">
        <f t="shared" si="48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42292.331215277773</v>
      </c>
      <c r="T404" s="10">
        <f t="shared" si="53"/>
        <v>42313.372881944444</v>
      </c>
      <c r="U404" s="11">
        <f t="shared" si="54"/>
        <v>2015</v>
      </c>
      <c r="V404" t="str">
        <f t="shared" si="55"/>
        <v>Oct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9"/>
        <v>105.25999999999999</v>
      </c>
      <c r="P405" s="5">
        <f t="shared" si="48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40718.102326388886</v>
      </c>
      <c r="T405" s="10">
        <f t="shared" si="53"/>
        <v>40765.088888888888</v>
      </c>
      <c r="U405" s="11">
        <f t="shared" si="54"/>
        <v>2011</v>
      </c>
      <c r="V405" t="str">
        <f t="shared" si="55"/>
        <v>Jun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9"/>
        <v>103.09142857142857</v>
      </c>
      <c r="P406" s="5">
        <f t="shared" si="48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41646.419699074075</v>
      </c>
      <c r="T406" s="10">
        <f t="shared" si="53"/>
        <v>41675.752777777772</v>
      </c>
      <c r="U406" s="11">
        <f t="shared" si="54"/>
        <v>2014</v>
      </c>
      <c r="V406" t="str">
        <f t="shared" si="55"/>
        <v>Jan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9"/>
        <v>107.65957446808511</v>
      </c>
      <c r="P407" s="5">
        <f t="shared" si="48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41673.876608796294</v>
      </c>
      <c r="T407" s="10">
        <f t="shared" si="53"/>
        <v>41703.876608796294</v>
      </c>
      <c r="U407" s="11">
        <f t="shared" si="54"/>
        <v>2014</v>
      </c>
      <c r="V407" t="str">
        <f t="shared" si="55"/>
        <v>Feb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9"/>
        <v>107.70464285714286</v>
      </c>
      <c r="P408" s="5">
        <f t="shared" si="48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40637.95413194444</v>
      </c>
      <c r="T408" s="10">
        <f t="shared" si="53"/>
        <v>40672.040972222218</v>
      </c>
      <c r="U408" s="11">
        <f t="shared" si="54"/>
        <v>2011</v>
      </c>
      <c r="V408" t="str">
        <f t="shared" si="55"/>
        <v>Apr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9"/>
        <v>101.55000000000001</v>
      </c>
      <c r="P409" s="5">
        <f t="shared" si="48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40806.662615740737</v>
      </c>
      <c r="T409" s="10">
        <f t="shared" si="53"/>
        <v>40866.704282407409</v>
      </c>
      <c r="U409" s="11">
        <f t="shared" si="54"/>
        <v>2011</v>
      </c>
      <c r="V409" t="str">
        <f t="shared" si="55"/>
        <v>Sep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9"/>
        <v>101.43766666666667</v>
      </c>
      <c r="P410" s="5">
        <f t="shared" si="48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41543.527662037035</v>
      </c>
      <c r="T410" s="10">
        <f t="shared" si="53"/>
        <v>41583.569328703699</v>
      </c>
      <c r="U410" s="11">
        <f t="shared" si="54"/>
        <v>2013</v>
      </c>
      <c r="V410" t="str">
        <f t="shared" si="55"/>
        <v>Sep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9"/>
        <v>136.80000000000001</v>
      </c>
      <c r="P411" s="5">
        <f t="shared" si="48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42543.654444444437</v>
      </c>
      <c r="T411" s="10">
        <f t="shared" si="53"/>
        <v>42573.654444444437</v>
      </c>
      <c r="U411" s="11">
        <f t="shared" si="54"/>
        <v>2016</v>
      </c>
      <c r="V411" t="str">
        <f t="shared" si="55"/>
        <v>Jun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9"/>
        <v>128.29999999999998</v>
      </c>
      <c r="P412" s="5">
        <f t="shared" si="48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42113.77311342593</v>
      </c>
      <c r="T412" s="10">
        <f t="shared" si="53"/>
        <v>42173.77311342593</v>
      </c>
      <c r="U412" s="11">
        <f t="shared" si="54"/>
        <v>2015</v>
      </c>
      <c r="V412" t="str">
        <f t="shared" si="55"/>
        <v>Apr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9"/>
        <v>101.05</v>
      </c>
      <c r="P413" s="5">
        <f t="shared" si="48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41597.967638888884</v>
      </c>
      <c r="T413" s="10">
        <f t="shared" si="53"/>
        <v>41630</v>
      </c>
      <c r="U413" s="11">
        <f t="shared" si="54"/>
        <v>2013</v>
      </c>
      <c r="V413" t="str">
        <f t="shared" si="55"/>
        <v>Nov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9"/>
        <v>126.84</v>
      </c>
      <c r="P414" s="5">
        <f t="shared" si="48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41099.534467592588</v>
      </c>
      <c r="T414" s="10">
        <f t="shared" si="53"/>
        <v>41115.534467592588</v>
      </c>
      <c r="U414" s="11">
        <f t="shared" si="54"/>
        <v>2012</v>
      </c>
      <c r="V414" t="str">
        <f t="shared" si="55"/>
        <v>Jul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9"/>
        <v>105.0859375</v>
      </c>
      <c r="P415" s="5">
        <f t="shared" si="48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41079.66910879629</v>
      </c>
      <c r="T415" s="10">
        <f t="shared" si="53"/>
        <v>41109.66910879629</v>
      </c>
      <c r="U415" s="11">
        <f t="shared" si="54"/>
        <v>2012</v>
      </c>
      <c r="V415" t="str">
        <f t="shared" si="55"/>
        <v>Jun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9"/>
        <v>102.85405405405406</v>
      </c>
      <c r="P416" s="5">
        <f t="shared" si="48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41528.85491898148</v>
      </c>
      <c r="T416" s="10">
        <f t="shared" si="53"/>
        <v>41558.85491898148</v>
      </c>
      <c r="U416" s="11">
        <f t="shared" si="54"/>
        <v>2013</v>
      </c>
      <c r="V416" t="str">
        <f t="shared" si="55"/>
        <v>Sep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9"/>
        <v>102.14714285714285</v>
      </c>
      <c r="P417" s="5">
        <f t="shared" si="48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41904.643541666665</v>
      </c>
      <c r="T417" s="10">
        <f t="shared" si="53"/>
        <v>41929.291666666664</v>
      </c>
      <c r="U417" s="11">
        <f t="shared" si="54"/>
        <v>2014</v>
      </c>
      <c r="V417" t="str">
        <f t="shared" si="55"/>
        <v>Sep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9"/>
        <v>120.21700000000001</v>
      </c>
      <c r="P418" s="5">
        <f t="shared" si="48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41648.187858796293</v>
      </c>
      <c r="T418" s="10">
        <f t="shared" si="53"/>
        <v>41678.187858796293</v>
      </c>
      <c r="U418" s="11">
        <f t="shared" si="54"/>
        <v>2014</v>
      </c>
      <c r="V418" t="str">
        <f t="shared" si="55"/>
        <v>Jan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9"/>
        <v>100.24761904761905</v>
      </c>
      <c r="P419" s="5">
        <f t="shared" si="48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41360.76226851852</v>
      </c>
      <c r="T419" s="10">
        <f t="shared" si="53"/>
        <v>41371.981249999997</v>
      </c>
      <c r="U419" s="11">
        <f t="shared" si="54"/>
        <v>2013</v>
      </c>
      <c r="V419" t="str">
        <f t="shared" si="55"/>
        <v>Mar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9"/>
        <v>100.63392857142857</v>
      </c>
      <c r="P420" s="5">
        <f t="shared" si="48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42178.07403935185</v>
      </c>
      <c r="T420" s="10">
        <f t="shared" si="53"/>
        <v>42208.07403935185</v>
      </c>
      <c r="U420" s="11">
        <f t="shared" si="54"/>
        <v>2015</v>
      </c>
      <c r="V420" t="str">
        <f t="shared" si="55"/>
        <v>Jun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9"/>
        <v>100.4375</v>
      </c>
      <c r="P421" s="5">
        <f t="shared" si="48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41394.634108796294</v>
      </c>
      <c r="T421" s="10">
        <f t="shared" si="53"/>
        <v>41454.634108796294</v>
      </c>
      <c r="U421" s="11">
        <f t="shared" si="54"/>
        <v>2013</v>
      </c>
      <c r="V421" t="str">
        <f t="shared" si="55"/>
        <v>Apr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9"/>
        <v>0.43939393939393934</v>
      </c>
      <c r="P422" s="5">
        <f t="shared" si="48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41682.028136574074</v>
      </c>
      <c r="T422" s="10">
        <f t="shared" si="53"/>
        <v>41711.986469907402</v>
      </c>
      <c r="U422" s="11">
        <f t="shared" si="54"/>
        <v>2014</v>
      </c>
      <c r="V422" t="str">
        <f t="shared" si="55"/>
        <v>Feb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9"/>
        <v>2.0066666666666668</v>
      </c>
      <c r="P423" s="5">
        <f t="shared" si="48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42177.283055555548</v>
      </c>
      <c r="T423" s="10">
        <f t="shared" si="53"/>
        <v>42237.283055555548</v>
      </c>
      <c r="U423" s="11">
        <f t="shared" si="54"/>
        <v>2015</v>
      </c>
      <c r="V423" t="str">
        <f t="shared" si="55"/>
        <v>Jun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9"/>
        <v>1.075</v>
      </c>
      <c r="P424" s="5">
        <f t="shared" si="48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41863.052048611105</v>
      </c>
      <c r="T424" s="10">
        <f t="shared" si="53"/>
        <v>41893.052048611105</v>
      </c>
      <c r="U424" s="11">
        <f t="shared" si="54"/>
        <v>2014</v>
      </c>
      <c r="V424" t="str">
        <f t="shared" si="55"/>
        <v>Aug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9"/>
        <v>0.76500000000000001</v>
      </c>
      <c r="P425" s="5">
        <f t="shared" si="48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41400.717939814815</v>
      </c>
      <c r="T425" s="10">
        <f t="shared" si="53"/>
        <v>41430.717939814815</v>
      </c>
      <c r="U425" s="11">
        <f t="shared" si="54"/>
        <v>2013</v>
      </c>
      <c r="V425" t="str">
        <f t="shared" si="55"/>
        <v>May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9"/>
        <v>6.7966666666666677</v>
      </c>
      <c r="P426" s="5">
        <f t="shared" si="48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40934.167812499996</v>
      </c>
      <c r="T426" s="10">
        <f t="shared" si="53"/>
        <v>40994.126145833332</v>
      </c>
      <c r="U426" s="11">
        <f t="shared" si="54"/>
        <v>2012</v>
      </c>
      <c r="V426" t="str">
        <f t="shared" si="55"/>
        <v>Jan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9"/>
        <v>1.2E-2</v>
      </c>
      <c r="P427" s="5">
        <f t="shared" si="48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42275.652824074066</v>
      </c>
      <c r="T427" s="10">
        <f t="shared" si="53"/>
        <v>42335.694490740738</v>
      </c>
      <c r="U427" s="11">
        <f t="shared" si="54"/>
        <v>2015</v>
      </c>
      <c r="V427" t="str">
        <f t="shared" si="55"/>
        <v>Sep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9"/>
        <v>1.3299999999999998</v>
      </c>
      <c r="P428" s="5">
        <f t="shared" si="48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42400.503634259258</v>
      </c>
      <c r="T428" s="10">
        <f t="shared" si="53"/>
        <v>42430.503634259258</v>
      </c>
      <c r="U428" s="11">
        <f t="shared" si="54"/>
        <v>2016</v>
      </c>
      <c r="V428" t="str">
        <f t="shared" si="55"/>
        <v>Jan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9"/>
        <v>0</v>
      </c>
      <c r="P429" s="5">
        <f t="shared" si="48"/>
        <v>0</v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42285.700694444437</v>
      </c>
      <c r="T429" s="10">
        <f t="shared" si="53"/>
        <v>42299.582638888889</v>
      </c>
      <c r="U429" s="11">
        <f t="shared" si="54"/>
        <v>2015</v>
      </c>
      <c r="V429" t="str">
        <f t="shared" si="55"/>
        <v>Oct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9"/>
        <v>5.6333333333333329</v>
      </c>
      <c r="P430" s="5">
        <f t="shared" si="48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41778.558391203704</v>
      </c>
      <c r="T430" s="10">
        <f t="shared" si="53"/>
        <v>41806.708333333328</v>
      </c>
      <c r="U430" s="11">
        <f t="shared" si="54"/>
        <v>2014</v>
      </c>
      <c r="V430" t="str">
        <f t="shared" si="55"/>
        <v>May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9"/>
        <v>0</v>
      </c>
      <c r="P431" s="5">
        <f t="shared" si="48"/>
        <v>0</v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40070.693078703705</v>
      </c>
      <c r="T431" s="10">
        <f t="shared" si="53"/>
        <v>40143.999305555553</v>
      </c>
      <c r="U431" s="11">
        <f t="shared" si="54"/>
        <v>2009</v>
      </c>
      <c r="V431" t="str">
        <f t="shared" si="55"/>
        <v>Sep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9"/>
        <v>2.4</v>
      </c>
      <c r="P432" s="5">
        <f t="shared" si="48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41512.898923611108</v>
      </c>
      <c r="T432" s="10">
        <f t="shared" si="53"/>
        <v>41527.898923611108</v>
      </c>
      <c r="U432" s="11">
        <f t="shared" si="54"/>
        <v>2013</v>
      </c>
      <c r="V432" t="str">
        <f t="shared" si="55"/>
        <v>Aug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9"/>
        <v>13.833333333333334</v>
      </c>
      <c r="P433" s="5">
        <f t="shared" si="48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42526.662997685176</v>
      </c>
      <c r="T433" s="10">
        <f t="shared" si="53"/>
        <v>42556.662997685176</v>
      </c>
      <c r="U433" s="11">
        <f t="shared" si="54"/>
        <v>2016</v>
      </c>
      <c r="V433" t="str">
        <f t="shared" si="55"/>
        <v>Jun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9"/>
        <v>9.5</v>
      </c>
      <c r="P434" s="5">
        <f t="shared" si="48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42238.51829861111</v>
      </c>
      <c r="T434" s="10">
        <f t="shared" si="53"/>
        <v>42298.51829861111</v>
      </c>
      <c r="U434" s="11">
        <f t="shared" si="54"/>
        <v>2015</v>
      </c>
      <c r="V434" t="str">
        <f t="shared" si="55"/>
        <v>Aug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9"/>
        <v>0</v>
      </c>
      <c r="P435" s="5">
        <f t="shared" si="48"/>
        <v>0</v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42228.42155092593</v>
      </c>
      <c r="T435" s="10">
        <f t="shared" si="53"/>
        <v>42288.42155092593</v>
      </c>
      <c r="U435" s="11">
        <f t="shared" si="54"/>
        <v>2015</v>
      </c>
      <c r="V435" t="str">
        <f t="shared" si="55"/>
        <v>Aug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9"/>
        <v>5</v>
      </c>
      <c r="P436" s="5">
        <f t="shared" si="48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41576.626180555555</v>
      </c>
      <c r="T436" s="10">
        <f t="shared" si="53"/>
        <v>41609.667847222219</v>
      </c>
      <c r="U436" s="11">
        <f t="shared" si="54"/>
        <v>2013</v>
      </c>
      <c r="V436" t="str">
        <f t="shared" si="55"/>
        <v>Oct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9"/>
        <v>2.7272727272727275E-3</v>
      </c>
      <c r="P437" s="5">
        <f t="shared" si="48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41500.539120370369</v>
      </c>
      <c r="T437" s="10">
        <f t="shared" si="53"/>
        <v>41530.539120370369</v>
      </c>
      <c r="U437" s="11">
        <f t="shared" si="54"/>
        <v>2013</v>
      </c>
      <c r="V437" t="str">
        <f t="shared" si="55"/>
        <v>Aug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9"/>
        <v>0</v>
      </c>
      <c r="P438" s="5">
        <f t="shared" si="48"/>
        <v>0</v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41456.154085648144</v>
      </c>
      <c r="T438" s="10">
        <f t="shared" si="53"/>
        <v>41486.154085648144</v>
      </c>
      <c r="U438" s="11">
        <f t="shared" si="54"/>
        <v>2013</v>
      </c>
      <c r="V438" t="str">
        <f t="shared" si="55"/>
        <v>Jul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9"/>
        <v>0</v>
      </c>
      <c r="P439" s="5">
        <f t="shared" si="48"/>
        <v>0</v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42591.110254629624</v>
      </c>
      <c r="T439" s="10">
        <f t="shared" si="53"/>
        <v>42651.110254629624</v>
      </c>
      <c r="U439" s="11">
        <f t="shared" si="54"/>
        <v>2016</v>
      </c>
      <c r="V439" t="str">
        <f t="shared" si="55"/>
        <v>Aug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9"/>
        <v>9.379999999999999</v>
      </c>
      <c r="P440" s="5">
        <f t="shared" si="48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42296.052754629629</v>
      </c>
      <c r="T440" s="10">
        <f t="shared" si="53"/>
        <v>42326.094421296293</v>
      </c>
      <c r="U440" s="11">
        <f t="shared" si="54"/>
        <v>2015</v>
      </c>
      <c r="V440" t="str">
        <f t="shared" si="55"/>
        <v>Oct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9"/>
        <v>0</v>
      </c>
      <c r="P441" s="5">
        <f t="shared" si="48"/>
        <v>0</v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41919.553449074068</v>
      </c>
      <c r="T441" s="10">
        <f t="shared" si="53"/>
        <v>41929.553449074068</v>
      </c>
      <c r="U441" s="11">
        <f t="shared" si="54"/>
        <v>2014</v>
      </c>
      <c r="V441" t="str">
        <f t="shared" si="55"/>
        <v>Oct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9"/>
        <v>0.1</v>
      </c>
      <c r="P442" s="5">
        <f t="shared" si="48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42423.777233796289</v>
      </c>
      <c r="T442" s="10">
        <f t="shared" si="53"/>
        <v>42453.735567129632</v>
      </c>
      <c r="U442" s="11">
        <f t="shared" si="54"/>
        <v>2016</v>
      </c>
      <c r="V442" t="str">
        <f t="shared" si="55"/>
        <v>Feb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9"/>
        <v>0</v>
      </c>
      <c r="P443" s="5">
        <f t="shared" si="48"/>
        <v>0</v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41550.585601851846</v>
      </c>
      <c r="T443" s="10">
        <f t="shared" si="53"/>
        <v>41580.585601851846</v>
      </c>
      <c r="U443" s="11">
        <f t="shared" si="54"/>
        <v>2013</v>
      </c>
      <c r="V443" t="str">
        <f t="shared" si="55"/>
        <v>Oct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9"/>
        <v>39.358823529411765</v>
      </c>
      <c r="P444" s="5">
        <f t="shared" si="48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42024.680358796293</v>
      </c>
      <c r="T444" s="10">
        <f t="shared" si="53"/>
        <v>42054.680358796293</v>
      </c>
      <c r="U444" s="11">
        <f t="shared" si="54"/>
        <v>2015</v>
      </c>
      <c r="V444" t="str">
        <f t="shared" si="55"/>
        <v>Jan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9"/>
        <v>0.1</v>
      </c>
      <c r="P445" s="5">
        <f t="shared" si="48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41649.806724537033</v>
      </c>
      <c r="T445" s="10">
        <f t="shared" si="53"/>
        <v>41679.806724537033</v>
      </c>
      <c r="U445" s="11">
        <f t="shared" si="54"/>
        <v>2014</v>
      </c>
      <c r="V445" t="str">
        <f t="shared" si="55"/>
        <v>Jan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9"/>
        <v>5</v>
      </c>
      <c r="P446" s="5">
        <f t="shared" si="48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40894.69862268518</v>
      </c>
      <c r="T446" s="10">
        <f t="shared" si="53"/>
        <v>40954.69862268518</v>
      </c>
      <c r="U446" s="11">
        <f t="shared" si="54"/>
        <v>2011</v>
      </c>
      <c r="V446" t="str">
        <f t="shared" si="55"/>
        <v>Dec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9"/>
        <v>3.3333333333333335E-3</v>
      </c>
      <c r="P447" s="5">
        <f t="shared" si="48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42130.127025462956</v>
      </c>
      <c r="T447" s="10">
        <f t="shared" si="53"/>
        <v>42145.127025462956</v>
      </c>
      <c r="U447" s="11">
        <f t="shared" si="54"/>
        <v>2015</v>
      </c>
      <c r="V447" t="str">
        <f t="shared" si="55"/>
        <v>May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9"/>
        <v>7.2952380952380951</v>
      </c>
      <c r="P448" s="5">
        <f t="shared" si="48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42036.875231481477</v>
      </c>
      <c r="T448" s="10">
        <f t="shared" si="53"/>
        <v>42066.875231481477</v>
      </c>
      <c r="U448" s="11">
        <f t="shared" si="54"/>
        <v>2015</v>
      </c>
      <c r="V448" t="str">
        <f t="shared" si="55"/>
        <v>Feb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9"/>
        <v>1.6666666666666666E-2</v>
      </c>
      <c r="P449" s="5">
        <f t="shared" si="48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41331.34679398148</v>
      </c>
      <c r="T449" s="10">
        <f t="shared" si="53"/>
        <v>41356.305127314808</v>
      </c>
      <c r="U449" s="11">
        <f t="shared" si="54"/>
        <v>2013</v>
      </c>
      <c r="V449" t="str">
        <f t="shared" si="55"/>
        <v>Feb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9"/>
        <v>3.2804000000000002</v>
      </c>
      <c r="P450" s="5">
        <f t="shared" ref="P450:P513" si="56">IFERROR(E450/L450,0)</f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41753.549710648142</v>
      </c>
      <c r="T450" s="10">
        <f t="shared" si="53"/>
        <v>41773.549710648142</v>
      </c>
      <c r="U450" s="11">
        <f t="shared" si="54"/>
        <v>2014</v>
      </c>
      <c r="V450" t="str">
        <f t="shared" si="55"/>
        <v>Apr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7">(E451/D451)*100</f>
        <v>2.25</v>
      </c>
      <c r="P451" s="5">
        <f t="shared" si="56"/>
        <v>9</v>
      </c>
      <c r="Q451" t="str">
        <f t="shared" ref="Q451:Q514" si="58">LEFT(N451,FIND("/",N451)-1)</f>
        <v>film &amp; video</v>
      </c>
      <c r="R451" t="str">
        <f t="shared" ref="R451:R514" si="59">MID(N451,FIND("/",N451)+1,9999)</f>
        <v>animation</v>
      </c>
      <c r="S451" s="10">
        <f t="shared" ref="S451:S514" si="60">(((J451/60)/60)/24)+DATE(1970,1,1)+(-5/24)</f>
        <v>41534.359780092593</v>
      </c>
      <c r="T451" s="10">
        <f t="shared" ref="T451:T514" si="61">(((I451/60)/60)/24)+DATE(1970,1,1)+(-5/24)</f>
        <v>41564.359780092593</v>
      </c>
      <c r="U451" s="11">
        <f t="shared" ref="U451:U514" si="62">YEAR(S451)</f>
        <v>2013</v>
      </c>
      <c r="V451" t="str">
        <f t="shared" ref="V451:V514" si="63">TEXT(S451, "mmm")</f>
        <v>Sep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7"/>
        <v>0.79200000000000004</v>
      </c>
      <c r="P452" s="5">
        <f t="shared" si="56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41654.73842592592</v>
      </c>
      <c r="T452" s="10">
        <f t="shared" si="61"/>
        <v>41684.73842592592</v>
      </c>
      <c r="U452" s="11">
        <f t="shared" si="62"/>
        <v>2014</v>
      </c>
      <c r="V452" t="str">
        <f t="shared" si="63"/>
        <v>Jan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7"/>
        <v>0</v>
      </c>
      <c r="P453" s="5">
        <f t="shared" si="56"/>
        <v>0</v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41634.506840277776</v>
      </c>
      <c r="T453" s="10">
        <f t="shared" si="61"/>
        <v>41664.506840277776</v>
      </c>
      <c r="U453" s="11">
        <f t="shared" si="62"/>
        <v>2013</v>
      </c>
      <c r="V453" t="str">
        <f t="shared" si="63"/>
        <v>Dec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7"/>
        <v>64</v>
      </c>
      <c r="P454" s="5">
        <f t="shared" si="56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42107.495543981473</v>
      </c>
      <c r="T454" s="10">
        <f t="shared" si="61"/>
        <v>42137.495543981473</v>
      </c>
      <c r="U454" s="11">
        <f t="shared" si="62"/>
        <v>2015</v>
      </c>
      <c r="V454" t="str">
        <f t="shared" si="63"/>
        <v>Apr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7"/>
        <v>2.7404479578392621E-2</v>
      </c>
      <c r="P455" s="5">
        <f t="shared" si="56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42038.616655092592</v>
      </c>
      <c r="T455" s="10">
        <f t="shared" si="61"/>
        <v>42054.616655092592</v>
      </c>
      <c r="U455" s="11">
        <f t="shared" si="62"/>
        <v>2015</v>
      </c>
      <c r="V455" t="str">
        <f t="shared" si="63"/>
        <v>Feb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7"/>
        <v>0.82000000000000006</v>
      </c>
      <c r="P456" s="5">
        <f t="shared" si="56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41938.508923611109</v>
      </c>
      <c r="T456" s="10">
        <f t="shared" si="61"/>
        <v>41969.343055555553</v>
      </c>
      <c r="U456" s="11">
        <f t="shared" si="62"/>
        <v>2014</v>
      </c>
      <c r="V456" t="str">
        <f t="shared" si="63"/>
        <v>Oct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7"/>
        <v>6.9230769230769221E-2</v>
      </c>
      <c r="P457" s="5">
        <f t="shared" si="56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40970.794236111105</v>
      </c>
      <c r="T457" s="10">
        <f t="shared" si="61"/>
        <v>41015.813194444439</v>
      </c>
      <c r="U457" s="11">
        <f t="shared" si="62"/>
        <v>2012</v>
      </c>
      <c r="V457" t="str">
        <f t="shared" si="63"/>
        <v>Mar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7"/>
        <v>0.68631863186318631</v>
      </c>
      <c r="P458" s="5">
        <f t="shared" si="56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41547.486122685179</v>
      </c>
      <c r="T458" s="10">
        <f t="shared" si="61"/>
        <v>41568.957638888889</v>
      </c>
      <c r="U458" s="11">
        <f t="shared" si="62"/>
        <v>2013</v>
      </c>
      <c r="V458" t="str">
        <f t="shared" si="63"/>
        <v>Sep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7"/>
        <v>0</v>
      </c>
      <c r="P459" s="5">
        <f t="shared" si="56"/>
        <v>0</v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41837.559166666666</v>
      </c>
      <c r="T459" s="10">
        <f t="shared" si="61"/>
        <v>41867.559166666666</v>
      </c>
      <c r="U459" s="11">
        <f t="shared" si="62"/>
        <v>2014</v>
      </c>
      <c r="V459" t="str">
        <f t="shared" si="63"/>
        <v>Jul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7"/>
        <v>8.2100000000000009</v>
      </c>
      <c r="P460" s="5">
        <f t="shared" si="56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41378.491435185184</v>
      </c>
      <c r="T460" s="10">
        <f t="shared" si="61"/>
        <v>41408.491435185184</v>
      </c>
      <c r="U460" s="11">
        <f t="shared" si="62"/>
        <v>2013</v>
      </c>
      <c r="V460" t="str">
        <f t="shared" si="63"/>
        <v>Apr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7"/>
        <v>6.4102564102564097E-2</v>
      </c>
      <c r="P461" s="5">
        <f t="shared" si="56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40800.432025462964</v>
      </c>
      <c r="T461" s="10">
        <f t="shared" si="61"/>
        <v>40860.473692129628</v>
      </c>
      <c r="U461" s="11">
        <f t="shared" si="62"/>
        <v>2011</v>
      </c>
      <c r="V461" t="str">
        <f t="shared" si="63"/>
        <v>Sep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7"/>
        <v>0.29411764705882354</v>
      </c>
      <c r="P462" s="5">
        <f t="shared" si="56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41759.334201388883</v>
      </c>
      <c r="T462" s="10">
        <f t="shared" si="61"/>
        <v>41790.958333333328</v>
      </c>
      <c r="U462" s="11">
        <f t="shared" si="62"/>
        <v>2014</v>
      </c>
      <c r="V462" t="str">
        <f t="shared" si="63"/>
        <v>Apr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7"/>
        <v>0</v>
      </c>
      <c r="P463" s="5">
        <f t="shared" si="56"/>
        <v>0</v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41407.638506944444</v>
      </c>
      <c r="T463" s="10">
        <f t="shared" si="61"/>
        <v>41427.638506944444</v>
      </c>
      <c r="U463" s="11">
        <f t="shared" si="62"/>
        <v>2013</v>
      </c>
      <c r="V463" t="str">
        <f t="shared" si="63"/>
        <v>May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7"/>
        <v>0</v>
      </c>
      <c r="P464" s="5">
        <f t="shared" si="56"/>
        <v>0</v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40704.918298611112</v>
      </c>
      <c r="T464" s="10">
        <f t="shared" si="61"/>
        <v>40764.918298611112</v>
      </c>
      <c r="U464" s="11">
        <f t="shared" si="62"/>
        <v>2011</v>
      </c>
      <c r="V464" t="str">
        <f t="shared" si="63"/>
        <v>Jun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7"/>
        <v>2.2727272727272729</v>
      </c>
      <c r="P465" s="5">
        <f t="shared" si="56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40750.501770833333</v>
      </c>
      <c r="T465" s="10">
        <f t="shared" si="61"/>
        <v>40810.501770833333</v>
      </c>
      <c r="U465" s="11">
        <f t="shared" si="62"/>
        <v>2011</v>
      </c>
      <c r="V465" t="str">
        <f t="shared" si="63"/>
        <v>Jul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7"/>
        <v>9.9009900990099015E-2</v>
      </c>
      <c r="P466" s="5">
        <f t="shared" si="56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42488.640451388892</v>
      </c>
      <c r="T466" s="10">
        <f t="shared" si="61"/>
        <v>42508.640451388892</v>
      </c>
      <c r="U466" s="11">
        <f t="shared" si="62"/>
        <v>2016</v>
      </c>
      <c r="V466" t="str">
        <f t="shared" si="63"/>
        <v>Apr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7"/>
        <v>26.953125</v>
      </c>
      <c r="P467" s="5">
        <f t="shared" si="56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41800.911736111106</v>
      </c>
      <c r="T467" s="10">
        <f t="shared" si="61"/>
        <v>41816.911736111106</v>
      </c>
      <c r="U467" s="11">
        <f t="shared" si="62"/>
        <v>2014</v>
      </c>
      <c r="V467" t="str">
        <f t="shared" si="63"/>
        <v>Jun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7"/>
        <v>0.76</v>
      </c>
      <c r="P468" s="5">
        <f t="shared" si="56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41129.734537037039</v>
      </c>
      <c r="T468" s="10">
        <f t="shared" si="61"/>
        <v>41159.734537037039</v>
      </c>
      <c r="U468" s="11">
        <f t="shared" si="62"/>
        <v>2012</v>
      </c>
      <c r="V468" t="str">
        <f t="shared" si="63"/>
        <v>Aug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7"/>
        <v>21.574999999999999</v>
      </c>
      <c r="P469" s="5">
        <f t="shared" si="56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41135.471458333333</v>
      </c>
      <c r="T469" s="10">
        <f t="shared" si="61"/>
        <v>41180.471458333333</v>
      </c>
      <c r="U469" s="11">
        <f t="shared" si="62"/>
        <v>2012</v>
      </c>
      <c r="V469" t="str">
        <f t="shared" si="63"/>
        <v>Aug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7"/>
        <v>0</v>
      </c>
      <c r="P470" s="5">
        <f t="shared" si="56"/>
        <v>0</v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41040.959293981476</v>
      </c>
      <c r="T470" s="10">
        <f t="shared" si="61"/>
        <v>41100.952141203699</v>
      </c>
      <c r="U470" s="11">
        <f t="shared" si="62"/>
        <v>2012</v>
      </c>
      <c r="V470" t="str">
        <f t="shared" si="63"/>
        <v>May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7"/>
        <v>0</v>
      </c>
      <c r="P471" s="5">
        <f t="shared" si="56"/>
        <v>0</v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41827.781527777777</v>
      </c>
      <c r="T471" s="10">
        <f t="shared" si="61"/>
        <v>41887.781527777777</v>
      </c>
      <c r="U471" s="11">
        <f t="shared" si="62"/>
        <v>2014</v>
      </c>
      <c r="V471" t="str">
        <f t="shared" si="63"/>
        <v>Jul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7"/>
        <v>1.02</v>
      </c>
      <c r="P472" s="5">
        <f t="shared" si="56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41604.959363425922</v>
      </c>
      <c r="T472" s="10">
        <f t="shared" si="61"/>
        <v>41654.958333333328</v>
      </c>
      <c r="U472" s="11">
        <f t="shared" si="62"/>
        <v>2013</v>
      </c>
      <c r="V472" t="str">
        <f t="shared" si="63"/>
        <v>Nov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7"/>
        <v>11.892727272727273</v>
      </c>
      <c r="P473" s="5">
        <f t="shared" si="56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41703.513645833329</v>
      </c>
      <c r="T473" s="10">
        <f t="shared" si="61"/>
        <v>41748.471979166665</v>
      </c>
      <c r="U473" s="11">
        <f t="shared" si="62"/>
        <v>2014</v>
      </c>
      <c r="V473" t="str">
        <f t="shared" si="63"/>
        <v>Mar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7"/>
        <v>17.625</v>
      </c>
      <c r="P474" s="5">
        <f t="shared" si="56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41844.714328703703</v>
      </c>
      <c r="T474" s="10">
        <f t="shared" si="61"/>
        <v>41874.714328703703</v>
      </c>
      <c r="U474" s="11">
        <f t="shared" si="62"/>
        <v>2014</v>
      </c>
      <c r="V474" t="str">
        <f t="shared" si="63"/>
        <v>Jul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7"/>
        <v>2.87</v>
      </c>
      <c r="P475" s="5">
        <f t="shared" si="56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41869.489803240736</v>
      </c>
      <c r="T475" s="10">
        <f t="shared" si="61"/>
        <v>41899.489803240736</v>
      </c>
      <c r="U475" s="11">
        <f t="shared" si="62"/>
        <v>2014</v>
      </c>
      <c r="V475" t="str">
        <f t="shared" si="63"/>
        <v>Aug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7"/>
        <v>3.0303030303030304E-2</v>
      </c>
      <c r="P476" s="5">
        <f t="shared" si="56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42753.120706018519</v>
      </c>
      <c r="T476" s="10">
        <f t="shared" si="61"/>
        <v>42783.120706018519</v>
      </c>
      <c r="U476" s="11">
        <f t="shared" si="62"/>
        <v>2017</v>
      </c>
      <c r="V476" t="str">
        <f t="shared" si="63"/>
        <v>Jan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7"/>
        <v>0</v>
      </c>
      <c r="P477" s="5">
        <f t="shared" si="56"/>
        <v>0</v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42099.877812500003</v>
      </c>
      <c r="T477" s="10">
        <f t="shared" si="61"/>
        <v>42129.877812500003</v>
      </c>
      <c r="U477" s="11">
        <f t="shared" si="62"/>
        <v>2015</v>
      </c>
      <c r="V477" t="str">
        <f t="shared" si="63"/>
        <v>Apr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7"/>
        <v>2.230268181818182</v>
      </c>
      <c r="P478" s="5">
        <f t="shared" si="56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41757.76667824074</v>
      </c>
      <c r="T478" s="10">
        <f t="shared" si="61"/>
        <v>41792.957638888889</v>
      </c>
      <c r="U478" s="11">
        <f t="shared" si="62"/>
        <v>2014</v>
      </c>
      <c r="V478" t="str">
        <f t="shared" si="63"/>
        <v>Apr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7"/>
        <v>0</v>
      </c>
      <c r="P479" s="5">
        <f t="shared" si="56"/>
        <v>0</v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40987.626550925925</v>
      </c>
      <c r="T479" s="10">
        <f t="shared" si="61"/>
        <v>41047.626550925925</v>
      </c>
      <c r="U479" s="11">
        <f t="shared" si="62"/>
        <v>2012</v>
      </c>
      <c r="V479" t="str">
        <f t="shared" si="63"/>
        <v>Mar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7"/>
        <v>0</v>
      </c>
      <c r="P480" s="5">
        <f t="shared" si="56"/>
        <v>0</v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42065.702650462961</v>
      </c>
      <c r="T480" s="10">
        <f t="shared" si="61"/>
        <v>42095.660983796297</v>
      </c>
      <c r="U480" s="11">
        <f t="shared" si="62"/>
        <v>2015</v>
      </c>
      <c r="V480" t="str">
        <f t="shared" si="63"/>
        <v>Mar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7"/>
        <v>32.56</v>
      </c>
      <c r="P481" s="5">
        <f t="shared" si="56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41904.199479166666</v>
      </c>
      <c r="T481" s="10">
        <f t="shared" si="61"/>
        <v>41964.24114583333</v>
      </c>
      <c r="U481" s="11">
        <f t="shared" si="62"/>
        <v>2014</v>
      </c>
      <c r="V481" t="str">
        <f t="shared" si="63"/>
        <v>Sep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7"/>
        <v>19.41</v>
      </c>
      <c r="P482" s="5">
        <f t="shared" si="56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41465.291840277772</v>
      </c>
      <c r="T482" s="10">
        <f t="shared" si="61"/>
        <v>41495.291840277772</v>
      </c>
      <c r="U482" s="11">
        <f t="shared" si="62"/>
        <v>2013</v>
      </c>
      <c r="V482" t="str">
        <f t="shared" si="63"/>
        <v>Jul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7"/>
        <v>6.1</v>
      </c>
      <c r="P483" s="5">
        <f t="shared" si="56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41162.46399305555</v>
      </c>
      <c r="T483" s="10">
        <f t="shared" si="61"/>
        <v>41192.46399305555</v>
      </c>
      <c r="U483" s="11">
        <f t="shared" si="62"/>
        <v>2012</v>
      </c>
      <c r="V483" t="str">
        <f t="shared" si="63"/>
        <v>Sep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7"/>
        <v>0.1</v>
      </c>
      <c r="P484" s="5">
        <f t="shared" si="56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42447.68854166667</v>
      </c>
      <c r="T484" s="10">
        <f t="shared" si="61"/>
        <v>42474.398611111108</v>
      </c>
      <c r="U484" s="11">
        <f t="shared" si="62"/>
        <v>2016</v>
      </c>
      <c r="V484" t="str">
        <f t="shared" si="63"/>
        <v>Mar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7"/>
        <v>50.2</v>
      </c>
      <c r="P485" s="5">
        <f t="shared" si="56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41242.989259259259</v>
      </c>
      <c r="T485" s="10">
        <f t="shared" si="61"/>
        <v>41302.989259259259</v>
      </c>
      <c r="U485" s="11">
        <f t="shared" si="62"/>
        <v>2012</v>
      </c>
      <c r="V485" t="str">
        <f t="shared" si="63"/>
        <v>Nov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7"/>
        <v>0.18625</v>
      </c>
      <c r="P486" s="5">
        <f t="shared" si="56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42272.731157407405</v>
      </c>
      <c r="T486" s="10">
        <f t="shared" si="61"/>
        <v>42313.772824074076</v>
      </c>
      <c r="U486" s="11">
        <f t="shared" si="62"/>
        <v>2015</v>
      </c>
      <c r="V486" t="str">
        <f t="shared" si="63"/>
        <v>Sep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7"/>
        <v>21.906971229845084</v>
      </c>
      <c r="P487" s="5">
        <f t="shared" si="56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41381.297442129624</v>
      </c>
      <c r="T487" s="10">
        <f t="shared" si="61"/>
        <v>41411.297442129624</v>
      </c>
      <c r="U487" s="11">
        <f t="shared" si="62"/>
        <v>2013</v>
      </c>
      <c r="V487" t="str">
        <f t="shared" si="63"/>
        <v>Apr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7"/>
        <v>9.0909090909090905E-3</v>
      </c>
      <c r="P488" s="5">
        <f t="shared" si="56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41761.734247685185</v>
      </c>
      <c r="T488" s="10">
        <f t="shared" si="61"/>
        <v>41791.734247685185</v>
      </c>
      <c r="U488" s="11">
        <f t="shared" si="62"/>
        <v>2014</v>
      </c>
      <c r="V488" t="str">
        <f t="shared" si="63"/>
        <v>May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7"/>
        <v>0</v>
      </c>
      <c r="P489" s="5">
        <f t="shared" si="56"/>
        <v>0</v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42669.386504629627</v>
      </c>
      <c r="T489" s="10">
        <f t="shared" si="61"/>
        <v>42729.428171296291</v>
      </c>
      <c r="U489" s="11">
        <f t="shared" si="62"/>
        <v>2016</v>
      </c>
      <c r="V489" t="str">
        <f t="shared" si="63"/>
        <v>Oct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7"/>
        <v>0</v>
      </c>
      <c r="P490" s="5">
        <f t="shared" si="56"/>
        <v>0</v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42713.84606481481</v>
      </c>
      <c r="T490" s="10">
        <f t="shared" si="61"/>
        <v>42743.84606481481</v>
      </c>
      <c r="U490" s="11">
        <f t="shared" si="62"/>
        <v>2016</v>
      </c>
      <c r="V490" t="str">
        <f t="shared" si="63"/>
        <v>Dec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7"/>
        <v>0.28667813379201834</v>
      </c>
      <c r="P491" s="5">
        <f t="shared" si="56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40882.273333333331</v>
      </c>
      <c r="T491" s="10">
        <f t="shared" si="61"/>
        <v>40913.272916666661</v>
      </c>
      <c r="U491" s="11">
        <f t="shared" si="62"/>
        <v>2011</v>
      </c>
      <c r="V491" t="str">
        <f t="shared" si="63"/>
        <v>Dec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7"/>
        <v>0</v>
      </c>
      <c r="P492" s="5">
        <f t="shared" si="56"/>
        <v>0</v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41113.760243055556</v>
      </c>
      <c r="T492" s="10">
        <f t="shared" si="61"/>
        <v>41143.760243055556</v>
      </c>
      <c r="U492" s="11">
        <f t="shared" si="62"/>
        <v>2012</v>
      </c>
      <c r="V492" t="str">
        <f t="shared" si="63"/>
        <v>Jul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7"/>
        <v>0</v>
      </c>
      <c r="P493" s="5">
        <f t="shared" si="56"/>
        <v>0</v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42366.774293981485</v>
      </c>
      <c r="T493" s="10">
        <f t="shared" si="61"/>
        <v>42396.774293981485</v>
      </c>
      <c r="U493" s="11">
        <f t="shared" si="62"/>
        <v>2015</v>
      </c>
      <c r="V493" t="str">
        <f t="shared" si="63"/>
        <v>Dec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7"/>
        <v>0</v>
      </c>
      <c r="P494" s="5">
        <f t="shared" si="56"/>
        <v>0</v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42595.826736111114</v>
      </c>
      <c r="T494" s="10">
        <f t="shared" si="61"/>
        <v>42655.826736111114</v>
      </c>
      <c r="U494" s="11">
        <f t="shared" si="62"/>
        <v>2016</v>
      </c>
      <c r="V494" t="str">
        <f t="shared" si="63"/>
        <v>Aug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7"/>
        <v>0</v>
      </c>
      <c r="P495" s="5">
        <f t="shared" si="56"/>
        <v>0</v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42114.517800925918</v>
      </c>
      <c r="T495" s="10">
        <f t="shared" si="61"/>
        <v>42144.517800925918</v>
      </c>
      <c r="U495" s="11">
        <f t="shared" si="62"/>
        <v>2015</v>
      </c>
      <c r="V495" t="str">
        <f t="shared" si="63"/>
        <v>Apr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7"/>
        <v>0.155</v>
      </c>
      <c r="P496" s="5">
        <f t="shared" si="56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41799.62228009259</v>
      </c>
      <c r="T496" s="10">
        <f t="shared" si="61"/>
        <v>41822.916666666664</v>
      </c>
      <c r="U496" s="11">
        <f t="shared" si="62"/>
        <v>2014</v>
      </c>
      <c r="V496" t="str">
        <f t="shared" si="63"/>
        <v>Jun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7"/>
        <v>0</v>
      </c>
      <c r="P497" s="5">
        <f t="shared" si="56"/>
        <v>0</v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42171.619270833333</v>
      </c>
      <c r="T497" s="10">
        <f t="shared" si="61"/>
        <v>42201.619270833333</v>
      </c>
      <c r="U497" s="11">
        <f t="shared" si="62"/>
        <v>2015</v>
      </c>
      <c r="V497" t="str">
        <f t="shared" si="63"/>
        <v>Jun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7"/>
        <v>1.6666666666666668E-3</v>
      </c>
      <c r="P498" s="5">
        <f t="shared" si="56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41620.723078703704</v>
      </c>
      <c r="T498" s="10">
        <f t="shared" si="61"/>
        <v>41680.723078703704</v>
      </c>
      <c r="U498" s="11">
        <f t="shared" si="62"/>
        <v>2013</v>
      </c>
      <c r="V498" t="str">
        <f t="shared" si="63"/>
        <v>Dec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7"/>
        <v>0.6696428571428571</v>
      </c>
      <c r="P499" s="5">
        <f t="shared" si="56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41944.829456018517</v>
      </c>
      <c r="T499" s="10">
        <f t="shared" si="61"/>
        <v>41997.999999999993</v>
      </c>
      <c r="U499" s="11">
        <f t="shared" si="62"/>
        <v>2014</v>
      </c>
      <c r="V499" t="str">
        <f t="shared" si="63"/>
        <v>Nov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7"/>
        <v>4.5985132395404564</v>
      </c>
      <c r="P500" s="5">
        <f t="shared" si="56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40858.553807870368</v>
      </c>
      <c r="T500" s="10">
        <f t="shared" si="61"/>
        <v>40900.553807870368</v>
      </c>
      <c r="U500" s="11">
        <f t="shared" si="62"/>
        <v>2011</v>
      </c>
      <c r="V500" t="str">
        <f t="shared" si="63"/>
        <v>Nov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7"/>
        <v>9.5500000000000007</v>
      </c>
      <c r="P501" s="5">
        <f t="shared" si="56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40043.687129629623</v>
      </c>
      <c r="T501" s="10">
        <f t="shared" si="61"/>
        <v>40098.665972222218</v>
      </c>
      <c r="U501" s="11">
        <f t="shared" si="62"/>
        <v>2009</v>
      </c>
      <c r="V501" t="str">
        <f t="shared" si="63"/>
        <v>Aug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7"/>
        <v>3.3076923076923079</v>
      </c>
      <c r="P502" s="5">
        <f t="shared" si="56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40247.677673611113</v>
      </c>
      <c r="T502" s="10">
        <f t="shared" si="61"/>
        <v>40306.719444444439</v>
      </c>
      <c r="U502" s="11">
        <f t="shared" si="62"/>
        <v>2010</v>
      </c>
      <c r="V502" t="str">
        <f t="shared" si="63"/>
        <v>Mar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7"/>
        <v>0</v>
      </c>
      <c r="P503" s="5">
        <f t="shared" si="56"/>
        <v>0</v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40703.026053240741</v>
      </c>
      <c r="T503" s="10">
        <f t="shared" si="61"/>
        <v>40733.026053240741</v>
      </c>
      <c r="U503" s="11">
        <f t="shared" si="62"/>
        <v>2011</v>
      </c>
      <c r="V503" t="str">
        <f t="shared" si="63"/>
        <v>Jun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7"/>
        <v>1.1499999999999999</v>
      </c>
      <c r="P504" s="5">
        <f t="shared" si="56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40956.345196759255</v>
      </c>
      <c r="T504" s="10">
        <f t="shared" si="61"/>
        <v>40986.303530092591</v>
      </c>
      <c r="U504" s="11">
        <f t="shared" si="62"/>
        <v>2012</v>
      </c>
      <c r="V504" t="str">
        <f t="shared" si="63"/>
        <v>Feb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7"/>
        <v>1.7538461538461538</v>
      </c>
      <c r="P505" s="5">
        <f t="shared" si="56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41991.318321759252</v>
      </c>
      <c r="T505" s="10">
        <f t="shared" si="61"/>
        <v>42021.318321759252</v>
      </c>
      <c r="U505" s="11">
        <f t="shared" si="62"/>
        <v>2014</v>
      </c>
      <c r="V505" t="str">
        <f t="shared" si="63"/>
        <v>Dec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7"/>
        <v>1.3673469387755102</v>
      </c>
      <c r="P506" s="5">
        <f t="shared" si="56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40949.775312499994</v>
      </c>
      <c r="T506" s="10">
        <f t="shared" si="61"/>
        <v>41009.73364583333</v>
      </c>
      <c r="U506" s="11">
        <f t="shared" si="62"/>
        <v>2012</v>
      </c>
      <c r="V506" t="str">
        <f t="shared" si="63"/>
        <v>Feb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7"/>
        <v>0.43333333333333329</v>
      </c>
      <c r="P507" s="5">
        <f t="shared" si="56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42317.889884259253</v>
      </c>
      <c r="T507" s="10">
        <f t="shared" si="61"/>
        <v>42362.889884259253</v>
      </c>
      <c r="U507" s="11">
        <f t="shared" si="62"/>
        <v>2015</v>
      </c>
      <c r="V507" t="str">
        <f t="shared" si="63"/>
        <v>Nov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7"/>
        <v>0.125</v>
      </c>
      <c r="P508" s="5">
        <f t="shared" si="56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41466.343981481477</v>
      </c>
      <c r="T508" s="10">
        <f t="shared" si="61"/>
        <v>41496.343981481477</v>
      </c>
      <c r="U508" s="11">
        <f t="shared" si="62"/>
        <v>2013</v>
      </c>
      <c r="V508" t="str">
        <f t="shared" si="63"/>
        <v>Jul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7"/>
        <v>3.2</v>
      </c>
      <c r="P509" s="5">
        <f t="shared" si="56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41156.750659722216</v>
      </c>
      <c r="T509" s="10">
        <f t="shared" si="61"/>
        <v>41201.750659722216</v>
      </c>
      <c r="U509" s="11">
        <f t="shared" si="62"/>
        <v>2012</v>
      </c>
      <c r="V509" t="str">
        <f t="shared" si="63"/>
        <v>Sep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7"/>
        <v>0.8</v>
      </c>
      <c r="P510" s="5">
        <f t="shared" si="56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40994.815983796296</v>
      </c>
      <c r="T510" s="10">
        <f t="shared" si="61"/>
        <v>41054.384722222218</v>
      </c>
      <c r="U510" s="11">
        <f t="shared" si="62"/>
        <v>2012</v>
      </c>
      <c r="V510" t="str">
        <f t="shared" si="63"/>
        <v>Mar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7"/>
        <v>0.2</v>
      </c>
      <c r="P511" s="5">
        <f t="shared" si="56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42153.423263888886</v>
      </c>
      <c r="T511" s="10">
        <f t="shared" si="61"/>
        <v>42183.423263888886</v>
      </c>
      <c r="U511" s="11">
        <f t="shared" si="62"/>
        <v>2015</v>
      </c>
      <c r="V511" t="str">
        <f t="shared" si="63"/>
        <v>May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7"/>
        <v>0</v>
      </c>
      <c r="P512" s="5">
        <f t="shared" si="56"/>
        <v>0</v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42399.968043981477</v>
      </c>
      <c r="T512" s="10">
        <f t="shared" si="61"/>
        <v>42429.968043981477</v>
      </c>
      <c r="U512" s="11">
        <f t="shared" si="62"/>
        <v>2016</v>
      </c>
      <c r="V512" t="str">
        <f t="shared" si="63"/>
        <v>Jan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7"/>
        <v>3</v>
      </c>
      <c r="P513" s="5">
        <f t="shared" si="56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41340.09469907407</v>
      </c>
      <c r="T513" s="10">
        <f t="shared" si="61"/>
        <v>41370.053032407406</v>
      </c>
      <c r="U513" s="11">
        <f t="shared" si="62"/>
        <v>2013</v>
      </c>
      <c r="V513" t="str">
        <f t="shared" si="63"/>
        <v>Mar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7"/>
        <v>0.13749999999999998</v>
      </c>
      <c r="P514" s="5">
        <f t="shared" ref="P514:P577" si="64">IFERROR(E514/L514,0)</f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42649.533877314818</v>
      </c>
      <c r="T514" s="10">
        <f t="shared" si="61"/>
        <v>42694.575543981475</v>
      </c>
      <c r="U514" s="11">
        <f t="shared" si="62"/>
        <v>2016</v>
      </c>
      <c r="V514" t="str">
        <f t="shared" si="63"/>
        <v>Oct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5">(E515/D515)*100</f>
        <v>13.923999999999999</v>
      </c>
      <c r="P515" s="5">
        <f t="shared" si="64"/>
        <v>102.38235294117646</v>
      </c>
      <c r="Q515" t="str">
        <f t="shared" ref="Q515:Q578" si="66">LEFT(N515,FIND("/",N515)-1)</f>
        <v>film &amp; video</v>
      </c>
      <c r="R515" t="str">
        <f t="shared" ref="R515:R578" si="67">MID(N515,FIND("/",N515)+1,9999)</f>
        <v>animation</v>
      </c>
      <c r="S515" s="10">
        <f t="shared" ref="S515:S578" si="68">(((J515/60)/60)/24)+DATE(1970,1,1)+(-5/24)</f>
        <v>42552.445659722223</v>
      </c>
      <c r="T515" s="10">
        <f t="shared" ref="T515:T578" si="69">(((I515/60)/60)/24)+DATE(1970,1,1)+(-5/24)</f>
        <v>42597.083333333336</v>
      </c>
      <c r="U515" s="11">
        <f t="shared" ref="U515:U578" si="70">YEAR(S515)</f>
        <v>2016</v>
      </c>
      <c r="V515" t="str">
        <f t="shared" ref="V515:V578" si="71">TEXT(S515, "mmm")</f>
        <v>Jul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5"/>
        <v>3.3333333333333335</v>
      </c>
      <c r="P516" s="5">
        <f t="shared" si="64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41830.405636574069</v>
      </c>
      <c r="T516" s="10">
        <f t="shared" si="69"/>
        <v>41860.405636574069</v>
      </c>
      <c r="U516" s="11">
        <f t="shared" si="70"/>
        <v>2014</v>
      </c>
      <c r="V516" t="str">
        <f t="shared" si="71"/>
        <v>Jul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5"/>
        <v>25.41340206185567</v>
      </c>
      <c r="P517" s="5">
        <f t="shared" si="64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42327.282418981478</v>
      </c>
      <c r="T517" s="10">
        <f t="shared" si="69"/>
        <v>42367.282418981478</v>
      </c>
      <c r="U517" s="11">
        <f t="shared" si="70"/>
        <v>2015</v>
      </c>
      <c r="V517" t="str">
        <f t="shared" si="71"/>
        <v>Nov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5"/>
        <v>0</v>
      </c>
      <c r="P518" s="5">
        <f t="shared" si="64"/>
        <v>0</v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42091.570370370369</v>
      </c>
      <c r="T518" s="10">
        <f t="shared" si="69"/>
        <v>42151.570370370369</v>
      </c>
      <c r="U518" s="11">
        <f t="shared" si="70"/>
        <v>2015</v>
      </c>
      <c r="V518" t="str">
        <f t="shared" si="71"/>
        <v>Mar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5"/>
        <v>1.3666666666666667</v>
      </c>
      <c r="P519" s="5">
        <f t="shared" si="64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42738.406956018516</v>
      </c>
      <c r="T519" s="10">
        <f t="shared" si="69"/>
        <v>42768.406956018516</v>
      </c>
      <c r="U519" s="11">
        <f t="shared" si="70"/>
        <v>2017</v>
      </c>
      <c r="V519" t="str">
        <f t="shared" si="71"/>
        <v>Jan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5"/>
        <v>0</v>
      </c>
      <c r="P520" s="5">
        <f t="shared" si="64"/>
        <v>0</v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42223.407685185179</v>
      </c>
      <c r="T520" s="10">
        <f t="shared" si="69"/>
        <v>42253.406944444439</v>
      </c>
      <c r="U520" s="11">
        <f t="shared" si="70"/>
        <v>2015</v>
      </c>
      <c r="V520" t="str">
        <f t="shared" si="71"/>
        <v>Aug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5"/>
        <v>22.881426547787683</v>
      </c>
      <c r="P521" s="5">
        <f t="shared" si="64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41218.183113425926</v>
      </c>
      <c r="T521" s="10">
        <f t="shared" si="69"/>
        <v>41248.183113425926</v>
      </c>
      <c r="U521" s="11">
        <f t="shared" si="70"/>
        <v>2012</v>
      </c>
      <c r="V521" t="str">
        <f t="shared" si="71"/>
        <v>Nov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5"/>
        <v>102.1</v>
      </c>
      <c r="P522" s="5">
        <f t="shared" si="64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42318.493761574071</v>
      </c>
      <c r="T522" s="10">
        <f t="shared" si="69"/>
        <v>42348.493761574071</v>
      </c>
      <c r="U522" s="11">
        <f t="shared" si="70"/>
        <v>2015</v>
      </c>
      <c r="V522" t="str">
        <f t="shared" si="71"/>
        <v>Nov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5"/>
        <v>104.64</v>
      </c>
      <c r="P523" s="5">
        <f t="shared" si="64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42645.884479166663</v>
      </c>
      <c r="T523" s="10">
        <f t="shared" si="69"/>
        <v>42674.999305555553</v>
      </c>
      <c r="U523" s="11">
        <f t="shared" si="70"/>
        <v>2016</v>
      </c>
      <c r="V523" t="str">
        <f t="shared" si="71"/>
        <v>Oct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5"/>
        <v>114.66666666666667</v>
      </c>
      <c r="P524" s="5">
        <f t="shared" si="64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42429.832465277774</v>
      </c>
      <c r="T524" s="10">
        <f t="shared" si="69"/>
        <v>42449.790798611109</v>
      </c>
      <c r="U524" s="11">
        <f t="shared" si="70"/>
        <v>2016</v>
      </c>
      <c r="V524" t="str">
        <f t="shared" si="71"/>
        <v>Feb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5"/>
        <v>120.6</v>
      </c>
      <c r="P525" s="5">
        <f t="shared" si="64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42237.924490740734</v>
      </c>
      <c r="T525" s="10">
        <f t="shared" si="69"/>
        <v>42267.924490740734</v>
      </c>
      <c r="U525" s="11">
        <f t="shared" si="70"/>
        <v>2015</v>
      </c>
      <c r="V525" t="str">
        <f t="shared" si="71"/>
        <v>Aug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5"/>
        <v>108.67285714285715</v>
      </c>
      <c r="P526" s="5">
        <f t="shared" si="64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42492.508900462963</v>
      </c>
      <c r="T526" s="10">
        <f t="shared" si="69"/>
        <v>42522.508900462963</v>
      </c>
      <c r="U526" s="11">
        <f t="shared" si="70"/>
        <v>2016</v>
      </c>
      <c r="V526" t="str">
        <f t="shared" si="71"/>
        <v>May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5"/>
        <v>100</v>
      </c>
      <c r="P527" s="5">
        <f t="shared" si="64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41850.192604166667</v>
      </c>
      <c r="T527" s="10">
        <f t="shared" si="69"/>
        <v>41895.192604166667</v>
      </c>
      <c r="U527" s="11">
        <f t="shared" si="70"/>
        <v>2014</v>
      </c>
      <c r="V527" t="str">
        <f t="shared" si="71"/>
        <v>Jul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5"/>
        <v>113.99999999999999</v>
      </c>
      <c r="P528" s="5">
        <f t="shared" si="64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42192.383611111109</v>
      </c>
      <c r="T528" s="10">
        <f t="shared" si="69"/>
        <v>42223.499999999993</v>
      </c>
      <c r="U528" s="11">
        <f t="shared" si="70"/>
        <v>2015</v>
      </c>
      <c r="V528" t="str">
        <f t="shared" si="71"/>
        <v>Jul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5"/>
        <v>100.85</v>
      </c>
      <c r="P529" s="5">
        <f t="shared" si="64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42752.997291666667</v>
      </c>
      <c r="T529" s="10">
        <f t="shared" si="69"/>
        <v>42783.461805555555</v>
      </c>
      <c r="U529" s="11">
        <f t="shared" si="70"/>
        <v>2017</v>
      </c>
      <c r="V529" t="str">
        <f t="shared" si="71"/>
        <v>Jan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5"/>
        <v>115.65217391304347</v>
      </c>
      <c r="P530" s="5">
        <f t="shared" si="64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42155.71188657407</v>
      </c>
      <c r="T530" s="10">
        <f t="shared" si="69"/>
        <v>42176.680555555555</v>
      </c>
      <c r="U530" s="11">
        <f t="shared" si="70"/>
        <v>2015</v>
      </c>
      <c r="V530" t="str">
        <f t="shared" si="71"/>
        <v>May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5"/>
        <v>130.41666666666666</v>
      </c>
      <c r="P531" s="5">
        <f t="shared" si="64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42724.822847222218</v>
      </c>
      <c r="T531" s="10">
        <f t="shared" si="69"/>
        <v>42745.999999999993</v>
      </c>
      <c r="U531" s="11">
        <f t="shared" si="70"/>
        <v>2016</v>
      </c>
      <c r="V531" t="str">
        <f t="shared" si="71"/>
        <v>Dec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5"/>
        <v>107.78267254038178</v>
      </c>
      <c r="P532" s="5">
        <f t="shared" si="64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42157.382731481477</v>
      </c>
      <c r="T532" s="10">
        <f t="shared" si="69"/>
        <v>42178.874999999993</v>
      </c>
      <c r="U532" s="11">
        <f t="shared" si="70"/>
        <v>2015</v>
      </c>
      <c r="V532" t="str">
        <f t="shared" si="71"/>
        <v>Jun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5"/>
        <v>100</v>
      </c>
      <c r="P533" s="5">
        <f t="shared" si="64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42675.856817129628</v>
      </c>
      <c r="T533" s="10">
        <f t="shared" si="69"/>
        <v>42721.082638888889</v>
      </c>
      <c r="U533" s="11">
        <f t="shared" si="70"/>
        <v>2016</v>
      </c>
      <c r="V533" t="str">
        <f t="shared" si="71"/>
        <v>Nov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5"/>
        <v>123.25</v>
      </c>
      <c r="P534" s="5">
        <f t="shared" si="64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42472.798703703702</v>
      </c>
      <c r="T534" s="10">
        <f t="shared" si="69"/>
        <v>42502.798703703702</v>
      </c>
      <c r="U534" s="11">
        <f t="shared" si="70"/>
        <v>2016</v>
      </c>
      <c r="V534" t="str">
        <f t="shared" si="71"/>
        <v>Apr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5"/>
        <v>100.2</v>
      </c>
      <c r="P535" s="5">
        <f t="shared" si="64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42482.226446759254</v>
      </c>
      <c r="T535" s="10">
        <f t="shared" si="69"/>
        <v>42506.226446759254</v>
      </c>
      <c r="U535" s="11">
        <f t="shared" si="70"/>
        <v>2016</v>
      </c>
      <c r="V535" t="str">
        <f t="shared" si="71"/>
        <v>Apr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5"/>
        <v>104.66666666666666</v>
      </c>
      <c r="P536" s="5">
        <f t="shared" si="64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42270.602662037032</v>
      </c>
      <c r="T536" s="10">
        <f t="shared" si="69"/>
        <v>42309.749999999993</v>
      </c>
      <c r="U536" s="11">
        <f t="shared" si="70"/>
        <v>2015</v>
      </c>
      <c r="V536" t="str">
        <f t="shared" si="71"/>
        <v>Sep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5"/>
        <v>102.49999999999999</v>
      </c>
      <c r="P537" s="5">
        <f t="shared" si="64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42711.336863425917</v>
      </c>
      <c r="T537" s="10">
        <f t="shared" si="69"/>
        <v>42741.336863425917</v>
      </c>
      <c r="U537" s="11">
        <f t="shared" si="70"/>
        <v>2016</v>
      </c>
      <c r="V537" t="str">
        <f t="shared" si="71"/>
        <v>Dec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5"/>
        <v>118.25757575757576</v>
      </c>
      <c r="P538" s="5">
        <f t="shared" si="64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42179.136655092596</v>
      </c>
      <c r="T538" s="10">
        <f t="shared" si="69"/>
        <v>42219.541666666664</v>
      </c>
      <c r="U538" s="11">
        <f t="shared" si="70"/>
        <v>2015</v>
      </c>
      <c r="V538" t="str">
        <f t="shared" si="71"/>
        <v>Jun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5"/>
        <v>120.5</v>
      </c>
      <c r="P539" s="5">
        <f t="shared" si="64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42282.560081018521</v>
      </c>
      <c r="T539" s="10">
        <f t="shared" si="69"/>
        <v>42312.601747685178</v>
      </c>
      <c r="U539" s="11">
        <f t="shared" si="70"/>
        <v>2015</v>
      </c>
      <c r="V539" t="str">
        <f t="shared" si="71"/>
        <v>Oct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5"/>
        <v>302.42</v>
      </c>
      <c r="P540" s="5">
        <f t="shared" si="64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42473.586377314808</v>
      </c>
      <c r="T540" s="10">
        <f t="shared" si="69"/>
        <v>42503.586377314808</v>
      </c>
      <c r="U540" s="11">
        <f t="shared" si="70"/>
        <v>2016</v>
      </c>
      <c r="V540" t="str">
        <f t="shared" si="71"/>
        <v>Apr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5"/>
        <v>100.64400000000001</v>
      </c>
      <c r="P541" s="5">
        <f t="shared" si="64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42534.841516203705</v>
      </c>
      <c r="T541" s="10">
        <f t="shared" si="69"/>
        <v>42555.841516203705</v>
      </c>
      <c r="U541" s="11">
        <f t="shared" si="70"/>
        <v>2016</v>
      </c>
      <c r="V541" t="str">
        <f t="shared" si="71"/>
        <v>Jun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5"/>
        <v>6.6666666666666671E-3</v>
      </c>
      <c r="P542" s="5">
        <f t="shared" si="64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42009.608865740738</v>
      </c>
      <c r="T542" s="10">
        <f t="shared" si="69"/>
        <v>42039.608865740738</v>
      </c>
      <c r="U542" s="11">
        <f t="shared" si="70"/>
        <v>2015</v>
      </c>
      <c r="V542" t="str">
        <f t="shared" si="71"/>
        <v>Jan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5"/>
        <v>0.55555555555555558</v>
      </c>
      <c r="P543" s="5">
        <f t="shared" si="64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42275.838356481479</v>
      </c>
      <c r="T543" s="10">
        <f t="shared" si="69"/>
        <v>42305.838356481479</v>
      </c>
      <c r="U543" s="11">
        <f t="shared" si="70"/>
        <v>2015</v>
      </c>
      <c r="V543" t="str">
        <f t="shared" si="71"/>
        <v>Sep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5"/>
        <v>3.9999999999999996E-4</v>
      </c>
      <c r="P544" s="5">
        <f t="shared" si="64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42433.529120370367</v>
      </c>
      <c r="T544" s="10">
        <f t="shared" si="69"/>
        <v>42493.487453703703</v>
      </c>
      <c r="U544" s="11">
        <f t="shared" si="70"/>
        <v>2016</v>
      </c>
      <c r="V544" t="str">
        <f t="shared" si="71"/>
        <v>Mar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5"/>
        <v>0.31818181818181818</v>
      </c>
      <c r="P545" s="5">
        <f t="shared" si="64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41913.88381944444</v>
      </c>
      <c r="T545" s="10">
        <f t="shared" si="69"/>
        <v>41943.88381944444</v>
      </c>
      <c r="U545" s="11">
        <f t="shared" si="70"/>
        <v>2014</v>
      </c>
      <c r="V545" t="str">
        <f t="shared" si="71"/>
        <v>Oct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5"/>
        <v>1.2</v>
      </c>
      <c r="P546" s="5">
        <f t="shared" si="64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42525.448611111111</v>
      </c>
      <c r="T546" s="10">
        <f t="shared" si="69"/>
        <v>42555.448611111111</v>
      </c>
      <c r="U546" s="11">
        <f t="shared" si="70"/>
        <v>2016</v>
      </c>
      <c r="V546" t="str">
        <f t="shared" si="71"/>
        <v>Jun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5"/>
        <v>27.383999999999997</v>
      </c>
      <c r="P547" s="5">
        <f t="shared" si="64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42283.38413194444</v>
      </c>
      <c r="T547" s="10">
        <f t="shared" si="69"/>
        <v>42323.425798611112</v>
      </c>
      <c r="U547" s="11">
        <f t="shared" si="70"/>
        <v>2015</v>
      </c>
      <c r="V547" t="str">
        <f t="shared" si="71"/>
        <v>Oct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5"/>
        <v>8.666666666666667E-2</v>
      </c>
      <c r="P548" s="5">
        <f t="shared" si="64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42249.459664351853</v>
      </c>
      <c r="T548" s="10">
        <f t="shared" si="69"/>
        <v>42294.459664351853</v>
      </c>
      <c r="U548" s="11">
        <f t="shared" si="70"/>
        <v>2015</v>
      </c>
      <c r="V548" t="str">
        <f t="shared" si="71"/>
        <v>Sep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5"/>
        <v>0</v>
      </c>
      <c r="P549" s="5">
        <f t="shared" si="64"/>
        <v>0</v>
      </c>
      <c r="Q549" t="str">
        <f t="shared" si="66"/>
        <v>technology</v>
      </c>
      <c r="R549" t="str">
        <f t="shared" si="67"/>
        <v>web</v>
      </c>
      <c r="S549" s="10">
        <f t="shared" si="68"/>
        <v>42380.488009259258</v>
      </c>
      <c r="T549" s="10">
        <f t="shared" si="69"/>
        <v>42410.488009259258</v>
      </c>
      <c r="U549" s="11">
        <f t="shared" si="70"/>
        <v>2016</v>
      </c>
      <c r="V549" t="str">
        <f t="shared" si="71"/>
        <v>Jan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5"/>
        <v>0.09</v>
      </c>
      <c r="P550" s="5">
        <f t="shared" si="64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42276.695</v>
      </c>
      <c r="T550" s="10">
        <f t="shared" si="69"/>
        <v>42306.695</v>
      </c>
      <c r="U550" s="11">
        <f t="shared" si="70"/>
        <v>2015</v>
      </c>
      <c r="V550" t="str">
        <f t="shared" si="71"/>
        <v>Sep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5"/>
        <v>2.7199999999999998</v>
      </c>
      <c r="P551" s="5">
        <f t="shared" si="64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42163.428495370368</v>
      </c>
      <c r="T551" s="10">
        <f t="shared" si="69"/>
        <v>42193.428495370368</v>
      </c>
      <c r="U551" s="11">
        <f t="shared" si="70"/>
        <v>2015</v>
      </c>
      <c r="V551" t="str">
        <f t="shared" si="71"/>
        <v>Jun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5"/>
        <v>0.70000000000000007</v>
      </c>
      <c r="P552" s="5">
        <f t="shared" si="64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42753.47042824074</v>
      </c>
      <c r="T552" s="10">
        <f t="shared" si="69"/>
        <v>42765.999999999993</v>
      </c>
      <c r="U552" s="11">
        <f t="shared" si="70"/>
        <v>2017</v>
      </c>
      <c r="V552" t="str">
        <f t="shared" si="71"/>
        <v>Jan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5"/>
        <v>5.0413333333333332</v>
      </c>
      <c r="P553" s="5">
        <f t="shared" si="64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42173.067407407405</v>
      </c>
      <c r="T553" s="10">
        <f t="shared" si="69"/>
        <v>42217.536805555552</v>
      </c>
      <c r="U553" s="11">
        <f t="shared" si="70"/>
        <v>2015</v>
      </c>
      <c r="V553" t="str">
        <f t="shared" si="71"/>
        <v>Jun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5"/>
        <v>0</v>
      </c>
      <c r="P554" s="5">
        <f t="shared" si="64"/>
        <v>0</v>
      </c>
      <c r="Q554" t="str">
        <f t="shared" si="66"/>
        <v>technology</v>
      </c>
      <c r="R554" t="str">
        <f t="shared" si="67"/>
        <v>web</v>
      </c>
      <c r="S554" s="10">
        <f t="shared" si="68"/>
        <v>42318.408518518518</v>
      </c>
      <c r="T554" s="10">
        <f t="shared" si="69"/>
        <v>42378.408518518518</v>
      </c>
      <c r="U554" s="11">
        <f t="shared" si="70"/>
        <v>2015</v>
      </c>
      <c r="V554" t="str">
        <f t="shared" si="71"/>
        <v>Nov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5"/>
        <v>0.49199999999999999</v>
      </c>
      <c r="P555" s="5">
        <f t="shared" si="64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41927.511469907404</v>
      </c>
      <c r="T555" s="10">
        <f t="shared" si="69"/>
        <v>41957.553136574068</v>
      </c>
      <c r="U555" s="11">
        <f t="shared" si="70"/>
        <v>2014</v>
      </c>
      <c r="V555" t="str">
        <f t="shared" si="71"/>
        <v>Oct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5"/>
        <v>36.589147286821706</v>
      </c>
      <c r="P556" s="5">
        <f t="shared" si="64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41901.476527777777</v>
      </c>
      <c r="T556" s="10">
        <f t="shared" si="69"/>
        <v>41931.476527777777</v>
      </c>
      <c r="U556" s="11">
        <f t="shared" si="70"/>
        <v>2014</v>
      </c>
      <c r="V556" t="str">
        <f t="shared" si="71"/>
        <v>Sep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5"/>
        <v>0</v>
      </c>
      <c r="P557" s="5">
        <f t="shared" si="64"/>
        <v>0</v>
      </c>
      <c r="Q557" t="str">
        <f t="shared" si="66"/>
        <v>technology</v>
      </c>
      <c r="R557" t="str">
        <f t="shared" si="67"/>
        <v>web</v>
      </c>
      <c r="S557" s="10">
        <f t="shared" si="68"/>
        <v>42503.145173611112</v>
      </c>
      <c r="T557" s="10">
        <f t="shared" si="69"/>
        <v>42533.145173611112</v>
      </c>
      <c r="U557" s="11">
        <f t="shared" si="70"/>
        <v>2016</v>
      </c>
      <c r="V557" t="str">
        <f t="shared" si="71"/>
        <v>May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5"/>
        <v>2.5</v>
      </c>
      <c r="P558" s="5">
        <f t="shared" si="64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42345.651817129627</v>
      </c>
      <c r="T558" s="10">
        <f t="shared" si="69"/>
        <v>42375.651817129627</v>
      </c>
      <c r="U558" s="11">
        <f t="shared" si="70"/>
        <v>2015</v>
      </c>
      <c r="V558" t="str">
        <f t="shared" si="71"/>
        <v>Dec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5"/>
        <v>0.91066666666666674</v>
      </c>
      <c r="P559" s="5">
        <f t="shared" si="64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42676.733831018515</v>
      </c>
      <c r="T559" s="10">
        <f t="shared" si="69"/>
        <v>42706.775497685179</v>
      </c>
      <c r="U559" s="11">
        <f t="shared" si="70"/>
        <v>2016</v>
      </c>
      <c r="V559" t="str">
        <f t="shared" si="71"/>
        <v>Nov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5"/>
        <v>0</v>
      </c>
      <c r="P560" s="5">
        <f t="shared" si="64"/>
        <v>0</v>
      </c>
      <c r="Q560" t="str">
        <f t="shared" si="66"/>
        <v>technology</v>
      </c>
      <c r="R560" t="str">
        <f t="shared" si="67"/>
        <v>web</v>
      </c>
      <c r="S560" s="10">
        <f t="shared" si="68"/>
        <v>42057.674826388888</v>
      </c>
      <c r="T560" s="10">
        <f t="shared" si="69"/>
        <v>42087.633159722223</v>
      </c>
      <c r="U560" s="11">
        <f t="shared" si="70"/>
        <v>2015</v>
      </c>
      <c r="V560" t="str">
        <f t="shared" si="71"/>
        <v>Feb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5"/>
        <v>2.0833333333333336E-2</v>
      </c>
      <c r="P561" s="5">
        <f t="shared" si="64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42321.074768518512</v>
      </c>
      <c r="T561" s="10">
        <f t="shared" si="69"/>
        <v>42351.074768518512</v>
      </c>
      <c r="U561" s="11">
        <f t="shared" si="70"/>
        <v>2015</v>
      </c>
      <c r="V561" t="str">
        <f t="shared" si="71"/>
        <v>Nov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5"/>
        <v>1.2E-2</v>
      </c>
      <c r="P562" s="5">
        <f t="shared" si="64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41960.563020833331</v>
      </c>
      <c r="T562" s="10">
        <f t="shared" si="69"/>
        <v>41990.563020833331</v>
      </c>
      <c r="U562" s="11">
        <f t="shared" si="70"/>
        <v>2014</v>
      </c>
      <c r="V562" t="str">
        <f t="shared" si="71"/>
        <v>Nov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5"/>
        <v>0.36666666666666664</v>
      </c>
      <c r="P563" s="5">
        <f t="shared" si="64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42268.450381944444</v>
      </c>
      <c r="T563" s="10">
        <f t="shared" si="69"/>
        <v>42303.450381944444</v>
      </c>
      <c r="U563" s="11">
        <f t="shared" si="70"/>
        <v>2015</v>
      </c>
      <c r="V563" t="str">
        <f t="shared" si="71"/>
        <v>Sep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5"/>
        <v>0</v>
      </c>
      <c r="P564" s="5">
        <f t="shared" si="64"/>
        <v>0</v>
      </c>
      <c r="Q564" t="str">
        <f t="shared" si="66"/>
        <v>technology</v>
      </c>
      <c r="R564" t="str">
        <f t="shared" si="67"/>
        <v>web</v>
      </c>
      <c r="S564" s="10">
        <f t="shared" si="68"/>
        <v>42692.18072916667</v>
      </c>
      <c r="T564" s="10">
        <f t="shared" si="69"/>
        <v>42722.18072916667</v>
      </c>
      <c r="U564" s="11">
        <f t="shared" si="70"/>
        <v>2016</v>
      </c>
      <c r="V564" t="str">
        <f t="shared" si="71"/>
        <v>Nov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5"/>
        <v>9.0666666666666659E-2</v>
      </c>
      <c r="P565" s="5">
        <f t="shared" si="64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42021.861655092587</v>
      </c>
      <c r="T565" s="10">
        <f t="shared" si="69"/>
        <v>42051.861655092587</v>
      </c>
      <c r="U565" s="11">
        <f t="shared" si="70"/>
        <v>2015</v>
      </c>
      <c r="V565" t="str">
        <f t="shared" si="71"/>
        <v>Jan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5"/>
        <v>5.5555555555555558E-3</v>
      </c>
      <c r="P566" s="5">
        <f t="shared" si="64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42411.734664351847</v>
      </c>
      <c r="T566" s="10">
        <f t="shared" si="69"/>
        <v>42441.734664351847</v>
      </c>
      <c r="U566" s="11">
        <f t="shared" si="70"/>
        <v>2016</v>
      </c>
      <c r="V566" t="str">
        <f t="shared" si="71"/>
        <v>Feb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5"/>
        <v>0</v>
      </c>
      <c r="P567" s="5">
        <f t="shared" si="64"/>
        <v>0</v>
      </c>
      <c r="Q567" t="str">
        <f t="shared" si="66"/>
        <v>technology</v>
      </c>
      <c r="R567" t="str">
        <f t="shared" si="67"/>
        <v>web</v>
      </c>
      <c r="S567" s="10">
        <f t="shared" si="68"/>
        <v>42165.576956018522</v>
      </c>
      <c r="T567" s="10">
        <f t="shared" si="69"/>
        <v>42195.576956018522</v>
      </c>
      <c r="U567" s="11">
        <f t="shared" si="70"/>
        <v>2015</v>
      </c>
      <c r="V567" t="str">
        <f t="shared" si="71"/>
        <v>Jun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5"/>
        <v>0.02</v>
      </c>
      <c r="P568" s="5">
        <f t="shared" si="64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42535.476076388884</v>
      </c>
      <c r="T568" s="10">
        <f t="shared" si="69"/>
        <v>42565.476076388884</v>
      </c>
      <c r="U568" s="11">
        <f t="shared" si="70"/>
        <v>2016</v>
      </c>
      <c r="V568" t="str">
        <f t="shared" si="71"/>
        <v>Jun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5"/>
        <v>0</v>
      </c>
      <c r="P569" s="5">
        <f t="shared" si="64"/>
        <v>0</v>
      </c>
      <c r="Q569" t="str">
        <f t="shared" si="66"/>
        <v>technology</v>
      </c>
      <c r="R569" t="str">
        <f t="shared" si="67"/>
        <v>web</v>
      </c>
      <c r="S569" s="10">
        <f t="shared" si="68"/>
        <v>41975.634189814817</v>
      </c>
      <c r="T569" s="10">
        <f t="shared" si="69"/>
        <v>42005.634189814817</v>
      </c>
      <c r="U569" s="11">
        <f t="shared" si="70"/>
        <v>2014</v>
      </c>
      <c r="V569" t="str">
        <f t="shared" si="71"/>
        <v>Dec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5"/>
        <v>1</v>
      </c>
      <c r="P570" s="5">
        <f t="shared" si="64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42348.713229166664</v>
      </c>
      <c r="T570" s="10">
        <f t="shared" si="69"/>
        <v>42385.249999999993</v>
      </c>
      <c r="U570" s="11">
        <f t="shared" si="70"/>
        <v>2015</v>
      </c>
      <c r="V570" t="str">
        <f t="shared" si="71"/>
        <v>Dec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5"/>
        <v>0.8</v>
      </c>
      <c r="P571" s="5">
        <f t="shared" si="64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42340.639027777775</v>
      </c>
      <c r="T571" s="10">
        <f t="shared" si="69"/>
        <v>42370.639027777775</v>
      </c>
      <c r="U571" s="11">
        <f t="shared" si="70"/>
        <v>2015</v>
      </c>
      <c r="V571" t="str">
        <f t="shared" si="71"/>
        <v>Dec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5"/>
        <v>0.16705882352941176</v>
      </c>
      <c r="P572" s="5">
        <f t="shared" si="64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42388.589918981481</v>
      </c>
      <c r="T572" s="10">
        <f t="shared" si="69"/>
        <v>42418.589918981481</v>
      </c>
      <c r="U572" s="11">
        <f t="shared" si="70"/>
        <v>2016</v>
      </c>
      <c r="V572" t="str">
        <f t="shared" si="71"/>
        <v>Jan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5"/>
        <v>0.42399999999999999</v>
      </c>
      <c r="P573" s="5">
        <f t="shared" si="64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42192.607905092591</v>
      </c>
      <c r="T573" s="10">
        <f t="shared" si="69"/>
        <v>42211.957638888889</v>
      </c>
      <c r="U573" s="11">
        <f t="shared" si="70"/>
        <v>2015</v>
      </c>
      <c r="V573" t="str">
        <f t="shared" si="71"/>
        <v>Jul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5"/>
        <v>0</v>
      </c>
      <c r="P574" s="5">
        <f t="shared" si="64"/>
        <v>0</v>
      </c>
      <c r="Q574" t="str">
        <f t="shared" si="66"/>
        <v>technology</v>
      </c>
      <c r="R574" t="str">
        <f t="shared" si="67"/>
        <v>web</v>
      </c>
      <c r="S574" s="10">
        <f t="shared" si="68"/>
        <v>42282.507962962954</v>
      </c>
      <c r="T574" s="10">
        <f t="shared" si="69"/>
        <v>42312.549629629626</v>
      </c>
      <c r="U574" s="11">
        <f t="shared" si="70"/>
        <v>2015</v>
      </c>
      <c r="V574" t="str">
        <f t="shared" si="71"/>
        <v>Oct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5"/>
        <v>0.38925389253892539</v>
      </c>
      <c r="P575" s="5">
        <f t="shared" si="64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41962.841793981475</v>
      </c>
      <c r="T575" s="10">
        <f t="shared" si="69"/>
        <v>42021.841666666667</v>
      </c>
      <c r="U575" s="11">
        <f t="shared" si="70"/>
        <v>2014</v>
      </c>
      <c r="V575" t="str">
        <f t="shared" si="71"/>
        <v>Nov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5"/>
        <v>0.7155635062611807</v>
      </c>
      <c r="P576" s="5">
        <f t="shared" si="64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42632.235034722216</v>
      </c>
      <c r="T576" s="10">
        <f t="shared" si="69"/>
        <v>42662.235034722216</v>
      </c>
      <c r="U576" s="11">
        <f t="shared" si="70"/>
        <v>2016</v>
      </c>
      <c r="V576" t="str">
        <f t="shared" si="71"/>
        <v>Sep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5"/>
        <v>0.43166666666666664</v>
      </c>
      <c r="P577" s="5">
        <f t="shared" si="64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42138.484293981477</v>
      </c>
      <c r="T577" s="10">
        <f t="shared" si="69"/>
        <v>42168.484293981477</v>
      </c>
      <c r="U577" s="11">
        <f t="shared" si="70"/>
        <v>2015</v>
      </c>
      <c r="V577" t="str">
        <f t="shared" si="71"/>
        <v>May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5"/>
        <v>1.25E-3</v>
      </c>
      <c r="P578" s="5">
        <f t="shared" ref="P578:P641" si="72">IFERROR(E578/L578,0)</f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42031.263333333329</v>
      </c>
      <c r="T578" s="10">
        <f t="shared" si="69"/>
        <v>42091.221666666665</v>
      </c>
      <c r="U578" s="11">
        <f t="shared" si="70"/>
        <v>2015</v>
      </c>
      <c r="V578" t="str">
        <f t="shared" si="71"/>
        <v>Jan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3">(E579/D579)*100</f>
        <v>0.2</v>
      </c>
      <c r="P579" s="5">
        <f t="shared" si="72"/>
        <v>10</v>
      </c>
      <c r="Q579" t="str">
        <f t="shared" ref="Q579:Q642" si="74">LEFT(N579,FIND("/",N579)-1)</f>
        <v>technology</v>
      </c>
      <c r="R579" t="str">
        <f t="shared" ref="R579:R642" si="75">MID(N579,FIND("/",N579)+1,9999)</f>
        <v>web</v>
      </c>
      <c r="S579" s="10">
        <f t="shared" ref="S579:S642" si="76">(((J579/60)/60)/24)+DATE(1970,1,1)+(-5/24)</f>
        <v>42450.380810185183</v>
      </c>
      <c r="T579" s="10">
        <f t="shared" ref="T579:T642" si="77">(((I579/60)/60)/24)+DATE(1970,1,1)+(-5/24)</f>
        <v>42510.380810185183</v>
      </c>
      <c r="U579" s="11">
        <f t="shared" ref="U579:U642" si="78">YEAR(S579)</f>
        <v>2016</v>
      </c>
      <c r="V579" t="str">
        <f t="shared" ref="V579:V642" si="79">TEXT(S579, "mmm")</f>
        <v>Mar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3"/>
        <v>1.12E-2</v>
      </c>
      <c r="P580" s="5">
        <f t="shared" si="72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42230.370289351849</v>
      </c>
      <c r="T580" s="10">
        <f t="shared" si="77"/>
        <v>42254.370289351849</v>
      </c>
      <c r="U580" s="11">
        <f t="shared" si="78"/>
        <v>2015</v>
      </c>
      <c r="V580" t="str">
        <f t="shared" si="79"/>
        <v>Aug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3"/>
        <v>1.4583333333333333</v>
      </c>
      <c r="P581" s="5">
        <f t="shared" si="72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41968.643784722219</v>
      </c>
      <c r="T581" s="10">
        <f t="shared" si="77"/>
        <v>41998.643784722219</v>
      </c>
      <c r="U581" s="11">
        <f t="shared" si="78"/>
        <v>2014</v>
      </c>
      <c r="V581" t="str">
        <f t="shared" si="79"/>
        <v>Nov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3"/>
        <v>3.3333333333333333E-2</v>
      </c>
      <c r="P582" s="5">
        <f t="shared" si="72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42605.699849537035</v>
      </c>
      <c r="T582" s="10">
        <f t="shared" si="77"/>
        <v>42635.699849537035</v>
      </c>
      <c r="U582" s="11">
        <f t="shared" si="78"/>
        <v>2016</v>
      </c>
      <c r="V582" t="str">
        <f t="shared" si="79"/>
        <v>Aug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3"/>
        <v>0</v>
      </c>
      <c r="P583" s="5">
        <f t="shared" si="72"/>
        <v>0</v>
      </c>
      <c r="Q583" t="str">
        <f t="shared" si="74"/>
        <v>technology</v>
      </c>
      <c r="R583" t="str">
        <f t="shared" si="75"/>
        <v>web</v>
      </c>
      <c r="S583" s="10">
        <f t="shared" si="76"/>
        <v>42187.804444444446</v>
      </c>
      <c r="T583" s="10">
        <f t="shared" si="77"/>
        <v>42217.804444444446</v>
      </c>
      <c r="U583" s="11">
        <f t="shared" si="78"/>
        <v>2015</v>
      </c>
      <c r="V583" t="str">
        <f t="shared" si="79"/>
        <v>Jul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3"/>
        <v>0</v>
      </c>
      <c r="P584" s="5">
        <f t="shared" si="72"/>
        <v>0</v>
      </c>
      <c r="Q584" t="str">
        <f t="shared" si="74"/>
        <v>technology</v>
      </c>
      <c r="R584" t="str">
        <f t="shared" si="75"/>
        <v>web</v>
      </c>
      <c r="S584" s="10">
        <f t="shared" si="76"/>
        <v>42055.531469907401</v>
      </c>
      <c r="T584" s="10">
        <f t="shared" si="77"/>
        <v>42078.541666666664</v>
      </c>
      <c r="U584" s="11">
        <f t="shared" si="78"/>
        <v>2015</v>
      </c>
      <c r="V584" t="str">
        <f t="shared" si="79"/>
        <v>Feb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3"/>
        <v>1.1111111111111112E-2</v>
      </c>
      <c r="P585" s="5">
        <f t="shared" si="72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42052.730173611104</v>
      </c>
      <c r="T585" s="10">
        <f t="shared" si="77"/>
        <v>42082.688506944447</v>
      </c>
      <c r="U585" s="11">
        <f t="shared" si="78"/>
        <v>2015</v>
      </c>
      <c r="V585" t="str">
        <f t="shared" si="79"/>
        <v>Feb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3"/>
        <v>1</v>
      </c>
      <c r="P586" s="5">
        <f t="shared" si="72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42049.508287037032</v>
      </c>
      <c r="T586" s="10">
        <f t="shared" si="77"/>
        <v>42079.466620370367</v>
      </c>
      <c r="U586" s="11">
        <f t="shared" si="78"/>
        <v>2015</v>
      </c>
      <c r="V586" t="str">
        <f t="shared" si="79"/>
        <v>Feb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3"/>
        <v>0</v>
      </c>
      <c r="P587" s="5">
        <f t="shared" si="72"/>
        <v>0</v>
      </c>
      <c r="Q587" t="str">
        <f t="shared" si="74"/>
        <v>technology</v>
      </c>
      <c r="R587" t="str">
        <f t="shared" si="75"/>
        <v>web</v>
      </c>
      <c r="S587" s="10">
        <f t="shared" si="76"/>
        <v>42283.182604166665</v>
      </c>
      <c r="T587" s="10">
        <f t="shared" si="77"/>
        <v>42338.791666666664</v>
      </c>
      <c r="U587" s="11">
        <f t="shared" si="78"/>
        <v>2015</v>
      </c>
      <c r="V587" t="str">
        <f t="shared" si="79"/>
        <v>Oct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3"/>
        <v>0.55999999999999994</v>
      </c>
      <c r="P588" s="5">
        <f t="shared" si="72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42020.645914351851</v>
      </c>
      <c r="T588" s="10">
        <f t="shared" si="77"/>
        <v>42050.645914351851</v>
      </c>
      <c r="U588" s="11">
        <f t="shared" si="78"/>
        <v>2015</v>
      </c>
      <c r="V588" t="str">
        <f t="shared" si="79"/>
        <v>Jan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3"/>
        <v>9.0833333333333339</v>
      </c>
      <c r="P589" s="5">
        <f t="shared" si="72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42080.548993055556</v>
      </c>
      <c r="T589" s="10">
        <f t="shared" si="77"/>
        <v>42110.548993055556</v>
      </c>
      <c r="U589" s="11">
        <f t="shared" si="78"/>
        <v>2015</v>
      </c>
      <c r="V589" t="str">
        <f t="shared" si="79"/>
        <v>Mar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3"/>
        <v>3.3444444444444441</v>
      </c>
      <c r="P590" s="5">
        <f t="shared" si="72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42631.56118055556</v>
      </c>
      <c r="T590" s="10">
        <f t="shared" si="77"/>
        <v>42691.602847222217</v>
      </c>
      <c r="U590" s="11">
        <f t="shared" si="78"/>
        <v>2016</v>
      </c>
      <c r="V590" t="str">
        <f t="shared" si="79"/>
        <v>Sep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3"/>
        <v>1.3333333333333334E-2</v>
      </c>
      <c r="P591" s="5">
        <f t="shared" si="72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42178.406238425923</v>
      </c>
      <c r="T591" s="10">
        <f t="shared" si="77"/>
        <v>42193.406238425923</v>
      </c>
      <c r="U591" s="11">
        <f t="shared" si="78"/>
        <v>2015</v>
      </c>
      <c r="V591" t="str">
        <f t="shared" si="79"/>
        <v>Jun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3"/>
        <v>4.46</v>
      </c>
      <c r="P592" s="5">
        <f t="shared" si="72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42377.34642361111</v>
      </c>
      <c r="T592" s="10">
        <f t="shared" si="77"/>
        <v>42408.334027777775</v>
      </c>
      <c r="U592" s="11">
        <f t="shared" si="78"/>
        <v>2016</v>
      </c>
      <c r="V592" t="str">
        <f t="shared" si="79"/>
        <v>Jan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3"/>
        <v>6.0999999999999999E-2</v>
      </c>
      <c r="P593" s="5">
        <f t="shared" si="72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42177.334837962961</v>
      </c>
      <c r="T593" s="10">
        <f t="shared" si="77"/>
        <v>42207.334837962961</v>
      </c>
      <c r="U593" s="11">
        <f t="shared" si="78"/>
        <v>2015</v>
      </c>
      <c r="V593" t="str">
        <f t="shared" si="79"/>
        <v>Jun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3"/>
        <v>3.3333333333333335</v>
      </c>
      <c r="P594" s="5">
        <f t="shared" si="72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41946.023842592593</v>
      </c>
      <c r="T594" s="10">
        <f t="shared" si="77"/>
        <v>41976.023842592585</v>
      </c>
      <c r="U594" s="11">
        <f t="shared" si="78"/>
        <v>2014</v>
      </c>
      <c r="V594" t="str">
        <f t="shared" si="79"/>
        <v>Nov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3"/>
        <v>23</v>
      </c>
      <c r="P595" s="5">
        <f t="shared" si="72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42070.469270833331</v>
      </c>
      <c r="T595" s="10">
        <f t="shared" si="77"/>
        <v>42100.427604166667</v>
      </c>
      <c r="U595" s="11">
        <f t="shared" si="78"/>
        <v>2015</v>
      </c>
      <c r="V595" t="str">
        <f t="shared" si="79"/>
        <v>Mar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3"/>
        <v>0.104</v>
      </c>
      <c r="P596" s="5">
        <f t="shared" si="72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42446.571828703702</v>
      </c>
      <c r="T596" s="10">
        <f t="shared" si="77"/>
        <v>42476.571828703702</v>
      </c>
      <c r="U596" s="11">
        <f t="shared" si="78"/>
        <v>2016</v>
      </c>
      <c r="V596" t="str">
        <f t="shared" si="79"/>
        <v>Mar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3"/>
        <v>0.42599999999999999</v>
      </c>
      <c r="P597" s="5">
        <f t="shared" si="72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42082.861550925918</v>
      </c>
      <c r="T597" s="10">
        <f t="shared" si="77"/>
        <v>42127.861550925918</v>
      </c>
      <c r="U597" s="11">
        <f t="shared" si="78"/>
        <v>2015</v>
      </c>
      <c r="V597" t="str">
        <f t="shared" si="79"/>
        <v>Mar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3"/>
        <v>0.03</v>
      </c>
      <c r="P598" s="5">
        <f t="shared" si="72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42646.688564814809</v>
      </c>
      <c r="T598" s="10">
        <f t="shared" si="77"/>
        <v>42676.688564814809</v>
      </c>
      <c r="U598" s="11">
        <f t="shared" si="78"/>
        <v>2016</v>
      </c>
      <c r="V598" t="str">
        <f t="shared" si="79"/>
        <v>Oct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3"/>
        <v>0.26666666666666666</v>
      </c>
      <c r="P599" s="5">
        <f t="shared" si="72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42545.496932870366</v>
      </c>
      <c r="T599" s="10">
        <f t="shared" si="77"/>
        <v>42582.458333333336</v>
      </c>
      <c r="U599" s="11">
        <f t="shared" si="78"/>
        <v>2016</v>
      </c>
      <c r="V599" t="str">
        <f t="shared" si="79"/>
        <v>Jun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3"/>
        <v>34</v>
      </c>
      <c r="P600" s="5">
        <f t="shared" si="72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41947.793761574074</v>
      </c>
      <c r="T600" s="10">
        <f t="shared" si="77"/>
        <v>41977.793761574074</v>
      </c>
      <c r="U600" s="11">
        <f t="shared" si="78"/>
        <v>2014</v>
      </c>
      <c r="V600" t="str">
        <f t="shared" si="79"/>
        <v>Nov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3"/>
        <v>6.2E-2</v>
      </c>
      <c r="P601" s="5">
        <f t="shared" si="72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42047.604189814818</v>
      </c>
      <c r="T601" s="10">
        <f t="shared" si="77"/>
        <v>42071.427777777775</v>
      </c>
      <c r="U601" s="11">
        <f t="shared" si="78"/>
        <v>2015</v>
      </c>
      <c r="V601" t="str">
        <f t="shared" si="79"/>
        <v>Feb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3"/>
        <v>2</v>
      </c>
      <c r="P602" s="5">
        <f t="shared" si="72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42073.589837962958</v>
      </c>
      <c r="T602" s="10">
        <f t="shared" si="77"/>
        <v>42133.589837962958</v>
      </c>
      <c r="U602" s="11">
        <f t="shared" si="78"/>
        <v>2015</v>
      </c>
      <c r="V602" t="str">
        <f t="shared" si="79"/>
        <v>Mar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3"/>
        <v>1.4000000000000001</v>
      </c>
      <c r="P603" s="5">
        <f t="shared" si="72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41969.64975694444</v>
      </c>
      <c r="T603" s="10">
        <f t="shared" si="77"/>
        <v>41999.64975694444</v>
      </c>
      <c r="U603" s="11">
        <f t="shared" si="78"/>
        <v>2014</v>
      </c>
      <c r="V603" t="str">
        <f t="shared" si="79"/>
        <v>Nov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3"/>
        <v>0</v>
      </c>
      <c r="P604" s="5">
        <f t="shared" si="72"/>
        <v>0</v>
      </c>
      <c r="Q604" t="str">
        <f t="shared" si="74"/>
        <v>technology</v>
      </c>
      <c r="R604" t="str">
        <f t="shared" si="75"/>
        <v>web</v>
      </c>
      <c r="S604" s="10">
        <f t="shared" si="76"/>
        <v>42143.585821759254</v>
      </c>
      <c r="T604" s="10">
        <f t="shared" si="77"/>
        <v>42173.585821759254</v>
      </c>
      <c r="U604" s="11">
        <f t="shared" si="78"/>
        <v>2015</v>
      </c>
      <c r="V604" t="str">
        <f t="shared" si="79"/>
        <v>May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3"/>
        <v>3.9334666666666664</v>
      </c>
      <c r="P605" s="5">
        <f t="shared" si="72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41835.430821759255</v>
      </c>
      <c r="T605" s="10">
        <f t="shared" si="77"/>
        <v>41865.430821759255</v>
      </c>
      <c r="U605" s="11">
        <f t="shared" si="78"/>
        <v>2014</v>
      </c>
      <c r="V605" t="str">
        <f t="shared" si="79"/>
        <v>Jul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3"/>
        <v>0</v>
      </c>
      <c r="P606" s="5">
        <f t="shared" si="72"/>
        <v>0</v>
      </c>
      <c r="Q606" t="str">
        <f t="shared" si="74"/>
        <v>technology</v>
      </c>
      <c r="R606" t="str">
        <f t="shared" si="75"/>
        <v>web</v>
      </c>
      <c r="S606" s="10">
        <f t="shared" si="76"/>
        <v>41848.827037037037</v>
      </c>
      <c r="T606" s="10">
        <f t="shared" si="77"/>
        <v>41878.827037037037</v>
      </c>
      <c r="U606" s="11">
        <f t="shared" si="78"/>
        <v>2014</v>
      </c>
      <c r="V606" t="str">
        <f t="shared" si="79"/>
        <v>Jul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3"/>
        <v>2.62</v>
      </c>
      <c r="P607" s="5">
        <f t="shared" si="72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42194.14939814814</v>
      </c>
      <c r="T607" s="10">
        <f t="shared" si="77"/>
        <v>42239.14939814814</v>
      </c>
      <c r="U607" s="11">
        <f t="shared" si="78"/>
        <v>2015</v>
      </c>
      <c r="V607" t="str">
        <f t="shared" si="79"/>
        <v>Jul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3"/>
        <v>0.2</v>
      </c>
      <c r="P608" s="5">
        <f t="shared" si="72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42102.442233796297</v>
      </c>
      <c r="T608" s="10">
        <f t="shared" si="77"/>
        <v>42148.416666666664</v>
      </c>
      <c r="U608" s="11">
        <f t="shared" si="78"/>
        <v>2015</v>
      </c>
      <c r="V608" t="str">
        <f t="shared" si="79"/>
        <v>Apr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3"/>
        <v>0</v>
      </c>
      <c r="P609" s="5">
        <f t="shared" si="72"/>
        <v>0</v>
      </c>
      <c r="Q609" t="str">
        <f t="shared" si="74"/>
        <v>technology</v>
      </c>
      <c r="R609" t="str">
        <f t="shared" si="75"/>
        <v>web</v>
      </c>
      <c r="S609" s="10">
        <f t="shared" si="76"/>
        <v>42300.617314814815</v>
      </c>
      <c r="T609" s="10">
        <f t="shared" si="77"/>
        <v>42330.65898148148</v>
      </c>
      <c r="U609" s="11">
        <f t="shared" si="78"/>
        <v>2015</v>
      </c>
      <c r="V609" t="str">
        <f t="shared" si="79"/>
        <v>Oct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3"/>
        <v>0.97400000000000009</v>
      </c>
      <c r="P610" s="5">
        <f t="shared" si="72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42140.712731481479</v>
      </c>
      <c r="T610" s="10">
        <f t="shared" si="77"/>
        <v>42170.712731481479</v>
      </c>
      <c r="U610" s="11">
        <f t="shared" si="78"/>
        <v>2015</v>
      </c>
      <c r="V610" t="str">
        <f t="shared" si="79"/>
        <v>May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3"/>
        <v>0.64102564102564097</v>
      </c>
      <c r="P611" s="5">
        <f t="shared" si="72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42306.825740740744</v>
      </c>
      <c r="T611" s="10">
        <f t="shared" si="77"/>
        <v>42336.867407407401</v>
      </c>
      <c r="U611" s="11">
        <f t="shared" si="78"/>
        <v>2015</v>
      </c>
      <c r="V611" t="str">
        <f t="shared" si="79"/>
        <v>Oct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3"/>
        <v>0</v>
      </c>
      <c r="P612" s="5">
        <f t="shared" si="72"/>
        <v>0</v>
      </c>
      <c r="Q612" t="str">
        <f t="shared" si="74"/>
        <v>technology</v>
      </c>
      <c r="R612" t="str">
        <f t="shared" si="75"/>
        <v>web</v>
      </c>
      <c r="S612" s="10">
        <f t="shared" si="76"/>
        <v>42086.622523148144</v>
      </c>
      <c r="T612" s="10">
        <f t="shared" si="77"/>
        <v>42116.622523148144</v>
      </c>
      <c r="U612" s="11">
        <f t="shared" si="78"/>
        <v>2015</v>
      </c>
      <c r="V612" t="str">
        <f t="shared" si="79"/>
        <v>Mar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3"/>
        <v>0</v>
      </c>
      <c r="P613" s="5">
        <f t="shared" si="72"/>
        <v>0</v>
      </c>
      <c r="Q613" t="str">
        <f t="shared" si="74"/>
        <v>technology</v>
      </c>
      <c r="R613" t="str">
        <f t="shared" si="75"/>
        <v>web</v>
      </c>
      <c r="S613" s="10">
        <f t="shared" si="76"/>
        <v>42328.352280092593</v>
      </c>
      <c r="T613" s="10">
        <f t="shared" si="77"/>
        <v>42388.352280092593</v>
      </c>
      <c r="U613" s="11">
        <f t="shared" si="78"/>
        <v>2015</v>
      </c>
      <c r="V613" t="str">
        <f t="shared" si="79"/>
        <v>Nov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3"/>
        <v>0</v>
      </c>
      <c r="P614" s="5">
        <f t="shared" si="72"/>
        <v>0</v>
      </c>
      <c r="Q614" t="str">
        <f t="shared" si="74"/>
        <v>technology</v>
      </c>
      <c r="R614" t="str">
        <f t="shared" si="75"/>
        <v>web</v>
      </c>
      <c r="S614" s="10">
        <f t="shared" si="76"/>
        <v>42584.823449074065</v>
      </c>
      <c r="T614" s="10">
        <f t="shared" si="77"/>
        <v>42614.823449074065</v>
      </c>
      <c r="U614" s="11">
        <f t="shared" si="78"/>
        <v>2016</v>
      </c>
      <c r="V614" t="str">
        <f t="shared" si="79"/>
        <v>Aug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3"/>
        <v>21.363333333333333</v>
      </c>
      <c r="P615" s="5">
        <f t="shared" si="72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42247.288425925923</v>
      </c>
      <c r="T615" s="10">
        <f t="shared" si="77"/>
        <v>42277.999305555553</v>
      </c>
      <c r="U615" s="11">
        <f t="shared" si="78"/>
        <v>2015</v>
      </c>
      <c r="V615" t="str">
        <f t="shared" si="79"/>
        <v>Aug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3"/>
        <v>0</v>
      </c>
      <c r="P616" s="5">
        <f t="shared" si="72"/>
        <v>0</v>
      </c>
      <c r="Q616" t="str">
        <f t="shared" si="74"/>
        <v>technology</v>
      </c>
      <c r="R616" t="str">
        <f t="shared" si="75"/>
        <v>web</v>
      </c>
      <c r="S616" s="10">
        <f t="shared" si="76"/>
        <v>42514.853472222218</v>
      </c>
      <c r="T616" s="10">
        <f t="shared" si="77"/>
        <v>42544.853472222218</v>
      </c>
      <c r="U616" s="11">
        <f t="shared" si="78"/>
        <v>2016</v>
      </c>
      <c r="V616" t="str">
        <f t="shared" si="79"/>
        <v>May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3"/>
        <v>0</v>
      </c>
      <c r="P617" s="5">
        <f t="shared" si="72"/>
        <v>0</v>
      </c>
      <c r="Q617" t="str">
        <f t="shared" si="74"/>
        <v>technology</v>
      </c>
      <c r="R617" t="str">
        <f t="shared" si="75"/>
        <v>web</v>
      </c>
      <c r="S617" s="10">
        <f t="shared" si="76"/>
        <v>42241.913877314808</v>
      </c>
      <c r="T617" s="10">
        <f t="shared" si="77"/>
        <v>42271.913877314808</v>
      </c>
      <c r="U617" s="11">
        <f t="shared" si="78"/>
        <v>2015</v>
      </c>
      <c r="V617" t="str">
        <f t="shared" si="79"/>
        <v>Aug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3"/>
        <v>0</v>
      </c>
      <c r="P618" s="5">
        <f t="shared" si="72"/>
        <v>0</v>
      </c>
      <c r="Q618" t="str">
        <f t="shared" si="74"/>
        <v>technology</v>
      </c>
      <c r="R618" t="str">
        <f t="shared" si="75"/>
        <v>web</v>
      </c>
      <c r="S618" s="10">
        <f t="shared" si="76"/>
        <v>42761.167905092596</v>
      </c>
      <c r="T618" s="10">
        <f t="shared" si="77"/>
        <v>42791.167905092596</v>
      </c>
      <c r="U618" s="11">
        <f t="shared" si="78"/>
        <v>2017</v>
      </c>
      <c r="V618" t="str">
        <f t="shared" si="79"/>
        <v>Jan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3"/>
        <v>3</v>
      </c>
      <c r="P619" s="5">
        <f t="shared" si="72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42087.134756944441</v>
      </c>
      <c r="T619" s="10">
        <f t="shared" si="77"/>
        <v>42132.134756944441</v>
      </c>
      <c r="U619" s="11">
        <f t="shared" si="78"/>
        <v>2015</v>
      </c>
      <c r="V619" t="str">
        <f t="shared" si="79"/>
        <v>Mar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3"/>
        <v>0</v>
      </c>
      <c r="P620" s="5">
        <f t="shared" si="72"/>
        <v>0</v>
      </c>
      <c r="Q620" t="str">
        <f t="shared" si="74"/>
        <v>technology</v>
      </c>
      <c r="R620" t="str">
        <f t="shared" si="75"/>
        <v>web</v>
      </c>
      <c r="S620" s="10">
        <f t="shared" si="76"/>
        <v>42317.60188657407</v>
      </c>
      <c r="T620" s="10">
        <f t="shared" si="77"/>
        <v>42347.60188657407</v>
      </c>
      <c r="U620" s="11">
        <f t="shared" si="78"/>
        <v>2015</v>
      </c>
      <c r="V620" t="str">
        <f t="shared" si="79"/>
        <v>Nov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3"/>
        <v>3.9999999999999996E-5</v>
      </c>
      <c r="P621" s="5">
        <f t="shared" si="72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41908.442013888889</v>
      </c>
      <c r="T621" s="10">
        <f t="shared" si="77"/>
        <v>41968.483680555553</v>
      </c>
      <c r="U621" s="11">
        <f t="shared" si="78"/>
        <v>2014</v>
      </c>
      <c r="V621" t="str">
        <f t="shared" si="79"/>
        <v>Sep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3"/>
        <v>1</v>
      </c>
      <c r="P622" s="5">
        <f t="shared" si="72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41831.508541666662</v>
      </c>
      <c r="T622" s="10">
        <f t="shared" si="77"/>
        <v>41876.508541666662</v>
      </c>
      <c r="U622" s="11">
        <f t="shared" si="78"/>
        <v>2014</v>
      </c>
      <c r="V622" t="str">
        <f t="shared" si="79"/>
        <v>Jul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3"/>
        <v>1.044</v>
      </c>
      <c r="P623" s="5">
        <f t="shared" si="72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42528.779363425921</v>
      </c>
      <c r="T623" s="10">
        <f t="shared" si="77"/>
        <v>42558.779363425921</v>
      </c>
      <c r="U623" s="11">
        <f t="shared" si="78"/>
        <v>2016</v>
      </c>
      <c r="V623" t="str">
        <f t="shared" si="79"/>
        <v>Jun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3"/>
        <v>5.6833333333333336</v>
      </c>
      <c r="P624" s="5">
        <f t="shared" si="72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42532.566412037035</v>
      </c>
      <c r="T624" s="10">
        <f t="shared" si="77"/>
        <v>42552.566412037035</v>
      </c>
      <c r="U624" s="11">
        <f t="shared" si="78"/>
        <v>2016</v>
      </c>
      <c r="V624" t="str">
        <f t="shared" si="79"/>
        <v>Jun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3"/>
        <v>0</v>
      </c>
      <c r="P625" s="5">
        <f t="shared" si="72"/>
        <v>0</v>
      </c>
      <c r="Q625" t="str">
        <f t="shared" si="74"/>
        <v>technology</v>
      </c>
      <c r="R625" t="str">
        <f t="shared" si="75"/>
        <v>web</v>
      </c>
      <c r="S625" s="10">
        <f t="shared" si="76"/>
        <v>42121.800891203697</v>
      </c>
      <c r="T625" s="10">
        <f t="shared" si="77"/>
        <v>42151.800891203697</v>
      </c>
      <c r="U625" s="11">
        <f t="shared" si="78"/>
        <v>2015</v>
      </c>
      <c r="V625" t="str">
        <f t="shared" si="79"/>
        <v>Apr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3"/>
        <v>0</v>
      </c>
      <c r="P626" s="5">
        <f t="shared" si="72"/>
        <v>0</v>
      </c>
      <c r="Q626" t="str">
        <f t="shared" si="74"/>
        <v>technology</v>
      </c>
      <c r="R626" t="str">
        <f t="shared" si="75"/>
        <v>web</v>
      </c>
      <c r="S626" s="10">
        <f t="shared" si="76"/>
        <v>42108.78056712963</v>
      </c>
      <c r="T626" s="10">
        <f t="shared" si="77"/>
        <v>42138.78056712963</v>
      </c>
      <c r="U626" s="11">
        <f t="shared" si="78"/>
        <v>2015</v>
      </c>
      <c r="V626" t="str">
        <f t="shared" si="79"/>
        <v>Apr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3"/>
        <v>0</v>
      </c>
      <c r="P627" s="5">
        <f t="shared" si="72"/>
        <v>0</v>
      </c>
      <c r="Q627" t="str">
        <f t="shared" si="74"/>
        <v>technology</v>
      </c>
      <c r="R627" t="str">
        <f t="shared" si="75"/>
        <v>web</v>
      </c>
      <c r="S627" s="10">
        <f t="shared" si="76"/>
        <v>42790.687233796292</v>
      </c>
      <c r="T627" s="10">
        <f t="shared" si="77"/>
        <v>42820.645567129628</v>
      </c>
      <c r="U627" s="11">
        <f t="shared" si="78"/>
        <v>2017</v>
      </c>
      <c r="V627" t="str">
        <f t="shared" si="79"/>
        <v>Feb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3"/>
        <v>17.380000000000003</v>
      </c>
      <c r="P628" s="5">
        <f t="shared" si="72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42198.351145833331</v>
      </c>
      <c r="T628" s="10">
        <f t="shared" si="77"/>
        <v>42231.348611111105</v>
      </c>
      <c r="U628" s="11">
        <f t="shared" si="78"/>
        <v>2015</v>
      </c>
      <c r="V628" t="str">
        <f t="shared" si="79"/>
        <v>Jul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3"/>
        <v>0.02</v>
      </c>
      <c r="P629" s="5">
        <f t="shared" si="72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42384.098506944443</v>
      </c>
      <c r="T629" s="10">
        <f t="shared" si="77"/>
        <v>42443.749999999993</v>
      </c>
      <c r="U629" s="11">
        <f t="shared" si="78"/>
        <v>2016</v>
      </c>
      <c r="V629" t="str">
        <f t="shared" si="79"/>
        <v>Jan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3"/>
        <v>0</v>
      </c>
      <c r="P630" s="5">
        <f t="shared" si="72"/>
        <v>0</v>
      </c>
      <c r="Q630" t="str">
        <f t="shared" si="74"/>
        <v>technology</v>
      </c>
      <c r="R630" t="str">
        <f t="shared" si="75"/>
        <v>web</v>
      </c>
      <c r="S630" s="10">
        <f t="shared" si="76"/>
        <v>41803.484456018516</v>
      </c>
      <c r="T630" s="10">
        <f t="shared" si="77"/>
        <v>41833.484456018516</v>
      </c>
      <c r="U630" s="11">
        <f t="shared" si="78"/>
        <v>2014</v>
      </c>
      <c r="V630" t="str">
        <f t="shared" si="79"/>
        <v>Jun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3"/>
        <v>0.17500000000000002</v>
      </c>
      <c r="P631" s="5">
        <f t="shared" si="72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42474.429490740738</v>
      </c>
      <c r="T631" s="10">
        <f t="shared" si="77"/>
        <v>42504.429490740738</v>
      </c>
      <c r="U631" s="11">
        <f t="shared" si="78"/>
        <v>2016</v>
      </c>
      <c r="V631" t="str">
        <f t="shared" si="79"/>
        <v>Apr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3"/>
        <v>8.3340278356529712E-2</v>
      </c>
      <c r="P632" s="5">
        <f t="shared" si="72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42223.411122685182</v>
      </c>
      <c r="T632" s="10">
        <f t="shared" si="77"/>
        <v>42253.006944444445</v>
      </c>
      <c r="U632" s="11">
        <f t="shared" si="78"/>
        <v>2015</v>
      </c>
      <c r="V632" t="str">
        <f t="shared" si="79"/>
        <v>Aug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3"/>
        <v>1.38</v>
      </c>
      <c r="P633" s="5">
        <f t="shared" si="72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42489.563993055555</v>
      </c>
      <c r="T633" s="10">
        <f t="shared" si="77"/>
        <v>42518.563993055555</v>
      </c>
      <c r="U633" s="11">
        <f t="shared" si="78"/>
        <v>2016</v>
      </c>
      <c r="V633" t="str">
        <f t="shared" si="79"/>
        <v>Apr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3"/>
        <v>0</v>
      </c>
      <c r="P634" s="5">
        <f t="shared" si="72"/>
        <v>0</v>
      </c>
      <c r="Q634" t="str">
        <f t="shared" si="74"/>
        <v>technology</v>
      </c>
      <c r="R634" t="str">
        <f t="shared" si="75"/>
        <v>web</v>
      </c>
      <c r="S634" s="10">
        <f t="shared" si="76"/>
        <v>42303.450983796291</v>
      </c>
      <c r="T634" s="10">
        <f t="shared" si="77"/>
        <v>42333.492650462962</v>
      </c>
      <c r="U634" s="11">
        <f t="shared" si="78"/>
        <v>2015</v>
      </c>
      <c r="V634" t="str">
        <f t="shared" si="79"/>
        <v>Oct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3"/>
        <v>12.45</v>
      </c>
      <c r="P635" s="5">
        <f t="shared" si="72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42507.090995370374</v>
      </c>
      <c r="T635" s="10">
        <f t="shared" si="77"/>
        <v>42538.749999999993</v>
      </c>
      <c r="U635" s="11">
        <f t="shared" si="78"/>
        <v>2016</v>
      </c>
      <c r="V635" t="str">
        <f t="shared" si="79"/>
        <v>May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3"/>
        <v>0.02</v>
      </c>
      <c r="P636" s="5">
        <f t="shared" si="72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42031.720243055555</v>
      </c>
      <c r="T636" s="10">
        <f t="shared" si="77"/>
        <v>42061.720243055555</v>
      </c>
      <c r="U636" s="11">
        <f t="shared" si="78"/>
        <v>2015</v>
      </c>
      <c r="V636" t="str">
        <f t="shared" si="79"/>
        <v>Jan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3"/>
        <v>8.0000000000000002E-3</v>
      </c>
      <c r="P637" s="5">
        <f t="shared" si="72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42075.883819444447</v>
      </c>
      <c r="T637" s="10">
        <f t="shared" si="77"/>
        <v>42105.883819444447</v>
      </c>
      <c r="U637" s="11">
        <f t="shared" si="78"/>
        <v>2015</v>
      </c>
      <c r="V637" t="str">
        <f t="shared" si="79"/>
        <v>Mar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3"/>
        <v>0.2</v>
      </c>
      <c r="P638" s="5">
        <f t="shared" si="72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42131.247106481482</v>
      </c>
      <c r="T638" s="10">
        <f t="shared" si="77"/>
        <v>42161.240972222215</v>
      </c>
      <c r="U638" s="11">
        <f t="shared" si="78"/>
        <v>2015</v>
      </c>
      <c r="V638" t="str">
        <f t="shared" si="79"/>
        <v>May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3"/>
        <v>0</v>
      </c>
      <c r="P639" s="5">
        <f t="shared" si="72"/>
        <v>0</v>
      </c>
      <c r="Q639" t="str">
        <f t="shared" si="74"/>
        <v>technology</v>
      </c>
      <c r="R639" t="str">
        <f t="shared" si="75"/>
        <v>web</v>
      </c>
      <c r="S639" s="10">
        <f t="shared" si="76"/>
        <v>42762.75368055555</v>
      </c>
      <c r="T639" s="10">
        <f t="shared" si="77"/>
        <v>42791.75277777778</v>
      </c>
      <c r="U639" s="11">
        <f t="shared" si="78"/>
        <v>2017</v>
      </c>
      <c r="V639" t="str">
        <f t="shared" si="79"/>
        <v>Jan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3"/>
        <v>9.0000000000000011E-3</v>
      </c>
      <c r="P640" s="5">
        <f t="shared" si="72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42759.384976851848</v>
      </c>
      <c r="T640" s="10">
        <f t="shared" si="77"/>
        <v>42819.343310185184</v>
      </c>
      <c r="U640" s="11">
        <f t="shared" si="78"/>
        <v>2017</v>
      </c>
      <c r="V640" t="str">
        <f t="shared" si="79"/>
        <v>Jan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3"/>
        <v>9.9999999999999991E-5</v>
      </c>
      <c r="P641" s="5">
        <f t="shared" si="72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41865.374942129631</v>
      </c>
      <c r="T641" s="10">
        <f t="shared" si="77"/>
        <v>41925.374942129631</v>
      </c>
      <c r="U641" s="11">
        <f t="shared" si="78"/>
        <v>2014</v>
      </c>
      <c r="V641" t="str">
        <f t="shared" si="79"/>
        <v>Aug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3"/>
        <v>144.28571428571428</v>
      </c>
      <c r="P642" s="5">
        <f t="shared" ref="P642:P705" si="80">IFERROR(E642/L642,0)</f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42683.21197916667</v>
      </c>
      <c r="T642" s="10">
        <f t="shared" si="77"/>
        <v>42698.749999999993</v>
      </c>
      <c r="U642" s="11">
        <f t="shared" si="78"/>
        <v>2016</v>
      </c>
      <c r="V642" t="str">
        <f t="shared" si="79"/>
        <v>Nov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1">(E643/D643)*100</f>
        <v>119.16249999999999</v>
      </c>
      <c r="P643" s="5">
        <f t="shared" si="80"/>
        <v>151.31746031746033</v>
      </c>
      <c r="Q643" t="str">
        <f t="shared" ref="Q643:Q706" si="82">LEFT(N643,FIND("/",N643)-1)</f>
        <v>technology</v>
      </c>
      <c r="R643" t="str">
        <f t="shared" ref="R643:R706" si="83">MID(N643,FIND("/",N643)+1,9999)</f>
        <v>wearables</v>
      </c>
      <c r="S643" s="10">
        <f t="shared" ref="S643:S706" si="84">(((J643/60)/60)/24)+DATE(1970,1,1)+(-5/24)</f>
        <v>42199.361666666664</v>
      </c>
      <c r="T643" s="10">
        <f t="shared" ref="T643:T706" si="85">(((I643/60)/60)/24)+DATE(1970,1,1)+(-5/24)</f>
        <v>42229.361666666664</v>
      </c>
      <c r="U643" s="11">
        <f t="shared" ref="U643:U706" si="86">YEAR(S643)</f>
        <v>2015</v>
      </c>
      <c r="V643" t="str">
        <f t="shared" ref="V643:V706" si="87">TEXT(S643, "mmm")</f>
        <v>Jul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1"/>
        <v>1460.4850000000001</v>
      </c>
      <c r="P644" s="5">
        <f t="shared" si="80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42199.442986111106</v>
      </c>
      <c r="T644" s="10">
        <f t="shared" si="85"/>
        <v>42235.442986111106</v>
      </c>
      <c r="U644" s="11">
        <f t="shared" si="86"/>
        <v>2015</v>
      </c>
      <c r="V644" t="str">
        <f t="shared" si="87"/>
        <v>Jul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1"/>
        <v>105.80799999999999</v>
      </c>
      <c r="P645" s="5">
        <f t="shared" si="80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42100.43373842592</v>
      </c>
      <c r="T645" s="10">
        <f t="shared" si="85"/>
        <v>42155.43373842592</v>
      </c>
      <c r="U645" s="11">
        <f t="shared" si="86"/>
        <v>2015</v>
      </c>
      <c r="V645" t="str">
        <f t="shared" si="87"/>
        <v>Apr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1"/>
        <v>300.11791999999997</v>
      </c>
      <c r="P646" s="5">
        <f t="shared" si="80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41898.457627314812</v>
      </c>
      <c r="T646" s="10">
        <f t="shared" si="85"/>
        <v>41940.833333333328</v>
      </c>
      <c r="U646" s="11">
        <f t="shared" si="86"/>
        <v>2014</v>
      </c>
      <c r="V646" t="str">
        <f t="shared" si="87"/>
        <v>Sep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1"/>
        <v>278.7</v>
      </c>
      <c r="P647" s="5">
        <f t="shared" si="80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42563.817986111106</v>
      </c>
      <c r="T647" s="10">
        <f t="shared" si="85"/>
        <v>42593.817986111106</v>
      </c>
      <c r="U647" s="11">
        <f t="shared" si="86"/>
        <v>2016</v>
      </c>
      <c r="V647" t="str">
        <f t="shared" si="87"/>
        <v>Jul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1"/>
        <v>131.87625</v>
      </c>
      <c r="P648" s="5">
        <f t="shared" si="80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41832.644293981481</v>
      </c>
      <c r="T648" s="10">
        <f t="shared" si="85"/>
        <v>41862.644293981481</v>
      </c>
      <c r="U648" s="11">
        <f t="shared" si="86"/>
        <v>2014</v>
      </c>
      <c r="V648" t="str">
        <f t="shared" si="87"/>
        <v>Jul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1"/>
        <v>107.05</v>
      </c>
      <c r="P649" s="5">
        <f t="shared" si="80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42416.559594907405</v>
      </c>
      <c r="T649" s="10">
        <f t="shared" si="85"/>
        <v>42446.517928240741</v>
      </c>
      <c r="U649" s="11">
        <f t="shared" si="86"/>
        <v>2016</v>
      </c>
      <c r="V649" t="str">
        <f t="shared" si="87"/>
        <v>Feb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1"/>
        <v>126.82285714285715</v>
      </c>
      <c r="P650" s="5">
        <f t="shared" si="80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41891.485046296293</v>
      </c>
      <c r="T650" s="10">
        <f t="shared" si="85"/>
        <v>41926.485046296293</v>
      </c>
      <c r="U650" s="11">
        <f t="shared" si="86"/>
        <v>2014</v>
      </c>
      <c r="V650" t="str">
        <f t="shared" si="87"/>
        <v>Sep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1"/>
        <v>139.96</v>
      </c>
      <c r="P651" s="5">
        <f t="shared" si="80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41877.703854166662</v>
      </c>
      <c r="T651" s="10">
        <f t="shared" si="85"/>
        <v>41898.703854166662</v>
      </c>
      <c r="U651" s="11">
        <f t="shared" si="86"/>
        <v>2014</v>
      </c>
      <c r="V651" t="str">
        <f t="shared" si="87"/>
        <v>Aug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1"/>
        <v>112.4</v>
      </c>
      <c r="P652" s="5">
        <f t="shared" si="80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41931.828518518516</v>
      </c>
      <c r="T652" s="10">
        <f t="shared" si="85"/>
        <v>41991.870185185187</v>
      </c>
      <c r="U652" s="11">
        <f t="shared" si="86"/>
        <v>2014</v>
      </c>
      <c r="V652" t="str">
        <f t="shared" si="87"/>
        <v>Oct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1"/>
        <v>100.52799999999999</v>
      </c>
      <c r="P653" s="5">
        <f t="shared" si="80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41955.809155092589</v>
      </c>
      <c r="T653" s="10">
        <f t="shared" si="85"/>
        <v>41985.809155092589</v>
      </c>
      <c r="U653" s="11">
        <f t="shared" si="86"/>
        <v>2014</v>
      </c>
      <c r="V653" t="str">
        <f t="shared" si="87"/>
        <v>Nov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1"/>
        <v>100.46666666666665</v>
      </c>
      <c r="P654" s="5">
        <f t="shared" si="80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42675.482060185182</v>
      </c>
      <c r="T654" s="10">
        <f t="shared" si="85"/>
        <v>42705.523726851847</v>
      </c>
      <c r="U654" s="11">
        <f t="shared" si="86"/>
        <v>2016</v>
      </c>
      <c r="V654" t="str">
        <f t="shared" si="87"/>
        <v>Nov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1"/>
        <v>141.446</v>
      </c>
      <c r="P655" s="5">
        <f t="shared" si="80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42199.410185185181</v>
      </c>
      <c r="T655" s="10">
        <f t="shared" si="85"/>
        <v>42236.410185185181</v>
      </c>
      <c r="U655" s="11">
        <f t="shared" si="86"/>
        <v>2015</v>
      </c>
      <c r="V655" t="str">
        <f t="shared" si="87"/>
        <v>Jul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1"/>
        <v>267.29166666666669</v>
      </c>
      <c r="P656" s="5">
        <f t="shared" si="80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42163.748993055553</v>
      </c>
      <c r="T656" s="10">
        <f t="shared" si="85"/>
        <v>42193.748993055553</v>
      </c>
      <c r="U656" s="11">
        <f t="shared" si="86"/>
        <v>2015</v>
      </c>
      <c r="V656" t="str">
        <f t="shared" si="87"/>
        <v>Jun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1"/>
        <v>146.88749999999999</v>
      </c>
      <c r="P657" s="5">
        <f t="shared" si="80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42045.748981481483</v>
      </c>
      <c r="T657" s="10">
        <f t="shared" si="85"/>
        <v>42075.707314814812</v>
      </c>
      <c r="U657" s="11">
        <f t="shared" si="86"/>
        <v>2015</v>
      </c>
      <c r="V657" t="str">
        <f t="shared" si="87"/>
        <v>Feb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1"/>
        <v>213.56</v>
      </c>
      <c r="P658" s="5">
        <f t="shared" si="80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42417.596284722218</v>
      </c>
      <c r="T658" s="10">
        <f t="shared" si="85"/>
        <v>42477.554618055547</v>
      </c>
      <c r="U658" s="11">
        <f t="shared" si="86"/>
        <v>2016</v>
      </c>
      <c r="V658" t="str">
        <f t="shared" si="87"/>
        <v>Feb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1"/>
        <v>125.69999999999999</v>
      </c>
      <c r="P659" s="5">
        <f t="shared" si="80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42331.637407407405</v>
      </c>
      <c r="T659" s="10">
        <f t="shared" si="85"/>
        <v>42361.637407407405</v>
      </c>
      <c r="U659" s="11">
        <f t="shared" si="86"/>
        <v>2015</v>
      </c>
      <c r="V659" t="str">
        <f t="shared" si="87"/>
        <v>Nov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1"/>
        <v>104.46206037108834</v>
      </c>
      <c r="P660" s="5">
        <f t="shared" si="80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42178.952418981477</v>
      </c>
      <c r="T660" s="10">
        <f t="shared" si="85"/>
        <v>42211.541666666664</v>
      </c>
      <c r="U660" s="11">
        <f t="shared" si="86"/>
        <v>2015</v>
      </c>
      <c r="V660" t="str">
        <f t="shared" si="87"/>
        <v>Jun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1"/>
        <v>100.56666666666668</v>
      </c>
      <c r="P661" s="5">
        <f t="shared" si="80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42209.385358796295</v>
      </c>
      <c r="T661" s="10">
        <f t="shared" si="85"/>
        <v>42239.385358796295</v>
      </c>
      <c r="U661" s="11">
        <f t="shared" si="86"/>
        <v>2015</v>
      </c>
      <c r="V661" t="str">
        <f t="shared" si="87"/>
        <v>Jul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1"/>
        <v>3.0579999999999998</v>
      </c>
      <c r="P662" s="5">
        <f t="shared" si="80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41922.533321759256</v>
      </c>
      <c r="T662" s="10">
        <f t="shared" si="85"/>
        <v>41952.574988425928</v>
      </c>
      <c r="U662" s="11">
        <f t="shared" si="86"/>
        <v>2014</v>
      </c>
      <c r="V662" t="str">
        <f t="shared" si="87"/>
        <v>Oct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1"/>
        <v>0.95</v>
      </c>
      <c r="P663" s="5">
        <f t="shared" si="80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42636.437025462961</v>
      </c>
      <c r="T663" s="10">
        <f t="shared" si="85"/>
        <v>42666.437025462961</v>
      </c>
      <c r="U663" s="11">
        <f t="shared" si="86"/>
        <v>2016</v>
      </c>
      <c r="V663" t="str">
        <f t="shared" si="87"/>
        <v>Sep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1"/>
        <v>0.4</v>
      </c>
      <c r="P664" s="5">
        <f t="shared" si="80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41990.229710648149</v>
      </c>
      <c r="T664" s="10">
        <f t="shared" si="85"/>
        <v>42020.229710648149</v>
      </c>
      <c r="U664" s="11">
        <f t="shared" si="86"/>
        <v>2014</v>
      </c>
      <c r="V664" t="str">
        <f t="shared" si="87"/>
        <v>Dec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1"/>
        <v>0.35000000000000003</v>
      </c>
      <c r="P665" s="5">
        <f t="shared" si="80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42173.634907407402</v>
      </c>
      <c r="T665" s="10">
        <f t="shared" si="85"/>
        <v>42203.634907407402</v>
      </c>
      <c r="U665" s="11">
        <f t="shared" si="86"/>
        <v>2015</v>
      </c>
      <c r="V665" t="str">
        <f t="shared" si="87"/>
        <v>Jun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1"/>
        <v>7.5333333333333332</v>
      </c>
      <c r="P666" s="5">
        <f t="shared" si="80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42077.458043981482</v>
      </c>
      <c r="T666" s="10">
        <f t="shared" si="85"/>
        <v>42107.458043981482</v>
      </c>
      <c r="U666" s="11">
        <f t="shared" si="86"/>
        <v>2015</v>
      </c>
      <c r="V666" t="str">
        <f t="shared" si="87"/>
        <v>Mar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1"/>
        <v>18.64</v>
      </c>
      <c r="P667" s="5">
        <f t="shared" si="80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42688.503020833326</v>
      </c>
      <c r="T667" s="10">
        <f t="shared" si="85"/>
        <v>42748.503020833326</v>
      </c>
      <c r="U667" s="11">
        <f t="shared" si="86"/>
        <v>2016</v>
      </c>
      <c r="V667" t="str">
        <f t="shared" si="87"/>
        <v>Nov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1"/>
        <v>4.0000000000000001E-3</v>
      </c>
      <c r="P668" s="5">
        <f t="shared" si="80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41838.623819444445</v>
      </c>
      <c r="T668" s="10">
        <f t="shared" si="85"/>
        <v>41868.623819444445</v>
      </c>
      <c r="U668" s="11">
        <f t="shared" si="86"/>
        <v>2014</v>
      </c>
      <c r="V668" t="str">
        <f t="shared" si="87"/>
        <v>Jul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1"/>
        <v>10.02</v>
      </c>
      <c r="P669" s="5">
        <f t="shared" si="80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42632.165081018517</v>
      </c>
      <c r="T669" s="10">
        <f t="shared" si="85"/>
        <v>42672.165081018517</v>
      </c>
      <c r="U669" s="11">
        <f t="shared" si="86"/>
        <v>2016</v>
      </c>
      <c r="V669" t="str">
        <f t="shared" si="87"/>
        <v>Sep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1"/>
        <v>4.5600000000000005</v>
      </c>
      <c r="P670" s="5">
        <f t="shared" si="80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42090.622939814813</v>
      </c>
      <c r="T670" s="10">
        <f t="shared" si="85"/>
        <v>42135.622939814813</v>
      </c>
      <c r="U670" s="11">
        <f t="shared" si="86"/>
        <v>2015</v>
      </c>
      <c r="V670" t="str">
        <f t="shared" si="87"/>
        <v>Mar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1"/>
        <v>21.5075</v>
      </c>
      <c r="P671" s="5">
        <f t="shared" si="80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42527.417337962957</v>
      </c>
      <c r="T671" s="10">
        <f t="shared" si="85"/>
        <v>42557.417337962957</v>
      </c>
      <c r="U671" s="11">
        <f t="shared" si="86"/>
        <v>2016</v>
      </c>
      <c r="V671" t="str">
        <f t="shared" si="87"/>
        <v>Jun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1"/>
        <v>29.276666666666667</v>
      </c>
      <c r="P672" s="5">
        <f t="shared" si="80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42506.501388888886</v>
      </c>
      <c r="T672" s="10">
        <f t="shared" si="85"/>
        <v>42540.131944444445</v>
      </c>
      <c r="U672" s="11">
        <f t="shared" si="86"/>
        <v>2016</v>
      </c>
      <c r="V672" t="str">
        <f t="shared" si="87"/>
        <v>May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1"/>
        <v>39.426666666666662</v>
      </c>
      <c r="P673" s="5">
        <f t="shared" si="80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41984.484398148146</v>
      </c>
      <c r="T673" s="10">
        <f t="shared" si="85"/>
        <v>42017.958333333336</v>
      </c>
      <c r="U673" s="11">
        <f t="shared" si="86"/>
        <v>2014</v>
      </c>
      <c r="V673" t="str">
        <f t="shared" si="87"/>
        <v>Dec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1"/>
        <v>21.628</v>
      </c>
      <c r="P674" s="5">
        <f t="shared" si="80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41974.011157407404</v>
      </c>
      <c r="T674" s="10">
        <f t="shared" si="85"/>
        <v>42004.999305555553</v>
      </c>
      <c r="U674" s="11">
        <f t="shared" si="86"/>
        <v>2014</v>
      </c>
      <c r="V674" t="str">
        <f t="shared" si="87"/>
        <v>Dec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1"/>
        <v>0.20500000000000002</v>
      </c>
      <c r="P675" s="5">
        <f t="shared" si="80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41838.6321412037</v>
      </c>
      <c r="T675" s="10">
        <f t="shared" si="85"/>
        <v>41883.6321412037</v>
      </c>
      <c r="U675" s="11">
        <f t="shared" si="86"/>
        <v>2014</v>
      </c>
      <c r="V675" t="str">
        <f t="shared" si="87"/>
        <v>Jul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1"/>
        <v>0.03</v>
      </c>
      <c r="P676" s="5">
        <f t="shared" si="80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41802.907719907402</v>
      </c>
      <c r="T676" s="10">
        <f t="shared" si="85"/>
        <v>41862.907719907402</v>
      </c>
      <c r="U676" s="11">
        <f t="shared" si="86"/>
        <v>2014</v>
      </c>
      <c r="V676" t="str">
        <f t="shared" si="87"/>
        <v>Jun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1"/>
        <v>14.85</v>
      </c>
      <c r="P677" s="5">
        <f t="shared" si="80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41975.722268518519</v>
      </c>
      <c r="T677" s="10">
        <f t="shared" si="85"/>
        <v>42005.082638888889</v>
      </c>
      <c r="U677" s="11">
        <f t="shared" si="86"/>
        <v>2014</v>
      </c>
      <c r="V677" t="str">
        <f t="shared" si="87"/>
        <v>Dec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1"/>
        <v>1.4710000000000001</v>
      </c>
      <c r="P678" s="5">
        <f t="shared" si="80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42012.559965277782</v>
      </c>
      <c r="T678" s="10">
        <f t="shared" si="85"/>
        <v>42042.559965277782</v>
      </c>
      <c r="U678" s="11">
        <f t="shared" si="86"/>
        <v>2015</v>
      </c>
      <c r="V678" t="str">
        <f t="shared" si="87"/>
        <v>Jan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1"/>
        <v>25.584</v>
      </c>
      <c r="P679" s="5">
        <f t="shared" si="80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42504.195543981477</v>
      </c>
      <c r="T679" s="10">
        <f t="shared" si="85"/>
        <v>42549.195543981477</v>
      </c>
      <c r="U679" s="11">
        <f t="shared" si="86"/>
        <v>2016</v>
      </c>
      <c r="V679" t="str">
        <f t="shared" si="87"/>
        <v>May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1"/>
        <v>3.8206896551724134</v>
      </c>
      <c r="P680" s="5">
        <f t="shared" si="80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42481.168263888881</v>
      </c>
      <c r="T680" s="10">
        <f t="shared" si="85"/>
        <v>42511.168263888881</v>
      </c>
      <c r="U680" s="11">
        <f t="shared" si="86"/>
        <v>2016</v>
      </c>
      <c r="V680" t="str">
        <f t="shared" si="87"/>
        <v>Apr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1"/>
        <v>15.485964912280703</v>
      </c>
      <c r="P681" s="5">
        <f t="shared" si="80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42556.487372685187</v>
      </c>
      <c r="T681" s="10">
        <f t="shared" si="85"/>
        <v>42616.487372685187</v>
      </c>
      <c r="U681" s="11">
        <f t="shared" si="86"/>
        <v>2016</v>
      </c>
      <c r="V681" t="str">
        <f t="shared" si="87"/>
        <v>Jul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1"/>
        <v>25.912000000000003</v>
      </c>
      <c r="P682" s="5">
        <f t="shared" si="80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41864.293182870366</v>
      </c>
      <c r="T682" s="10">
        <f t="shared" si="85"/>
        <v>41899.293182870366</v>
      </c>
      <c r="U682" s="11">
        <f t="shared" si="86"/>
        <v>2014</v>
      </c>
      <c r="V682" t="str">
        <f t="shared" si="87"/>
        <v>Aug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1"/>
        <v>0.04</v>
      </c>
      <c r="P683" s="5">
        <f t="shared" si="80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42639.597268518519</v>
      </c>
      <c r="T683" s="10">
        <f t="shared" si="85"/>
        <v>42669.597268518519</v>
      </c>
      <c r="U683" s="11">
        <f t="shared" si="86"/>
        <v>2016</v>
      </c>
      <c r="V683" t="str">
        <f t="shared" si="87"/>
        <v>Sep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1"/>
        <v>0.106</v>
      </c>
      <c r="P684" s="5">
        <f t="shared" si="80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42778.556967592587</v>
      </c>
      <c r="T684" s="10">
        <f t="shared" si="85"/>
        <v>42808.51530092593</v>
      </c>
      <c r="U684" s="11">
        <f t="shared" si="86"/>
        <v>2017</v>
      </c>
      <c r="V684" t="str">
        <f t="shared" si="87"/>
        <v>Feb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1"/>
        <v>0.85142857142857142</v>
      </c>
      <c r="P685" s="5">
        <f t="shared" si="80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42634.691712962966</v>
      </c>
      <c r="T685" s="10">
        <f t="shared" si="85"/>
        <v>42674.691712962966</v>
      </c>
      <c r="U685" s="11">
        <f t="shared" si="86"/>
        <v>2016</v>
      </c>
      <c r="V685" t="str">
        <f t="shared" si="87"/>
        <v>Sep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1"/>
        <v>7.4837500000000006</v>
      </c>
      <c r="P686" s="5">
        <f t="shared" si="80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41809.26494212963</v>
      </c>
      <c r="T686" s="10">
        <f t="shared" si="85"/>
        <v>41844.916666666664</v>
      </c>
      <c r="U686" s="11">
        <f t="shared" si="86"/>
        <v>2014</v>
      </c>
      <c r="V686" t="str">
        <f t="shared" si="87"/>
        <v>Jun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1"/>
        <v>27.650000000000002</v>
      </c>
      <c r="P687" s="5">
        <f t="shared" si="80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41971.658240740733</v>
      </c>
      <c r="T687" s="10">
        <f t="shared" si="85"/>
        <v>42016.658240740733</v>
      </c>
      <c r="U687" s="11">
        <f t="shared" si="86"/>
        <v>2014</v>
      </c>
      <c r="V687" t="str">
        <f t="shared" si="87"/>
        <v>Nov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1"/>
        <v>0</v>
      </c>
      <c r="P688" s="5">
        <f t="shared" si="80"/>
        <v>0</v>
      </c>
      <c r="Q688" t="str">
        <f t="shared" si="82"/>
        <v>technology</v>
      </c>
      <c r="R688" t="str">
        <f t="shared" si="83"/>
        <v>wearables</v>
      </c>
      <c r="S688" s="10">
        <f t="shared" si="84"/>
        <v>42189.464930555558</v>
      </c>
      <c r="T688" s="10">
        <f t="shared" si="85"/>
        <v>42219.464930555558</v>
      </c>
      <c r="U688" s="11">
        <f t="shared" si="86"/>
        <v>2015</v>
      </c>
      <c r="V688" t="str">
        <f t="shared" si="87"/>
        <v>Jul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1"/>
        <v>3.55</v>
      </c>
      <c r="P689" s="5">
        <f t="shared" si="80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42711.542280092595</v>
      </c>
      <c r="T689" s="10">
        <f t="shared" si="85"/>
        <v>42771.542280092595</v>
      </c>
      <c r="U689" s="11">
        <f t="shared" si="86"/>
        <v>2016</v>
      </c>
      <c r="V689" t="str">
        <f t="shared" si="87"/>
        <v>Dec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1"/>
        <v>72.989999999999995</v>
      </c>
      <c r="P690" s="5">
        <f t="shared" si="80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42261.896446759252</v>
      </c>
      <c r="T690" s="10">
        <f t="shared" si="85"/>
        <v>42291.896446759252</v>
      </c>
      <c r="U690" s="11">
        <f t="shared" si="86"/>
        <v>2015</v>
      </c>
      <c r="V690" t="str">
        <f t="shared" si="87"/>
        <v>Sep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1"/>
        <v>57.648750000000007</v>
      </c>
      <c r="P691" s="5">
        <f t="shared" si="80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42675.459456018514</v>
      </c>
      <c r="T691" s="10">
        <f t="shared" si="85"/>
        <v>42711.999305555553</v>
      </c>
      <c r="U691" s="11">
        <f t="shared" si="86"/>
        <v>2016</v>
      </c>
      <c r="V691" t="str">
        <f t="shared" si="87"/>
        <v>Nov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1"/>
        <v>12.34</v>
      </c>
      <c r="P692" s="5">
        <f t="shared" si="80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42579.426400462959</v>
      </c>
      <c r="T692" s="10">
        <f t="shared" si="85"/>
        <v>42622.041666666664</v>
      </c>
      <c r="U692" s="11">
        <f t="shared" si="86"/>
        <v>2016</v>
      </c>
      <c r="V692" t="str">
        <f t="shared" si="87"/>
        <v>Jul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1"/>
        <v>0.52</v>
      </c>
      <c r="P693" s="5">
        <f t="shared" si="80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42157.819976851846</v>
      </c>
      <c r="T693" s="10">
        <f t="shared" si="85"/>
        <v>42185.819976851846</v>
      </c>
      <c r="U693" s="11">
        <f t="shared" si="86"/>
        <v>2015</v>
      </c>
      <c r="V693" t="str">
        <f t="shared" si="87"/>
        <v>Jun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1"/>
        <v>6.5299999999999994</v>
      </c>
      <c r="P694" s="5">
        <f t="shared" si="80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42696.167395833334</v>
      </c>
      <c r="T694" s="10">
        <f t="shared" si="85"/>
        <v>42726.167395833334</v>
      </c>
      <c r="U694" s="11">
        <f t="shared" si="86"/>
        <v>2016</v>
      </c>
      <c r="V694" t="str">
        <f t="shared" si="87"/>
        <v>Nov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1"/>
        <v>35.338000000000001</v>
      </c>
      <c r="P695" s="5">
        <f t="shared" si="80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42094.599849537037</v>
      </c>
      <c r="T695" s="10">
        <f t="shared" si="85"/>
        <v>42124.599849537037</v>
      </c>
      <c r="U695" s="11">
        <f t="shared" si="86"/>
        <v>2015</v>
      </c>
      <c r="V695" t="str">
        <f t="shared" si="87"/>
        <v>Mar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1"/>
        <v>0.39333333333333331</v>
      </c>
      <c r="P696" s="5">
        <f t="shared" si="80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42737.455543981479</v>
      </c>
      <c r="T696" s="10">
        <f t="shared" si="85"/>
        <v>42767.455543981479</v>
      </c>
      <c r="U696" s="11">
        <f t="shared" si="86"/>
        <v>2017</v>
      </c>
      <c r="V696" t="str">
        <f t="shared" si="87"/>
        <v>Jan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1"/>
        <v>1.06</v>
      </c>
      <c r="P697" s="5">
        <f t="shared" si="80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41913.312731481477</v>
      </c>
      <c r="T697" s="10">
        <f t="shared" si="85"/>
        <v>41943.312731481477</v>
      </c>
      <c r="U697" s="11">
        <f t="shared" si="86"/>
        <v>2014</v>
      </c>
      <c r="V697" t="str">
        <f t="shared" si="87"/>
        <v>Oct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1"/>
        <v>5.7142857142857147E-4</v>
      </c>
      <c r="P698" s="5">
        <f t="shared" si="80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41815.718773148146</v>
      </c>
      <c r="T698" s="10">
        <f t="shared" si="85"/>
        <v>41845.718773148146</v>
      </c>
      <c r="U698" s="11">
        <f t="shared" si="86"/>
        <v>2014</v>
      </c>
      <c r="V698" t="str">
        <f t="shared" si="87"/>
        <v>Jun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1"/>
        <v>46.379999999999995</v>
      </c>
      <c r="P699" s="5">
        <f t="shared" si="80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42388.314687500002</v>
      </c>
      <c r="T699" s="10">
        <f t="shared" si="85"/>
        <v>42403.314687500002</v>
      </c>
      <c r="U699" s="11">
        <f t="shared" si="86"/>
        <v>2016</v>
      </c>
      <c r="V699" t="str">
        <f t="shared" si="87"/>
        <v>Jan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1"/>
        <v>15.39</v>
      </c>
      <c r="P700" s="5">
        <f t="shared" si="80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41866.72274305555</v>
      </c>
      <c r="T700" s="10">
        <f t="shared" si="85"/>
        <v>41899.875</v>
      </c>
      <c r="U700" s="11">
        <f t="shared" si="86"/>
        <v>2014</v>
      </c>
      <c r="V700" t="str">
        <f t="shared" si="87"/>
        <v>Aug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1"/>
        <v>82.422107692307705</v>
      </c>
      <c r="P701" s="5">
        <f t="shared" si="80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41563.277175925927</v>
      </c>
      <c r="T701" s="10">
        <f t="shared" si="85"/>
        <v>41600.458333333328</v>
      </c>
      <c r="U701" s="11">
        <f t="shared" si="86"/>
        <v>2013</v>
      </c>
      <c r="V701" t="str">
        <f t="shared" si="87"/>
        <v>Oct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1"/>
        <v>2.6866666666666665</v>
      </c>
      <c r="P702" s="5">
        <f t="shared" si="80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42715.480104166665</v>
      </c>
      <c r="T702" s="10">
        <f t="shared" si="85"/>
        <v>42745.480104166665</v>
      </c>
      <c r="U702" s="11">
        <f t="shared" si="86"/>
        <v>2016</v>
      </c>
      <c r="V702" t="str">
        <f t="shared" si="87"/>
        <v>Dec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1"/>
        <v>26.6</v>
      </c>
      <c r="P703" s="5">
        <f t="shared" si="80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41813.454629629625</v>
      </c>
      <c r="T703" s="10">
        <f t="shared" si="85"/>
        <v>41843.454629629625</v>
      </c>
      <c r="U703" s="11">
        <f t="shared" si="86"/>
        <v>2014</v>
      </c>
      <c r="V703" t="str">
        <f t="shared" si="87"/>
        <v>Jun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1"/>
        <v>30.813400000000001</v>
      </c>
      <c r="P704" s="5">
        <f t="shared" si="80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42668.518368055556</v>
      </c>
      <c r="T704" s="10">
        <f t="shared" si="85"/>
        <v>42698.560034722213</v>
      </c>
      <c r="U704" s="11">
        <f t="shared" si="86"/>
        <v>2016</v>
      </c>
      <c r="V704" t="str">
        <f t="shared" si="87"/>
        <v>Oct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1"/>
        <v>5.58</v>
      </c>
      <c r="P705" s="5">
        <f t="shared" si="80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42711.742465277777</v>
      </c>
      <c r="T705" s="10">
        <f t="shared" si="85"/>
        <v>42766.772222222215</v>
      </c>
      <c r="U705" s="11">
        <f t="shared" si="86"/>
        <v>2016</v>
      </c>
      <c r="V705" t="str">
        <f t="shared" si="87"/>
        <v>Dec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1"/>
        <v>0.87454545454545463</v>
      </c>
      <c r="P706" s="5">
        <f t="shared" ref="P706:P769" si="88">IFERROR(E706/L706,0)</f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42725.984583333331</v>
      </c>
      <c r="T706" s="10">
        <f t="shared" si="85"/>
        <v>42785.984583333331</v>
      </c>
      <c r="U706" s="11">
        <f t="shared" si="86"/>
        <v>2016</v>
      </c>
      <c r="V706" t="str">
        <f t="shared" si="87"/>
        <v>Dec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9">(E707/D707)*100</f>
        <v>0.97699999999999987</v>
      </c>
      <c r="P707" s="5">
        <f t="shared" si="88"/>
        <v>195.4</v>
      </c>
      <c r="Q707" t="str">
        <f t="shared" ref="Q707:Q770" si="90">LEFT(N707,FIND("/",N707)-1)</f>
        <v>technology</v>
      </c>
      <c r="R707" t="str">
        <f t="shared" ref="R707:R770" si="91">MID(N707,FIND("/",N707)+1,9999)</f>
        <v>wearables</v>
      </c>
      <c r="S707" s="10">
        <f t="shared" ref="S707:S770" si="92">(((J707/60)/60)/24)+DATE(1970,1,1)+(-5/24)</f>
        <v>42726.283310185179</v>
      </c>
      <c r="T707" s="10">
        <f t="shared" ref="T707:T770" si="93">(((I707/60)/60)/24)+DATE(1970,1,1)+(-5/24)</f>
        <v>42756.283310185179</v>
      </c>
      <c r="U707" s="11">
        <f t="shared" ref="U707:U770" si="94">YEAR(S707)</f>
        <v>2016</v>
      </c>
      <c r="V707" t="str">
        <f t="shared" ref="V707:V770" si="95">TEXT(S707, "mmm")</f>
        <v>Dec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9"/>
        <v>0</v>
      </c>
      <c r="P708" s="5">
        <f t="shared" si="88"/>
        <v>0</v>
      </c>
      <c r="Q708" t="str">
        <f t="shared" si="90"/>
        <v>technology</v>
      </c>
      <c r="R708" t="str">
        <f t="shared" si="91"/>
        <v>wearables</v>
      </c>
      <c r="S708" s="10">
        <f t="shared" si="92"/>
        <v>42676.786840277775</v>
      </c>
      <c r="T708" s="10">
        <f t="shared" si="93"/>
        <v>42718.568749999999</v>
      </c>
      <c r="U708" s="11">
        <f t="shared" si="94"/>
        <v>2016</v>
      </c>
      <c r="V708" t="str">
        <f t="shared" si="95"/>
        <v>Nov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9"/>
        <v>78.927352941176466</v>
      </c>
      <c r="P709" s="5">
        <f t="shared" si="88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42696.45517361111</v>
      </c>
      <c r="T709" s="10">
        <f t="shared" si="93"/>
        <v>42736.45517361111</v>
      </c>
      <c r="U709" s="11">
        <f t="shared" si="94"/>
        <v>2016</v>
      </c>
      <c r="V709" t="str">
        <f t="shared" si="95"/>
        <v>Nov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9"/>
        <v>22.092500000000001</v>
      </c>
      <c r="P710" s="5">
        <f t="shared" si="88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41835.372685185182</v>
      </c>
      <c r="T710" s="10">
        <f t="shared" si="93"/>
        <v>41895.372685185182</v>
      </c>
      <c r="U710" s="11">
        <f t="shared" si="94"/>
        <v>2014</v>
      </c>
      <c r="V710" t="str">
        <f t="shared" si="95"/>
        <v>Jul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9"/>
        <v>0.40666666666666662</v>
      </c>
      <c r="P711" s="5">
        <f t="shared" si="88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41947.832858796297</v>
      </c>
      <c r="T711" s="10">
        <f t="shared" si="93"/>
        <v>41977.832858796297</v>
      </c>
      <c r="U711" s="11">
        <f t="shared" si="94"/>
        <v>2014</v>
      </c>
      <c r="V711" t="str">
        <f t="shared" si="95"/>
        <v>Nov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9"/>
        <v>0</v>
      </c>
      <c r="P712" s="5">
        <f t="shared" si="88"/>
        <v>0</v>
      </c>
      <c r="Q712" t="str">
        <f t="shared" si="90"/>
        <v>technology</v>
      </c>
      <c r="R712" t="str">
        <f t="shared" si="91"/>
        <v>wearables</v>
      </c>
      <c r="S712" s="10">
        <f t="shared" si="92"/>
        <v>41837.776643518519</v>
      </c>
      <c r="T712" s="10">
        <f t="shared" si="93"/>
        <v>41870.822222222218</v>
      </c>
      <c r="U712" s="11">
        <f t="shared" si="94"/>
        <v>2014</v>
      </c>
      <c r="V712" t="str">
        <f t="shared" si="95"/>
        <v>Jul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9"/>
        <v>33.790999999999997</v>
      </c>
      <c r="P713" s="5">
        <f t="shared" si="88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42678.250787037039</v>
      </c>
      <c r="T713" s="10">
        <f t="shared" si="93"/>
        <v>42718.292453703696</v>
      </c>
      <c r="U713" s="11">
        <f t="shared" si="94"/>
        <v>2016</v>
      </c>
      <c r="V713" t="str">
        <f t="shared" si="95"/>
        <v>Nov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9"/>
        <v>0.21649484536082475</v>
      </c>
      <c r="P714" s="5">
        <f t="shared" si="88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42384.472592592596</v>
      </c>
      <c r="T714" s="10">
        <f t="shared" si="93"/>
        <v>42414.472592592596</v>
      </c>
      <c r="U714" s="11">
        <f t="shared" si="94"/>
        <v>2016</v>
      </c>
      <c r="V714" t="str">
        <f t="shared" si="95"/>
        <v>Jan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9"/>
        <v>0.79600000000000004</v>
      </c>
      <c r="P715" s="5">
        <f t="shared" si="88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42496.320972222216</v>
      </c>
      <c r="T715" s="10">
        <f t="shared" si="93"/>
        <v>42526.320972222216</v>
      </c>
      <c r="U715" s="11">
        <f t="shared" si="94"/>
        <v>2016</v>
      </c>
      <c r="V715" t="str">
        <f t="shared" si="95"/>
        <v>May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9"/>
        <v>14.993333333333334</v>
      </c>
      <c r="P716" s="5">
        <f t="shared" si="88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42734.579652777778</v>
      </c>
      <c r="T716" s="10">
        <f t="shared" si="93"/>
        <v>42794.579652777778</v>
      </c>
      <c r="U716" s="11">
        <f t="shared" si="94"/>
        <v>2016</v>
      </c>
      <c r="V716" t="str">
        <f t="shared" si="95"/>
        <v>Dec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9"/>
        <v>5.0509090909090908</v>
      </c>
      <c r="P717" s="5">
        <f t="shared" si="88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42272.8824074074</v>
      </c>
      <c r="T717" s="10">
        <f t="shared" si="93"/>
        <v>42312.924074074072</v>
      </c>
      <c r="U717" s="11">
        <f t="shared" si="94"/>
        <v>2015</v>
      </c>
      <c r="V717" t="str">
        <f t="shared" si="95"/>
        <v>Sep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9"/>
        <v>10.214285714285715</v>
      </c>
      <c r="P718" s="5">
        <f t="shared" si="88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41940.450312499997</v>
      </c>
      <c r="T718" s="10">
        <f t="shared" si="93"/>
        <v>41973.791666666664</v>
      </c>
      <c r="U718" s="11">
        <f t="shared" si="94"/>
        <v>2014</v>
      </c>
      <c r="V718" t="str">
        <f t="shared" si="95"/>
        <v>Oct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9"/>
        <v>0.30499999999999999</v>
      </c>
      <c r="P719" s="5">
        <f t="shared" si="88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41857.645856481482</v>
      </c>
      <c r="T719" s="10">
        <f t="shared" si="93"/>
        <v>41887.645856481482</v>
      </c>
      <c r="U719" s="11">
        <f t="shared" si="94"/>
        <v>2014</v>
      </c>
      <c r="V719" t="str">
        <f t="shared" si="95"/>
        <v>Aug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9"/>
        <v>0.75</v>
      </c>
      <c r="P720" s="5">
        <f t="shared" si="88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42752.637118055551</v>
      </c>
      <c r="T720" s="10">
        <f t="shared" si="93"/>
        <v>42784.040972222218</v>
      </c>
      <c r="U720" s="11">
        <f t="shared" si="94"/>
        <v>2017</v>
      </c>
      <c r="V720" t="str">
        <f t="shared" si="95"/>
        <v>Jan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9"/>
        <v>1.2933333333333332</v>
      </c>
      <c r="P721" s="5">
        <f t="shared" si="88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42408.83189814815</v>
      </c>
      <c r="T721" s="10">
        <f t="shared" si="93"/>
        <v>42422.83189814815</v>
      </c>
      <c r="U721" s="11">
        <f t="shared" si="94"/>
        <v>2016</v>
      </c>
      <c r="V721" t="str">
        <f t="shared" si="95"/>
        <v>Feb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9"/>
        <v>143.94736842105263</v>
      </c>
      <c r="P722" s="5">
        <f t="shared" si="88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40909.440868055557</v>
      </c>
      <c r="T722" s="10">
        <f t="shared" si="93"/>
        <v>40937.440868055557</v>
      </c>
      <c r="U722" s="11">
        <f t="shared" si="94"/>
        <v>2012</v>
      </c>
      <c r="V722" t="str">
        <f t="shared" si="95"/>
        <v>Jan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9"/>
        <v>122.10975609756099</v>
      </c>
      <c r="P723" s="5">
        <f t="shared" si="88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41807.363506944443</v>
      </c>
      <c r="T723" s="10">
        <f t="shared" si="93"/>
        <v>41852.363506944443</v>
      </c>
      <c r="U723" s="11">
        <f t="shared" si="94"/>
        <v>2014</v>
      </c>
      <c r="V723" t="str">
        <f t="shared" si="95"/>
        <v>Jun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9"/>
        <v>132.024</v>
      </c>
      <c r="P724" s="5">
        <f t="shared" si="88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40977.596967592588</v>
      </c>
      <c r="T724" s="10">
        <f t="shared" si="93"/>
        <v>41007.555300925924</v>
      </c>
      <c r="U724" s="11">
        <f t="shared" si="94"/>
        <v>2012</v>
      </c>
      <c r="V724" t="str">
        <f t="shared" si="95"/>
        <v>Mar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9"/>
        <v>109.38000000000001</v>
      </c>
      <c r="P725" s="5">
        <f t="shared" si="88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42184.608206018522</v>
      </c>
      <c r="T725" s="10">
        <f t="shared" si="93"/>
        <v>42214.957638888889</v>
      </c>
      <c r="U725" s="11">
        <f t="shared" si="94"/>
        <v>2015</v>
      </c>
      <c r="V725" t="str">
        <f t="shared" si="95"/>
        <v>Jun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9"/>
        <v>105.47157142857144</v>
      </c>
      <c r="P726" s="5">
        <f t="shared" si="88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40694.430127314808</v>
      </c>
      <c r="T726" s="10">
        <f t="shared" si="93"/>
        <v>40724.430127314808</v>
      </c>
      <c r="U726" s="11">
        <f t="shared" si="94"/>
        <v>2011</v>
      </c>
      <c r="V726" t="str">
        <f t="shared" si="95"/>
        <v>May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9"/>
        <v>100.35000000000001</v>
      </c>
      <c r="P727" s="5">
        <f t="shared" si="88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42321.417962962958</v>
      </c>
      <c r="T727" s="10">
        <f t="shared" si="93"/>
        <v>42351.417962962958</v>
      </c>
      <c r="U727" s="11">
        <f t="shared" si="94"/>
        <v>2015</v>
      </c>
      <c r="V727" t="str">
        <f t="shared" si="95"/>
        <v>Nov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9"/>
        <v>101.4</v>
      </c>
      <c r="P728" s="5">
        <f t="shared" si="88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41345.834340277775</v>
      </c>
      <c r="T728" s="10">
        <f t="shared" si="93"/>
        <v>41375.834340277775</v>
      </c>
      <c r="U728" s="11">
        <f t="shared" si="94"/>
        <v>2013</v>
      </c>
      <c r="V728" t="str">
        <f t="shared" si="95"/>
        <v>Mar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9"/>
        <v>155.51428571428571</v>
      </c>
      <c r="P729" s="5">
        <f t="shared" si="88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41246.811909722215</v>
      </c>
      <c r="T729" s="10">
        <f t="shared" si="93"/>
        <v>41288.680555555555</v>
      </c>
      <c r="U729" s="11">
        <f t="shared" si="94"/>
        <v>2012</v>
      </c>
      <c r="V729" t="str">
        <f t="shared" si="95"/>
        <v>Dec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9"/>
        <v>105.566</v>
      </c>
      <c r="P730" s="5">
        <f t="shared" si="88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40731.629131944443</v>
      </c>
      <c r="T730" s="10">
        <f t="shared" si="93"/>
        <v>40776.629131944443</v>
      </c>
      <c r="U730" s="11">
        <f t="shared" si="94"/>
        <v>2011</v>
      </c>
      <c r="V730" t="str">
        <f t="shared" si="95"/>
        <v>Jul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9"/>
        <v>130.65</v>
      </c>
      <c r="P731" s="5">
        <f t="shared" si="88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41110.97755787037</v>
      </c>
      <c r="T731" s="10">
        <f t="shared" si="93"/>
        <v>41170.97755787037</v>
      </c>
      <c r="U731" s="11">
        <f t="shared" si="94"/>
        <v>2012</v>
      </c>
      <c r="V731" t="str">
        <f t="shared" si="95"/>
        <v>Jul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9"/>
        <v>132.19</v>
      </c>
      <c r="P732" s="5">
        <f t="shared" si="88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40854.536932870367</v>
      </c>
      <c r="T732" s="10">
        <f t="shared" si="93"/>
        <v>40884.536932870367</v>
      </c>
      <c r="U732" s="11">
        <f t="shared" si="94"/>
        <v>2011</v>
      </c>
      <c r="V732" t="str">
        <f t="shared" si="95"/>
        <v>Nov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9"/>
        <v>126</v>
      </c>
      <c r="P733" s="5">
        <f t="shared" si="88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40879.587349537032</v>
      </c>
      <c r="T733" s="10">
        <f t="shared" si="93"/>
        <v>40930.041666666664</v>
      </c>
      <c r="U733" s="11">
        <f t="shared" si="94"/>
        <v>2011</v>
      </c>
      <c r="V733" t="str">
        <f t="shared" si="95"/>
        <v>Dec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9"/>
        <v>160</v>
      </c>
      <c r="P734" s="5">
        <f t="shared" si="88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41486.21598379629</v>
      </c>
      <c r="T734" s="10">
        <f t="shared" si="93"/>
        <v>41546.21598379629</v>
      </c>
      <c r="U734" s="11">
        <f t="shared" si="94"/>
        <v>2013</v>
      </c>
      <c r="V734" t="str">
        <f t="shared" si="95"/>
        <v>Jul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9"/>
        <v>120.48</v>
      </c>
      <c r="P735" s="5">
        <f t="shared" si="88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41598.211712962962</v>
      </c>
      <c r="T735" s="10">
        <f t="shared" si="93"/>
        <v>41628.211712962962</v>
      </c>
      <c r="U735" s="11">
        <f t="shared" si="94"/>
        <v>2013</v>
      </c>
      <c r="V735" t="str">
        <f t="shared" si="95"/>
        <v>Nov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9"/>
        <v>125.52941176470588</v>
      </c>
      <c r="P736" s="5">
        <f t="shared" si="88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42101.956249999996</v>
      </c>
      <c r="T736" s="10">
        <f t="shared" si="93"/>
        <v>42132.999999999993</v>
      </c>
      <c r="U736" s="11">
        <f t="shared" si="94"/>
        <v>2015</v>
      </c>
      <c r="V736" t="str">
        <f t="shared" si="95"/>
        <v>Apr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9"/>
        <v>114.40638297872341</v>
      </c>
      <c r="P737" s="5">
        <f t="shared" si="88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41945.821134259255</v>
      </c>
      <c r="T737" s="10">
        <f t="shared" si="93"/>
        <v>41976.818749999999</v>
      </c>
      <c r="U737" s="11">
        <f t="shared" si="94"/>
        <v>2014</v>
      </c>
      <c r="V737" t="str">
        <f t="shared" si="95"/>
        <v>Nov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9"/>
        <v>315.13888888888891</v>
      </c>
      <c r="P738" s="5">
        <f t="shared" si="88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41579.525925925926</v>
      </c>
      <c r="T738" s="10">
        <f t="shared" si="93"/>
        <v>41598.999305555553</v>
      </c>
      <c r="U738" s="11">
        <f t="shared" si="94"/>
        <v>2013</v>
      </c>
      <c r="V738" t="str">
        <f t="shared" si="95"/>
        <v>Nov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9"/>
        <v>122.39999999999999</v>
      </c>
      <c r="P739" s="5">
        <f t="shared" si="88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41667.066979166666</v>
      </c>
      <c r="T739" s="10">
        <f t="shared" si="93"/>
        <v>41684.625</v>
      </c>
      <c r="U739" s="11">
        <f t="shared" si="94"/>
        <v>2014</v>
      </c>
      <c r="V739" t="str">
        <f t="shared" si="95"/>
        <v>Jan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9"/>
        <v>106.73333333333332</v>
      </c>
      <c r="P740" s="5">
        <f t="shared" si="88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41943.395763888882</v>
      </c>
      <c r="T740" s="10">
        <f t="shared" si="93"/>
        <v>41973.999305555553</v>
      </c>
      <c r="U740" s="11">
        <f t="shared" si="94"/>
        <v>2014</v>
      </c>
      <c r="V740" t="str">
        <f t="shared" si="95"/>
        <v>Oct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9"/>
        <v>158.33333333333331</v>
      </c>
      <c r="P741" s="5">
        <f t="shared" si="88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41829.294317129628</v>
      </c>
      <c r="T741" s="10">
        <f t="shared" si="93"/>
        <v>41862.294317129628</v>
      </c>
      <c r="U741" s="11">
        <f t="shared" si="94"/>
        <v>2014</v>
      </c>
      <c r="V741" t="str">
        <f t="shared" si="95"/>
        <v>Jul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9"/>
        <v>107.4</v>
      </c>
      <c r="P742" s="5">
        <f t="shared" si="88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42161.93844907407</v>
      </c>
      <c r="T742" s="10">
        <f t="shared" si="93"/>
        <v>42175.93844907407</v>
      </c>
      <c r="U742" s="11">
        <f t="shared" si="94"/>
        <v>2015</v>
      </c>
      <c r="V742" t="str">
        <f t="shared" si="95"/>
        <v>Jun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9"/>
        <v>102.25999999999999</v>
      </c>
      <c r="P743" s="5">
        <f t="shared" si="88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41401.439884259256</v>
      </c>
      <c r="T743" s="10">
        <f t="shared" si="93"/>
        <v>41436.439884259256</v>
      </c>
      <c r="U743" s="11">
        <f t="shared" si="94"/>
        <v>2013</v>
      </c>
      <c r="V743" t="str">
        <f t="shared" si="95"/>
        <v>May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9"/>
        <v>110.71428571428572</v>
      </c>
      <c r="P744" s="5">
        <f t="shared" si="88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41689.709629629629</v>
      </c>
      <c r="T744" s="10">
        <f t="shared" si="93"/>
        <v>41719.667962962958</v>
      </c>
      <c r="U744" s="11">
        <f t="shared" si="94"/>
        <v>2014</v>
      </c>
      <c r="V744" t="str">
        <f t="shared" si="95"/>
        <v>Feb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9"/>
        <v>148</v>
      </c>
      <c r="P745" s="5">
        <f t="shared" si="88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40990.500983796293</v>
      </c>
      <c r="T745" s="10">
        <f t="shared" si="93"/>
        <v>41015.666666666664</v>
      </c>
      <c r="U745" s="11">
        <f t="shared" si="94"/>
        <v>2012</v>
      </c>
      <c r="V745" t="str">
        <f t="shared" si="95"/>
        <v>Mar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9"/>
        <v>102.32000000000001</v>
      </c>
      <c r="P746" s="5">
        <f t="shared" si="88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41226.748877314814</v>
      </c>
      <c r="T746" s="10">
        <f t="shared" si="93"/>
        <v>41256.748877314814</v>
      </c>
      <c r="U746" s="11">
        <f t="shared" si="94"/>
        <v>2012</v>
      </c>
      <c r="V746" t="str">
        <f t="shared" si="95"/>
        <v>Nov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9"/>
        <v>179.09909909909908</v>
      </c>
      <c r="P747" s="5">
        <f t="shared" si="88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41367.363946759258</v>
      </c>
      <c r="T747" s="10">
        <f t="shared" si="93"/>
        <v>41397.363946759258</v>
      </c>
      <c r="U747" s="11">
        <f t="shared" si="94"/>
        <v>2013</v>
      </c>
      <c r="V747" t="str">
        <f t="shared" si="95"/>
        <v>Apr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9"/>
        <v>111.08135252761969</v>
      </c>
      <c r="P748" s="5">
        <f t="shared" si="88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41156.834594907406</v>
      </c>
      <c r="T748" s="10">
        <f t="shared" si="93"/>
        <v>41174.957638888889</v>
      </c>
      <c r="U748" s="11">
        <f t="shared" si="94"/>
        <v>2012</v>
      </c>
      <c r="V748" t="str">
        <f t="shared" si="95"/>
        <v>Sep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9"/>
        <v>100.04285714285714</v>
      </c>
      <c r="P749" s="5">
        <f t="shared" si="88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41988.340497685182</v>
      </c>
      <c r="T749" s="10">
        <f t="shared" si="93"/>
        <v>42019.245833333327</v>
      </c>
      <c r="U749" s="11">
        <f t="shared" si="94"/>
        <v>2014</v>
      </c>
      <c r="V749" t="str">
        <f t="shared" si="95"/>
        <v>Dec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9"/>
        <v>100.25</v>
      </c>
      <c r="P750" s="5">
        <f t="shared" si="88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41831.638495370367</v>
      </c>
      <c r="T750" s="10">
        <f t="shared" si="93"/>
        <v>41861.638495370367</v>
      </c>
      <c r="U750" s="11">
        <f t="shared" si="94"/>
        <v>2014</v>
      </c>
      <c r="V750" t="str">
        <f t="shared" si="95"/>
        <v>Jul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9"/>
        <v>105.56</v>
      </c>
      <c r="P751" s="5">
        <f t="shared" si="88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42733.732986111114</v>
      </c>
      <c r="T751" s="10">
        <f t="shared" si="93"/>
        <v>42763.732986111114</v>
      </c>
      <c r="U751" s="11">
        <f t="shared" si="94"/>
        <v>2016</v>
      </c>
      <c r="V751" t="str">
        <f t="shared" si="95"/>
        <v>Dec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9"/>
        <v>102.58775877587757</v>
      </c>
      <c r="P752" s="5">
        <f t="shared" si="88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41299.669814814813</v>
      </c>
      <c r="T752" s="10">
        <f t="shared" si="93"/>
        <v>41329.669814814813</v>
      </c>
      <c r="U752" s="11">
        <f t="shared" si="94"/>
        <v>2013</v>
      </c>
      <c r="V752" t="str">
        <f t="shared" si="95"/>
        <v>Jan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9"/>
        <v>118.5</v>
      </c>
      <c r="P753" s="5">
        <f t="shared" si="88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40713.422164351847</v>
      </c>
      <c r="T753" s="10">
        <f t="shared" si="93"/>
        <v>40759.422164351847</v>
      </c>
      <c r="U753" s="11">
        <f t="shared" si="94"/>
        <v>2011</v>
      </c>
      <c r="V753" t="str">
        <f t="shared" si="95"/>
        <v>Jun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9"/>
        <v>111.7</v>
      </c>
      <c r="P754" s="5">
        <f t="shared" si="88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42639.213159722225</v>
      </c>
      <c r="T754" s="10">
        <f t="shared" si="93"/>
        <v>42659.249999999993</v>
      </c>
      <c r="U754" s="11">
        <f t="shared" si="94"/>
        <v>2016</v>
      </c>
      <c r="V754" t="str">
        <f t="shared" si="95"/>
        <v>Sep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9"/>
        <v>128</v>
      </c>
      <c r="P755" s="5">
        <f t="shared" si="88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42019.381840277776</v>
      </c>
      <c r="T755" s="10">
        <f t="shared" si="93"/>
        <v>42049.381840277776</v>
      </c>
      <c r="U755" s="11">
        <f t="shared" si="94"/>
        <v>2015</v>
      </c>
      <c r="V755" t="str">
        <f t="shared" si="95"/>
        <v>Jan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9"/>
        <v>103.75000000000001</v>
      </c>
      <c r="P756" s="5">
        <f t="shared" si="88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41249.54075231481</v>
      </c>
      <c r="T756" s="10">
        <f t="shared" si="93"/>
        <v>41279.54075231481</v>
      </c>
      <c r="U756" s="11">
        <f t="shared" si="94"/>
        <v>2012</v>
      </c>
      <c r="V756" t="str">
        <f t="shared" si="95"/>
        <v>Dec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9"/>
        <v>101.9076</v>
      </c>
      <c r="P757" s="5">
        <f t="shared" si="88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41383.396724537037</v>
      </c>
      <c r="T757" s="10">
        <f t="shared" si="93"/>
        <v>41413.820138888885</v>
      </c>
      <c r="U757" s="11">
        <f t="shared" si="94"/>
        <v>2013</v>
      </c>
      <c r="V757" t="str">
        <f t="shared" si="95"/>
        <v>Apr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9"/>
        <v>117.71428571428571</v>
      </c>
      <c r="P758" s="5">
        <f t="shared" si="88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40590.558553240735</v>
      </c>
      <c r="T758" s="10">
        <f t="shared" si="93"/>
        <v>40651.516886574071</v>
      </c>
      <c r="U758" s="11">
        <f t="shared" si="94"/>
        <v>2011</v>
      </c>
      <c r="V758" t="str">
        <f t="shared" si="95"/>
        <v>Feb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9"/>
        <v>238</v>
      </c>
      <c r="P759" s="5">
        <f t="shared" si="88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41234.846226851849</v>
      </c>
      <c r="T759" s="10">
        <f t="shared" si="93"/>
        <v>41248.846226851849</v>
      </c>
      <c r="U759" s="11">
        <f t="shared" si="94"/>
        <v>2012</v>
      </c>
      <c r="V759" t="str">
        <f t="shared" si="95"/>
        <v>Nov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9"/>
        <v>102</v>
      </c>
      <c r="P760" s="5">
        <f t="shared" si="88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40429.628101851849</v>
      </c>
      <c r="T760" s="10">
        <f t="shared" si="93"/>
        <v>40459.628101851849</v>
      </c>
      <c r="U760" s="11">
        <f t="shared" si="94"/>
        <v>2010</v>
      </c>
      <c r="V760" t="str">
        <f t="shared" si="95"/>
        <v>Sep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9"/>
        <v>101.92000000000002</v>
      </c>
      <c r="P761" s="5">
        <f t="shared" si="88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41789.121979166666</v>
      </c>
      <c r="T761" s="10">
        <f t="shared" si="93"/>
        <v>41829.121979166666</v>
      </c>
      <c r="U761" s="11">
        <f t="shared" si="94"/>
        <v>2014</v>
      </c>
      <c r="V761" t="str">
        <f t="shared" si="95"/>
        <v>May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9"/>
        <v>0</v>
      </c>
      <c r="P762" s="5">
        <f t="shared" si="88"/>
        <v>0</v>
      </c>
      <c r="Q762" t="str">
        <f t="shared" si="90"/>
        <v>publishing</v>
      </c>
      <c r="R762" t="str">
        <f t="shared" si="91"/>
        <v>fiction</v>
      </c>
      <c r="S762" s="10">
        <f t="shared" si="92"/>
        <v>42670.555706018517</v>
      </c>
      <c r="T762" s="10">
        <f t="shared" si="93"/>
        <v>42700.597372685181</v>
      </c>
      <c r="U762" s="11">
        <f t="shared" si="94"/>
        <v>2016</v>
      </c>
      <c r="V762" t="str">
        <f t="shared" si="95"/>
        <v>Oct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9"/>
        <v>4.7</v>
      </c>
      <c r="P763" s="5">
        <f t="shared" si="88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41642.543124999997</v>
      </c>
      <c r="T763" s="10">
        <f t="shared" si="93"/>
        <v>41672.543124999997</v>
      </c>
      <c r="U763" s="11">
        <f t="shared" si="94"/>
        <v>2014</v>
      </c>
      <c r="V763" t="str">
        <f t="shared" si="95"/>
        <v>Jan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9"/>
        <v>0</v>
      </c>
      <c r="P764" s="5">
        <f t="shared" si="88"/>
        <v>0</v>
      </c>
      <c r="Q764" t="str">
        <f t="shared" si="90"/>
        <v>publishing</v>
      </c>
      <c r="R764" t="str">
        <f t="shared" si="91"/>
        <v>fiction</v>
      </c>
      <c r="S764" s="10">
        <f t="shared" si="92"/>
        <v>42690.65011574074</v>
      </c>
      <c r="T764" s="10">
        <f t="shared" si="93"/>
        <v>42708.041666666664</v>
      </c>
      <c r="U764" s="11">
        <f t="shared" si="94"/>
        <v>2016</v>
      </c>
      <c r="V764" t="str">
        <f t="shared" si="95"/>
        <v>Nov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9"/>
        <v>0.11655011655011654</v>
      </c>
      <c r="P765" s="5">
        <f t="shared" si="88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41471.238518518512</v>
      </c>
      <c r="T765" s="10">
        <f t="shared" si="93"/>
        <v>41501.238518518512</v>
      </c>
      <c r="U765" s="11">
        <f t="shared" si="94"/>
        <v>2013</v>
      </c>
      <c r="V765" t="str">
        <f t="shared" si="95"/>
        <v>Jul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9"/>
        <v>0</v>
      </c>
      <c r="P766" s="5">
        <f t="shared" si="88"/>
        <v>0</v>
      </c>
      <c r="Q766" t="str">
        <f t="shared" si="90"/>
        <v>publishing</v>
      </c>
      <c r="R766" t="str">
        <f t="shared" si="91"/>
        <v>fiction</v>
      </c>
      <c r="S766" s="10">
        <f t="shared" si="92"/>
        <v>42226.964826388888</v>
      </c>
      <c r="T766" s="10">
        <f t="shared" si="93"/>
        <v>42256.964826388888</v>
      </c>
      <c r="U766" s="11">
        <f t="shared" si="94"/>
        <v>2015</v>
      </c>
      <c r="V766" t="str">
        <f t="shared" si="95"/>
        <v>Aug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9"/>
        <v>36.014285714285712</v>
      </c>
      <c r="P767" s="5">
        <f t="shared" si="88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41901.334305555552</v>
      </c>
      <c r="T767" s="10">
        <f t="shared" si="93"/>
        <v>41931.334305555552</v>
      </c>
      <c r="U767" s="11">
        <f t="shared" si="94"/>
        <v>2014</v>
      </c>
      <c r="V767" t="str">
        <f t="shared" si="95"/>
        <v>Sep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9"/>
        <v>0</v>
      </c>
      <c r="P768" s="5">
        <f t="shared" si="88"/>
        <v>0</v>
      </c>
      <c r="Q768" t="str">
        <f t="shared" si="90"/>
        <v>publishing</v>
      </c>
      <c r="R768" t="str">
        <f t="shared" si="91"/>
        <v>fiction</v>
      </c>
      <c r="S768" s="10">
        <f t="shared" si="92"/>
        <v>42021.57503472222</v>
      </c>
      <c r="T768" s="10">
        <f t="shared" si="93"/>
        <v>42051.57503472222</v>
      </c>
      <c r="U768" s="11">
        <f t="shared" si="94"/>
        <v>2015</v>
      </c>
      <c r="V768" t="str">
        <f t="shared" si="95"/>
        <v>Jan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9"/>
        <v>3.54</v>
      </c>
      <c r="P769" s="5">
        <f t="shared" si="88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42114.935300925928</v>
      </c>
      <c r="T769" s="10">
        <f t="shared" si="93"/>
        <v>42144.935300925928</v>
      </c>
      <c r="U769" s="11">
        <f t="shared" si="94"/>
        <v>2015</v>
      </c>
      <c r="V769" t="str">
        <f t="shared" si="95"/>
        <v>Apr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9"/>
        <v>0</v>
      </c>
      <c r="P770" s="5">
        <f t="shared" ref="P770:P833" si="96">IFERROR(E770/L770,0)</f>
        <v>0</v>
      </c>
      <c r="Q770" t="str">
        <f t="shared" si="90"/>
        <v>publishing</v>
      </c>
      <c r="R770" t="str">
        <f t="shared" si="91"/>
        <v>fiction</v>
      </c>
      <c r="S770" s="10">
        <f t="shared" si="92"/>
        <v>41593.998726851853</v>
      </c>
      <c r="T770" s="10">
        <f t="shared" si="93"/>
        <v>41623.998726851853</v>
      </c>
      <c r="U770" s="11">
        <f t="shared" si="94"/>
        <v>2013</v>
      </c>
      <c r="V770" t="str">
        <f t="shared" si="95"/>
        <v>Nov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7">(E771/D771)*100</f>
        <v>41.4</v>
      </c>
      <c r="P771" s="5">
        <f t="shared" si="96"/>
        <v>31.846153846153847</v>
      </c>
      <c r="Q771" t="str">
        <f t="shared" ref="Q771:Q834" si="98">LEFT(N771,FIND("/",N771)-1)</f>
        <v>publishing</v>
      </c>
      <c r="R771" t="str">
        <f t="shared" ref="R771:R834" si="99">MID(N771,FIND("/",N771)+1,9999)</f>
        <v>fiction</v>
      </c>
      <c r="S771" s="10">
        <f t="shared" ref="S771:S834" si="100">(((J771/60)/60)/24)+DATE(1970,1,1)+(-5/24)</f>
        <v>41604.788124999999</v>
      </c>
      <c r="T771" s="10">
        <f t="shared" ref="T771:T834" si="101">(((I771/60)/60)/24)+DATE(1970,1,1)+(-5/24)</f>
        <v>41634.788124999999</v>
      </c>
      <c r="U771" s="11">
        <f t="shared" ref="U771:U834" si="102">YEAR(S771)</f>
        <v>2013</v>
      </c>
      <c r="V771" t="str">
        <f t="shared" ref="V771:V834" si="103">TEXT(S771, "mmm")</f>
        <v>Nov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7"/>
        <v>0</v>
      </c>
      <c r="P772" s="5">
        <f t="shared" si="96"/>
        <v>0</v>
      </c>
      <c r="Q772" t="str">
        <f t="shared" si="98"/>
        <v>publishing</v>
      </c>
      <c r="R772" t="str">
        <f t="shared" si="99"/>
        <v>fiction</v>
      </c>
      <c r="S772" s="10">
        <f t="shared" si="100"/>
        <v>41289.791307870371</v>
      </c>
      <c r="T772" s="10">
        <f t="shared" si="101"/>
        <v>41329.791307870371</v>
      </c>
      <c r="U772" s="11">
        <f t="shared" si="102"/>
        <v>2013</v>
      </c>
      <c r="V772" t="str">
        <f t="shared" si="103"/>
        <v>Jan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7"/>
        <v>2.6315789473684209E-2</v>
      </c>
      <c r="P773" s="5">
        <f t="shared" si="96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42349.615763888891</v>
      </c>
      <c r="T773" s="10">
        <f t="shared" si="101"/>
        <v>42399.615763888891</v>
      </c>
      <c r="U773" s="11">
        <f t="shared" si="102"/>
        <v>2015</v>
      </c>
      <c r="V773" t="str">
        <f t="shared" si="103"/>
        <v>Dec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7"/>
        <v>3.3333333333333335</v>
      </c>
      <c r="P774" s="5">
        <f t="shared" si="96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40067.848599537036</v>
      </c>
      <c r="T774" s="10">
        <f t="shared" si="101"/>
        <v>40117.957638888889</v>
      </c>
      <c r="U774" s="11">
        <f t="shared" si="102"/>
        <v>2009</v>
      </c>
      <c r="V774" t="str">
        <f t="shared" si="103"/>
        <v>Sep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7"/>
        <v>0.85129023676509719</v>
      </c>
      <c r="P775" s="5">
        <f t="shared" si="96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42100.527604166658</v>
      </c>
      <c r="T775" s="10">
        <f t="shared" si="101"/>
        <v>42134.750694444439</v>
      </c>
      <c r="U775" s="11">
        <f t="shared" si="102"/>
        <v>2015</v>
      </c>
      <c r="V775" t="str">
        <f t="shared" si="103"/>
        <v>Apr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7"/>
        <v>70.199999999999989</v>
      </c>
      <c r="P776" s="5">
        <f t="shared" si="96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41663.571967592587</v>
      </c>
      <c r="T776" s="10">
        <f t="shared" si="101"/>
        <v>41693.571967592587</v>
      </c>
      <c r="U776" s="11">
        <f t="shared" si="102"/>
        <v>2014</v>
      </c>
      <c r="V776" t="str">
        <f t="shared" si="103"/>
        <v>Jan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7"/>
        <v>1.7000000000000002</v>
      </c>
      <c r="P777" s="5">
        <f t="shared" si="96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40862.851793981477</v>
      </c>
      <c r="T777" s="10">
        <f t="shared" si="101"/>
        <v>40892.851793981477</v>
      </c>
      <c r="U777" s="11">
        <f t="shared" si="102"/>
        <v>2011</v>
      </c>
      <c r="V777" t="str">
        <f t="shared" si="103"/>
        <v>Nov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7"/>
        <v>51.4</v>
      </c>
      <c r="P778" s="5">
        <f t="shared" si="96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42250.477372685178</v>
      </c>
      <c r="T778" s="10">
        <f t="shared" si="101"/>
        <v>42287.999999999993</v>
      </c>
      <c r="U778" s="11">
        <f t="shared" si="102"/>
        <v>2015</v>
      </c>
      <c r="V778" t="str">
        <f t="shared" si="103"/>
        <v>Sep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7"/>
        <v>0.70000000000000007</v>
      </c>
      <c r="P779" s="5">
        <f t="shared" si="96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41456.772881944438</v>
      </c>
      <c r="T779" s="10">
        <f t="shared" si="101"/>
        <v>41486.772881944438</v>
      </c>
      <c r="U779" s="11">
        <f t="shared" si="102"/>
        <v>2013</v>
      </c>
      <c r="V779" t="str">
        <f t="shared" si="103"/>
        <v>Jul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7"/>
        <v>0.4</v>
      </c>
      <c r="P780" s="5">
        <f t="shared" si="96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41729.493981481479</v>
      </c>
      <c r="T780" s="10">
        <f t="shared" si="101"/>
        <v>41759.493981481479</v>
      </c>
      <c r="U780" s="11">
        <f t="shared" si="102"/>
        <v>2014</v>
      </c>
      <c r="V780" t="str">
        <f t="shared" si="103"/>
        <v>Mar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7"/>
        <v>2.666666666666667</v>
      </c>
      <c r="P781" s="5">
        <f t="shared" si="96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40436.475752314815</v>
      </c>
      <c r="T781" s="10">
        <f t="shared" si="101"/>
        <v>40465.958333333328</v>
      </c>
      <c r="U781" s="11">
        <f t="shared" si="102"/>
        <v>2010</v>
      </c>
      <c r="V781" t="str">
        <f t="shared" si="103"/>
        <v>Sep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7"/>
        <v>104</v>
      </c>
      <c r="P782" s="5">
        <f t="shared" si="96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40636.465567129628</v>
      </c>
      <c r="T782" s="10">
        <f t="shared" si="101"/>
        <v>40666.465567129628</v>
      </c>
      <c r="U782" s="11">
        <f t="shared" si="102"/>
        <v>2011</v>
      </c>
      <c r="V782" t="str">
        <f t="shared" si="103"/>
        <v>Apr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7"/>
        <v>133.15375</v>
      </c>
      <c r="P783" s="5">
        <f t="shared" si="96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41402.792523148149</v>
      </c>
      <c r="T783" s="10">
        <f t="shared" si="101"/>
        <v>41432.792523148149</v>
      </c>
      <c r="U783" s="11">
        <f t="shared" si="102"/>
        <v>2013</v>
      </c>
      <c r="V783" t="str">
        <f t="shared" si="103"/>
        <v>May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7"/>
        <v>100</v>
      </c>
      <c r="P784" s="5">
        <f t="shared" si="96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41116.549791666665</v>
      </c>
      <c r="T784" s="10">
        <f t="shared" si="101"/>
        <v>41146.549791666665</v>
      </c>
      <c r="U784" s="11">
        <f t="shared" si="102"/>
        <v>2012</v>
      </c>
      <c r="V784" t="str">
        <f t="shared" si="103"/>
        <v>Jul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7"/>
        <v>148.13333333333333</v>
      </c>
      <c r="P785" s="5">
        <f t="shared" si="96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40987.565381944441</v>
      </c>
      <c r="T785" s="10">
        <f t="shared" si="101"/>
        <v>41026.708333333328</v>
      </c>
      <c r="U785" s="11">
        <f t="shared" si="102"/>
        <v>2012</v>
      </c>
      <c r="V785" t="str">
        <f t="shared" si="103"/>
        <v>Mar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7"/>
        <v>102.49999999999999</v>
      </c>
      <c r="P786" s="5">
        <f t="shared" si="96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41674.941192129627</v>
      </c>
      <c r="T786" s="10">
        <f t="shared" si="101"/>
        <v>41714.899525462963</v>
      </c>
      <c r="U786" s="11">
        <f t="shared" si="102"/>
        <v>2014</v>
      </c>
      <c r="V786" t="str">
        <f t="shared" si="103"/>
        <v>Feb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7"/>
        <v>180.62799999999999</v>
      </c>
      <c r="P787" s="5">
        <f t="shared" si="96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41303.385590277772</v>
      </c>
      <c r="T787" s="10">
        <f t="shared" si="101"/>
        <v>41333.385590277772</v>
      </c>
      <c r="U787" s="11">
        <f t="shared" si="102"/>
        <v>2013</v>
      </c>
      <c r="V787" t="str">
        <f t="shared" si="103"/>
        <v>Jan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7"/>
        <v>142.79999999999998</v>
      </c>
      <c r="P788" s="5">
        <f t="shared" si="96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40982.847615740735</v>
      </c>
      <c r="T788" s="10">
        <f t="shared" si="101"/>
        <v>41040.44930555555</v>
      </c>
      <c r="U788" s="11">
        <f t="shared" si="102"/>
        <v>2012</v>
      </c>
      <c r="V788" t="str">
        <f t="shared" si="103"/>
        <v>Mar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7"/>
        <v>114.16666666666666</v>
      </c>
      <c r="P789" s="5">
        <f t="shared" si="96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41549.419282407405</v>
      </c>
      <c r="T789" s="10">
        <f t="shared" si="101"/>
        <v>41579.419282407405</v>
      </c>
      <c r="U789" s="11">
        <f t="shared" si="102"/>
        <v>2013</v>
      </c>
      <c r="V789" t="str">
        <f t="shared" si="103"/>
        <v>Oct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7"/>
        <v>203.505</v>
      </c>
      <c r="P790" s="5">
        <f t="shared" si="96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41058.798472222217</v>
      </c>
      <c r="T790" s="10">
        <f t="shared" si="101"/>
        <v>41096.957638888889</v>
      </c>
      <c r="U790" s="11">
        <f t="shared" si="102"/>
        <v>2012</v>
      </c>
      <c r="V790" t="str">
        <f t="shared" si="103"/>
        <v>May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7"/>
        <v>109.41176470588236</v>
      </c>
      <c r="P791" s="5">
        <f t="shared" si="96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41276.977777777778</v>
      </c>
      <c r="T791" s="10">
        <f t="shared" si="101"/>
        <v>41295.124305555553</v>
      </c>
      <c r="U791" s="11">
        <f t="shared" si="102"/>
        <v>2013</v>
      </c>
      <c r="V791" t="str">
        <f t="shared" si="103"/>
        <v>Jan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7"/>
        <v>144.37459999999999</v>
      </c>
      <c r="P792" s="5">
        <f t="shared" si="96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41275.839571759258</v>
      </c>
      <c r="T792" s="10">
        <f t="shared" si="101"/>
        <v>41305.839571759258</v>
      </c>
      <c r="U792" s="11">
        <f t="shared" si="102"/>
        <v>2013</v>
      </c>
      <c r="V792" t="str">
        <f t="shared" si="103"/>
        <v>Jan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7"/>
        <v>103.86666666666666</v>
      </c>
      <c r="P793" s="5">
        <f t="shared" si="96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41557.572291666664</v>
      </c>
      <c r="T793" s="10">
        <f t="shared" si="101"/>
        <v>41591.040972222218</v>
      </c>
      <c r="U793" s="11">
        <f t="shared" si="102"/>
        <v>2013</v>
      </c>
      <c r="V793" t="str">
        <f t="shared" si="103"/>
        <v>Oct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7"/>
        <v>100.44440000000002</v>
      </c>
      <c r="P794" s="5">
        <f t="shared" si="96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41555.665312500001</v>
      </c>
      <c r="T794" s="10">
        <f t="shared" si="101"/>
        <v>41585.706979166665</v>
      </c>
      <c r="U794" s="11">
        <f t="shared" si="102"/>
        <v>2013</v>
      </c>
      <c r="V794" t="str">
        <f t="shared" si="103"/>
        <v>Oct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7"/>
        <v>102.77927272727271</v>
      </c>
      <c r="P795" s="5">
        <f t="shared" si="96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41442.532916666663</v>
      </c>
      <c r="T795" s="10">
        <f t="shared" si="101"/>
        <v>41457.999305555553</v>
      </c>
      <c r="U795" s="11">
        <f t="shared" si="102"/>
        <v>2013</v>
      </c>
      <c r="V795" t="str">
        <f t="shared" si="103"/>
        <v>Jun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7"/>
        <v>105.31250000000001</v>
      </c>
      <c r="P796" s="5">
        <f t="shared" si="96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40735.906678240739</v>
      </c>
      <c r="T796" s="10">
        <f t="shared" si="101"/>
        <v>40791.504166666666</v>
      </c>
      <c r="U796" s="11">
        <f t="shared" si="102"/>
        <v>2011</v>
      </c>
      <c r="V796" t="str">
        <f t="shared" si="103"/>
        <v>Jul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7"/>
        <v>111.78571428571429</v>
      </c>
      <c r="P797" s="5">
        <f t="shared" si="96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40963.404699074068</v>
      </c>
      <c r="T797" s="10">
        <f t="shared" si="101"/>
        <v>41005.999305555553</v>
      </c>
      <c r="U797" s="11">
        <f t="shared" si="102"/>
        <v>2012</v>
      </c>
      <c r="V797" t="str">
        <f t="shared" si="103"/>
        <v>Feb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7"/>
        <v>101.35000000000001</v>
      </c>
      <c r="P798" s="5">
        <f t="shared" si="96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41502.674594907403</v>
      </c>
      <c r="T798" s="10">
        <f t="shared" si="101"/>
        <v>41532.673611111109</v>
      </c>
      <c r="U798" s="11">
        <f t="shared" si="102"/>
        <v>2013</v>
      </c>
      <c r="V798" t="str">
        <f t="shared" si="103"/>
        <v>Aug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7"/>
        <v>107.53333333333333</v>
      </c>
      <c r="P799" s="5">
        <f t="shared" si="96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40996.785740740735</v>
      </c>
      <c r="T799" s="10">
        <f t="shared" si="101"/>
        <v>41027.958333333328</v>
      </c>
      <c r="U799" s="11">
        <f t="shared" si="102"/>
        <v>2012</v>
      </c>
      <c r="V799" t="str">
        <f t="shared" si="103"/>
        <v>Mar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7"/>
        <v>114.88571428571429</v>
      </c>
      <c r="P800" s="5">
        <f t="shared" si="96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41882.381793981483</v>
      </c>
      <c r="T800" s="10">
        <f t="shared" si="101"/>
        <v>41912.381793981483</v>
      </c>
      <c r="U800" s="11">
        <f t="shared" si="102"/>
        <v>2014</v>
      </c>
      <c r="V800" t="str">
        <f t="shared" si="103"/>
        <v>Aug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7"/>
        <v>100.02</v>
      </c>
      <c r="P801" s="5">
        <f t="shared" si="96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40996.458865740737</v>
      </c>
      <c r="T801" s="10">
        <f t="shared" si="101"/>
        <v>41026.458865740737</v>
      </c>
      <c r="U801" s="11">
        <f t="shared" si="102"/>
        <v>2012</v>
      </c>
      <c r="V801" t="str">
        <f t="shared" si="103"/>
        <v>Mar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7"/>
        <v>152.13333333333335</v>
      </c>
      <c r="P802" s="5">
        <f t="shared" si="96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41863.225162037037</v>
      </c>
      <c r="T802" s="10">
        <f t="shared" si="101"/>
        <v>41893.225162037037</v>
      </c>
      <c r="U802" s="11">
        <f t="shared" si="102"/>
        <v>2014</v>
      </c>
      <c r="V802" t="str">
        <f t="shared" si="103"/>
        <v>Aug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7"/>
        <v>111.52149999999999</v>
      </c>
      <c r="P803" s="5">
        <f t="shared" si="96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40695.587037037032</v>
      </c>
      <c r="T803" s="10">
        <f t="shared" si="101"/>
        <v>40725.587037037032</v>
      </c>
      <c r="U803" s="11">
        <f t="shared" si="102"/>
        <v>2011</v>
      </c>
      <c r="V803" t="str">
        <f t="shared" si="103"/>
        <v>Jun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7"/>
        <v>101.33333333333334</v>
      </c>
      <c r="P804" s="5">
        <f t="shared" si="96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41122.813935185186</v>
      </c>
      <c r="T804" s="10">
        <f t="shared" si="101"/>
        <v>41168.961805555555</v>
      </c>
      <c r="U804" s="11">
        <f t="shared" si="102"/>
        <v>2012</v>
      </c>
      <c r="V804" t="str">
        <f t="shared" si="103"/>
        <v>Aug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7"/>
        <v>123.2608695652174</v>
      </c>
      <c r="P805" s="5">
        <f t="shared" si="96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40665.741643518515</v>
      </c>
      <c r="T805" s="10">
        <f t="shared" si="101"/>
        <v>40691.833333333328</v>
      </c>
      <c r="U805" s="11">
        <f t="shared" si="102"/>
        <v>2011</v>
      </c>
      <c r="V805" t="str">
        <f t="shared" si="103"/>
        <v>May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7"/>
        <v>100</v>
      </c>
      <c r="P806" s="5">
        <f t="shared" si="96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40729.897291666668</v>
      </c>
      <c r="T806" s="10">
        <f t="shared" si="101"/>
        <v>40746.957638888889</v>
      </c>
      <c r="U806" s="11">
        <f t="shared" si="102"/>
        <v>2011</v>
      </c>
      <c r="V806" t="str">
        <f t="shared" si="103"/>
        <v>Jul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7"/>
        <v>105</v>
      </c>
      <c r="P807" s="5">
        <f t="shared" si="96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40690.614722222221</v>
      </c>
      <c r="T807" s="10">
        <f t="shared" si="101"/>
        <v>40740.75</v>
      </c>
      <c r="U807" s="11">
        <f t="shared" si="102"/>
        <v>2011</v>
      </c>
      <c r="V807" t="str">
        <f t="shared" si="103"/>
        <v>May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7"/>
        <v>104.4375</v>
      </c>
      <c r="P808" s="5">
        <f t="shared" si="96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40763.483090277776</v>
      </c>
      <c r="T808" s="10">
        <f t="shared" si="101"/>
        <v>40793.483090277776</v>
      </c>
      <c r="U808" s="11">
        <f t="shared" si="102"/>
        <v>2011</v>
      </c>
      <c r="V808" t="str">
        <f t="shared" si="103"/>
        <v>Aug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7"/>
        <v>105.125</v>
      </c>
      <c r="P809" s="5">
        <f t="shared" si="96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42759.420266203706</v>
      </c>
      <c r="T809" s="10">
        <f t="shared" si="101"/>
        <v>42794.874999999993</v>
      </c>
      <c r="U809" s="11">
        <f t="shared" si="102"/>
        <v>2017</v>
      </c>
      <c r="V809" t="str">
        <f t="shared" si="103"/>
        <v>Jan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7"/>
        <v>100</v>
      </c>
      <c r="P810" s="5">
        <f t="shared" si="96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41961.892199074071</v>
      </c>
      <c r="T810" s="10">
        <f t="shared" si="101"/>
        <v>41994.999305555553</v>
      </c>
      <c r="U810" s="11">
        <f t="shared" si="102"/>
        <v>2014</v>
      </c>
      <c r="V810" t="str">
        <f t="shared" si="103"/>
        <v>Nov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7"/>
        <v>103.77499999999999</v>
      </c>
      <c r="P811" s="5">
        <f t="shared" si="96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41628.625347222223</v>
      </c>
      <c r="T811" s="10">
        <f t="shared" si="101"/>
        <v>41658.625347222223</v>
      </c>
      <c r="U811" s="11">
        <f t="shared" si="102"/>
        <v>2013</v>
      </c>
      <c r="V811" t="str">
        <f t="shared" si="103"/>
        <v>Dec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7"/>
        <v>105</v>
      </c>
      <c r="P812" s="5">
        <f t="shared" si="96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41122.847939814812</v>
      </c>
      <c r="T812" s="10">
        <f t="shared" si="101"/>
        <v>41152.847939814812</v>
      </c>
      <c r="U812" s="11">
        <f t="shared" si="102"/>
        <v>2012</v>
      </c>
      <c r="V812" t="str">
        <f t="shared" si="103"/>
        <v>Aug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7"/>
        <v>104</v>
      </c>
      <c r="P813" s="5">
        <f t="shared" si="96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41443.435208333329</v>
      </c>
      <c r="T813" s="10">
        <f t="shared" si="101"/>
        <v>41465.494444444441</v>
      </c>
      <c r="U813" s="11">
        <f t="shared" si="102"/>
        <v>2013</v>
      </c>
      <c r="V813" t="str">
        <f t="shared" si="103"/>
        <v>Jun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7"/>
        <v>151.83333333333334</v>
      </c>
      <c r="P814" s="5">
        <f t="shared" si="96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41281.809629629628</v>
      </c>
      <c r="T814" s="10">
        <f t="shared" si="101"/>
        <v>41334.373611111107</v>
      </c>
      <c r="U814" s="11">
        <f t="shared" si="102"/>
        <v>2013</v>
      </c>
      <c r="V814" t="str">
        <f t="shared" si="103"/>
        <v>Jan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7"/>
        <v>159.99600000000001</v>
      </c>
      <c r="P815" s="5">
        <f t="shared" si="96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41080.751909722218</v>
      </c>
      <c r="T815" s="10">
        <f t="shared" si="101"/>
        <v>41110.751909722218</v>
      </c>
      <c r="U815" s="11">
        <f t="shared" si="102"/>
        <v>2012</v>
      </c>
      <c r="V815" t="str">
        <f t="shared" si="103"/>
        <v>Jun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7"/>
        <v>127.3</v>
      </c>
      <c r="P816" s="5">
        <f t="shared" si="96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40679.534733796296</v>
      </c>
      <c r="T816" s="10">
        <f t="shared" si="101"/>
        <v>40694.544444444444</v>
      </c>
      <c r="U816" s="11">
        <f t="shared" si="102"/>
        <v>2011</v>
      </c>
      <c r="V816" t="str">
        <f t="shared" si="103"/>
        <v>May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7"/>
        <v>107</v>
      </c>
      <c r="P817" s="5">
        <f t="shared" si="96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41914.70952546296</v>
      </c>
      <c r="T817" s="10">
        <f t="shared" si="101"/>
        <v>41944.70952546296</v>
      </c>
      <c r="U817" s="11">
        <f t="shared" si="102"/>
        <v>2014</v>
      </c>
      <c r="V817" t="str">
        <f t="shared" si="103"/>
        <v>Oct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7"/>
        <v>115.12214285714286</v>
      </c>
      <c r="P818" s="5">
        <f t="shared" si="96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41341.662534722222</v>
      </c>
      <c r="T818" s="10">
        <f t="shared" si="101"/>
        <v>41373.0625</v>
      </c>
      <c r="U818" s="11">
        <f t="shared" si="102"/>
        <v>2013</v>
      </c>
      <c r="V818" t="str">
        <f t="shared" si="103"/>
        <v>Mar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7"/>
        <v>137.11066666666665</v>
      </c>
      <c r="P819" s="5">
        <f t="shared" si="96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40925.391331018516</v>
      </c>
      <c r="T819" s="10">
        <f t="shared" si="101"/>
        <v>40978.999305555553</v>
      </c>
      <c r="U819" s="11">
        <f t="shared" si="102"/>
        <v>2012</v>
      </c>
      <c r="V819" t="str">
        <f t="shared" si="103"/>
        <v>Jan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7"/>
        <v>155.71428571428572</v>
      </c>
      <c r="P820" s="5">
        <f t="shared" si="96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41120.67454861111</v>
      </c>
      <c r="T820" s="10">
        <f t="shared" si="101"/>
        <v>41128.500694444439</v>
      </c>
      <c r="U820" s="11">
        <f t="shared" si="102"/>
        <v>2012</v>
      </c>
      <c r="V820" t="str">
        <f t="shared" si="103"/>
        <v>Jul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7"/>
        <v>108.74999999999999</v>
      </c>
      <c r="P821" s="5">
        <f t="shared" si="96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41619.789976851847</v>
      </c>
      <c r="T821" s="10">
        <f t="shared" si="101"/>
        <v>41628.988888888889</v>
      </c>
      <c r="U821" s="11">
        <f t="shared" si="102"/>
        <v>2013</v>
      </c>
      <c r="V821" t="str">
        <f t="shared" si="103"/>
        <v>Dec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7"/>
        <v>134.05000000000001</v>
      </c>
      <c r="P822" s="5">
        <f t="shared" si="96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41768.633587962962</v>
      </c>
      <c r="T822" s="10">
        <f t="shared" si="101"/>
        <v>41799</v>
      </c>
      <c r="U822" s="11">
        <f t="shared" si="102"/>
        <v>2014</v>
      </c>
      <c r="V822" t="str">
        <f t="shared" si="103"/>
        <v>May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7"/>
        <v>100</v>
      </c>
      <c r="P823" s="5">
        <f t="shared" si="96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42093.71371527778</v>
      </c>
      <c r="T823" s="10">
        <f t="shared" si="101"/>
        <v>42127.959027777775</v>
      </c>
      <c r="U823" s="11">
        <f t="shared" si="102"/>
        <v>2015</v>
      </c>
      <c r="V823" t="str">
        <f t="shared" si="103"/>
        <v>Mar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7"/>
        <v>119.16666666666667</v>
      </c>
      <c r="P824" s="5">
        <f t="shared" si="96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41157.739004629628</v>
      </c>
      <c r="T824" s="10">
        <f t="shared" si="101"/>
        <v>41187.739004629628</v>
      </c>
      <c r="U824" s="11">
        <f t="shared" si="102"/>
        <v>2012</v>
      </c>
      <c r="V824" t="str">
        <f t="shared" si="103"/>
        <v>Sep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7"/>
        <v>179.5</v>
      </c>
      <c r="P825" s="5">
        <f t="shared" si="96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42055.764490740738</v>
      </c>
      <c r="T825" s="10">
        <f t="shared" si="101"/>
        <v>42085.722824074073</v>
      </c>
      <c r="U825" s="11">
        <f t="shared" si="102"/>
        <v>2015</v>
      </c>
      <c r="V825" t="str">
        <f t="shared" si="103"/>
        <v>Feb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7"/>
        <v>134.38124999999999</v>
      </c>
      <c r="P826" s="5">
        <f t="shared" si="96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40250.033773148149</v>
      </c>
      <c r="T826" s="10">
        <f t="shared" si="101"/>
        <v>40286.082638888889</v>
      </c>
      <c r="U826" s="11">
        <f t="shared" si="102"/>
        <v>2010</v>
      </c>
      <c r="V826" t="str">
        <f t="shared" si="103"/>
        <v>Mar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7"/>
        <v>100.43200000000002</v>
      </c>
      <c r="P827" s="5">
        <f t="shared" si="96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41186.098194444443</v>
      </c>
      <c r="T827" s="10">
        <f t="shared" si="101"/>
        <v>41211.098194444443</v>
      </c>
      <c r="U827" s="11">
        <f t="shared" si="102"/>
        <v>2012</v>
      </c>
      <c r="V827" t="str">
        <f t="shared" si="103"/>
        <v>Oct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7"/>
        <v>101.45454545454547</v>
      </c>
      <c r="P828" s="5">
        <f t="shared" si="96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40972.830208333333</v>
      </c>
      <c r="T828" s="10">
        <f t="shared" si="101"/>
        <v>40993.788541666661</v>
      </c>
      <c r="U828" s="11">
        <f t="shared" si="102"/>
        <v>2012</v>
      </c>
      <c r="V828" t="str">
        <f t="shared" si="103"/>
        <v>Mar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7"/>
        <v>103.33333333333334</v>
      </c>
      <c r="P829" s="5">
        <f t="shared" si="96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40927.265127314815</v>
      </c>
      <c r="T829" s="10">
        <f t="shared" si="101"/>
        <v>40953.617361111108</v>
      </c>
      <c r="U829" s="11">
        <f t="shared" si="102"/>
        <v>2012</v>
      </c>
      <c r="V829" t="str">
        <f t="shared" si="103"/>
        <v>Jan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7"/>
        <v>107</v>
      </c>
      <c r="P830" s="5">
        <f t="shared" si="96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41072.84238425926</v>
      </c>
      <c r="T830" s="10">
        <f t="shared" si="101"/>
        <v>41085.474999999999</v>
      </c>
      <c r="U830" s="11">
        <f t="shared" si="102"/>
        <v>2012</v>
      </c>
      <c r="V830" t="str">
        <f t="shared" si="103"/>
        <v>Jun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7"/>
        <v>104</v>
      </c>
      <c r="P831" s="5">
        <f t="shared" si="96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42504.593055555553</v>
      </c>
      <c r="T831" s="10">
        <f t="shared" si="101"/>
        <v>42564.593055555553</v>
      </c>
      <c r="U831" s="11">
        <f t="shared" si="102"/>
        <v>2016</v>
      </c>
      <c r="V831" t="str">
        <f t="shared" si="103"/>
        <v>May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7"/>
        <v>107.83333333333334</v>
      </c>
      <c r="P832" s="5">
        <f t="shared" si="96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41325.317418981482</v>
      </c>
      <c r="T832" s="10">
        <f t="shared" si="101"/>
        <v>41355.27575231481</v>
      </c>
      <c r="U832" s="11">
        <f t="shared" si="102"/>
        <v>2013</v>
      </c>
      <c r="V832" t="str">
        <f t="shared" si="103"/>
        <v>Feb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7"/>
        <v>233.33333333333334</v>
      </c>
      <c r="P833" s="5">
        <f t="shared" si="96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40996.438587962963</v>
      </c>
      <c r="T833" s="10">
        <f t="shared" si="101"/>
        <v>41026.438587962963</v>
      </c>
      <c r="U833" s="11">
        <f t="shared" si="102"/>
        <v>2012</v>
      </c>
      <c r="V833" t="str">
        <f t="shared" si="103"/>
        <v>Mar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7"/>
        <v>100.60706666666665</v>
      </c>
      <c r="P834" s="5">
        <f t="shared" ref="P834:P897" si="104">IFERROR(E834/L834,0)</f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40869.466840277775</v>
      </c>
      <c r="T834" s="10">
        <f t="shared" si="101"/>
        <v>40929.134027777778</v>
      </c>
      <c r="U834" s="11">
        <f t="shared" si="102"/>
        <v>2011</v>
      </c>
      <c r="V834" t="str">
        <f t="shared" si="103"/>
        <v>Nov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5">(E835/D835)*100</f>
        <v>101.66666666666666</v>
      </c>
      <c r="P835" s="5">
        <f t="shared" si="104"/>
        <v>148.78048780487805</v>
      </c>
      <c r="Q835" t="str">
        <f t="shared" ref="Q835:Q898" si="106">LEFT(N835,FIND("/",N835)-1)</f>
        <v>music</v>
      </c>
      <c r="R835" t="str">
        <f t="shared" ref="R835:R898" si="107">MID(N835,FIND("/",N835)+1,9999)</f>
        <v>rock</v>
      </c>
      <c r="S835" s="10">
        <f t="shared" ref="S835:S898" si="108">(((J835/60)/60)/24)+DATE(1970,1,1)+(-5/24)</f>
        <v>41718.669849537036</v>
      </c>
      <c r="T835" s="10">
        <f t="shared" ref="T835:T898" si="109">(((I835/60)/60)/24)+DATE(1970,1,1)+(-5/24)</f>
        <v>41748.669849537036</v>
      </c>
      <c r="U835" s="11">
        <f t="shared" ref="U835:U898" si="110">YEAR(S835)</f>
        <v>2014</v>
      </c>
      <c r="V835" t="str">
        <f t="shared" ref="V835:V898" si="111">TEXT(S835, "mmm")</f>
        <v>Mar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5"/>
        <v>131.0181818181818</v>
      </c>
      <c r="P836" s="5">
        <f t="shared" si="104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41422.614490740736</v>
      </c>
      <c r="T836" s="10">
        <f t="shared" si="109"/>
        <v>41455.957638888889</v>
      </c>
      <c r="U836" s="11">
        <f t="shared" si="110"/>
        <v>2013</v>
      </c>
      <c r="V836" t="str">
        <f t="shared" si="111"/>
        <v>May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5"/>
        <v>117.25000000000001</v>
      </c>
      <c r="P837" s="5">
        <f t="shared" si="104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41005.249513888884</v>
      </c>
      <c r="T837" s="10">
        <f t="shared" si="109"/>
        <v>41047.916666666664</v>
      </c>
      <c r="U837" s="11">
        <f t="shared" si="110"/>
        <v>2012</v>
      </c>
      <c r="V837" t="str">
        <f t="shared" si="111"/>
        <v>Apr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5"/>
        <v>100.93039999999999</v>
      </c>
      <c r="P838" s="5">
        <f t="shared" si="104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41523.848587962959</v>
      </c>
      <c r="T838" s="10">
        <f t="shared" si="109"/>
        <v>41553.848587962959</v>
      </c>
      <c r="U838" s="11">
        <f t="shared" si="110"/>
        <v>2013</v>
      </c>
      <c r="V838" t="str">
        <f t="shared" si="111"/>
        <v>Sep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5"/>
        <v>121.8</v>
      </c>
      <c r="P839" s="5">
        <f t="shared" si="104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41730.79006944444</v>
      </c>
      <c r="T839" s="10">
        <f t="shared" si="109"/>
        <v>41760.79006944444</v>
      </c>
      <c r="U839" s="11">
        <f t="shared" si="110"/>
        <v>2014</v>
      </c>
      <c r="V839" t="str">
        <f t="shared" si="111"/>
        <v>Apr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5"/>
        <v>145.4</v>
      </c>
      <c r="P840" s="5">
        <f t="shared" si="104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40895.689641203702</v>
      </c>
      <c r="T840" s="10">
        <f t="shared" si="109"/>
        <v>40925.689641203702</v>
      </c>
      <c r="U840" s="11">
        <f t="shared" si="110"/>
        <v>2011</v>
      </c>
      <c r="V840" t="str">
        <f t="shared" si="111"/>
        <v>Dec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5"/>
        <v>116.61660000000001</v>
      </c>
      <c r="P841" s="5">
        <f t="shared" si="104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41144.555046296293</v>
      </c>
      <c r="T841" s="10">
        <f t="shared" si="109"/>
        <v>41174.555046296293</v>
      </c>
      <c r="U841" s="11">
        <f t="shared" si="110"/>
        <v>2012</v>
      </c>
      <c r="V841" t="str">
        <f t="shared" si="111"/>
        <v>Aug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5"/>
        <v>120.4166</v>
      </c>
      <c r="P842" s="5">
        <f t="shared" si="104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42607.018368055556</v>
      </c>
      <c r="T842" s="10">
        <f t="shared" si="109"/>
        <v>42637.018368055556</v>
      </c>
      <c r="U842" s="11">
        <f t="shared" si="110"/>
        <v>2016</v>
      </c>
      <c r="V842" t="str">
        <f t="shared" si="111"/>
        <v>Aug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5"/>
        <v>101.32000000000001</v>
      </c>
      <c r="P843" s="5">
        <f t="shared" si="104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41923.63035879629</v>
      </c>
      <c r="T843" s="10">
        <f t="shared" si="109"/>
        <v>41953.672025462954</v>
      </c>
      <c r="U843" s="11">
        <f t="shared" si="110"/>
        <v>2014</v>
      </c>
      <c r="V843" t="str">
        <f t="shared" si="111"/>
        <v>Oct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5"/>
        <v>104.32</v>
      </c>
      <c r="P844" s="5">
        <f t="shared" si="104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41526.384062500001</v>
      </c>
      <c r="T844" s="10">
        <f t="shared" si="109"/>
        <v>41560.957638888889</v>
      </c>
      <c r="U844" s="11">
        <f t="shared" si="110"/>
        <v>2013</v>
      </c>
      <c r="V844" t="str">
        <f t="shared" si="111"/>
        <v>Sep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5"/>
        <v>267.13333333333333</v>
      </c>
      <c r="P845" s="5">
        <f t="shared" si="104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42695.049537037034</v>
      </c>
      <c r="T845" s="10">
        <f t="shared" si="109"/>
        <v>42712.124999999993</v>
      </c>
      <c r="U845" s="11">
        <f t="shared" si="110"/>
        <v>2016</v>
      </c>
      <c r="V845" t="str">
        <f t="shared" si="111"/>
        <v>Nov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5"/>
        <v>194.13333333333333</v>
      </c>
      <c r="P846" s="5">
        <f t="shared" si="104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41905.476296296292</v>
      </c>
      <c r="T846" s="10">
        <f t="shared" si="109"/>
        <v>41943.999305555553</v>
      </c>
      <c r="U846" s="11">
        <f t="shared" si="110"/>
        <v>2014</v>
      </c>
      <c r="V846" t="str">
        <f t="shared" si="111"/>
        <v>Sep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5"/>
        <v>120.3802</v>
      </c>
      <c r="P847" s="5">
        <f t="shared" si="104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42577.997638888883</v>
      </c>
      <c r="T847" s="10">
        <f t="shared" si="109"/>
        <v>42617.957638888889</v>
      </c>
      <c r="U847" s="11">
        <f t="shared" si="110"/>
        <v>2016</v>
      </c>
      <c r="V847" t="str">
        <f t="shared" si="111"/>
        <v>Jul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5"/>
        <v>122.00090909090908</v>
      </c>
      <c r="P848" s="5">
        <f t="shared" si="104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41694.183506944442</v>
      </c>
      <c r="T848" s="10">
        <f t="shared" si="109"/>
        <v>41708.375</v>
      </c>
      <c r="U848" s="11">
        <f t="shared" si="110"/>
        <v>2014</v>
      </c>
      <c r="V848" t="str">
        <f t="shared" si="111"/>
        <v>Feb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5"/>
        <v>100</v>
      </c>
      <c r="P849" s="5">
        <f t="shared" si="104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42165.590000000004</v>
      </c>
      <c r="T849" s="10">
        <f t="shared" si="109"/>
        <v>42195.590000000004</v>
      </c>
      <c r="U849" s="11">
        <f t="shared" si="110"/>
        <v>2015</v>
      </c>
      <c r="V849" t="str">
        <f t="shared" si="111"/>
        <v>Jun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5"/>
        <v>100</v>
      </c>
      <c r="P850" s="5">
        <f t="shared" si="104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42078.583715277775</v>
      </c>
      <c r="T850" s="10">
        <f t="shared" si="109"/>
        <v>42108.583715277775</v>
      </c>
      <c r="U850" s="11">
        <f t="shared" si="110"/>
        <v>2015</v>
      </c>
      <c r="V850" t="str">
        <f t="shared" si="111"/>
        <v>Mar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5"/>
        <v>119.9</v>
      </c>
      <c r="P851" s="5">
        <f t="shared" si="104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42050.94055555555</v>
      </c>
      <c r="T851" s="10">
        <f t="shared" si="109"/>
        <v>42078.898888888885</v>
      </c>
      <c r="U851" s="11">
        <f t="shared" si="110"/>
        <v>2015</v>
      </c>
      <c r="V851" t="str">
        <f t="shared" si="111"/>
        <v>Feb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5"/>
        <v>155.17499999999998</v>
      </c>
      <c r="P852" s="5">
        <f t="shared" si="104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42452.619409722225</v>
      </c>
      <c r="T852" s="10">
        <f t="shared" si="109"/>
        <v>42484.999305555553</v>
      </c>
      <c r="U852" s="11">
        <f t="shared" si="110"/>
        <v>2016</v>
      </c>
      <c r="V852" t="str">
        <f t="shared" si="111"/>
        <v>Mar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5"/>
        <v>130.44999999999999</v>
      </c>
      <c r="P853" s="5">
        <f t="shared" si="104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42522.671909722216</v>
      </c>
      <c r="T853" s="10">
        <f t="shared" si="109"/>
        <v>42582.614583333336</v>
      </c>
      <c r="U853" s="11">
        <f t="shared" si="110"/>
        <v>2016</v>
      </c>
      <c r="V853" t="str">
        <f t="shared" si="111"/>
        <v>Jun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5"/>
        <v>104.97142857142859</v>
      </c>
      <c r="P854" s="5">
        <f t="shared" si="104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42656.59716435185</v>
      </c>
      <c r="T854" s="10">
        <f t="shared" si="109"/>
        <v>42667.666666666664</v>
      </c>
      <c r="U854" s="11">
        <f t="shared" si="110"/>
        <v>2016</v>
      </c>
      <c r="V854" t="str">
        <f t="shared" si="111"/>
        <v>Oct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5"/>
        <v>100</v>
      </c>
      <c r="P855" s="5">
        <f t="shared" si="104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42021.62394675926</v>
      </c>
      <c r="T855" s="10">
        <f t="shared" si="109"/>
        <v>42051.62394675926</v>
      </c>
      <c r="U855" s="11">
        <f t="shared" si="110"/>
        <v>2015</v>
      </c>
      <c r="V855" t="str">
        <f t="shared" si="111"/>
        <v>Jan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5"/>
        <v>118.2205035971223</v>
      </c>
      <c r="P856" s="5">
        <f t="shared" si="104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42702.004004629627</v>
      </c>
      <c r="T856" s="10">
        <f t="shared" si="109"/>
        <v>42732.004004629627</v>
      </c>
      <c r="U856" s="11">
        <f t="shared" si="110"/>
        <v>2016</v>
      </c>
      <c r="V856" t="str">
        <f t="shared" si="111"/>
        <v>Nov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5"/>
        <v>103.44827586206897</v>
      </c>
      <c r="P857" s="5">
        <f t="shared" si="104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42544.916863425926</v>
      </c>
      <c r="T857" s="10">
        <f t="shared" si="109"/>
        <v>42574.916863425926</v>
      </c>
      <c r="U857" s="11">
        <f t="shared" si="110"/>
        <v>2016</v>
      </c>
      <c r="V857" t="str">
        <f t="shared" si="111"/>
        <v>Jun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5"/>
        <v>218.00000000000003</v>
      </c>
      <c r="P858" s="5">
        <f t="shared" si="104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42609.103657407402</v>
      </c>
      <c r="T858" s="10">
        <f t="shared" si="109"/>
        <v>42668.583333333336</v>
      </c>
      <c r="U858" s="11">
        <f t="shared" si="110"/>
        <v>2016</v>
      </c>
      <c r="V858" t="str">
        <f t="shared" si="111"/>
        <v>Aug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5"/>
        <v>100</v>
      </c>
      <c r="P859" s="5">
        <f t="shared" si="104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42291.373043981475</v>
      </c>
      <c r="T859" s="10">
        <f t="shared" si="109"/>
        <v>42333.414710648147</v>
      </c>
      <c r="U859" s="11">
        <f t="shared" si="110"/>
        <v>2015</v>
      </c>
      <c r="V859" t="str">
        <f t="shared" si="111"/>
        <v>Oct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5"/>
        <v>144.00583333333333</v>
      </c>
      <c r="P860" s="5">
        <f t="shared" si="104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42079.537245370368</v>
      </c>
      <c r="T860" s="10">
        <f t="shared" si="109"/>
        <v>42109.749305555553</v>
      </c>
      <c r="U860" s="11">
        <f t="shared" si="110"/>
        <v>2015</v>
      </c>
      <c r="V860" t="str">
        <f t="shared" si="111"/>
        <v>Mar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5"/>
        <v>104.67500000000001</v>
      </c>
      <c r="P861" s="5">
        <f t="shared" si="104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42128.611898148149</v>
      </c>
      <c r="T861" s="10">
        <f t="shared" si="109"/>
        <v>42158.791666666664</v>
      </c>
      <c r="U861" s="11">
        <f t="shared" si="110"/>
        <v>2015</v>
      </c>
      <c r="V861" t="str">
        <f t="shared" si="111"/>
        <v>May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5"/>
        <v>18.142857142857142</v>
      </c>
      <c r="P862" s="5">
        <f t="shared" si="104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41570.274456018517</v>
      </c>
      <c r="T862" s="10">
        <f t="shared" si="109"/>
        <v>41600.316122685181</v>
      </c>
      <c r="U862" s="11">
        <f t="shared" si="110"/>
        <v>2013</v>
      </c>
      <c r="V862" t="str">
        <f t="shared" si="111"/>
        <v>Oct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5"/>
        <v>2.2444444444444445</v>
      </c>
      <c r="P863" s="5">
        <f t="shared" si="104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42599.756990740738</v>
      </c>
      <c r="T863" s="10">
        <f t="shared" si="109"/>
        <v>42629.756990740738</v>
      </c>
      <c r="U863" s="11">
        <f t="shared" si="110"/>
        <v>2016</v>
      </c>
      <c r="V863" t="str">
        <f t="shared" si="111"/>
        <v>Aug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5"/>
        <v>0.33999999999999997</v>
      </c>
      <c r="P864" s="5">
        <f t="shared" si="104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41559.346620370365</v>
      </c>
      <c r="T864" s="10">
        <f t="shared" si="109"/>
        <v>41589.388287037036</v>
      </c>
      <c r="U864" s="11">
        <f t="shared" si="110"/>
        <v>2013</v>
      </c>
      <c r="V864" t="str">
        <f t="shared" si="111"/>
        <v>Oct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5"/>
        <v>4.5</v>
      </c>
      <c r="P865" s="5">
        <f t="shared" si="104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40920.909328703703</v>
      </c>
      <c r="T865" s="10">
        <f t="shared" si="109"/>
        <v>40950.909328703703</v>
      </c>
      <c r="U865" s="11">
        <f t="shared" si="110"/>
        <v>2012</v>
      </c>
      <c r="V865" t="str">
        <f t="shared" si="111"/>
        <v>Jan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5"/>
        <v>41.53846153846154</v>
      </c>
      <c r="P866" s="5">
        <f t="shared" si="104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41540.898587962962</v>
      </c>
      <c r="T866" s="10">
        <f t="shared" si="109"/>
        <v>41563.207638888889</v>
      </c>
      <c r="U866" s="11">
        <f t="shared" si="110"/>
        <v>2013</v>
      </c>
      <c r="V866" t="str">
        <f t="shared" si="111"/>
        <v>Sep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5"/>
        <v>2.0454545454545454</v>
      </c>
      <c r="P867" s="5">
        <f t="shared" si="104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41230.564780092594</v>
      </c>
      <c r="T867" s="10">
        <f t="shared" si="109"/>
        <v>41290.564780092594</v>
      </c>
      <c r="U867" s="11">
        <f t="shared" si="110"/>
        <v>2012</v>
      </c>
      <c r="V867" t="str">
        <f t="shared" si="111"/>
        <v>Nov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5"/>
        <v>18.285714285714285</v>
      </c>
      <c r="P868" s="5">
        <f t="shared" si="104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42025.429606481477</v>
      </c>
      <c r="T868" s="10">
        <f t="shared" si="109"/>
        <v>42063.423611111109</v>
      </c>
      <c r="U868" s="11">
        <f t="shared" si="110"/>
        <v>2015</v>
      </c>
      <c r="V868" t="str">
        <f t="shared" si="111"/>
        <v>Jan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5"/>
        <v>24.02</v>
      </c>
      <c r="P869" s="5">
        <f t="shared" si="104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40087.897060185183</v>
      </c>
      <c r="T869" s="10">
        <f t="shared" si="109"/>
        <v>40147.999305555553</v>
      </c>
      <c r="U869" s="11">
        <f t="shared" si="110"/>
        <v>2009</v>
      </c>
      <c r="V869" t="str">
        <f t="shared" si="111"/>
        <v>Oct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5"/>
        <v>0.1111111111111111</v>
      </c>
      <c r="P870" s="5">
        <f t="shared" si="104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41615.819421296292</v>
      </c>
      <c r="T870" s="10">
        <f t="shared" si="109"/>
        <v>41645.819421296292</v>
      </c>
      <c r="U870" s="11">
        <f t="shared" si="110"/>
        <v>2013</v>
      </c>
      <c r="V870" t="str">
        <f t="shared" si="111"/>
        <v>Dec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5"/>
        <v>11.818181818181818</v>
      </c>
      <c r="P871" s="5">
        <f t="shared" si="104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41342.637233796297</v>
      </c>
      <c r="T871" s="10">
        <f t="shared" si="109"/>
        <v>41372.595567129625</v>
      </c>
      <c r="U871" s="11">
        <f t="shared" si="110"/>
        <v>2013</v>
      </c>
      <c r="V871" t="str">
        <f t="shared" si="111"/>
        <v>Mar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5"/>
        <v>0.31</v>
      </c>
      <c r="P872" s="5">
        <f t="shared" si="104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41487.813923611109</v>
      </c>
      <c r="T872" s="10">
        <f t="shared" si="109"/>
        <v>41517.813923611109</v>
      </c>
      <c r="U872" s="11">
        <f t="shared" si="110"/>
        <v>2013</v>
      </c>
      <c r="V872" t="str">
        <f t="shared" si="111"/>
        <v>Aug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5"/>
        <v>5.416666666666667</v>
      </c>
      <c r="P873" s="5">
        <f t="shared" si="104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41577.352951388886</v>
      </c>
      <c r="T873" s="10">
        <f t="shared" si="109"/>
        <v>41607.39461805555</v>
      </c>
      <c r="U873" s="11">
        <f t="shared" si="110"/>
        <v>2013</v>
      </c>
      <c r="V873" t="str">
        <f t="shared" si="111"/>
        <v>Oct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5"/>
        <v>0.8125</v>
      </c>
      <c r="P874" s="5">
        <f t="shared" si="104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40567.617210648146</v>
      </c>
      <c r="T874" s="10">
        <f t="shared" si="109"/>
        <v>40612.617210648146</v>
      </c>
      <c r="U874" s="11">
        <f t="shared" si="110"/>
        <v>2011</v>
      </c>
      <c r="V874" t="str">
        <f t="shared" si="111"/>
        <v>Jan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5"/>
        <v>1.2857142857142856</v>
      </c>
      <c r="P875" s="5">
        <f t="shared" si="104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41183.958796296298</v>
      </c>
      <c r="T875" s="10">
        <f t="shared" si="109"/>
        <v>41224.000462962962</v>
      </c>
      <c r="U875" s="11">
        <f t="shared" si="110"/>
        <v>2012</v>
      </c>
      <c r="V875" t="str">
        <f t="shared" si="111"/>
        <v>Oct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5"/>
        <v>24.333333333333336</v>
      </c>
      <c r="P876" s="5">
        <f t="shared" si="104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41368.375393518516</v>
      </c>
      <c r="T876" s="10">
        <f t="shared" si="109"/>
        <v>41398.375393518516</v>
      </c>
      <c r="U876" s="11">
        <f t="shared" si="110"/>
        <v>2013</v>
      </c>
      <c r="V876" t="str">
        <f t="shared" si="111"/>
        <v>Apr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5"/>
        <v>0</v>
      </c>
      <c r="P877" s="5">
        <f t="shared" si="104"/>
        <v>0</v>
      </c>
      <c r="Q877" t="str">
        <f t="shared" si="106"/>
        <v>music</v>
      </c>
      <c r="R877" t="str">
        <f t="shared" si="107"/>
        <v>jazz</v>
      </c>
      <c r="S877" s="10">
        <f t="shared" si="108"/>
        <v>42248.515405092585</v>
      </c>
      <c r="T877" s="10">
        <f t="shared" si="109"/>
        <v>42268.515405092585</v>
      </c>
      <c r="U877" s="11">
        <f t="shared" si="110"/>
        <v>2015</v>
      </c>
      <c r="V877" t="str">
        <f t="shared" si="111"/>
        <v>Sep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5"/>
        <v>40.799492385786799</v>
      </c>
      <c r="P878" s="5">
        <f t="shared" si="104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41276.288506944438</v>
      </c>
      <c r="T878" s="10">
        <f t="shared" si="109"/>
        <v>41309.288506944438</v>
      </c>
      <c r="U878" s="11">
        <f t="shared" si="110"/>
        <v>2013</v>
      </c>
      <c r="V878" t="str">
        <f t="shared" si="111"/>
        <v>Jan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5"/>
        <v>67.55</v>
      </c>
      <c r="P879" s="5">
        <f t="shared" si="104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41597.580555555556</v>
      </c>
      <c r="T879" s="10">
        <f t="shared" si="109"/>
        <v>41627.580555555556</v>
      </c>
      <c r="U879" s="11">
        <f t="shared" si="110"/>
        <v>2013</v>
      </c>
      <c r="V879" t="str">
        <f t="shared" si="111"/>
        <v>Nov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5"/>
        <v>1.3</v>
      </c>
      <c r="P880" s="5">
        <f t="shared" si="104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40505.024583333332</v>
      </c>
      <c r="T880" s="10">
        <f t="shared" si="109"/>
        <v>40535.024583333332</v>
      </c>
      <c r="U880" s="11">
        <f t="shared" si="110"/>
        <v>2010</v>
      </c>
      <c r="V880" t="str">
        <f t="shared" si="111"/>
        <v>Nov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5"/>
        <v>30.666666666666664</v>
      </c>
      <c r="P881" s="5">
        <f t="shared" si="104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41037.621585648143</v>
      </c>
      <c r="T881" s="10">
        <f t="shared" si="109"/>
        <v>41058.621585648143</v>
      </c>
      <c r="U881" s="11">
        <f t="shared" si="110"/>
        <v>2012</v>
      </c>
      <c r="V881" t="str">
        <f t="shared" si="111"/>
        <v>May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5"/>
        <v>2.9894179894179893</v>
      </c>
      <c r="P882" s="5">
        <f t="shared" si="104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41179.112708333334</v>
      </c>
      <c r="T882" s="10">
        <f t="shared" si="109"/>
        <v>41212.112708333334</v>
      </c>
      <c r="U882" s="11">
        <f t="shared" si="110"/>
        <v>2012</v>
      </c>
      <c r="V882" t="str">
        <f t="shared" si="111"/>
        <v>Sep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5"/>
        <v>0.8</v>
      </c>
      <c r="P883" s="5">
        <f t="shared" si="104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40877.042662037034</v>
      </c>
      <c r="T883" s="10">
        <f t="shared" si="109"/>
        <v>40922.042662037034</v>
      </c>
      <c r="U883" s="11">
        <f t="shared" si="110"/>
        <v>2011</v>
      </c>
      <c r="V883" t="str">
        <f t="shared" si="111"/>
        <v>Nov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5"/>
        <v>20.133333333333333</v>
      </c>
      <c r="P884" s="5">
        <f t="shared" si="104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40759.652199074073</v>
      </c>
      <c r="T884" s="10">
        <f t="shared" si="109"/>
        <v>40792.652199074073</v>
      </c>
      <c r="U884" s="11">
        <f t="shared" si="110"/>
        <v>2011</v>
      </c>
      <c r="V884" t="str">
        <f t="shared" si="111"/>
        <v>Aug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5"/>
        <v>40.020000000000003</v>
      </c>
      <c r="P885" s="5">
        <f t="shared" si="104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42371.727256944439</v>
      </c>
      <c r="T885" s="10">
        <f t="shared" si="109"/>
        <v>42431.727256944439</v>
      </c>
      <c r="U885" s="11">
        <f t="shared" si="110"/>
        <v>2016</v>
      </c>
      <c r="V885" t="str">
        <f t="shared" si="111"/>
        <v>Jan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5"/>
        <v>1</v>
      </c>
      <c r="P886" s="5">
        <f t="shared" si="104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40981.594282407401</v>
      </c>
      <c r="T886" s="10">
        <f t="shared" si="109"/>
        <v>41040.896527777775</v>
      </c>
      <c r="U886" s="11">
        <f t="shared" si="110"/>
        <v>2012</v>
      </c>
      <c r="V886" t="str">
        <f t="shared" si="111"/>
        <v>Mar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5"/>
        <v>75</v>
      </c>
      <c r="P887" s="5">
        <f t="shared" si="104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42713.732766203706</v>
      </c>
      <c r="T887" s="10">
        <f t="shared" si="109"/>
        <v>42734.732766203706</v>
      </c>
      <c r="U887" s="11">
        <f t="shared" si="110"/>
        <v>2016</v>
      </c>
      <c r="V887" t="str">
        <f t="shared" si="111"/>
        <v>Dec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5"/>
        <v>41</v>
      </c>
      <c r="P888" s="5">
        <f t="shared" si="104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42603.662187499998</v>
      </c>
      <c r="T888" s="10">
        <f t="shared" si="109"/>
        <v>42628.662187499998</v>
      </c>
      <c r="U888" s="11">
        <f t="shared" si="110"/>
        <v>2016</v>
      </c>
      <c r="V888" t="str">
        <f t="shared" si="111"/>
        <v>Aug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5"/>
        <v>0</v>
      </c>
      <c r="P889" s="5">
        <f t="shared" si="104"/>
        <v>0</v>
      </c>
      <c r="Q889" t="str">
        <f t="shared" si="106"/>
        <v>music</v>
      </c>
      <c r="R889" t="str">
        <f t="shared" si="107"/>
        <v>indie rock</v>
      </c>
      <c r="S889" s="10">
        <f t="shared" si="108"/>
        <v>41026.75063657407</v>
      </c>
      <c r="T889" s="10">
        <f t="shared" si="109"/>
        <v>41056.75063657407</v>
      </c>
      <c r="U889" s="11">
        <f t="shared" si="110"/>
        <v>2012</v>
      </c>
      <c r="V889" t="str">
        <f t="shared" si="111"/>
        <v>Apr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5"/>
        <v>7.1999999999999993</v>
      </c>
      <c r="P890" s="5">
        <f t="shared" si="104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40751.544965277775</v>
      </c>
      <c r="T890" s="10">
        <f t="shared" si="109"/>
        <v>40787.041666666664</v>
      </c>
      <c r="U890" s="11">
        <f t="shared" si="110"/>
        <v>2011</v>
      </c>
      <c r="V890" t="str">
        <f t="shared" si="111"/>
        <v>Jul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5"/>
        <v>9.4412800000000008</v>
      </c>
      <c r="P891" s="5">
        <f t="shared" si="104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41887.575729166667</v>
      </c>
      <c r="T891" s="10">
        <f t="shared" si="109"/>
        <v>41917.575729166667</v>
      </c>
      <c r="U891" s="11">
        <f t="shared" si="110"/>
        <v>2014</v>
      </c>
      <c r="V891" t="str">
        <f t="shared" si="111"/>
        <v>Sep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5"/>
        <v>4.1666666666666661</v>
      </c>
      <c r="P892" s="5">
        <f t="shared" si="104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41569.490497685183</v>
      </c>
      <c r="T892" s="10">
        <f t="shared" si="109"/>
        <v>41599.532164351847</v>
      </c>
      <c r="U892" s="11">
        <f t="shared" si="110"/>
        <v>2013</v>
      </c>
      <c r="V892" t="str">
        <f t="shared" si="111"/>
        <v>Oct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5"/>
        <v>3.25</v>
      </c>
      <c r="P893" s="5">
        <f t="shared" si="104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41841.823263888888</v>
      </c>
      <c r="T893" s="10">
        <f t="shared" si="109"/>
        <v>41871.823263888888</v>
      </c>
      <c r="U893" s="11">
        <f t="shared" si="110"/>
        <v>2014</v>
      </c>
      <c r="V893" t="str">
        <f t="shared" si="111"/>
        <v>Jul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5"/>
        <v>40.75</v>
      </c>
      <c r="P894" s="5">
        <f t="shared" si="104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40303.991701388884</v>
      </c>
      <c r="T894" s="10">
        <f t="shared" si="109"/>
        <v>40390.958333333328</v>
      </c>
      <c r="U894" s="11">
        <f t="shared" si="110"/>
        <v>2010</v>
      </c>
      <c r="V894" t="str">
        <f t="shared" si="111"/>
        <v>May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5"/>
        <v>10</v>
      </c>
      <c r="P895" s="5">
        <f t="shared" si="104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42065.689386574071</v>
      </c>
      <c r="T895" s="10">
        <f t="shared" si="109"/>
        <v>42095.647719907407</v>
      </c>
      <c r="U895" s="11">
        <f t="shared" si="110"/>
        <v>2015</v>
      </c>
      <c r="V895" t="str">
        <f t="shared" si="111"/>
        <v>Mar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5"/>
        <v>39.17</v>
      </c>
      <c r="P896" s="5">
        <f t="shared" si="104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42496.773263888892</v>
      </c>
      <c r="T896" s="10">
        <f t="shared" si="109"/>
        <v>42526.773263888892</v>
      </c>
      <c r="U896" s="11">
        <f t="shared" si="110"/>
        <v>2016</v>
      </c>
      <c r="V896" t="str">
        <f t="shared" si="111"/>
        <v>May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5"/>
        <v>2.4375</v>
      </c>
      <c r="P897" s="5">
        <f t="shared" si="104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40430.919317129628</v>
      </c>
      <c r="T897" s="10">
        <f t="shared" si="109"/>
        <v>40475.919317129628</v>
      </c>
      <c r="U897" s="11">
        <f t="shared" si="110"/>
        <v>2010</v>
      </c>
      <c r="V897" t="str">
        <f t="shared" si="111"/>
        <v>Sep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5"/>
        <v>40</v>
      </c>
      <c r="P898" s="5">
        <f t="shared" ref="P898:P961" si="112">IFERROR(E898/L898,0)</f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42218.664652777778</v>
      </c>
      <c r="T898" s="10">
        <f t="shared" si="109"/>
        <v>42243.958333333336</v>
      </c>
      <c r="U898" s="11">
        <f t="shared" si="110"/>
        <v>2015</v>
      </c>
      <c r="V898" t="str">
        <f t="shared" si="111"/>
        <v>Aug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3">(E899/D899)*100</f>
        <v>0</v>
      </c>
      <c r="P899" s="5">
        <f t="shared" si="112"/>
        <v>0</v>
      </c>
      <c r="Q899" t="str">
        <f t="shared" ref="Q899:Q962" si="114">LEFT(N899,FIND("/",N899)-1)</f>
        <v>music</v>
      </c>
      <c r="R899" t="str">
        <f t="shared" ref="R899:R962" si="115">MID(N899,FIND("/",N899)+1,9999)</f>
        <v>indie rock</v>
      </c>
      <c r="S899" s="10">
        <f t="shared" ref="S899:S962" si="116">(((J899/60)/60)/24)+DATE(1970,1,1)+(-5/24)</f>
        <v>41211.480416666665</v>
      </c>
      <c r="T899" s="10">
        <f t="shared" ref="T899:T962" si="117">(((I899/60)/60)/24)+DATE(1970,1,1)+(-5/24)</f>
        <v>41241.52208333333</v>
      </c>
      <c r="U899" s="11">
        <f t="shared" ref="U899:U962" si="118">YEAR(S899)</f>
        <v>2012</v>
      </c>
      <c r="V899" t="str">
        <f t="shared" ref="V899:V962" si="119">TEXT(S899, "mmm")</f>
        <v>Oct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3"/>
        <v>2.8000000000000003</v>
      </c>
      <c r="P900" s="5">
        <f t="shared" si="112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40878.549884259257</v>
      </c>
      <c r="T900" s="10">
        <f t="shared" si="117"/>
        <v>40923.549884259257</v>
      </c>
      <c r="U900" s="11">
        <f t="shared" si="118"/>
        <v>2011</v>
      </c>
      <c r="V900" t="str">
        <f t="shared" si="119"/>
        <v>Dec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3"/>
        <v>37.333333333333336</v>
      </c>
      <c r="P901" s="5">
        <f t="shared" si="112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40645.890763888885</v>
      </c>
      <c r="T901" s="10">
        <f t="shared" si="117"/>
        <v>40690.890763888885</v>
      </c>
      <c r="U901" s="11">
        <f t="shared" si="118"/>
        <v>2011</v>
      </c>
      <c r="V901" t="str">
        <f t="shared" si="119"/>
        <v>Apr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3"/>
        <v>0.42</v>
      </c>
      <c r="P902" s="5">
        <f t="shared" si="112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42429.641226851854</v>
      </c>
      <c r="T902" s="10">
        <f t="shared" si="117"/>
        <v>42459.599560185183</v>
      </c>
      <c r="U902" s="11">
        <f t="shared" si="118"/>
        <v>2016</v>
      </c>
      <c r="V902" t="str">
        <f t="shared" si="119"/>
        <v>Feb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3"/>
        <v>0</v>
      </c>
      <c r="P903" s="5">
        <f t="shared" si="112"/>
        <v>0</v>
      </c>
      <c r="Q903" t="str">
        <f t="shared" si="114"/>
        <v>music</v>
      </c>
      <c r="R903" t="str">
        <f t="shared" si="115"/>
        <v>jazz</v>
      </c>
      <c r="S903" s="10">
        <f t="shared" si="116"/>
        <v>40291.603171296294</v>
      </c>
      <c r="T903" s="10">
        <f t="shared" si="117"/>
        <v>40337.59097222222</v>
      </c>
      <c r="U903" s="11">
        <f t="shared" si="118"/>
        <v>2010</v>
      </c>
      <c r="V903" t="str">
        <f t="shared" si="119"/>
        <v>Apr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3"/>
        <v>0.3</v>
      </c>
      <c r="P904" s="5">
        <f t="shared" si="112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41829.757199074069</v>
      </c>
      <c r="T904" s="10">
        <f t="shared" si="117"/>
        <v>41881.4375</v>
      </c>
      <c r="U904" s="11">
        <f t="shared" si="118"/>
        <v>2014</v>
      </c>
      <c r="V904" t="str">
        <f t="shared" si="119"/>
        <v>Jul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3"/>
        <v>3.2</v>
      </c>
      <c r="P905" s="5">
        <f t="shared" si="112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41149.587731481479</v>
      </c>
      <c r="T905" s="10">
        <f t="shared" si="117"/>
        <v>41174.892361111109</v>
      </c>
      <c r="U905" s="11">
        <f t="shared" si="118"/>
        <v>2012</v>
      </c>
      <c r="V905" t="str">
        <f t="shared" si="119"/>
        <v>Aug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3"/>
        <v>0.30199999999999999</v>
      </c>
      <c r="P906" s="5">
        <f t="shared" si="112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42341.87195601852</v>
      </c>
      <c r="T906" s="10">
        <f t="shared" si="117"/>
        <v>42371.87195601852</v>
      </c>
      <c r="U906" s="11">
        <f t="shared" si="118"/>
        <v>2015</v>
      </c>
      <c r="V906" t="str">
        <f t="shared" si="119"/>
        <v>Dec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3"/>
        <v>3.0153846153846153</v>
      </c>
      <c r="P907" s="5">
        <f t="shared" si="112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40507.031550925924</v>
      </c>
      <c r="T907" s="10">
        <f t="shared" si="117"/>
        <v>40567.031550925924</v>
      </c>
      <c r="U907" s="11">
        <f t="shared" si="118"/>
        <v>2010</v>
      </c>
      <c r="V907" t="str">
        <f t="shared" si="119"/>
        <v>Nov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3"/>
        <v>0</v>
      </c>
      <c r="P908" s="5">
        <f t="shared" si="112"/>
        <v>0</v>
      </c>
      <c r="Q908" t="str">
        <f t="shared" si="114"/>
        <v>music</v>
      </c>
      <c r="R908" t="str">
        <f t="shared" si="115"/>
        <v>jazz</v>
      </c>
      <c r="S908" s="10">
        <f t="shared" si="116"/>
        <v>41680.981365740736</v>
      </c>
      <c r="T908" s="10">
        <f t="shared" si="117"/>
        <v>41710.939699074072</v>
      </c>
      <c r="U908" s="11">
        <f t="shared" si="118"/>
        <v>2014</v>
      </c>
      <c r="V908" t="str">
        <f t="shared" si="119"/>
        <v>Feb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3"/>
        <v>0</v>
      </c>
      <c r="P909" s="5">
        <f t="shared" si="112"/>
        <v>0</v>
      </c>
      <c r="Q909" t="str">
        <f t="shared" si="114"/>
        <v>music</v>
      </c>
      <c r="R909" t="str">
        <f t="shared" si="115"/>
        <v>jazz</v>
      </c>
      <c r="S909" s="10">
        <f t="shared" si="116"/>
        <v>40766.9840625</v>
      </c>
      <c r="T909" s="10">
        <f t="shared" si="117"/>
        <v>40796.9840625</v>
      </c>
      <c r="U909" s="11">
        <f t="shared" si="118"/>
        <v>2011</v>
      </c>
      <c r="V909" t="str">
        <f t="shared" si="119"/>
        <v>Aug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3"/>
        <v>0</v>
      </c>
      <c r="P910" s="5">
        <f t="shared" si="112"/>
        <v>0</v>
      </c>
      <c r="Q910" t="str">
        <f t="shared" si="114"/>
        <v>music</v>
      </c>
      <c r="R910" t="str">
        <f t="shared" si="115"/>
        <v>jazz</v>
      </c>
      <c r="S910" s="10">
        <f t="shared" si="116"/>
        <v>40340.593229166661</v>
      </c>
      <c r="T910" s="10">
        <f t="shared" si="117"/>
        <v>40385.999305555553</v>
      </c>
      <c r="U910" s="11">
        <f t="shared" si="118"/>
        <v>2010</v>
      </c>
      <c r="V910" t="str">
        <f t="shared" si="119"/>
        <v>Jun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3"/>
        <v>3.25</v>
      </c>
      <c r="P911" s="5">
        <f t="shared" si="112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41081.481944444444</v>
      </c>
      <c r="T911" s="10">
        <f t="shared" si="117"/>
        <v>41112.958333333328</v>
      </c>
      <c r="U911" s="11">
        <f t="shared" si="118"/>
        <v>2012</v>
      </c>
      <c r="V911" t="str">
        <f t="shared" si="119"/>
        <v>Jun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3"/>
        <v>22.363636363636363</v>
      </c>
      <c r="P912" s="5">
        <f t="shared" si="112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42737.337025462963</v>
      </c>
      <c r="T912" s="10">
        <f t="shared" si="117"/>
        <v>42797.337025462963</v>
      </c>
      <c r="U912" s="11">
        <f t="shared" si="118"/>
        <v>2017</v>
      </c>
      <c r="V912" t="str">
        <f t="shared" si="119"/>
        <v>Jan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3"/>
        <v>0</v>
      </c>
      <c r="P913" s="5">
        <f t="shared" si="112"/>
        <v>0</v>
      </c>
      <c r="Q913" t="str">
        <f t="shared" si="114"/>
        <v>music</v>
      </c>
      <c r="R913" t="str">
        <f t="shared" si="115"/>
        <v>jazz</v>
      </c>
      <c r="S913" s="10">
        <f t="shared" si="116"/>
        <v>41641.796817129631</v>
      </c>
      <c r="T913" s="10">
        <f t="shared" si="117"/>
        <v>41662.796817129631</v>
      </c>
      <c r="U913" s="11">
        <f t="shared" si="118"/>
        <v>2014</v>
      </c>
      <c r="V913" t="str">
        <f t="shared" si="119"/>
        <v>Jan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3"/>
        <v>0.85714285714285721</v>
      </c>
      <c r="P914" s="5">
        <f t="shared" si="112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41193.901006944441</v>
      </c>
      <c r="T914" s="10">
        <f t="shared" si="117"/>
        <v>41253.942673611105</v>
      </c>
      <c r="U914" s="11">
        <f t="shared" si="118"/>
        <v>2012</v>
      </c>
      <c r="V914" t="str">
        <f t="shared" si="119"/>
        <v>Oct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3"/>
        <v>6.6066666666666665</v>
      </c>
      <c r="P915" s="5">
        <f t="shared" si="112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41003.930775462963</v>
      </c>
      <c r="T915" s="10">
        <f t="shared" si="117"/>
        <v>41033.930775462963</v>
      </c>
      <c r="U915" s="11">
        <f t="shared" si="118"/>
        <v>2012</v>
      </c>
      <c r="V915" t="str">
        <f t="shared" si="119"/>
        <v>Apr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3"/>
        <v>0</v>
      </c>
      <c r="P916" s="5">
        <f t="shared" si="112"/>
        <v>0</v>
      </c>
      <c r="Q916" t="str">
        <f t="shared" si="114"/>
        <v>music</v>
      </c>
      <c r="R916" t="str">
        <f t="shared" si="115"/>
        <v>jazz</v>
      </c>
      <c r="S916" s="10">
        <f t="shared" si="116"/>
        <v>41116.554942129631</v>
      </c>
      <c r="T916" s="10">
        <f t="shared" si="117"/>
        <v>41146.554942129631</v>
      </c>
      <c r="U916" s="11">
        <f t="shared" si="118"/>
        <v>2012</v>
      </c>
      <c r="V916" t="str">
        <f t="shared" si="119"/>
        <v>Jul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3"/>
        <v>5.7692307692307692</v>
      </c>
      <c r="P917" s="5">
        <f t="shared" si="112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40937.471226851849</v>
      </c>
      <c r="T917" s="10">
        <f t="shared" si="117"/>
        <v>40968.999305555553</v>
      </c>
      <c r="U917" s="11">
        <f t="shared" si="118"/>
        <v>2012</v>
      </c>
      <c r="V917" t="str">
        <f t="shared" si="119"/>
        <v>Jan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3"/>
        <v>0</v>
      </c>
      <c r="P918" s="5">
        <f t="shared" si="112"/>
        <v>0</v>
      </c>
      <c r="Q918" t="str">
        <f t="shared" si="114"/>
        <v>music</v>
      </c>
      <c r="R918" t="str">
        <f t="shared" si="115"/>
        <v>jazz</v>
      </c>
      <c r="S918" s="10">
        <f t="shared" si="116"/>
        <v>40434.645069444443</v>
      </c>
      <c r="T918" s="10">
        <f t="shared" si="117"/>
        <v>40473</v>
      </c>
      <c r="U918" s="11">
        <f t="shared" si="118"/>
        <v>2010</v>
      </c>
      <c r="V918" t="str">
        <f t="shared" si="119"/>
        <v>Sep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3"/>
        <v>0.6</v>
      </c>
      <c r="P919" s="5">
        <f t="shared" si="112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41802.735300925924</v>
      </c>
      <c r="T919" s="10">
        <f t="shared" si="117"/>
        <v>41833.895833333328</v>
      </c>
      <c r="U919" s="11">
        <f t="shared" si="118"/>
        <v>2014</v>
      </c>
      <c r="V919" t="str">
        <f t="shared" si="119"/>
        <v>Jun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3"/>
        <v>5.0256410256410255</v>
      </c>
      <c r="P920" s="5">
        <f t="shared" si="112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41944.707881944443</v>
      </c>
      <c r="T920" s="10">
        <f t="shared" si="117"/>
        <v>41974.749548611107</v>
      </c>
      <c r="U920" s="11">
        <f t="shared" si="118"/>
        <v>2014</v>
      </c>
      <c r="V920" t="str">
        <f t="shared" si="119"/>
        <v>Nov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3"/>
        <v>0.5</v>
      </c>
      <c r="P921" s="5">
        <f t="shared" si="112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41227.433391203704</v>
      </c>
      <c r="T921" s="10">
        <f t="shared" si="117"/>
        <v>41262.433391203704</v>
      </c>
      <c r="U921" s="11">
        <f t="shared" si="118"/>
        <v>2012</v>
      </c>
      <c r="V921" t="str">
        <f t="shared" si="119"/>
        <v>Nov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3"/>
        <v>0</v>
      </c>
      <c r="P922" s="5">
        <f t="shared" si="112"/>
        <v>0</v>
      </c>
      <c r="Q922" t="str">
        <f t="shared" si="114"/>
        <v>music</v>
      </c>
      <c r="R922" t="str">
        <f t="shared" si="115"/>
        <v>jazz</v>
      </c>
      <c r="S922" s="10">
        <f t="shared" si="116"/>
        <v>41562.463217592594</v>
      </c>
      <c r="T922" s="10">
        <f t="shared" si="117"/>
        <v>41592.504884259259</v>
      </c>
      <c r="U922" s="11">
        <f t="shared" si="118"/>
        <v>2013</v>
      </c>
      <c r="V922" t="str">
        <f t="shared" si="119"/>
        <v>Oct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3"/>
        <v>30.9</v>
      </c>
      <c r="P923" s="5">
        <f t="shared" si="112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40846.962685185179</v>
      </c>
      <c r="T923" s="10">
        <f t="shared" si="117"/>
        <v>40889.004351851851</v>
      </c>
      <c r="U923" s="11">
        <f t="shared" si="118"/>
        <v>2011</v>
      </c>
      <c r="V923" t="str">
        <f t="shared" si="119"/>
        <v>Oct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3"/>
        <v>21.037037037037038</v>
      </c>
      <c r="P924" s="5">
        <f t="shared" si="112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41878.32167824074</v>
      </c>
      <c r="T924" s="10">
        <f t="shared" si="117"/>
        <v>41913.32167824074</v>
      </c>
      <c r="U924" s="11">
        <f t="shared" si="118"/>
        <v>2014</v>
      </c>
      <c r="V924" t="str">
        <f t="shared" si="119"/>
        <v>Aug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3"/>
        <v>2.1999999999999997</v>
      </c>
      <c r="P925" s="5">
        <f t="shared" si="112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41934.751423611109</v>
      </c>
      <c r="T925" s="10">
        <f t="shared" si="117"/>
        <v>41964.793090277781</v>
      </c>
      <c r="U925" s="11">
        <f t="shared" si="118"/>
        <v>2014</v>
      </c>
      <c r="V925" t="str">
        <f t="shared" si="119"/>
        <v>Oct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3"/>
        <v>10.9</v>
      </c>
      <c r="P926" s="5">
        <f t="shared" si="112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41288.734594907408</v>
      </c>
      <c r="T926" s="10">
        <f t="shared" si="117"/>
        <v>41318.734594907408</v>
      </c>
      <c r="U926" s="11">
        <f t="shared" si="118"/>
        <v>2013</v>
      </c>
      <c r="V926" t="str">
        <f t="shared" si="119"/>
        <v>Jan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3"/>
        <v>2.666666666666667</v>
      </c>
      <c r="P927" s="5">
        <f t="shared" si="112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41575.672581018516</v>
      </c>
      <c r="T927" s="10">
        <f t="shared" si="117"/>
        <v>41605.71424768518</v>
      </c>
      <c r="U927" s="11">
        <f t="shared" si="118"/>
        <v>2013</v>
      </c>
      <c r="V927" t="str">
        <f t="shared" si="119"/>
        <v>Oct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3"/>
        <v>0</v>
      </c>
      <c r="P928" s="5">
        <f t="shared" si="112"/>
        <v>0</v>
      </c>
      <c r="Q928" t="str">
        <f t="shared" si="114"/>
        <v>music</v>
      </c>
      <c r="R928" t="str">
        <f t="shared" si="115"/>
        <v>jazz</v>
      </c>
      <c r="S928" s="10">
        <f t="shared" si="116"/>
        <v>40337.811689814815</v>
      </c>
      <c r="T928" s="10">
        <f t="shared" si="117"/>
        <v>40367.736111111109</v>
      </c>
      <c r="U928" s="11">
        <f t="shared" si="118"/>
        <v>2010</v>
      </c>
      <c r="V928" t="str">
        <f t="shared" si="119"/>
        <v>Jun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3"/>
        <v>0</v>
      </c>
      <c r="P929" s="5">
        <f t="shared" si="112"/>
        <v>0</v>
      </c>
      <c r="Q929" t="str">
        <f t="shared" si="114"/>
        <v>music</v>
      </c>
      <c r="R929" t="str">
        <f t="shared" si="115"/>
        <v>jazz</v>
      </c>
      <c r="S929" s="10">
        <f t="shared" si="116"/>
        <v>41013.614525462959</v>
      </c>
      <c r="T929" s="10">
        <f t="shared" si="117"/>
        <v>41043.614525462959</v>
      </c>
      <c r="U929" s="11">
        <f t="shared" si="118"/>
        <v>2012</v>
      </c>
      <c r="V929" t="str">
        <f t="shared" si="119"/>
        <v>Apr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3"/>
        <v>10.86206896551724</v>
      </c>
      <c r="P930" s="5">
        <f t="shared" si="112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41180.654085648144</v>
      </c>
      <c r="T930" s="10">
        <f t="shared" si="117"/>
        <v>41230.791666666664</v>
      </c>
      <c r="U930" s="11">
        <f t="shared" si="118"/>
        <v>2012</v>
      </c>
      <c r="V930" t="str">
        <f t="shared" si="119"/>
        <v>Sep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3"/>
        <v>0</v>
      </c>
      <c r="P931" s="5">
        <f t="shared" si="112"/>
        <v>0</v>
      </c>
      <c r="Q931" t="str">
        <f t="shared" si="114"/>
        <v>music</v>
      </c>
      <c r="R931" t="str">
        <f t="shared" si="115"/>
        <v>jazz</v>
      </c>
      <c r="S931" s="10">
        <f t="shared" si="116"/>
        <v>40978.029733796291</v>
      </c>
      <c r="T931" s="10">
        <f t="shared" si="117"/>
        <v>41007.988067129627</v>
      </c>
      <c r="U931" s="11">
        <f t="shared" si="118"/>
        <v>2012</v>
      </c>
      <c r="V931" t="str">
        <f t="shared" si="119"/>
        <v>Mar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3"/>
        <v>38.333333333333336</v>
      </c>
      <c r="P932" s="5">
        <f t="shared" si="112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40312.707245370366</v>
      </c>
      <c r="T932" s="10">
        <f t="shared" si="117"/>
        <v>40354.688888888886</v>
      </c>
      <c r="U932" s="11">
        <f t="shared" si="118"/>
        <v>2010</v>
      </c>
      <c r="V932" t="str">
        <f t="shared" si="119"/>
        <v>May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3"/>
        <v>6.5500000000000007</v>
      </c>
      <c r="P933" s="5">
        <f t="shared" si="112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41680.151643518519</v>
      </c>
      <c r="T933" s="10">
        <f t="shared" si="117"/>
        <v>41714.708333333328</v>
      </c>
      <c r="U933" s="11">
        <f t="shared" si="118"/>
        <v>2014</v>
      </c>
      <c r="V933" t="str">
        <f t="shared" si="119"/>
        <v>Feb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3"/>
        <v>14.536842105263158</v>
      </c>
      <c r="P934" s="5">
        <f t="shared" si="112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41310.760937499996</v>
      </c>
      <c r="T934" s="10">
        <f t="shared" si="117"/>
        <v>41355.719270833331</v>
      </c>
      <c r="U934" s="11">
        <f t="shared" si="118"/>
        <v>2013</v>
      </c>
      <c r="V934" t="str">
        <f t="shared" si="119"/>
        <v>Feb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3"/>
        <v>6</v>
      </c>
      <c r="P935" s="5">
        <f t="shared" si="112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41710.960752314815</v>
      </c>
      <c r="T935" s="10">
        <f t="shared" si="117"/>
        <v>41770.960752314815</v>
      </c>
      <c r="U935" s="11">
        <f t="shared" si="118"/>
        <v>2014</v>
      </c>
      <c r="V935" t="str">
        <f t="shared" si="119"/>
        <v>Mar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3"/>
        <v>30.4</v>
      </c>
      <c r="P936" s="5">
        <f t="shared" si="112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41733.528749999998</v>
      </c>
      <c r="T936" s="10">
        <f t="shared" si="117"/>
        <v>41763.041666666664</v>
      </c>
      <c r="U936" s="11">
        <f t="shared" si="118"/>
        <v>2014</v>
      </c>
      <c r="V936" t="str">
        <f t="shared" si="119"/>
        <v>Apr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3"/>
        <v>1.4285714285714286</v>
      </c>
      <c r="P937" s="5">
        <f t="shared" si="112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42368.125335648147</v>
      </c>
      <c r="T937" s="10">
        <f t="shared" si="117"/>
        <v>42398.125335648147</v>
      </c>
      <c r="U937" s="11">
        <f t="shared" si="118"/>
        <v>2015</v>
      </c>
      <c r="V937" t="str">
        <f t="shared" si="119"/>
        <v>Dec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3"/>
        <v>0</v>
      </c>
      <c r="P938" s="5">
        <f t="shared" si="112"/>
        <v>0</v>
      </c>
      <c r="Q938" t="str">
        <f t="shared" si="114"/>
        <v>music</v>
      </c>
      <c r="R938" t="str">
        <f t="shared" si="115"/>
        <v>jazz</v>
      </c>
      <c r="S938" s="10">
        <f t="shared" si="116"/>
        <v>40882.815844907404</v>
      </c>
      <c r="T938" s="10">
        <f t="shared" si="117"/>
        <v>40926.625</v>
      </c>
      <c r="U938" s="11">
        <f t="shared" si="118"/>
        <v>2011</v>
      </c>
      <c r="V938" t="str">
        <f t="shared" si="119"/>
        <v>Dec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3"/>
        <v>1.1428571428571428</v>
      </c>
      <c r="P939" s="5">
        <f t="shared" si="112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41551.589780092589</v>
      </c>
      <c r="T939" s="10">
        <f t="shared" si="117"/>
        <v>41581.63144675926</v>
      </c>
      <c r="U939" s="11">
        <f t="shared" si="118"/>
        <v>2013</v>
      </c>
      <c r="V939" t="str">
        <f t="shared" si="119"/>
        <v>Oct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3"/>
        <v>0.35714285714285715</v>
      </c>
      <c r="P940" s="5">
        <f t="shared" si="112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41124.27138888889</v>
      </c>
      <c r="T940" s="10">
        <f t="shared" si="117"/>
        <v>41154.27138888889</v>
      </c>
      <c r="U940" s="11">
        <f t="shared" si="118"/>
        <v>2012</v>
      </c>
      <c r="V940" t="str">
        <f t="shared" si="119"/>
        <v>Aug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3"/>
        <v>1.4545454545454546</v>
      </c>
      <c r="P941" s="5">
        <f t="shared" si="112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41416.554837962962</v>
      </c>
      <c r="T941" s="10">
        <f t="shared" si="117"/>
        <v>41455.623611111107</v>
      </c>
      <c r="U941" s="11">
        <f t="shared" si="118"/>
        <v>2013</v>
      </c>
      <c r="V941" t="str">
        <f t="shared" si="119"/>
        <v>May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3"/>
        <v>17.155555555555555</v>
      </c>
      <c r="P942" s="5">
        <f t="shared" si="112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42181.800069444442</v>
      </c>
      <c r="T942" s="10">
        <f t="shared" si="117"/>
        <v>42226.800069444442</v>
      </c>
      <c r="U942" s="11">
        <f t="shared" si="118"/>
        <v>2015</v>
      </c>
      <c r="V942" t="str">
        <f t="shared" si="119"/>
        <v>Jun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3"/>
        <v>2.3220000000000001</v>
      </c>
      <c r="P943" s="5">
        <f t="shared" si="112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42745.888252314813</v>
      </c>
      <c r="T943" s="10">
        <f t="shared" si="117"/>
        <v>42775.888252314813</v>
      </c>
      <c r="U943" s="11">
        <f t="shared" si="118"/>
        <v>2017</v>
      </c>
      <c r="V943" t="str">
        <f t="shared" si="119"/>
        <v>Jan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3"/>
        <v>8.9066666666666663</v>
      </c>
      <c r="P944" s="5">
        <f t="shared" si="112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42382.634953703695</v>
      </c>
      <c r="T944" s="10">
        <f t="shared" si="117"/>
        <v>42418.634953703695</v>
      </c>
      <c r="U944" s="11">
        <f t="shared" si="118"/>
        <v>2016</v>
      </c>
      <c r="V944" t="str">
        <f t="shared" si="119"/>
        <v>Jan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3"/>
        <v>9.6333333333333346</v>
      </c>
      <c r="P945" s="5">
        <f t="shared" si="112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42673.459548611114</v>
      </c>
      <c r="T945" s="10">
        <f t="shared" si="117"/>
        <v>42703.501215277771</v>
      </c>
      <c r="U945" s="11">
        <f t="shared" si="118"/>
        <v>2016</v>
      </c>
      <c r="V945" t="str">
        <f t="shared" si="119"/>
        <v>Oct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3"/>
        <v>13.325999999999999</v>
      </c>
      <c r="P946" s="5">
        <f t="shared" si="112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42444.375578703701</v>
      </c>
      <c r="T946" s="10">
        <f t="shared" si="117"/>
        <v>42478.374999999993</v>
      </c>
      <c r="U946" s="11">
        <f t="shared" si="118"/>
        <v>2016</v>
      </c>
      <c r="V946" t="str">
        <f t="shared" si="119"/>
        <v>Mar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3"/>
        <v>2.484</v>
      </c>
      <c r="P947" s="5">
        <f t="shared" si="112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42732.664652777778</v>
      </c>
      <c r="T947" s="10">
        <f t="shared" si="117"/>
        <v>42784.790972222218</v>
      </c>
      <c r="U947" s="11">
        <f t="shared" si="118"/>
        <v>2016</v>
      </c>
      <c r="V947" t="str">
        <f t="shared" si="119"/>
        <v>Dec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3"/>
        <v>1.9066666666666665</v>
      </c>
      <c r="P948" s="5">
        <f t="shared" si="112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42592.542222222219</v>
      </c>
      <c r="T948" s="10">
        <f t="shared" si="117"/>
        <v>42622.542222222219</v>
      </c>
      <c r="U948" s="11">
        <f t="shared" si="118"/>
        <v>2016</v>
      </c>
      <c r="V948" t="str">
        <f t="shared" si="119"/>
        <v>Aug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3"/>
        <v>0</v>
      </c>
      <c r="P949" s="5">
        <f t="shared" si="112"/>
        <v>0</v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42491.57298611111</v>
      </c>
      <c r="T949" s="10">
        <f t="shared" si="117"/>
        <v>42551.57298611111</v>
      </c>
      <c r="U949" s="11">
        <f t="shared" si="118"/>
        <v>2016</v>
      </c>
      <c r="V949" t="str">
        <f t="shared" si="119"/>
        <v>May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3"/>
        <v>12</v>
      </c>
      <c r="P950" s="5">
        <f t="shared" si="112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42411.619953703703</v>
      </c>
      <c r="T950" s="10">
        <f t="shared" si="117"/>
        <v>42441.619953703703</v>
      </c>
      <c r="U950" s="11">
        <f t="shared" si="118"/>
        <v>2016</v>
      </c>
      <c r="V950" t="str">
        <f t="shared" si="119"/>
        <v>Feb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3"/>
        <v>1.365</v>
      </c>
      <c r="P951" s="5">
        <f t="shared" si="112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42360.835370370369</v>
      </c>
      <c r="T951" s="10">
        <f t="shared" si="117"/>
        <v>42420.835370370369</v>
      </c>
      <c r="U951" s="11">
        <f t="shared" si="118"/>
        <v>2015</v>
      </c>
      <c r="V951" t="str">
        <f t="shared" si="119"/>
        <v>Dec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3"/>
        <v>28.04</v>
      </c>
      <c r="P952" s="5">
        <f t="shared" si="112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42356.54237268518</v>
      </c>
      <c r="T952" s="10">
        <f t="shared" si="117"/>
        <v>42386.54237268518</v>
      </c>
      <c r="U952" s="11">
        <f t="shared" si="118"/>
        <v>2015</v>
      </c>
      <c r="V952" t="str">
        <f t="shared" si="119"/>
        <v>Dec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3"/>
        <v>38.39</v>
      </c>
      <c r="P953" s="5">
        <f t="shared" si="112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42480.44527777777</v>
      </c>
      <c r="T953" s="10">
        <f t="shared" si="117"/>
        <v>42525.44527777777</v>
      </c>
      <c r="U953" s="11">
        <f t="shared" si="118"/>
        <v>2016</v>
      </c>
      <c r="V953" t="str">
        <f t="shared" si="119"/>
        <v>Apr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3"/>
        <v>39.942857142857143</v>
      </c>
      <c r="P954" s="5">
        <f t="shared" si="112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42662.405231481483</v>
      </c>
      <c r="T954" s="10">
        <f t="shared" si="117"/>
        <v>42692.446898148148</v>
      </c>
      <c r="U954" s="11">
        <f t="shared" si="118"/>
        <v>2016</v>
      </c>
      <c r="V954" t="str">
        <f t="shared" si="119"/>
        <v>Oct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3"/>
        <v>0.84</v>
      </c>
      <c r="P955" s="5">
        <f t="shared" si="112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41998.956006944441</v>
      </c>
      <c r="T955" s="10">
        <f t="shared" si="117"/>
        <v>42028.956006944441</v>
      </c>
      <c r="U955" s="11">
        <f t="shared" si="118"/>
        <v>2014</v>
      </c>
      <c r="V955" t="str">
        <f t="shared" si="119"/>
        <v>Dec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3"/>
        <v>43.406666666666666</v>
      </c>
      <c r="P956" s="5">
        <f t="shared" si="112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42194.625451388885</v>
      </c>
      <c r="T956" s="10">
        <f t="shared" si="117"/>
        <v>42236.625451388885</v>
      </c>
      <c r="U956" s="11">
        <f t="shared" si="118"/>
        <v>2015</v>
      </c>
      <c r="V956" t="str">
        <f t="shared" si="119"/>
        <v>Jul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3"/>
        <v>5.6613333333333333</v>
      </c>
      <c r="P957" s="5">
        <f t="shared" si="112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42586.086805555555</v>
      </c>
      <c r="T957" s="10">
        <f t="shared" si="117"/>
        <v>42626.086805555555</v>
      </c>
      <c r="U957" s="11">
        <f t="shared" si="118"/>
        <v>2016</v>
      </c>
      <c r="V957" t="str">
        <f t="shared" si="119"/>
        <v>Aug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3"/>
        <v>1.722</v>
      </c>
      <c r="P958" s="5">
        <f t="shared" si="112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42060.705543981479</v>
      </c>
      <c r="T958" s="10">
        <f t="shared" si="117"/>
        <v>42120.663877314808</v>
      </c>
      <c r="U958" s="11">
        <f t="shared" si="118"/>
        <v>2015</v>
      </c>
      <c r="V958" t="str">
        <f t="shared" si="119"/>
        <v>Feb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3"/>
        <v>1.9416666666666664</v>
      </c>
      <c r="P959" s="5">
        <f t="shared" si="112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42660.344131944446</v>
      </c>
      <c r="T959" s="10">
        <f t="shared" si="117"/>
        <v>42691.385798611103</v>
      </c>
      <c r="U959" s="11">
        <f t="shared" si="118"/>
        <v>2016</v>
      </c>
      <c r="V959" t="str">
        <f t="shared" si="119"/>
        <v>Oct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3"/>
        <v>11.328275684711327</v>
      </c>
      <c r="P960" s="5">
        <f t="shared" si="112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42082.594479166662</v>
      </c>
      <c r="T960" s="10">
        <f t="shared" si="117"/>
        <v>42103.999305555553</v>
      </c>
      <c r="U960" s="11">
        <f t="shared" si="118"/>
        <v>2015</v>
      </c>
      <c r="V960" t="str">
        <f t="shared" si="119"/>
        <v>Mar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3"/>
        <v>38.86</v>
      </c>
      <c r="P961" s="5">
        <f t="shared" si="112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41992.96603009259</v>
      </c>
      <c r="T961" s="10">
        <f t="shared" si="117"/>
        <v>42022.96603009259</v>
      </c>
      <c r="U961" s="11">
        <f t="shared" si="118"/>
        <v>2014</v>
      </c>
      <c r="V961" t="str">
        <f t="shared" si="119"/>
        <v>Dec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3"/>
        <v>46.100628930817614</v>
      </c>
      <c r="P962" s="5">
        <f t="shared" ref="P962:P1025" si="120">IFERROR(E962/L962,0)</f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42766.41846064815</v>
      </c>
      <c r="T962" s="10">
        <f t="shared" si="117"/>
        <v>42808.376793981479</v>
      </c>
      <c r="U962" s="11">
        <f t="shared" si="118"/>
        <v>2017</v>
      </c>
      <c r="V962" t="str">
        <f t="shared" si="119"/>
        <v>Jan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1">(E963/D963)*100</f>
        <v>42.188421052631583</v>
      </c>
      <c r="P963" s="5">
        <f t="shared" si="120"/>
        <v>364.35454545454547</v>
      </c>
      <c r="Q963" t="str">
        <f t="shared" ref="Q963:Q1026" si="122">LEFT(N963,FIND("/",N963)-1)</f>
        <v>technology</v>
      </c>
      <c r="R963" t="str">
        <f t="shared" ref="R963:R1026" si="123">MID(N963,FIND("/",N963)+1,9999)</f>
        <v>wearables</v>
      </c>
      <c r="S963" s="10">
        <f t="shared" ref="S963:S1026" si="124">(((J963/60)/60)/24)+DATE(1970,1,1)+(-5/24)</f>
        <v>42740.485358796293</v>
      </c>
      <c r="T963" s="10">
        <f t="shared" ref="T963:T1026" si="125">(((I963/60)/60)/24)+DATE(1970,1,1)+(-5/24)</f>
        <v>42786.583333333336</v>
      </c>
      <c r="U963" s="11">
        <f t="shared" ref="U963:U1026" si="126">YEAR(S963)</f>
        <v>2017</v>
      </c>
      <c r="V963" t="str">
        <f t="shared" ref="V963:V1026" si="127">TEXT(S963, "mmm")</f>
        <v>Jan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1"/>
        <v>28.48</v>
      </c>
      <c r="P964" s="5">
        <f t="shared" si="120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42373.504085648143</v>
      </c>
      <c r="T964" s="10">
        <f t="shared" si="125"/>
        <v>42411.504085648143</v>
      </c>
      <c r="U964" s="11">
        <f t="shared" si="126"/>
        <v>2016</v>
      </c>
      <c r="V964" t="str">
        <f t="shared" si="127"/>
        <v>Jan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1"/>
        <v>1.077142857142857</v>
      </c>
      <c r="P965" s="5">
        <f t="shared" si="120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42625.427303240744</v>
      </c>
      <c r="T965" s="10">
        <f t="shared" si="125"/>
        <v>42660.427303240744</v>
      </c>
      <c r="U965" s="11">
        <f t="shared" si="126"/>
        <v>2016</v>
      </c>
      <c r="V965" t="str">
        <f t="shared" si="127"/>
        <v>Sep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1"/>
        <v>0.79909090909090907</v>
      </c>
      <c r="P966" s="5">
        <f t="shared" si="120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42208.420358796291</v>
      </c>
      <c r="T966" s="10">
        <f t="shared" si="125"/>
        <v>42248.420358796291</v>
      </c>
      <c r="U966" s="11">
        <f t="shared" si="126"/>
        <v>2015</v>
      </c>
      <c r="V966" t="str">
        <f t="shared" si="127"/>
        <v>Jul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1"/>
        <v>1.1919999999999999</v>
      </c>
      <c r="P967" s="5">
        <f t="shared" si="120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42636.808402777773</v>
      </c>
      <c r="T967" s="10">
        <f t="shared" si="125"/>
        <v>42668.957638888889</v>
      </c>
      <c r="U967" s="11">
        <f t="shared" si="126"/>
        <v>2016</v>
      </c>
      <c r="V967" t="str">
        <f t="shared" si="127"/>
        <v>Sep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1"/>
        <v>14.799999999999999</v>
      </c>
      <c r="P968" s="5">
        <f t="shared" si="120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42619.427453703705</v>
      </c>
      <c r="T968" s="10">
        <f t="shared" si="125"/>
        <v>42649.427453703705</v>
      </c>
      <c r="U968" s="11">
        <f t="shared" si="126"/>
        <v>2016</v>
      </c>
      <c r="V968" t="str">
        <f t="shared" si="127"/>
        <v>Sep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1"/>
        <v>17.810000000000002</v>
      </c>
      <c r="P969" s="5">
        <f t="shared" si="120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42422.045995370368</v>
      </c>
      <c r="T969" s="10">
        <f t="shared" si="125"/>
        <v>42482.004328703704</v>
      </c>
      <c r="U969" s="11">
        <f t="shared" si="126"/>
        <v>2016</v>
      </c>
      <c r="V969" t="str">
        <f t="shared" si="127"/>
        <v>Feb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1"/>
        <v>1.325</v>
      </c>
      <c r="P970" s="5">
        <f t="shared" si="120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41836.639282407406</v>
      </c>
      <c r="T970" s="10">
        <f t="shared" si="125"/>
        <v>41866.639282407406</v>
      </c>
      <c r="U970" s="11">
        <f t="shared" si="126"/>
        <v>2014</v>
      </c>
      <c r="V970" t="str">
        <f t="shared" si="127"/>
        <v>Jul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1"/>
        <v>46.666666666666664</v>
      </c>
      <c r="P971" s="5">
        <f t="shared" si="120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42742.094988425924</v>
      </c>
      <c r="T971" s="10">
        <f t="shared" si="125"/>
        <v>42775.094988425924</v>
      </c>
      <c r="U971" s="11">
        <f t="shared" si="126"/>
        <v>2017</v>
      </c>
      <c r="V971" t="str">
        <f t="shared" si="127"/>
        <v>Jan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1"/>
        <v>45.92</v>
      </c>
      <c r="P972" s="5">
        <f t="shared" si="120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42721.012187499997</v>
      </c>
      <c r="T972" s="10">
        <f t="shared" si="125"/>
        <v>42757.999305555553</v>
      </c>
      <c r="U972" s="11">
        <f t="shared" si="126"/>
        <v>2016</v>
      </c>
      <c r="V972" t="str">
        <f t="shared" si="127"/>
        <v>Dec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1"/>
        <v>0.22599999999999998</v>
      </c>
      <c r="P973" s="5">
        <f t="shared" si="120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42111.500694444439</v>
      </c>
      <c r="T973" s="10">
        <f t="shared" si="125"/>
        <v>42156.500694444439</v>
      </c>
      <c r="U973" s="11">
        <f t="shared" si="126"/>
        <v>2015</v>
      </c>
      <c r="V973" t="str">
        <f t="shared" si="127"/>
        <v>Apr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1"/>
        <v>34.625</v>
      </c>
      <c r="P974" s="5">
        <f t="shared" si="120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41856.657384259255</v>
      </c>
      <c r="T974" s="10">
        <f t="shared" si="125"/>
        <v>41886.082638888889</v>
      </c>
      <c r="U974" s="11">
        <f t="shared" si="126"/>
        <v>2014</v>
      </c>
      <c r="V974" t="str">
        <f t="shared" si="127"/>
        <v>Aug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1"/>
        <v>2.0549999999999997</v>
      </c>
      <c r="P975" s="5">
        <f t="shared" si="120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42256.806631944441</v>
      </c>
      <c r="T975" s="10">
        <f t="shared" si="125"/>
        <v>42316.848298611112</v>
      </c>
      <c r="U975" s="11">
        <f t="shared" si="126"/>
        <v>2015</v>
      </c>
      <c r="V975" t="str">
        <f t="shared" si="127"/>
        <v>Sep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1"/>
        <v>0.55999999999999994</v>
      </c>
      <c r="P976" s="5">
        <f t="shared" si="120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42424.541157407402</v>
      </c>
      <c r="T976" s="10">
        <f t="shared" si="125"/>
        <v>42454.499490740738</v>
      </c>
      <c r="U976" s="11">
        <f t="shared" si="126"/>
        <v>2016</v>
      </c>
      <c r="V976" t="str">
        <f t="shared" si="127"/>
        <v>Feb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1"/>
        <v>2.6069999999999998</v>
      </c>
      <c r="P977" s="5">
        <f t="shared" si="120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42489.488252314812</v>
      </c>
      <c r="T977" s="10">
        <f t="shared" si="125"/>
        <v>42549.488252314812</v>
      </c>
      <c r="U977" s="11">
        <f t="shared" si="126"/>
        <v>2016</v>
      </c>
      <c r="V977" t="str">
        <f t="shared" si="127"/>
        <v>Apr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1"/>
        <v>1.9259999999999999</v>
      </c>
      <c r="P978" s="5">
        <f t="shared" si="120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42184.850659722222</v>
      </c>
      <c r="T978" s="10">
        <f t="shared" si="125"/>
        <v>42229.850659722222</v>
      </c>
      <c r="U978" s="11">
        <f t="shared" si="126"/>
        <v>2015</v>
      </c>
      <c r="V978" t="str">
        <f t="shared" si="127"/>
        <v>Jun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1"/>
        <v>33.666666666666664</v>
      </c>
      <c r="P979" s="5">
        <f t="shared" si="120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42391.733761574076</v>
      </c>
      <c r="T979" s="10">
        <f t="shared" si="125"/>
        <v>42421.733761574076</v>
      </c>
      <c r="U979" s="11">
        <f t="shared" si="126"/>
        <v>2016</v>
      </c>
      <c r="V979" t="str">
        <f t="shared" si="127"/>
        <v>Jan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1"/>
        <v>56.263267182990241</v>
      </c>
      <c r="P980" s="5">
        <f t="shared" si="120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42395.100706018515</v>
      </c>
      <c r="T980" s="10">
        <f t="shared" si="125"/>
        <v>42425.100706018515</v>
      </c>
      <c r="U980" s="11">
        <f t="shared" si="126"/>
        <v>2016</v>
      </c>
      <c r="V980" t="str">
        <f t="shared" si="127"/>
        <v>Jan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1"/>
        <v>82.817599999999999</v>
      </c>
      <c r="P981" s="5">
        <f t="shared" si="120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42506.208657407398</v>
      </c>
      <c r="T981" s="10">
        <f t="shared" si="125"/>
        <v>42541.582638888889</v>
      </c>
      <c r="U981" s="11">
        <f t="shared" si="126"/>
        <v>2016</v>
      </c>
      <c r="V981" t="str">
        <f t="shared" si="127"/>
        <v>May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1"/>
        <v>14.860000000000001</v>
      </c>
      <c r="P982" s="5">
        <f t="shared" si="120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41928.695856481478</v>
      </c>
      <c r="T982" s="10">
        <f t="shared" si="125"/>
        <v>41973.737523148149</v>
      </c>
      <c r="U982" s="11">
        <f t="shared" si="126"/>
        <v>2014</v>
      </c>
      <c r="V982" t="str">
        <f t="shared" si="127"/>
        <v>Oct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1"/>
        <v>1.2375123751237513E-2</v>
      </c>
      <c r="P983" s="5">
        <f t="shared" si="120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41830.738680555551</v>
      </c>
      <c r="T983" s="10">
        <f t="shared" si="125"/>
        <v>41860.738680555551</v>
      </c>
      <c r="U983" s="11">
        <f t="shared" si="126"/>
        <v>2014</v>
      </c>
      <c r="V983" t="str">
        <f t="shared" si="127"/>
        <v>Jul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1"/>
        <v>1.7142857142857144E-2</v>
      </c>
      <c r="P984" s="5">
        <f t="shared" si="120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42615.544976851852</v>
      </c>
      <c r="T984" s="10">
        <f t="shared" si="125"/>
        <v>42645.544976851852</v>
      </c>
      <c r="U984" s="11">
        <f t="shared" si="126"/>
        <v>2016</v>
      </c>
      <c r="V984" t="str">
        <f t="shared" si="127"/>
        <v>Sep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1"/>
        <v>29.506136117214709</v>
      </c>
      <c r="P985" s="5">
        <f t="shared" si="120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42574.459317129629</v>
      </c>
      <c r="T985" s="10">
        <f t="shared" si="125"/>
        <v>42605.662499999999</v>
      </c>
      <c r="U985" s="11">
        <f t="shared" si="126"/>
        <v>2016</v>
      </c>
      <c r="V985" t="str">
        <f t="shared" si="127"/>
        <v>Jul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1"/>
        <v>1.06</v>
      </c>
      <c r="P986" s="5">
        <f t="shared" si="120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42060.907499999994</v>
      </c>
      <c r="T986" s="10">
        <f t="shared" si="125"/>
        <v>42090.865833333337</v>
      </c>
      <c r="U986" s="11">
        <f t="shared" si="126"/>
        <v>2015</v>
      </c>
      <c r="V986" t="str">
        <f t="shared" si="127"/>
        <v>Feb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1"/>
        <v>6.293333333333333</v>
      </c>
      <c r="P987" s="5">
        <f t="shared" si="120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42339.759375000001</v>
      </c>
      <c r="T987" s="10">
        <f t="shared" si="125"/>
        <v>42369.749999999993</v>
      </c>
      <c r="U987" s="11">
        <f t="shared" si="126"/>
        <v>2015</v>
      </c>
      <c r="V987" t="str">
        <f t="shared" si="127"/>
        <v>Dec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1"/>
        <v>12.75</v>
      </c>
      <c r="P988" s="5">
        <f t="shared" si="120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42324.559027777774</v>
      </c>
      <c r="T988" s="10">
        <f t="shared" si="125"/>
        <v>42378.791666666664</v>
      </c>
      <c r="U988" s="11">
        <f t="shared" si="126"/>
        <v>2015</v>
      </c>
      <c r="V988" t="str">
        <f t="shared" si="127"/>
        <v>Nov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1"/>
        <v>13.22</v>
      </c>
      <c r="P989" s="5">
        <f t="shared" si="120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41773.086226851847</v>
      </c>
      <c r="T989" s="10">
        <f t="shared" si="125"/>
        <v>41813.086226851847</v>
      </c>
      <c r="U989" s="11">
        <f t="shared" si="126"/>
        <v>2014</v>
      </c>
      <c r="V989" t="str">
        <f t="shared" si="127"/>
        <v>May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1"/>
        <v>0</v>
      </c>
      <c r="P990" s="5">
        <f t="shared" si="120"/>
        <v>0</v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42614.148437499993</v>
      </c>
      <c r="T990" s="10">
        <f t="shared" si="125"/>
        <v>42644.148437499993</v>
      </c>
      <c r="U990" s="11">
        <f t="shared" si="126"/>
        <v>2016</v>
      </c>
      <c r="V990" t="str">
        <f t="shared" si="127"/>
        <v>Sep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1"/>
        <v>16.77</v>
      </c>
      <c r="P991" s="5">
        <f t="shared" si="120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42611.725636574069</v>
      </c>
      <c r="T991" s="10">
        <f t="shared" si="125"/>
        <v>42641.725636574069</v>
      </c>
      <c r="U991" s="11">
        <f t="shared" si="126"/>
        <v>2016</v>
      </c>
      <c r="V991" t="str">
        <f t="shared" si="127"/>
        <v>Aug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1"/>
        <v>0.104</v>
      </c>
      <c r="P992" s="5">
        <f t="shared" si="120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41855.575972222221</v>
      </c>
      <c r="T992" s="10">
        <f t="shared" si="125"/>
        <v>41885.575972222221</v>
      </c>
      <c r="U992" s="11">
        <f t="shared" si="126"/>
        <v>2014</v>
      </c>
      <c r="V992" t="str">
        <f t="shared" si="127"/>
        <v>Aug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1"/>
        <v>4.24</v>
      </c>
      <c r="P993" s="5">
        <f t="shared" si="120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42538.548472222225</v>
      </c>
      <c r="T993" s="10">
        <f t="shared" si="125"/>
        <v>42563.57708333333</v>
      </c>
      <c r="U993" s="11">
        <f t="shared" si="126"/>
        <v>2016</v>
      </c>
      <c r="V993" t="str">
        <f t="shared" si="127"/>
        <v>Jun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1"/>
        <v>0.46699999999999997</v>
      </c>
      <c r="P994" s="5">
        <f t="shared" si="120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42437.71665509259</v>
      </c>
      <c r="T994" s="10">
        <f t="shared" si="125"/>
        <v>42497.674988425926</v>
      </c>
      <c r="U994" s="11">
        <f t="shared" si="126"/>
        <v>2016</v>
      </c>
      <c r="V994" t="str">
        <f t="shared" si="127"/>
        <v>Mar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1"/>
        <v>25.087142857142858</v>
      </c>
      <c r="P995" s="5">
        <f t="shared" si="120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42652.756574074076</v>
      </c>
      <c r="T995" s="10">
        <f t="shared" si="125"/>
        <v>42685.999999999993</v>
      </c>
      <c r="U995" s="11">
        <f t="shared" si="126"/>
        <v>2016</v>
      </c>
      <c r="V995" t="str">
        <f t="shared" si="127"/>
        <v>Oct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1"/>
        <v>2.3345000000000002</v>
      </c>
      <c r="P996" s="5">
        <f t="shared" si="120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41921.054745370369</v>
      </c>
      <c r="T996" s="10">
        <f t="shared" si="125"/>
        <v>41973.749305555553</v>
      </c>
      <c r="U996" s="11">
        <f t="shared" si="126"/>
        <v>2014</v>
      </c>
      <c r="V996" t="str">
        <f t="shared" si="127"/>
        <v>Oct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1"/>
        <v>7.26</v>
      </c>
      <c r="P997" s="5">
        <f t="shared" si="120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41947.732407407406</v>
      </c>
      <c r="T997" s="10">
        <f t="shared" si="125"/>
        <v>41972.458333333336</v>
      </c>
      <c r="U997" s="11">
        <f t="shared" si="126"/>
        <v>2014</v>
      </c>
      <c r="V997" t="str">
        <f t="shared" si="127"/>
        <v>Nov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1"/>
        <v>1.625</v>
      </c>
      <c r="P998" s="5">
        <f t="shared" si="120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41817.658101851848</v>
      </c>
      <c r="T998" s="10">
        <f t="shared" si="125"/>
        <v>41847.435416666667</v>
      </c>
      <c r="U998" s="11">
        <f t="shared" si="126"/>
        <v>2014</v>
      </c>
      <c r="V998" t="str">
        <f t="shared" si="127"/>
        <v>Jun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1"/>
        <v>1.3</v>
      </c>
      <c r="P999" s="5">
        <f t="shared" si="120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41940.894641203704</v>
      </c>
      <c r="T999" s="10">
        <f t="shared" si="125"/>
        <v>41970.936307870368</v>
      </c>
      <c r="U999" s="11">
        <f t="shared" si="126"/>
        <v>2014</v>
      </c>
      <c r="V999" t="str">
        <f t="shared" si="127"/>
        <v>Oct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1"/>
        <v>58.558333333333337</v>
      </c>
      <c r="P1000" s="5">
        <f t="shared" si="120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42281.960659722223</v>
      </c>
      <c r="T1000" s="10">
        <f t="shared" si="125"/>
        <v>42327.002326388887</v>
      </c>
      <c r="U1000" s="11">
        <f t="shared" si="126"/>
        <v>2015</v>
      </c>
      <c r="V1000" t="str">
        <f t="shared" si="127"/>
        <v>Oct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1"/>
        <v>7.7886666666666677</v>
      </c>
      <c r="P1001" s="5">
        <f t="shared" si="120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41926.091319444444</v>
      </c>
      <c r="T1001" s="10">
        <f t="shared" si="125"/>
        <v>41956.126388888886</v>
      </c>
      <c r="U1001" s="11">
        <f t="shared" si="126"/>
        <v>2014</v>
      </c>
      <c r="V1001" t="str">
        <f t="shared" si="127"/>
        <v>Oct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1"/>
        <v>2.2157147647256061</v>
      </c>
      <c r="P1002" s="5">
        <f t="shared" si="120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42748.851388888892</v>
      </c>
      <c r="T1002" s="10">
        <f t="shared" si="125"/>
        <v>42808.80972222222</v>
      </c>
      <c r="U1002" s="11">
        <f t="shared" si="126"/>
        <v>2017</v>
      </c>
      <c r="V1002" t="str">
        <f t="shared" si="127"/>
        <v>Jan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1"/>
        <v>104</v>
      </c>
      <c r="P1003" s="5">
        <f t="shared" si="120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42720.511724537035</v>
      </c>
      <c r="T1003" s="10">
        <f t="shared" si="125"/>
        <v>42765.511724537035</v>
      </c>
      <c r="U1003" s="11">
        <f t="shared" si="126"/>
        <v>2016</v>
      </c>
      <c r="V1003" t="str">
        <f t="shared" si="127"/>
        <v>Dec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1"/>
        <v>29.6029602960296</v>
      </c>
      <c r="P1004" s="5">
        <f t="shared" si="120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42325.475856481477</v>
      </c>
      <c r="T1004" s="10">
        <f t="shared" si="125"/>
        <v>42355.040972222218</v>
      </c>
      <c r="U1004" s="11">
        <f t="shared" si="126"/>
        <v>2015</v>
      </c>
      <c r="V1004" t="str">
        <f t="shared" si="127"/>
        <v>Nov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1"/>
        <v>16.055</v>
      </c>
      <c r="P1005" s="5">
        <f t="shared" si="120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42780.500706018516</v>
      </c>
      <c r="T1005" s="10">
        <f t="shared" si="125"/>
        <v>42810.459039351852</v>
      </c>
      <c r="U1005" s="11">
        <f t="shared" si="126"/>
        <v>2017</v>
      </c>
      <c r="V1005" t="str">
        <f t="shared" si="127"/>
        <v>Feb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1"/>
        <v>82.207999999999998</v>
      </c>
      <c r="P1006" s="5">
        <f t="shared" si="120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42388.5003125</v>
      </c>
      <c r="T1006" s="10">
        <f t="shared" si="125"/>
        <v>42418.5003125</v>
      </c>
      <c r="U1006" s="11">
        <f t="shared" si="126"/>
        <v>2016</v>
      </c>
      <c r="V1006" t="str">
        <f t="shared" si="127"/>
        <v>Jan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1"/>
        <v>75.051000000000002</v>
      </c>
      <c r="P1007" s="5">
        <f t="shared" si="120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42276.416469907403</v>
      </c>
      <c r="T1007" s="10">
        <f t="shared" si="125"/>
        <v>42307.416469907403</v>
      </c>
      <c r="U1007" s="11">
        <f t="shared" si="126"/>
        <v>2015</v>
      </c>
      <c r="V1007" t="str">
        <f t="shared" si="127"/>
        <v>Sep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1"/>
        <v>5.8500000000000005</v>
      </c>
      <c r="P1008" s="5">
        <f t="shared" si="120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41976.83185185185</v>
      </c>
      <c r="T1008" s="10">
        <f t="shared" si="125"/>
        <v>41985.09097222222</v>
      </c>
      <c r="U1008" s="11">
        <f t="shared" si="126"/>
        <v>2014</v>
      </c>
      <c r="V1008" t="str">
        <f t="shared" si="127"/>
        <v>Dec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1"/>
        <v>44.32</v>
      </c>
      <c r="P1009" s="5">
        <f t="shared" si="120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42676.3752662037</v>
      </c>
      <c r="T1009" s="10">
        <f t="shared" si="125"/>
        <v>42718.416932870365</v>
      </c>
      <c r="U1009" s="11">
        <f t="shared" si="126"/>
        <v>2016</v>
      </c>
      <c r="V1009" t="str">
        <f t="shared" si="127"/>
        <v>Nov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1"/>
        <v>0.26737967914438499</v>
      </c>
      <c r="P1010" s="5">
        <f t="shared" si="120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42702.600868055553</v>
      </c>
      <c r="T1010" s="10">
        <f t="shared" si="125"/>
        <v>42732.600868055553</v>
      </c>
      <c r="U1010" s="11">
        <f t="shared" si="126"/>
        <v>2016</v>
      </c>
      <c r="V1010" t="str">
        <f t="shared" si="127"/>
        <v>Nov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1"/>
        <v>13.13</v>
      </c>
      <c r="P1011" s="5">
        <f t="shared" si="120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42510.396365740737</v>
      </c>
      <c r="T1011" s="10">
        <f t="shared" si="125"/>
        <v>42540.396365740737</v>
      </c>
      <c r="U1011" s="11">
        <f t="shared" si="126"/>
        <v>2016</v>
      </c>
      <c r="V1011" t="str">
        <f t="shared" si="127"/>
        <v>May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1"/>
        <v>0.19088937093275488</v>
      </c>
      <c r="P1012" s="5">
        <f t="shared" si="120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42561.621087962958</v>
      </c>
      <c r="T1012" s="10">
        <f t="shared" si="125"/>
        <v>42617.915972222218</v>
      </c>
      <c r="U1012" s="11">
        <f t="shared" si="126"/>
        <v>2016</v>
      </c>
      <c r="V1012" t="str">
        <f t="shared" si="127"/>
        <v>Jul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1"/>
        <v>0.375</v>
      </c>
      <c r="P1013" s="5">
        <f t="shared" si="120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41946.689756944441</v>
      </c>
      <c r="T1013" s="10">
        <f t="shared" si="125"/>
        <v>41991.689756944441</v>
      </c>
      <c r="U1013" s="11">
        <f t="shared" si="126"/>
        <v>2014</v>
      </c>
      <c r="V1013" t="str">
        <f t="shared" si="127"/>
        <v>Nov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1"/>
        <v>21535.021000000001</v>
      </c>
      <c r="P1014" s="5">
        <f t="shared" si="120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42714.232083333329</v>
      </c>
      <c r="T1014" s="10">
        <f t="shared" si="125"/>
        <v>42759.232083333329</v>
      </c>
      <c r="U1014" s="11">
        <f t="shared" si="126"/>
        <v>2016</v>
      </c>
      <c r="V1014" t="str">
        <f t="shared" si="127"/>
        <v>Dec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1"/>
        <v>34.527999999999999</v>
      </c>
      <c r="P1015" s="5">
        <f t="shared" si="120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42339.625648148147</v>
      </c>
      <c r="T1015" s="10">
        <f t="shared" si="125"/>
        <v>42367.624999999993</v>
      </c>
      <c r="U1015" s="11">
        <f t="shared" si="126"/>
        <v>2015</v>
      </c>
      <c r="V1015" t="str">
        <f t="shared" si="127"/>
        <v>Dec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1"/>
        <v>30.599999999999998</v>
      </c>
      <c r="P1016" s="5">
        <f t="shared" si="120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41954.79415509259</v>
      </c>
      <c r="T1016" s="10">
        <f t="shared" si="125"/>
        <v>42004.79415509259</v>
      </c>
      <c r="U1016" s="11">
        <f t="shared" si="126"/>
        <v>2014</v>
      </c>
      <c r="V1016" t="str">
        <f t="shared" si="127"/>
        <v>Nov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1"/>
        <v>2.666666666666667</v>
      </c>
      <c r="P1017" s="5">
        <f t="shared" si="120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42303.670081018521</v>
      </c>
      <c r="T1017" s="10">
        <f t="shared" si="125"/>
        <v>42333.711747685178</v>
      </c>
      <c r="U1017" s="11">
        <f t="shared" si="126"/>
        <v>2015</v>
      </c>
      <c r="V1017" t="str">
        <f t="shared" si="127"/>
        <v>Oct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1"/>
        <v>2.8420000000000001</v>
      </c>
      <c r="P1018" s="5">
        <f t="shared" si="120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42421.898796296293</v>
      </c>
      <c r="T1018" s="10">
        <f t="shared" si="125"/>
        <v>42466.857129629621</v>
      </c>
      <c r="U1018" s="11">
        <f t="shared" si="126"/>
        <v>2016</v>
      </c>
      <c r="V1018" t="str">
        <f t="shared" si="127"/>
        <v>Feb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1"/>
        <v>22.878799999999998</v>
      </c>
      <c r="P1019" s="5">
        <f t="shared" si="120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42289.466840277775</v>
      </c>
      <c r="T1019" s="10">
        <f t="shared" si="125"/>
        <v>42329.508506944439</v>
      </c>
      <c r="U1019" s="11">
        <f t="shared" si="126"/>
        <v>2015</v>
      </c>
      <c r="V1019" t="str">
        <f t="shared" si="127"/>
        <v>Oct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1"/>
        <v>3.105</v>
      </c>
      <c r="P1020" s="5">
        <f t="shared" si="120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42535.283946759257</v>
      </c>
      <c r="T1020" s="10">
        <f t="shared" si="125"/>
        <v>42565.283946759257</v>
      </c>
      <c r="U1020" s="11">
        <f t="shared" si="126"/>
        <v>2016</v>
      </c>
      <c r="V1020" t="str">
        <f t="shared" si="127"/>
        <v>Jun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1"/>
        <v>47.333333333333336</v>
      </c>
      <c r="P1021" s="5">
        <f t="shared" si="120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42009.765613425923</v>
      </c>
      <c r="T1021" s="10">
        <f t="shared" si="125"/>
        <v>42039.765613425923</v>
      </c>
      <c r="U1021" s="11">
        <f t="shared" si="126"/>
        <v>2015</v>
      </c>
      <c r="V1021" t="str">
        <f t="shared" si="127"/>
        <v>Jan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1"/>
        <v>205.54838709677421</v>
      </c>
      <c r="P1022" s="5">
        <f t="shared" si="120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42126.861215277771</v>
      </c>
      <c r="T1022" s="10">
        <f t="shared" si="125"/>
        <v>42156.824305555558</v>
      </c>
      <c r="U1022" s="11">
        <f t="shared" si="126"/>
        <v>2015</v>
      </c>
      <c r="V1022" t="str">
        <f t="shared" si="127"/>
        <v>May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1"/>
        <v>351.80366666666669</v>
      </c>
      <c r="P1023" s="5">
        <f t="shared" si="120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42271.043645833335</v>
      </c>
      <c r="T1023" s="10">
        <f t="shared" si="125"/>
        <v>42293.958333333336</v>
      </c>
      <c r="U1023" s="11">
        <f t="shared" si="126"/>
        <v>2015</v>
      </c>
      <c r="V1023" t="str">
        <f t="shared" si="127"/>
        <v>Sep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1"/>
        <v>114.9</v>
      </c>
      <c r="P1024" s="5">
        <f t="shared" si="120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42111.438391203708</v>
      </c>
      <c r="T1024" s="10">
        <f t="shared" si="125"/>
        <v>42141.438391203708</v>
      </c>
      <c r="U1024" s="11">
        <f t="shared" si="126"/>
        <v>2015</v>
      </c>
      <c r="V1024" t="str">
        <f t="shared" si="127"/>
        <v>Apr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1"/>
        <v>237.15</v>
      </c>
      <c r="P1025" s="5">
        <f t="shared" si="120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42145.711354166669</v>
      </c>
      <c r="T1025" s="10">
        <f t="shared" si="125"/>
        <v>42175.711354166669</v>
      </c>
      <c r="U1025" s="11">
        <f t="shared" si="126"/>
        <v>2015</v>
      </c>
      <c r="V1025" t="str">
        <f t="shared" si="127"/>
        <v>May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1"/>
        <v>118.63774999999998</v>
      </c>
      <c r="P1026" s="5">
        <f t="shared" ref="P1026:P1089" si="128">IFERROR(E1026/L1026,0)</f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42370.372256944444</v>
      </c>
      <c r="T1026" s="10">
        <f t="shared" si="125"/>
        <v>42400.372256944444</v>
      </c>
      <c r="U1026" s="11">
        <f t="shared" si="126"/>
        <v>2016</v>
      </c>
      <c r="V1026" t="str">
        <f t="shared" si="127"/>
        <v>Jan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9">(E1027/D1027)*100</f>
        <v>109.92831428571431</v>
      </c>
      <c r="P1027" s="5">
        <f t="shared" si="128"/>
        <v>71.848571428571432</v>
      </c>
      <c r="Q1027" t="str">
        <f t="shared" ref="Q1027:Q1090" si="130">LEFT(N1027,FIND("/",N1027)-1)</f>
        <v>music</v>
      </c>
      <c r="R1027" t="str">
        <f t="shared" ref="R1027:R1090" si="131">MID(N1027,FIND("/",N1027)+1,9999)</f>
        <v>electronic music</v>
      </c>
      <c r="S1027" s="10">
        <f t="shared" ref="S1027:S1090" si="132">(((J1027/60)/60)/24)+DATE(1970,1,1)+(-5/24)</f>
        <v>42049.625428240739</v>
      </c>
      <c r="T1027" s="10">
        <f t="shared" ref="T1027:T1090" si="133">(((I1027/60)/60)/24)+DATE(1970,1,1)+(-5/24)</f>
        <v>42079.583761574067</v>
      </c>
      <c r="U1027" s="11">
        <f t="shared" ref="U1027:U1090" si="134">YEAR(S1027)</f>
        <v>2015</v>
      </c>
      <c r="V1027" t="str">
        <f t="shared" ref="V1027:V1090" si="135">TEXT(S1027, "mmm")</f>
        <v>Feb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9"/>
        <v>100.00828571428571</v>
      </c>
      <c r="P1028" s="5">
        <f t="shared" si="128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42426.199259259258</v>
      </c>
      <c r="T1028" s="10">
        <f t="shared" si="133"/>
        <v>42460.157592592594</v>
      </c>
      <c r="U1028" s="11">
        <f t="shared" si="134"/>
        <v>2016</v>
      </c>
      <c r="V1028" t="str">
        <f t="shared" si="135"/>
        <v>Feb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9"/>
        <v>103.09292094387415</v>
      </c>
      <c r="P1029" s="5">
        <f t="shared" si="128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41904.825775462959</v>
      </c>
      <c r="T1029" s="10">
        <f t="shared" si="133"/>
        <v>41934.825775462959</v>
      </c>
      <c r="U1029" s="11">
        <f t="shared" si="134"/>
        <v>2014</v>
      </c>
      <c r="V1029" t="str">
        <f t="shared" si="135"/>
        <v>Sep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9"/>
        <v>117.27000000000001</v>
      </c>
      <c r="P1030" s="5">
        <f t="shared" si="128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42755.419039351851</v>
      </c>
      <c r="T1030" s="10">
        <f t="shared" si="133"/>
        <v>42800.624999999993</v>
      </c>
      <c r="U1030" s="11">
        <f t="shared" si="134"/>
        <v>2017</v>
      </c>
      <c r="V1030" t="str">
        <f t="shared" si="135"/>
        <v>Jan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9"/>
        <v>111.75999999999999</v>
      </c>
      <c r="P1031" s="5">
        <f t="shared" si="128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42044.503553240742</v>
      </c>
      <c r="T1031" s="10">
        <f t="shared" si="133"/>
        <v>42098.707638888889</v>
      </c>
      <c r="U1031" s="11">
        <f t="shared" si="134"/>
        <v>2015</v>
      </c>
      <c r="V1031" t="str">
        <f t="shared" si="135"/>
        <v>Feb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9"/>
        <v>342.09999999999997</v>
      </c>
      <c r="P1032" s="5">
        <f t="shared" si="128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42611.274872685179</v>
      </c>
      <c r="T1032" s="10">
        <f t="shared" si="133"/>
        <v>42625.274872685179</v>
      </c>
      <c r="U1032" s="11">
        <f t="shared" si="134"/>
        <v>2016</v>
      </c>
      <c r="V1032" t="str">
        <f t="shared" si="135"/>
        <v>Aug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9"/>
        <v>107.4</v>
      </c>
      <c r="P1033" s="5">
        <f t="shared" si="128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42324.555671296293</v>
      </c>
      <c r="T1033" s="10">
        <f t="shared" si="133"/>
        <v>42354.555671296293</v>
      </c>
      <c r="U1033" s="11">
        <f t="shared" si="134"/>
        <v>2015</v>
      </c>
      <c r="V1033" t="str">
        <f t="shared" si="135"/>
        <v>Nov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9"/>
        <v>108.49703703703703</v>
      </c>
      <c r="P1034" s="5">
        <f t="shared" si="128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42514.458622685182</v>
      </c>
      <c r="T1034" s="10">
        <f t="shared" si="133"/>
        <v>42544.458622685182</v>
      </c>
      <c r="U1034" s="11">
        <f t="shared" si="134"/>
        <v>2016</v>
      </c>
      <c r="V1034" t="str">
        <f t="shared" si="135"/>
        <v>May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9"/>
        <v>102.86144578313252</v>
      </c>
      <c r="P1035" s="5">
        <f t="shared" si="128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42688.524074074077</v>
      </c>
      <c r="T1035" s="10">
        <f t="shared" si="133"/>
        <v>42716.524074074077</v>
      </c>
      <c r="U1035" s="11">
        <f t="shared" si="134"/>
        <v>2016</v>
      </c>
      <c r="V1035" t="str">
        <f t="shared" si="135"/>
        <v>Nov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9"/>
        <v>130.0018</v>
      </c>
      <c r="P1036" s="5">
        <f t="shared" si="128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42554.958379629628</v>
      </c>
      <c r="T1036" s="10">
        <f t="shared" si="133"/>
        <v>42586.957638888889</v>
      </c>
      <c r="U1036" s="11">
        <f t="shared" si="134"/>
        <v>2016</v>
      </c>
      <c r="V1036" t="str">
        <f t="shared" si="135"/>
        <v>Jul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9"/>
        <v>107.65217391304347</v>
      </c>
      <c r="P1037" s="5">
        <f t="shared" si="128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42016.43310185185</v>
      </c>
      <c r="T1037" s="10">
        <f t="shared" si="133"/>
        <v>42046.43310185185</v>
      </c>
      <c r="U1037" s="11">
        <f t="shared" si="134"/>
        <v>2015</v>
      </c>
      <c r="V1037" t="str">
        <f t="shared" si="135"/>
        <v>Jan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9"/>
        <v>112.36044444444444</v>
      </c>
      <c r="P1038" s="5">
        <f t="shared" si="128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41249.240624999999</v>
      </c>
      <c r="T1038" s="10">
        <f t="shared" si="133"/>
        <v>41281.125</v>
      </c>
      <c r="U1038" s="11">
        <f t="shared" si="134"/>
        <v>2012</v>
      </c>
      <c r="V1038" t="str">
        <f t="shared" si="135"/>
        <v>Dec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9"/>
        <v>102.1</v>
      </c>
      <c r="P1039" s="5">
        <f t="shared" si="128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42119.61414351852</v>
      </c>
      <c r="T1039" s="10">
        <f t="shared" si="133"/>
        <v>42141.999999999993</v>
      </c>
      <c r="U1039" s="11">
        <f t="shared" si="134"/>
        <v>2015</v>
      </c>
      <c r="V1039" t="str">
        <f t="shared" si="135"/>
        <v>Apr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9"/>
        <v>145.33333333333334</v>
      </c>
      <c r="P1040" s="5">
        <f t="shared" si="128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42418.023414351854</v>
      </c>
      <c r="T1040" s="10">
        <f t="shared" si="133"/>
        <v>42447.981747685182</v>
      </c>
      <c r="U1040" s="11">
        <f t="shared" si="134"/>
        <v>2016</v>
      </c>
      <c r="V1040" t="str">
        <f t="shared" si="135"/>
        <v>Feb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9"/>
        <v>128.19999999999999</v>
      </c>
      <c r="P1041" s="5">
        <f t="shared" si="128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42691.900995370372</v>
      </c>
      <c r="T1041" s="10">
        <f t="shared" si="133"/>
        <v>42717.124305555553</v>
      </c>
      <c r="U1041" s="11">
        <f t="shared" si="134"/>
        <v>2016</v>
      </c>
      <c r="V1041" t="str">
        <f t="shared" si="135"/>
        <v>Nov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9"/>
        <v>0.29411764705882354</v>
      </c>
      <c r="P1042" s="5">
        <f t="shared" si="128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42579.500104166662</v>
      </c>
      <c r="T1042" s="10">
        <f t="shared" si="133"/>
        <v>42609.500104166662</v>
      </c>
      <c r="U1042" s="11">
        <f t="shared" si="134"/>
        <v>2016</v>
      </c>
      <c r="V1042" t="str">
        <f t="shared" si="135"/>
        <v>Jul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9"/>
        <v>0</v>
      </c>
      <c r="P1043" s="5">
        <f t="shared" si="128"/>
        <v>0</v>
      </c>
      <c r="Q1043" t="str">
        <f t="shared" si="130"/>
        <v>journalism</v>
      </c>
      <c r="R1043" t="str">
        <f t="shared" si="131"/>
        <v>audio</v>
      </c>
      <c r="S1043" s="10">
        <f t="shared" si="132"/>
        <v>41830.851759259262</v>
      </c>
      <c r="T1043" s="10">
        <f t="shared" si="133"/>
        <v>41850.851759259262</v>
      </c>
      <c r="U1043" s="11">
        <f t="shared" si="134"/>
        <v>2014</v>
      </c>
      <c r="V1043" t="str">
        <f t="shared" si="135"/>
        <v>Jul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9"/>
        <v>1.5384615384615385</v>
      </c>
      <c r="P1044" s="5">
        <f t="shared" si="128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41851.487824074073</v>
      </c>
      <c r="T1044" s="10">
        <f t="shared" si="133"/>
        <v>41894.208333333328</v>
      </c>
      <c r="U1044" s="11">
        <f t="shared" si="134"/>
        <v>2014</v>
      </c>
      <c r="V1044" t="str">
        <f t="shared" si="135"/>
        <v>Jul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9"/>
        <v>8.5370000000000008</v>
      </c>
      <c r="P1045" s="5">
        <f t="shared" si="128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42114.044618055552</v>
      </c>
      <c r="T1045" s="10">
        <f t="shared" si="133"/>
        <v>42144.044618055552</v>
      </c>
      <c r="U1045" s="11">
        <f t="shared" si="134"/>
        <v>2015</v>
      </c>
      <c r="V1045" t="str">
        <f t="shared" si="135"/>
        <v>Apr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9"/>
        <v>8.5714285714285715E-2</v>
      </c>
      <c r="P1046" s="5">
        <f t="shared" si="128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42011.717604166661</v>
      </c>
      <c r="T1046" s="10">
        <f t="shared" si="133"/>
        <v>42068.643749999996</v>
      </c>
      <c r="U1046" s="11">
        <f t="shared" si="134"/>
        <v>2015</v>
      </c>
      <c r="V1046" t="str">
        <f t="shared" si="135"/>
        <v>Jan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9"/>
        <v>2.6599999999999997</v>
      </c>
      <c r="P1047" s="5">
        <f t="shared" si="128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41844.666087962964</v>
      </c>
      <c r="T1047" s="10">
        <f t="shared" si="133"/>
        <v>41874.666087962964</v>
      </c>
      <c r="U1047" s="11">
        <f t="shared" si="134"/>
        <v>2014</v>
      </c>
      <c r="V1047" t="str">
        <f t="shared" si="135"/>
        <v>Jul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9"/>
        <v>0</v>
      </c>
      <c r="P1048" s="5">
        <f t="shared" si="128"/>
        <v>0</v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42319.643055555549</v>
      </c>
      <c r="T1048" s="10">
        <f t="shared" si="133"/>
        <v>42364.643055555549</v>
      </c>
      <c r="U1048" s="11">
        <f t="shared" si="134"/>
        <v>2015</v>
      </c>
      <c r="V1048" t="str">
        <f t="shared" si="135"/>
        <v>Nov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9"/>
        <v>0.05</v>
      </c>
      <c r="P1049" s="5">
        <f t="shared" si="128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41918.610127314809</v>
      </c>
      <c r="T1049" s="10">
        <f t="shared" si="133"/>
        <v>41948.65179398148</v>
      </c>
      <c r="U1049" s="11">
        <f t="shared" si="134"/>
        <v>2014</v>
      </c>
      <c r="V1049" t="str">
        <f t="shared" si="135"/>
        <v>Oct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9"/>
        <v>1.4133333333333333</v>
      </c>
      <c r="P1050" s="5">
        <f t="shared" si="128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42597.844780092586</v>
      </c>
      <c r="T1050" s="10">
        <f t="shared" si="133"/>
        <v>42637.844780092586</v>
      </c>
      <c r="U1050" s="11">
        <f t="shared" si="134"/>
        <v>2016</v>
      </c>
      <c r="V1050" t="str">
        <f t="shared" si="135"/>
        <v>Aug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9"/>
        <v>0</v>
      </c>
      <c r="P1051" s="5">
        <f t="shared" si="128"/>
        <v>0</v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42382.222743055558</v>
      </c>
      <c r="T1051" s="10">
        <f t="shared" si="133"/>
        <v>42412.222743055558</v>
      </c>
      <c r="U1051" s="11">
        <f t="shared" si="134"/>
        <v>2016</v>
      </c>
      <c r="V1051" t="str">
        <f t="shared" si="135"/>
        <v>Jan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9"/>
        <v>0</v>
      </c>
      <c r="P1052" s="5">
        <f t="shared" si="128"/>
        <v>0</v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42231.588854166665</v>
      </c>
      <c r="T1052" s="10">
        <f t="shared" si="133"/>
        <v>42261.588854166665</v>
      </c>
      <c r="U1052" s="11">
        <f t="shared" si="134"/>
        <v>2015</v>
      </c>
      <c r="V1052" t="str">
        <f t="shared" si="135"/>
        <v>Aug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9"/>
        <v>0</v>
      </c>
      <c r="P1053" s="5">
        <f t="shared" si="128"/>
        <v>0</v>
      </c>
      <c r="Q1053" t="str">
        <f t="shared" si="130"/>
        <v>journalism</v>
      </c>
      <c r="R1053" t="str">
        <f t="shared" si="131"/>
        <v>audio</v>
      </c>
      <c r="S1053" s="10">
        <f t="shared" si="132"/>
        <v>41849.805844907409</v>
      </c>
      <c r="T1053" s="10">
        <f t="shared" si="133"/>
        <v>41877.805844907409</v>
      </c>
      <c r="U1053" s="11">
        <f t="shared" si="134"/>
        <v>2014</v>
      </c>
      <c r="V1053" t="str">
        <f t="shared" si="135"/>
        <v>Jul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9"/>
        <v>0</v>
      </c>
      <c r="P1054" s="5">
        <f t="shared" si="128"/>
        <v>0</v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42483.589062499996</v>
      </c>
      <c r="T1054" s="10">
        <f t="shared" si="133"/>
        <v>42527.631249999999</v>
      </c>
      <c r="U1054" s="11">
        <f t="shared" si="134"/>
        <v>2016</v>
      </c>
      <c r="V1054" t="str">
        <f t="shared" si="135"/>
        <v>Apr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9"/>
        <v>1</v>
      </c>
      <c r="P1055" s="5">
        <f t="shared" si="128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42774.964490740742</v>
      </c>
      <c r="T1055" s="10">
        <f t="shared" si="133"/>
        <v>42799.964490740742</v>
      </c>
      <c r="U1055" s="11">
        <f t="shared" si="134"/>
        <v>2017</v>
      </c>
      <c r="V1055" t="str">
        <f t="shared" si="135"/>
        <v>Feb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9"/>
        <v>0</v>
      </c>
      <c r="P1056" s="5">
        <f t="shared" si="128"/>
        <v>0</v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41831.643506944441</v>
      </c>
      <c r="T1056" s="10">
        <f t="shared" si="133"/>
        <v>41861.708333333328</v>
      </c>
      <c r="U1056" s="11">
        <f t="shared" si="134"/>
        <v>2014</v>
      </c>
      <c r="V1056" t="str">
        <f t="shared" si="135"/>
        <v>Jul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9"/>
        <v>0</v>
      </c>
      <c r="P1057" s="5">
        <f t="shared" si="128"/>
        <v>0</v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42406.784085648142</v>
      </c>
      <c r="T1057" s="10">
        <f t="shared" si="133"/>
        <v>42436.784085648142</v>
      </c>
      <c r="U1057" s="11">
        <f t="shared" si="134"/>
        <v>2016</v>
      </c>
      <c r="V1057" t="str">
        <f t="shared" si="135"/>
        <v>Feb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9"/>
        <v>0</v>
      </c>
      <c r="P1058" s="5">
        <f t="shared" si="128"/>
        <v>0</v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42058.511307870365</v>
      </c>
      <c r="T1058" s="10">
        <f t="shared" si="133"/>
        <v>42118.469641203708</v>
      </c>
      <c r="U1058" s="11">
        <f t="shared" si="134"/>
        <v>2015</v>
      </c>
      <c r="V1058" t="str">
        <f t="shared" si="135"/>
        <v>Feb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9"/>
        <v>0</v>
      </c>
      <c r="P1059" s="5">
        <f t="shared" si="128"/>
        <v>0</v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42678.662997685176</v>
      </c>
      <c r="T1059" s="10">
        <f t="shared" si="133"/>
        <v>42708.704664351848</v>
      </c>
      <c r="U1059" s="11">
        <f t="shared" si="134"/>
        <v>2016</v>
      </c>
      <c r="V1059" t="str">
        <f t="shared" si="135"/>
        <v>Nov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9"/>
        <v>0</v>
      </c>
      <c r="P1060" s="5">
        <f t="shared" si="128"/>
        <v>0</v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42047.692627314813</v>
      </c>
      <c r="T1060" s="10">
        <f t="shared" si="133"/>
        <v>42088.791666666664</v>
      </c>
      <c r="U1060" s="11">
        <f t="shared" si="134"/>
        <v>2015</v>
      </c>
      <c r="V1060" t="str">
        <f t="shared" si="135"/>
        <v>Feb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9"/>
        <v>0</v>
      </c>
      <c r="P1061" s="5">
        <f t="shared" si="128"/>
        <v>0</v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42046.581666666665</v>
      </c>
      <c r="T1061" s="10">
        <f t="shared" si="133"/>
        <v>42076.54</v>
      </c>
      <c r="U1061" s="11">
        <f t="shared" si="134"/>
        <v>2015</v>
      </c>
      <c r="V1061" t="str">
        <f t="shared" si="135"/>
        <v>Feb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9"/>
        <v>1</v>
      </c>
      <c r="P1062" s="5">
        <f t="shared" si="128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42079.704780092587</v>
      </c>
      <c r="T1062" s="10">
        <f t="shared" si="133"/>
        <v>42109.704780092587</v>
      </c>
      <c r="U1062" s="11">
        <f t="shared" si="134"/>
        <v>2015</v>
      </c>
      <c r="V1062" t="str">
        <f t="shared" si="135"/>
        <v>Mar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9"/>
        <v>0</v>
      </c>
      <c r="P1063" s="5">
        <f t="shared" si="128"/>
        <v>0</v>
      </c>
      <c r="Q1063" t="str">
        <f t="shared" si="130"/>
        <v>journalism</v>
      </c>
      <c r="R1063" t="str">
        <f t="shared" si="131"/>
        <v>audio</v>
      </c>
      <c r="S1063" s="10">
        <f t="shared" si="132"/>
        <v>42432.068379629629</v>
      </c>
      <c r="T1063" s="10">
        <f t="shared" si="133"/>
        <v>42491.833333333336</v>
      </c>
      <c r="U1063" s="11">
        <f t="shared" si="134"/>
        <v>2016</v>
      </c>
      <c r="V1063" t="str">
        <f t="shared" si="135"/>
        <v>Mar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9"/>
        <v>95.477386934673376</v>
      </c>
      <c r="P1064" s="5">
        <f t="shared" si="128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42556.598854166667</v>
      </c>
      <c r="T1064" s="10">
        <f t="shared" si="133"/>
        <v>42563.598854166667</v>
      </c>
      <c r="U1064" s="11">
        <f t="shared" si="134"/>
        <v>2016</v>
      </c>
      <c r="V1064" t="str">
        <f t="shared" si="135"/>
        <v>Jul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9"/>
        <v>0</v>
      </c>
      <c r="P1065" s="5">
        <f t="shared" si="128"/>
        <v>0</v>
      </c>
      <c r="Q1065" t="str">
        <f t="shared" si="130"/>
        <v>journalism</v>
      </c>
      <c r="R1065" t="str">
        <f t="shared" si="131"/>
        <v>audio</v>
      </c>
      <c r="S1065" s="10">
        <f t="shared" si="132"/>
        <v>42582.822476851848</v>
      </c>
      <c r="T1065" s="10">
        <f t="shared" si="133"/>
        <v>42612.822476851848</v>
      </c>
      <c r="U1065" s="11">
        <f t="shared" si="134"/>
        <v>2016</v>
      </c>
      <c r="V1065" t="str">
        <f t="shared" si="135"/>
        <v>Jul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9"/>
        <v>8.974444444444444</v>
      </c>
      <c r="P1066" s="5">
        <f t="shared" si="128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41417.019710648143</v>
      </c>
      <c r="T1066" s="10">
        <f t="shared" si="133"/>
        <v>41462.019710648143</v>
      </c>
      <c r="U1066" s="11">
        <f t="shared" si="134"/>
        <v>2013</v>
      </c>
      <c r="V1066" t="str">
        <f t="shared" si="135"/>
        <v>May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9"/>
        <v>2.7</v>
      </c>
      <c r="P1067" s="5">
        <f t="shared" si="128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41661.172708333332</v>
      </c>
      <c r="T1067" s="10">
        <f t="shared" si="133"/>
        <v>41689.172708333332</v>
      </c>
      <c r="U1067" s="11">
        <f t="shared" si="134"/>
        <v>2014</v>
      </c>
      <c r="V1067" t="str">
        <f t="shared" si="135"/>
        <v>Jan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9"/>
        <v>3.3673333333333333</v>
      </c>
      <c r="P1068" s="5">
        <f t="shared" si="128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41445.754421296297</v>
      </c>
      <c r="T1068" s="10">
        <f t="shared" si="133"/>
        <v>41490.754421296297</v>
      </c>
      <c r="U1068" s="11">
        <f t="shared" si="134"/>
        <v>2013</v>
      </c>
      <c r="V1068" t="str">
        <f t="shared" si="135"/>
        <v>Jun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9"/>
        <v>26</v>
      </c>
      <c r="P1069" s="5">
        <f t="shared" si="128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41599.647349537037</v>
      </c>
      <c r="T1069" s="10">
        <f t="shared" si="133"/>
        <v>41629.647349537037</v>
      </c>
      <c r="U1069" s="11">
        <f t="shared" si="134"/>
        <v>2013</v>
      </c>
      <c r="V1069" t="str">
        <f t="shared" si="135"/>
        <v>Nov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9"/>
        <v>0.15</v>
      </c>
      <c r="P1070" s="5">
        <f t="shared" si="128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42440.162777777768</v>
      </c>
      <c r="T1070" s="10">
        <f t="shared" si="133"/>
        <v>42470.121111111112</v>
      </c>
      <c r="U1070" s="11">
        <f t="shared" si="134"/>
        <v>2016</v>
      </c>
      <c r="V1070" t="str">
        <f t="shared" si="135"/>
        <v>Mar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9"/>
        <v>38.636363636363633</v>
      </c>
      <c r="P1071" s="5">
        <f t="shared" si="128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41572.021516203698</v>
      </c>
      <c r="T1071" s="10">
        <f t="shared" si="133"/>
        <v>41604.06318287037</v>
      </c>
      <c r="U1071" s="11">
        <f t="shared" si="134"/>
        <v>2013</v>
      </c>
      <c r="V1071" t="str">
        <f t="shared" si="135"/>
        <v>Oct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9"/>
        <v>0.70000000000000007</v>
      </c>
      <c r="P1072" s="5">
        <f t="shared" si="128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41162.803495370368</v>
      </c>
      <c r="T1072" s="10">
        <f t="shared" si="133"/>
        <v>41182.803495370368</v>
      </c>
      <c r="U1072" s="11">
        <f t="shared" si="134"/>
        <v>2012</v>
      </c>
      <c r="V1072" t="str">
        <f t="shared" si="135"/>
        <v>Sep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9"/>
        <v>0</v>
      </c>
      <c r="P1073" s="5">
        <f t="shared" si="128"/>
        <v>0</v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42295.545057870368</v>
      </c>
      <c r="T1073" s="10">
        <f t="shared" si="133"/>
        <v>42325.586724537039</v>
      </c>
      <c r="U1073" s="11">
        <f t="shared" si="134"/>
        <v>2015</v>
      </c>
      <c r="V1073" t="str">
        <f t="shared" si="135"/>
        <v>Oct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9"/>
        <v>6.8000000000000005E-2</v>
      </c>
      <c r="P1074" s="5">
        <f t="shared" si="128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41645.623807870368</v>
      </c>
      <c r="T1074" s="10">
        <f t="shared" si="133"/>
        <v>41675.623807870368</v>
      </c>
      <c r="U1074" s="11">
        <f t="shared" si="134"/>
        <v>2014</v>
      </c>
      <c r="V1074" t="str">
        <f t="shared" si="135"/>
        <v>Jan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9"/>
        <v>1.3333333333333335</v>
      </c>
      <c r="P1075" s="5">
        <f t="shared" si="128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40802.756261574068</v>
      </c>
      <c r="T1075" s="10">
        <f t="shared" si="133"/>
        <v>40832.756261574068</v>
      </c>
      <c r="U1075" s="11">
        <f t="shared" si="134"/>
        <v>2011</v>
      </c>
      <c r="V1075" t="str">
        <f t="shared" si="135"/>
        <v>Sep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9"/>
        <v>6.3092592592592585</v>
      </c>
      <c r="P1076" s="5">
        <f t="shared" si="128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41612.964641203704</v>
      </c>
      <c r="T1076" s="10">
        <f t="shared" si="133"/>
        <v>41642.964641203704</v>
      </c>
      <c r="U1076" s="11">
        <f t="shared" si="134"/>
        <v>2013</v>
      </c>
      <c r="V1076" t="str">
        <f t="shared" si="135"/>
        <v>Dec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9"/>
        <v>4.5</v>
      </c>
      <c r="P1077" s="5">
        <f t="shared" si="128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41005.695787037032</v>
      </c>
      <c r="T1077" s="10">
        <f t="shared" si="133"/>
        <v>41035.695787037032</v>
      </c>
      <c r="U1077" s="11">
        <f t="shared" si="134"/>
        <v>2012</v>
      </c>
      <c r="V1077" t="str">
        <f t="shared" si="135"/>
        <v>Apr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9"/>
        <v>62.765333333333331</v>
      </c>
      <c r="P1078" s="5">
        <f t="shared" si="128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41838.169560185182</v>
      </c>
      <c r="T1078" s="10">
        <f t="shared" si="133"/>
        <v>41893.169560185182</v>
      </c>
      <c r="U1078" s="11">
        <f t="shared" si="134"/>
        <v>2014</v>
      </c>
      <c r="V1078" t="str">
        <f t="shared" si="135"/>
        <v>Jul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9"/>
        <v>29.376000000000001</v>
      </c>
      <c r="P1079" s="5">
        <f t="shared" si="128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42352.958460648144</v>
      </c>
      <c r="T1079" s="10">
        <f t="shared" si="133"/>
        <v>42382.958460648144</v>
      </c>
      <c r="U1079" s="11">
        <f t="shared" si="134"/>
        <v>2015</v>
      </c>
      <c r="V1079" t="str">
        <f t="shared" si="135"/>
        <v>Dec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9"/>
        <v>7.5</v>
      </c>
      <c r="P1080" s="5">
        <f t="shared" si="128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40700.987511574072</v>
      </c>
      <c r="T1080" s="10">
        <f t="shared" si="133"/>
        <v>40745.987511574072</v>
      </c>
      <c r="U1080" s="11">
        <f t="shared" si="134"/>
        <v>2011</v>
      </c>
      <c r="V1080" t="str">
        <f t="shared" si="135"/>
        <v>Jun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9"/>
        <v>2.6076923076923078</v>
      </c>
      <c r="P1081" s="5">
        <f t="shared" si="128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42479.35805555556</v>
      </c>
      <c r="T1081" s="10">
        <f t="shared" si="133"/>
        <v>42504.35805555556</v>
      </c>
      <c r="U1081" s="11">
        <f t="shared" si="134"/>
        <v>2016</v>
      </c>
      <c r="V1081" t="str">
        <f t="shared" si="135"/>
        <v>Apr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9"/>
        <v>9.1050000000000004</v>
      </c>
      <c r="P1082" s="5">
        <f t="shared" si="128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41739.929780092592</v>
      </c>
      <c r="T1082" s="10">
        <f t="shared" si="133"/>
        <v>41769.929780092592</v>
      </c>
      <c r="U1082" s="11">
        <f t="shared" si="134"/>
        <v>2014</v>
      </c>
      <c r="V1082" t="str">
        <f t="shared" si="135"/>
        <v>Apr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9"/>
        <v>1.7647058823529412E-2</v>
      </c>
      <c r="P1083" s="5">
        <f t="shared" si="128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42002.718657407408</v>
      </c>
      <c r="T1083" s="10">
        <f t="shared" si="133"/>
        <v>42032.718657407408</v>
      </c>
      <c r="U1083" s="11">
        <f t="shared" si="134"/>
        <v>2014</v>
      </c>
      <c r="V1083" t="str">
        <f t="shared" si="135"/>
        <v>Dec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9"/>
        <v>0.55999999999999994</v>
      </c>
      <c r="P1084" s="5">
        <f t="shared" si="128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41101.697777777779</v>
      </c>
      <c r="T1084" s="10">
        <f t="shared" si="133"/>
        <v>41131.697777777779</v>
      </c>
      <c r="U1084" s="11">
        <f t="shared" si="134"/>
        <v>2012</v>
      </c>
      <c r="V1084" t="str">
        <f t="shared" si="135"/>
        <v>Jul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9"/>
        <v>0.82000000000000006</v>
      </c>
      <c r="P1085" s="5">
        <f t="shared" si="128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41793.451192129629</v>
      </c>
      <c r="T1085" s="10">
        <f t="shared" si="133"/>
        <v>41853.451192129629</v>
      </c>
      <c r="U1085" s="11">
        <f t="shared" si="134"/>
        <v>2014</v>
      </c>
      <c r="V1085" t="str">
        <f t="shared" si="135"/>
        <v>Jun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9"/>
        <v>0</v>
      </c>
      <c r="P1086" s="5">
        <f t="shared" si="128"/>
        <v>0</v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41829.703749999993</v>
      </c>
      <c r="T1086" s="10">
        <f t="shared" si="133"/>
        <v>41859.703749999993</v>
      </c>
      <c r="U1086" s="11">
        <f t="shared" si="134"/>
        <v>2014</v>
      </c>
      <c r="V1086" t="str">
        <f t="shared" si="135"/>
        <v>Jul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9"/>
        <v>3.42</v>
      </c>
      <c r="P1087" s="5">
        <f t="shared" si="128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42413.462673611109</v>
      </c>
      <c r="T1087" s="10">
        <f t="shared" si="133"/>
        <v>42443.421006944445</v>
      </c>
      <c r="U1087" s="11">
        <f t="shared" si="134"/>
        <v>2016</v>
      </c>
      <c r="V1087" t="str">
        <f t="shared" si="135"/>
        <v>Feb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9"/>
        <v>8.3333333333333343E-2</v>
      </c>
      <c r="P1088" s="5">
        <f t="shared" si="128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41845.658460648148</v>
      </c>
      <c r="T1088" s="10">
        <f t="shared" si="133"/>
        <v>41875.658460648148</v>
      </c>
      <c r="U1088" s="11">
        <f t="shared" si="134"/>
        <v>2014</v>
      </c>
      <c r="V1088" t="str">
        <f t="shared" si="135"/>
        <v>Jul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9"/>
        <v>0</v>
      </c>
      <c r="P1089" s="5">
        <f t="shared" si="128"/>
        <v>0</v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41775.505636574075</v>
      </c>
      <c r="T1089" s="10">
        <f t="shared" si="133"/>
        <v>41805.505636574075</v>
      </c>
      <c r="U1089" s="11">
        <f t="shared" si="134"/>
        <v>2014</v>
      </c>
      <c r="V1089" t="str">
        <f t="shared" si="135"/>
        <v>May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9"/>
        <v>14.182977777777777</v>
      </c>
      <c r="P1090" s="5">
        <f t="shared" ref="P1090:P1153" si="136">IFERROR(E1090/L1090,0)</f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41723.591053240736</v>
      </c>
      <c r="T1090" s="10">
        <f t="shared" si="133"/>
        <v>41753.591053240736</v>
      </c>
      <c r="U1090" s="11">
        <f t="shared" si="134"/>
        <v>2014</v>
      </c>
      <c r="V1090" t="str">
        <f t="shared" si="135"/>
        <v>Mar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7">(E1091/D1091)*100</f>
        <v>7.8266666666666662</v>
      </c>
      <c r="P1091" s="5">
        <f t="shared" si="136"/>
        <v>23.959183673469386</v>
      </c>
      <c r="Q1091" t="str">
        <f t="shared" ref="Q1091:Q1154" si="138">LEFT(N1091,FIND("/",N1091)-1)</f>
        <v>games</v>
      </c>
      <c r="R1091" t="str">
        <f t="shared" ref="R1091:R1154" si="139">MID(N1091,FIND("/",N1091)+1,9999)</f>
        <v>video games</v>
      </c>
      <c r="S1091" s="10">
        <f t="shared" ref="S1091:S1154" si="140">(((J1091/60)/60)/24)+DATE(1970,1,1)+(-5/24)</f>
        <v>42150.981192129628</v>
      </c>
      <c r="T1091" s="10">
        <f t="shared" ref="T1091:T1154" si="141">(((I1091/60)/60)/24)+DATE(1970,1,1)+(-5/24)</f>
        <v>42180.981192129628</v>
      </c>
      <c r="U1091" s="11">
        <f t="shared" ref="U1091:U1154" si="142">YEAR(S1091)</f>
        <v>2015</v>
      </c>
      <c r="V1091" t="str">
        <f t="shared" ref="V1091:V1154" si="143">TEXT(S1091, "mmm")</f>
        <v>May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7"/>
        <v>3.8464497269020695E-2</v>
      </c>
      <c r="P1092" s="5">
        <f t="shared" si="136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42122.977465277778</v>
      </c>
      <c r="T1092" s="10">
        <f t="shared" si="141"/>
        <v>42152.977465277778</v>
      </c>
      <c r="U1092" s="11">
        <f t="shared" si="142"/>
        <v>2015</v>
      </c>
      <c r="V1092" t="str">
        <f t="shared" si="143"/>
        <v>Apr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7"/>
        <v>12.5</v>
      </c>
      <c r="P1093" s="5">
        <f t="shared" si="136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42440.611944444441</v>
      </c>
      <c r="T1093" s="10">
        <f t="shared" si="141"/>
        <v>42470.57027777777</v>
      </c>
      <c r="U1093" s="11">
        <f t="shared" si="142"/>
        <v>2016</v>
      </c>
      <c r="V1093" t="str">
        <f t="shared" si="143"/>
        <v>Mar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7"/>
        <v>1.05</v>
      </c>
      <c r="P1094" s="5">
        <f t="shared" si="136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41249.817569444444</v>
      </c>
      <c r="T1094" s="10">
        <f t="shared" si="141"/>
        <v>41279.817569444444</v>
      </c>
      <c r="U1094" s="11">
        <f t="shared" si="142"/>
        <v>2012</v>
      </c>
      <c r="V1094" t="str">
        <f t="shared" si="143"/>
        <v>Dec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7"/>
        <v>14.083333333333334</v>
      </c>
      <c r="P1095" s="5">
        <f t="shared" si="136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42396.765474537031</v>
      </c>
      <c r="T1095" s="10">
        <f t="shared" si="141"/>
        <v>42411.765474537031</v>
      </c>
      <c r="U1095" s="11">
        <f t="shared" si="142"/>
        <v>2016</v>
      </c>
      <c r="V1095" t="str">
        <f t="shared" si="143"/>
        <v>Jan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7"/>
        <v>18.300055555555556</v>
      </c>
      <c r="P1096" s="5">
        <f t="shared" si="136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40795.505011574067</v>
      </c>
      <c r="T1096" s="10">
        <f t="shared" si="141"/>
        <v>40825.505011574067</v>
      </c>
      <c r="U1096" s="11">
        <f t="shared" si="142"/>
        <v>2011</v>
      </c>
      <c r="V1096" t="str">
        <f t="shared" si="143"/>
        <v>Sep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7"/>
        <v>5.0347999999999997</v>
      </c>
      <c r="P1097" s="5">
        <f t="shared" si="136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41486.328935185185</v>
      </c>
      <c r="T1097" s="10">
        <f t="shared" si="141"/>
        <v>41516.328935185185</v>
      </c>
      <c r="U1097" s="11">
        <f t="shared" si="142"/>
        <v>2013</v>
      </c>
      <c r="V1097" t="str">
        <f t="shared" si="143"/>
        <v>Jul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7"/>
        <v>17.933333333333334</v>
      </c>
      <c r="P1098" s="5">
        <f t="shared" si="136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41885.309652777774</v>
      </c>
      <c r="T1098" s="10">
        <f t="shared" si="141"/>
        <v>41915.9375</v>
      </c>
      <c r="U1098" s="11">
        <f t="shared" si="142"/>
        <v>2014</v>
      </c>
      <c r="V1098" t="str">
        <f t="shared" si="143"/>
        <v>Sep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7"/>
        <v>4.7E-2</v>
      </c>
      <c r="P1099" s="5">
        <f t="shared" si="136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41660.584224537037</v>
      </c>
      <c r="T1099" s="10">
        <f t="shared" si="141"/>
        <v>41700.584224537037</v>
      </c>
      <c r="U1099" s="11">
        <f t="shared" si="142"/>
        <v>2014</v>
      </c>
      <c r="V1099" t="str">
        <f t="shared" si="143"/>
        <v>Jan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7"/>
        <v>7.2120000000000006</v>
      </c>
      <c r="P1100" s="5">
        <f t="shared" si="136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41712.554340277777</v>
      </c>
      <c r="T1100" s="10">
        <f t="shared" si="141"/>
        <v>41742.554340277777</v>
      </c>
      <c r="U1100" s="11">
        <f t="shared" si="142"/>
        <v>2014</v>
      </c>
      <c r="V1100" t="str">
        <f t="shared" si="143"/>
        <v>Mar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7"/>
        <v>0.5</v>
      </c>
      <c r="P1101" s="5">
        <f t="shared" si="136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42107.628101851849</v>
      </c>
      <c r="T1101" s="10">
        <f t="shared" si="141"/>
        <v>42137.628101851849</v>
      </c>
      <c r="U1101" s="11">
        <f t="shared" si="142"/>
        <v>2015</v>
      </c>
      <c r="V1101" t="str">
        <f t="shared" si="143"/>
        <v>Apr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7"/>
        <v>2.5</v>
      </c>
      <c r="P1102" s="5">
        <f t="shared" si="136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42383.902442129627</v>
      </c>
      <c r="T1102" s="10">
        <f t="shared" si="141"/>
        <v>42413.902442129627</v>
      </c>
      <c r="U1102" s="11">
        <f t="shared" si="142"/>
        <v>2016</v>
      </c>
      <c r="V1102" t="str">
        <f t="shared" si="143"/>
        <v>Jan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7"/>
        <v>4.1000000000000002E-2</v>
      </c>
      <c r="P1103" s="5">
        <f t="shared" si="136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42538.564097222225</v>
      </c>
      <c r="T1103" s="10">
        <f t="shared" si="141"/>
        <v>42565.549999999996</v>
      </c>
      <c r="U1103" s="11">
        <f t="shared" si="142"/>
        <v>2016</v>
      </c>
      <c r="V1103" t="str">
        <f t="shared" si="143"/>
        <v>Jun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7"/>
        <v>5.3125</v>
      </c>
      <c r="P1104" s="5">
        <f t="shared" si="136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41576.837094907409</v>
      </c>
      <c r="T1104" s="10">
        <f t="shared" si="141"/>
        <v>41617.040972222218</v>
      </c>
      <c r="U1104" s="11">
        <f t="shared" si="142"/>
        <v>2013</v>
      </c>
      <c r="V1104" t="str">
        <f t="shared" si="143"/>
        <v>Oct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7"/>
        <v>1.6199999999999999</v>
      </c>
      <c r="P1105" s="5">
        <f t="shared" si="136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42479.013773148145</v>
      </c>
      <c r="T1105" s="10">
        <f t="shared" si="141"/>
        <v>42539.013773148145</v>
      </c>
      <c r="U1105" s="11">
        <f t="shared" si="142"/>
        <v>2016</v>
      </c>
      <c r="V1105" t="str">
        <f t="shared" si="143"/>
        <v>Apr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7"/>
        <v>4.9516666666666671</v>
      </c>
      <c r="P1106" s="5">
        <f t="shared" si="136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41771.201631944445</v>
      </c>
      <c r="T1106" s="10">
        <f t="shared" si="141"/>
        <v>41801.201631944445</v>
      </c>
      <c r="U1106" s="11">
        <f t="shared" si="142"/>
        <v>2014</v>
      </c>
      <c r="V1106" t="str">
        <f t="shared" si="143"/>
        <v>May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7"/>
        <v>0.159</v>
      </c>
      <c r="P1107" s="5">
        <f t="shared" si="136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41691.927395833329</v>
      </c>
      <c r="T1107" s="10">
        <f t="shared" si="141"/>
        <v>41721.885729166665</v>
      </c>
      <c r="U1107" s="11">
        <f t="shared" si="142"/>
        <v>2014</v>
      </c>
      <c r="V1107" t="str">
        <f t="shared" si="143"/>
        <v>Feb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7"/>
        <v>41.25</v>
      </c>
      <c r="P1108" s="5">
        <f t="shared" si="136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40973.532118055555</v>
      </c>
      <c r="T1108" s="10">
        <f t="shared" si="141"/>
        <v>41003.490451388883</v>
      </c>
      <c r="U1108" s="11">
        <f t="shared" si="142"/>
        <v>2012</v>
      </c>
      <c r="V1108" t="str">
        <f t="shared" si="143"/>
        <v>Mar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7"/>
        <v>0</v>
      </c>
      <c r="P1109" s="5">
        <f t="shared" si="136"/>
        <v>0</v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41813.653055555551</v>
      </c>
      <c r="T1109" s="10">
        <f t="shared" si="141"/>
        <v>41843.653055555551</v>
      </c>
      <c r="U1109" s="11">
        <f t="shared" si="142"/>
        <v>2014</v>
      </c>
      <c r="V1109" t="str">
        <f t="shared" si="143"/>
        <v>Jun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7"/>
        <v>2.93</v>
      </c>
      <c r="P1110" s="5">
        <f t="shared" si="136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40952.42864583333</v>
      </c>
      <c r="T1110" s="10">
        <f t="shared" si="141"/>
        <v>41012.386979166666</v>
      </c>
      <c r="U1110" s="11">
        <f t="shared" si="142"/>
        <v>2012</v>
      </c>
      <c r="V1110" t="str">
        <f t="shared" si="143"/>
        <v>Feb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7"/>
        <v>0.44999999999999996</v>
      </c>
      <c r="P1111" s="5">
        <f t="shared" si="136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42662.543865740743</v>
      </c>
      <c r="T1111" s="10">
        <f t="shared" si="141"/>
        <v>42692.5855324074</v>
      </c>
      <c r="U1111" s="11">
        <f t="shared" si="142"/>
        <v>2016</v>
      </c>
      <c r="V1111" t="str">
        <f t="shared" si="143"/>
        <v>Oct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7"/>
        <v>0.51</v>
      </c>
      <c r="P1112" s="5">
        <f t="shared" si="136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41220.72479166666</v>
      </c>
      <c r="T1112" s="10">
        <f t="shared" si="141"/>
        <v>41250.72479166666</v>
      </c>
      <c r="U1112" s="11">
        <f t="shared" si="142"/>
        <v>2012</v>
      </c>
      <c r="V1112" t="str">
        <f t="shared" si="143"/>
        <v>Nov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7"/>
        <v>0.04</v>
      </c>
      <c r="P1113" s="5">
        <f t="shared" si="136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42346.995254629634</v>
      </c>
      <c r="T1113" s="10">
        <f t="shared" si="141"/>
        <v>42376.995254629634</v>
      </c>
      <c r="U1113" s="11">
        <f t="shared" si="142"/>
        <v>2015</v>
      </c>
      <c r="V1113" t="str">
        <f t="shared" si="143"/>
        <v>Dec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7"/>
        <v>35.537409090909087</v>
      </c>
      <c r="P1114" s="5">
        <f t="shared" si="136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41963.551053240742</v>
      </c>
      <c r="T1114" s="10">
        <f t="shared" si="141"/>
        <v>42023.145833333336</v>
      </c>
      <c r="U1114" s="11">
        <f t="shared" si="142"/>
        <v>2014</v>
      </c>
      <c r="V1114" t="str">
        <f t="shared" si="143"/>
        <v>Nov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7"/>
        <v>0.5</v>
      </c>
      <c r="P1115" s="5">
        <f t="shared" si="136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41835.768749999996</v>
      </c>
      <c r="T1115" s="10">
        <f t="shared" si="141"/>
        <v>41865.768749999996</v>
      </c>
      <c r="U1115" s="11">
        <f t="shared" si="142"/>
        <v>2014</v>
      </c>
      <c r="V1115" t="str">
        <f t="shared" si="143"/>
        <v>Jul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7"/>
        <v>0.16666666666666669</v>
      </c>
      <c r="P1116" s="5">
        <f t="shared" si="136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41526.13758101852</v>
      </c>
      <c r="T1116" s="10">
        <f t="shared" si="141"/>
        <v>41556.13758101852</v>
      </c>
      <c r="U1116" s="11">
        <f t="shared" si="142"/>
        <v>2013</v>
      </c>
      <c r="V1116" t="str">
        <f t="shared" si="143"/>
        <v>Sep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7"/>
        <v>0.13250000000000001</v>
      </c>
      <c r="P1117" s="5">
        <f t="shared" si="136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42429.487210648142</v>
      </c>
      <c r="T1117" s="10">
        <f t="shared" si="141"/>
        <v>42459.445543981477</v>
      </c>
      <c r="U1117" s="11">
        <f t="shared" si="142"/>
        <v>2016</v>
      </c>
      <c r="V1117" t="str">
        <f t="shared" si="143"/>
        <v>Feb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7"/>
        <v>3.5704000000000007E-2</v>
      </c>
      <c r="P1118" s="5">
        <f t="shared" si="136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41009.638981481476</v>
      </c>
      <c r="T1118" s="10">
        <f t="shared" si="141"/>
        <v>41069.638981481476</v>
      </c>
      <c r="U1118" s="11">
        <f t="shared" si="142"/>
        <v>2012</v>
      </c>
      <c r="V1118" t="str">
        <f t="shared" si="143"/>
        <v>Apr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7"/>
        <v>8.3000000000000007</v>
      </c>
      <c r="P1119" s="5">
        <f t="shared" si="136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42333.390196759261</v>
      </c>
      <c r="T1119" s="10">
        <f t="shared" si="141"/>
        <v>42363.390196759261</v>
      </c>
      <c r="U1119" s="11">
        <f t="shared" si="142"/>
        <v>2015</v>
      </c>
      <c r="V1119" t="str">
        <f t="shared" si="143"/>
        <v>Nov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7"/>
        <v>2.4222222222222221</v>
      </c>
      <c r="P1120" s="5">
        <f t="shared" si="136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41703.958090277774</v>
      </c>
      <c r="T1120" s="10">
        <f t="shared" si="141"/>
        <v>41733.91642361111</v>
      </c>
      <c r="U1120" s="11">
        <f t="shared" si="142"/>
        <v>2014</v>
      </c>
      <c r="V1120" t="str">
        <f t="shared" si="143"/>
        <v>Mar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7"/>
        <v>0.23809523809523811</v>
      </c>
      <c r="P1121" s="5">
        <f t="shared" si="136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41722.584074074075</v>
      </c>
      <c r="T1121" s="10">
        <f t="shared" si="141"/>
        <v>41735.584074074075</v>
      </c>
      <c r="U1121" s="11">
        <f t="shared" si="142"/>
        <v>2014</v>
      </c>
      <c r="V1121" t="str">
        <f t="shared" si="143"/>
        <v>Mar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7"/>
        <v>0</v>
      </c>
      <c r="P1122" s="5">
        <f t="shared" si="136"/>
        <v>0</v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40799.664351851847</v>
      </c>
      <c r="T1122" s="10">
        <f t="shared" si="141"/>
        <v>40844.664351851847</v>
      </c>
      <c r="U1122" s="11">
        <f t="shared" si="142"/>
        <v>2011</v>
      </c>
      <c r="V1122" t="str">
        <f t="shared" si="143"/>
        <v>Sep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7"/>
        <v>1.1599999999999999E-2</v>
      </c>
      <c r="P1123" s="5">
        <f t="shared" si="136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42412.72587962963</v>
      </c>
      <c r="T1123" s="10">
        <f t="shared" si="141"/>
        <v>42442.684212962959</v>
      </c>
      <c r="U1123" s="11">
        <f t="shared" si="142"/>
        <v>2016</v>
      </c>
      <c r="V1123" t="str">
        <f t="shared" si="143"/>
        <v>Feb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7"/>
        <v>0</v>
      </c>
      <c r="P1124" s="5">
        <f t="shared" si="136"/>
        <v>0</v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41410.495659722219</v>
      </c>
      <c r="T1124" s="10">
        <f t="shared" si="141"/>
        <v>41424.495659722219</v>
      </c>
      <c r="U1124" s="11">
        <f t="shared" si="142"/>
        <v>2013</v>
      </c>
      <c r="V1124" t="str">
        <f t="shared" si="143"/>
        <v>May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7"/>
        <v>0.22</v>
      </c>
      <c r="P1125" s="5">
        <f t="shared" si="136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41718.315370370365</v>
      </c>
      <c r="T1125" s="10">
        <f t="shared" si="141"/>
        <v>41748.315370370365</v>
      </c>
      <c r="U1125" s="11">
        <f t="shared" si="142"/>
        <v>2014</v>
      </c>
      <c r="V1125" t="str">
        <f t="shared" si="143"/>
        <v>Mar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7"/>
        <v>0.47222222222222221</v>
      </c>
      <c r="P1126" s="5">
        <f t="shared" si="136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42094.458923611113</v>
      </c>
      <c r="T1126" s="10">
        <f t="shared" si="141"/>
        <v>42124.458923611113</v>
      </c>
      <c r="U1126" s="11">
        <f t="shared" si="142"/>
        <v>2015</v>
      </c>
      <c r="V1126" t="str">
        <f t="shared" si="143"/>
        <v>Mar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7"/>
        <v>0</v>
      </c>
      <c r="P1127" s="5">
        <f t="shared" si="136"/>
        <v>0</v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42212.415856481479</v>
      </c>
      <c r="T1127" s="10">
        <f t="shared" si="141"/>
        <v>42272.415856481479</v>
      </c>
      <c r="U1127" s="11">
        <f t="shared" si="142"/>
        <v>2015</v>
      </c>
      <c r="V1127" t="str">
        <f t="shared" si="143"/>
        <v>Jul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7"/>
        <v>0.5</v>
      </c>
      <c r="P1128" s="5">
        <f t="shared" si="136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42535.11914351851</v>
      </c>
      <c r="T1128" s="10">
        <f t="shared" si="141"/>
        <v>42565.11914351851</v>
      </c>
      <c r="U1128" s="11">
        <f t="shared" si="142"/>
        <v>2016</v>
      </c>
      <c r="V1128" t="str">
        <f t="shared" si="143"/>
        <v>Jun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7"/>
        <v>1.6714285714285713</v>
      </c>
      <c r="P1129" s="5">
        <f t="shared" si="136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41926.645833333328</v>
      </c>
      <c r="T1129" s="10">
        <f t="shared" si="141"/>
        <v>41957.687499999993</v>
      </c>
      <c r="U1129" s="11">
        <f t="shared" si="142"/>
        <v>2014</v>
      </c>
      <c r="V1129" t="str">
        <f t="shared" si="143"/>
        <v>Oct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7"/>
        <v>0.1</v>
      </c>
      <c r="P1130" s="5">
        <f t="shared" si="136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41828.441168981481</v>
      </c>
      <c r="T1130" s="10">
        <f t="shared" si="141"/>
        <v>41858.441168981481</v>
      </c>
      <c r="U1130" s="11">
        <f t="shared" si="142"/>
        <v>2014</v>
      </c>
      <c r="V1130" t="str">
        <f t="shared" si="143"/>
        <v>Jul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7"/>
        <v>0.105</v>
      </c>
      <c r="P1131" s="5">
        <f t="shared" si="136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42496.056631944441</v>
      </c>
      <c r="T1131" s="10">
        <f t="shared" si="141"/>
        <v>42526.056631944441</v>
      </c>
      <c r="U1131" s="11">
        <f t="shared" si="142"/>
        <v>2016</v>
      </c>
      <c r="V1131" t="str">
        <f t="shared" si="143"/>
        <v>May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7"/>
        <v>0.22</v>
      </c>
      <c r="P1132" s="5">
        <f t="shared" si="136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41908.788194444445</v>
      </c>
      <c r="T1132" s="10">
        <f t="shared" si="141"/>
        <v>41968.829861111109</v>
      </c>
      <c r="U1132" s="11">
        <f t="shared" si="142"/>
        <v>2014</v>
      </c>
      <c r="V1132" t="str">
        <f t="shared" si="143"/>
        <v>Sep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7"/>
        <v>0</v>
      </c>
      <c r="P1133" s="5">
        <f t="shared" si="136"/>
        <v>0</v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42332.699861111112</v>
      </c>
      <c r="T1133" s="10">
        <f t="shared" si="141"/>
        <v>42362.699861111112</v>
      </c>
      <c r="U1133" s="11">
        <f t="shared" si="142"/>
        <v>2015</v>
      </c>
      <c r="V1133" t="str">
        <f t="shared" si="143"/>
        <v>Nov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7"/>
        <v>14.38</v>
      </c>
      <c r="P1134" s="5">
        <f t="shared" si="136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42705.907071759262</v>
      </c>
      <c r="T1134" s="10">
        <f t="shared" si="141"/>
        <v>42735.907071759262</v>
      </c>
      <c r="U1134" s="11">
        <f t="shared" si="142"/>
        <v>2016</v>
      </c>
      <c r="V1134" t="str">
        <f t="shared" si="143"/>
        <v>Dec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7"/>
        <v>0.66666666666666674</v>
      </c>
      <c r="P1135" s="5">
        <f t="shared" si="136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41821.198854166665</v>
      </c>
      <c r="T1135" s="10">
        <f t="shared" si="141"/>
        <v>41851.198854166665</v>
      </c>
      <c r="U1135" s="11">
        <f t="shared" si="142"/>
        <v>2014</v>
      </c>
      <c r="V1135" t="str">
        <f t="shared" si="143"/>
        <v>Jul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7"/>
        <v>4.0000000000000001E-3</v>
      </c>
      <c r="P1136" s="5">
        <f t="shared" si="136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41958.07671296296</v>
      </c>
      <c r="T1136" s="10">
        <f t="shared" si="141"/>
        <v>41971.981249999997</v>
      </c>
      <c r="U1136" s="11">
        <f t="shared" si="142"/>
        <v>2014</v>
      </c>
      <c r="V1136" t="str">
        <f t="shared" si="143"/>
        <v>Nov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7"/>
        <v>5</v>
      </c>
      <c r="P1137" s="5">
        <f t="shared" si="136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42558.781180555547</v>
      </c>
      <c r="T1137" s="10">
        <f t="shared" si="141"/>
        <v>42588.781180555547</v>
      </c>
      <c r="U1137" s="11">
        <f t="shared" si="142"/>
        <v>2016</v>
      </c>
      <c r="V1137" t="str">
        <f t="shared" si="143"/>
        <v>Jul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7"/>
        <v>6.4439140811455857</v>
      </c>
      <c r="P1138" s="5">
        <f t="shared" si="136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42327.463298611103</v>
      </c>
      <c r="T1138" s="10">
        <f t="shared" si="141"/>
        <v>42357.463298611103</v>
      </c>
      <c r="U1138" s="11">
        <f t="shared" si="142"/>
        <v>2015</v>
      </c>
      <c r="V1138" t="str">
        <f t="shared" si="143"/>
        <v>Nov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7"/>
        <v>39.5</v>
      </c>
      <c r="P1139" s="5">
        <f t="shared" si="136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42453.611354166664</v>
      </c>
      <c r="T1139" s="10">
        <f t="shared" si="141"/>
        <v>42483.611354166664</v>
      </c>
      <c r="U1139" s="11">
        <f t="shared" si="142"/>
        <v>2016</v>
      </c>
      <c r="V1139" t="str">
        <f t="shared" si="143"/>
        <v>Mar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7"/>
        <v>0.35714285714285715</v>
      </c>
      <c r="P1140" s="5">
        <f t="shared" si="136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42736.698275462964</v>
      </c>
      <c r="T1140" s="10">
        <f t="shared" si="141"/>
        <v>42756.698275462964</v>
      </c>
      <c r="U1140" s="11">
        <f t="shared" si="142"/>
        <v>2017</v>
      </c>
      <c r="V1140" t="str">
        <f t="shared" si="143"/>
        <v>Jan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7"/>
        <v>6.25E-2</v>
      </c>
      <c r="P1141" s="5">
        <f t="shared" si="136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41975.139189814807</v>
      </c>
      <c r="T1141" s="10">
        <f t="shared" si="141"/>
        <v>42005.139189814807</v>
      </c>
      <c r="U1141" s="11">
        <f t="shared" si="142"/>
        <v>2014</v>
      </c>
      <c r="V1141" t="str">
        <f t="shared" si="143"/>
        <v>Dec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7"/>
        <v>0</v>
      </c>
      <c r="P1142" s="5">
        <f t="shared" si="136"/>
        <v>0</v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42192.253715277773</v>
      </c>
      <c r="T1142" s="10">
        <f t="shared" si="141"/>
        <v>42222.253715277773</v>
      </c>
      <c r="U1142" s="11">
        <f t="shared" si="142"/>
        <v>2015</v>
      </c>
      <c r="V1142" t="str">
        <f t="shared" si="143"/>
        <v>Jul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7"/>
        <v>0</v>
      </c>
      <c r="P1143" s="5">
        <f t="shared" si="136"/>
        <v>0</v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42164.491319444445</v>
      </c>
      <c r="T1143" s="10">
        <f t="shared" si="141"/>
        <v>42194.491319444445</v>
      </c>
      <c r="U1143" s="11">
        <f t="shared" si="142"/>
        <v>2015</v>
      </c>
      <c r="V1143" t="str">
        <f t="shared" si="143"/>
        <v>Jun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7"/>
        <v>0</v>
      </c>
      <c r="P1144" s="5">
        <f t="shared" si="136"/>
        <v>0</v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42021.797766203708</v>
      </c>
      <c r="T1144" s="10">
        <f t="shared" si="141"/>
        <v>42051.797766203708</v>
      </c>
      <c r="U1144" s="11">
        <f t="shared" si="142"/>
        <v>2015</v>
      </c>
      <c r="V1144" t="str">
        <f t="shared" si="143"/>
        <v>Jan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7"/>
        <v>0.41333333333333333</v>
      </c>
      <c r="P1145" s="5">
        <f t="shared" si="136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42324.985254629624</v>
      </c>
      <c r="T1145" s="10">
        <f t="shared" si="141"/>
        <v>42354.985254629624</v>
      </c>
      <c r="U1145" s="11">
        <f t="shared" si="142"/>
        <v>2015</v>
      </c>
      <c r="V1145" t="str">
        <f t="shared" si="143"/>
        <v>Nov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7"/>
        <v>0</v>
      </c>
      <c r="P1146" s="5">
        <f t="shared" si="136"/>
        <v>0</v>
      </c>
      <c r="Q1146" t="str">
        <f t="shared" si="138"/>
        <v>food</v>
      </c>
      <c r="R1146" t="str">
        <f t="shared" si="139"/>
        <v>food trucks</v>
      </c>
      <c r="S1146" s="10">
        <f t="shared" si="140"/>
        <v>42092.973611111105</v>
      </c>
      <c r="T1146" s="10">
        <f t="shared" si="141"/>
        <v>42122.973611111105</v>
      </c>
      <c r="U1146" s="11">
        <f t="shared" si="142"/>
        <v>2015</v>
      </c>
      <c r="V1146" t="str">
        <f t="shared" si="143"/>
        <v>Mar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7"/>
        <v>0.125</v>
      </c>
      <c r="P1147" s="5">
        <f t="shared" si="136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41854.539259259262</v>
      </c>
      <c r="T1147" s="10">
        <f t="shared" si="141"/>
        <v>41914.539259259262</v>
      </c>
      <c r="U1147" s="11">
        <f t="shared" si="142"/>
        <v>2014</v>
      </c>
      <c r="V1147" t="str">
        <f t="shared" si="143"/>
        <v>Aug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7"/>
        <v>8.8333333333333339</v>
      </c>
      <c r="P1148" s="5">
        <f t="shared" si="136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41723.745057870365</v>
      </c>
      <c r="T1148" s="10">
        <f t="shared" si="141"/>
        <v>41761.745057870365</v>
      </c>
      <c r="U1148" s="11">
        <f t="shared" si="142"/>
        <v>2014</v>
      </c>
      <c r="V1148" t="str">
        <f t="shared" si="143"/>
        <v>Mar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7"/>
        <v>0</v>
      </c>
      <c r="P1149" s="5">
        <f t="shared" si="136"/>
        <v>0</v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41871.763692129629</v>
      </c>
      <c r="T1149" s="10">
        <f t="shared" si="141"/>
        <v>41931.763692129629</v>
      </c>
      <c r="U1149" s="11">
        <f t="shared" si="142"/>
        <v>2014</v>
      </c>
      <c r="V1149" t="str">
        <f t="shared" si="143"/>
        <v>Aug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7"/>
        <v>0.48666666666666669</v>
      </c>
      <c r="P1150" s="5">
        <f t="shared" si="136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42674.962743055548</v>
      </c>
      <c r="T1150" s="10">
        <f t="shared" si="141"/>
        <v>42705.00440972222</v>
      </c>
      <c r="U1150" s="11">
        <f t="shared" si="142"/>
        <v>2016</v>
      </c>
      <c r="V1150" t="str">
        <f t="shared" si="143"/>
        <v>Oct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7"/>
        <v>0.15</v>
      </c>
      <c r="P1151" s="5">
        <f t="shared" si="136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42507.501921296294</v>
      </c>
      <c r="T1151" s="10">
        <f t="shared" si="141"/>
        <v>42537.501921296294</v>
      </c>
      <c r="U1151" s="11">
        <f t="shared" si="142"/>
        <v>2016</v>
      </c>
      <c r="V1151" t="str">
        <f t="shared" si="143"/>
        <v>May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7"/>
        <v>10.08</v>
      </c>
      <c r="P1152" s="5">
        <f t="shared" si="136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42317.74623842592</v>
      </c>
      <c r="T1152" s="10">
        <f t="shared" si="141"/>
        <v>42377.74623842592</v>
      </c>
      <c r="U1152" s="11">
        <f t="shared" si="142"/>
        <v>2015</v>
      </c>
      <c r="V1152" t="str">
        <f t="shared" si="143"/>
        <v>Nov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7"/>
        <v>0</v>
      </c>
      <c r="P1153" s="5">
        <f t="shared" si="136"/>
        <v>0</v>
      </c>
      <c r="Q1153" t="str">
        <f t="shared" si="138"/>
        <v>food</v>
      </c>
      <c r="R1153" t="str">
        <f t="shared" si="139"/>
        <v>food trucks</v>
      </c>
      <c r="S1153" s="10">
        <f t="shared" si="140"/>
        <v>42223.894247685181</v>
      </c>
      <c r="T1153" s="10">
        <f t="shared" si="141"/>
        <v>42253.894247685181</v>
      </c>
      <c r="U1153" s="11">
        <f t="shared" si="142"/>
        <v>2015</v>
      </c>
      <c r="V1153" t="str">
        <f t="shared" si="143"/>
        <v>Aug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7"/>
        <v>5.6937500000000005</v>
      </c>
      <c r="P1154" s="5">
        <f t="shared" ref="P1154:P1217" si="144">IFERROR(E1154/L1154,0)</f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42109.501296296294</v>
      </c>
      <c r="T1154" s="10">
        <f t="shared" si="141"/>
        <v>42139.501296296294</v>
      </c>
      <c r="U1154" s="11">
        <f t="shared" si="142"/>
        <v>2015</v>
      </c>
      <c r="V1154" t="str">
        <f t="shared" si="143"/>
        <v>Apr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5">(E1155/D1155)*100</f>
        <v>0.625</v>
      </c>
      <c r="P1155" s="5">
        <f t="shared" si="144"/>
        <v>50</v>
      </c>
      <c r="Q1155" t="str">
        <f t="shared" ref="Q1155:Q1218" si="146">LEFT(N1155,FIND("/",N1155)-1)</f>
        <v>food</v>
      </c>
      <c r="R1155" t="str">
        <f t="shared" ref="R1155:R1218" si="147">MID(N1155,FIND("/",N1155)+1,9999)</f>
        <v>food trucks</v>
      </c>
      <c r="S1155" s="10">
        <f t="shared" ref="S1155:S1218" si="148">(((J1155/60)/60)/24)+DATE(1970,1,1)+(-5/24)</f>
        <v>42143.505844907406</v>
      </c>
      <c r="T1155" s="10">
        <f t="shared" ref="T1155:T1218" si="149">(((I1155/60)/60)/24)+DATE(1970,1,1)+(-5/24)</f>
        <v>42173.505844907406</v>
      </c>
      <c r="U1155" s="11">
        <f t="shared" ref="U1155:U1218" si="150">YEAR(S1155)</f>
        <v>2015</v>
      </c>
      <c r="V1155" t="str">
        <f t="shared" ref="V1155:V1218" si="151">TEXT(S1155, "mmm")</f>
        <v>May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5"/>
        <v>6.5</v>
      </c>
      <c r="P1156" s="5">
        <f t="shared" si="144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42222.900532407402</v>
      </c>
      <c r="T1156" s="10">
        <f t="shared" si="149"/>
        <v>42252.900532407402</v>
      </c>
      <c r="U1156" s="11">
        <f t="shared" si="150"/>
        <v>2015</v>
      </c>
      <c r="V1156" t="str">
        <f t="shared" si="151"/>
        <v>Aug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5"/>
        <v>0.752</v>
      </c>
      <c r="P1157" s="5">
        <f t="shared" si="144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41835.555648148147</v>
      </c>
      <c r="T1157" s="10">
        <f t="shared" si="149"/>
        <v>41865.555648148147</v>
      </c>
      <c r="U1157" s="11">
        <f t="shared" si="150"/>
        <v>2014</v>
      </c>
      <c r="V1157" t="str">
        <f t="shared" si="151"/>
        <v>Jul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5"/>
        <v>0</v>
      </c>
      <c r="P1158" s="5">
        <f t="shared" si="144"/>
        <v>0</v>
      </c>
      <c r="Q1158" t="str">
        <f t="shared" si="146"/>
        <v>food</v>
      </c>
      <c r="R1158" t="str">
        <f t="shared" si="147"/>
        <v>food trucks</v>
      </c>
      <c r="S1158" s="10">
        <f t="shared" si="148"/>
        <v>42028.862986111104</v>
      </c>
      <c r="T1158" s="10">
        <f t="shared" si="149"/>
        <v>42058.862986111104</v>
      </c>
      <c r="U1158" s="11">
        <f t="shared" si="150"/>
        <v>2015</v>
      </c>
      <c r="V1158" t="str">
        <f t="shared" si="151"/>
        <v>Jan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5"/>
        <v>1.51</v>
      </c>
      <c r="P1159" s="5">
        <f t="shared" si="144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41918.419907407406</v>
      </c>
      <c r="T1159" s="10">
        <f t="shared" si="149"/>
        <v>41978.461574074077</v>
      </c>
      <c r="U1159" s="11">
        <f t="shared" si="150"/>
        <v>2014</v>
      </c>
      <c r="V1159" t="str">
        <f t="shared" si="151"/>
        <v>Oct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5"/>
        <v>0.46666666666666673</v>
      </c>
      <c r="P1160" s="5">
        <f t="shared" si="144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41951.883425925924</v>
      </c>
      <c r="T1160" s="10">
        <f t="shared" si="149"/>
        <v>41981.883425925924</v>
      </c>
      <c r="U1160" s="11">
        <f t="shared" si="150"/>
        <v>2014</v>
      </c>
      <c r="V1160" t="str">
        <f t="shared" si="151"/>
        <v>Nov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5"/>
        <v>0</v>
      </c>
      <c r="P1161" s="5">
        <f t="shared" si="144"/>
        <v>0</v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42154.518113425926</v>
      </c>
      <c r="T1161" s="10">
        <f t="shared" si="149"/>
        <v>42185.447916666664</v>
      </c>
      <c r="U1161" s="11">
        <f t="shared" si="150"/>
        <v>2015</v>
      </c>
      <c r="V1161" t="str">
        <f t="shared" si="151"/>
        <v>May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5"/>
        <v>3.85</v>
      </c>
      <c r="P1162" s="5">
        <f t="shared" si="144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42060.946597222217</v>
      </c>
      <c r="T1162" s="10">
        <f t="shared" si="149"/>
        <v>42090.90493055556</v>
      </c>
      <c r="U1162" s="11">
        <f t="shared" si="150"/>
        <v>2015</v>
      </c>
      <c r="V1162" t="str">
        <f t="shared" si="151"/>
        <v>Feb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5"/>
        <v>0</v>
      </c>
      <c r="P1163" s="5">
        <f t="shared" si="144"/>
        <v>0</v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42122.421168981477</v>
      </c>
      <c r="T1163" s="10">
        <f t="shared" si="149"/>
        <v>42143.421168981477</v>
      </c>
      <c r="U1163" s="11">
        <f t="shared" si="150"/>
        <v>2015</v>
      </c>
      <c r="V1163" t="str">
        <f t="shared" si="151"/>
        <v>Apr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5"/>
        <v>5.8333333333333341E-2</v>
      </c>
      <c r="P1164" s="5">
        <f t="shared" si="144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41876.475277777776</v>
      </c>
      <c r="T1164" s="10">
        <f t="shared" si="149"/>
        <v>41907.475277777776</v>
      </c>
      <c r="U1164" s="11">
        <f t="shared" si="150"/>
        <v>2014</v>
      </c>
      <c r="V1164" t="str">
        <f t="shared" si="151"/>
        <v>Aug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5"/>
        <v>0</v>
      </c>
      <c r="P1165" s="5">
        <f t="shared" si="144"/>
        <v>0</v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41830.515277777777</v>
      </c>
      <c r="T1165" s="10">
        <f t="shared" si="149"/>
        <v>41860.515277777777</v>
      </c>
      <c r="U1165" s="11">
        <f t="shared" si="150"/>
        <v>2014</v>
      </c>
      <c r="V1165" t="str">
        <f t="shared" si="151"/>
        <v>Jul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5"/>
        <v>0</v>
      </c>
      <c r="P1166" s="5">
        <f t="shared" si="144"/>
        <v>0</v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42509.51599537037</v>
      </c>
      <c r="T1166" s="10">
        <f t="shared" si="149"/>
        <v>42539.51599537037</v>
      </c>
      <c r="U1166" s="11">
        <f t="shared" si="150"/>
        <v>2016</v>
      </c>
      <c r="V1166" t="str">
        <f t="shared" si="151"/>
        <v>May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5"/>
        <v>20.705000000000002</v>
      </c>
      <c r="P1167" s="5">
        <f t="shared" si="144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41792.006134259253</v>
      </c>
      <c r="T1167" s="10">
        <f t="shared" si="149"/>
        <v>41826.006134259253</v>
      </c>
      <c r="U1167" s="11">
        <f t="shared" si="150"/>
        <v>2014</v>
      </c>
      <c r="V1167" t="str">
        <f t="shared" si="151"/>
        <v>Jun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5"/>
        <v>19.139999999999997</v>
      </c>
      <c r="P1168" s="5">
        <f t="shared" si="144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42150.277106481481</v>
      </c>
      <c r="T1168" s="10">
        <f t="shared" si="149"/>
        <v>42180.958333333336</v>
      </c>
      <c r="U1168" s="11">
        <f t="shared" si="150"/>
        <v>2015</v>
      </c>
      <c r="V1168" t="str">
        <f t="shared" si="151"/>
        <v>May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5"/>
        <v>1.6316666666666666</v>
      </c>
      <c r="P1169" s="5">
        <f t="shared" si="144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41863.526562499996</v>
      </c>
      <c r="T1169" s="10">
        <f t="shared" si="149"/>
        <v>41894.526562499996</v>
      </c>
      <c r="U1169" s="11">
        <f t="shared" si="150"/>
        <v>2014</v>
      </c>
      <c r="V1169" t="str">
        <f t="shared" si="151"/>
        <v>Aug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5"/>
        <v>5.6666666666666661</v>
      </c>
      <c r="P1170" s="5">
        <f t="shared" si="144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42604.845659722218</v>
      </c>
      <c r="T1170" s="10">
        <f t="shared" si="149"/>
        <v>42634.845659722218</v>
      </c>
      <c r="U1170" s="11">
        <f t="shared" si="150"/>
        <v>2016</v>
      </c>
      <c r="V1170" t="str">
        <f t="shared" si="151"/>
        <v>Aug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5"/>
        <v>0.16999999999999998</v>
      </c>
      <c r="P1171" s="5">
        <f t="shared" si="144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42027.145405092589</v>
      </c>
      <c r="T1171" s="10">
        <f t="shared" si="149"/>
        <v>42057.145405092589</v>
      </c>
      <c r="U1171" s="11">
        <f t="shared" si="150"/>
        <v>2015</v>
      </c>
      <c r="V1171" t="str">
        <f t="shared" si="151"/>
        <v>Jan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5"/>
        <v>0.4</v>
      </c>
      <c r="P1172" s="5">
        <f t="shared" si="144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42124.684849537036</v>
      </c>
      <c r="T1172" s="10">
        <f t="shared" si="149"/>
        <v>42154.684849537036</v>
      </c>
      <c r="U1172" s="11">
        <f t="shared" si="150"/>
        <v>2015</v>
      </c>
      <c r="V1172" t="str">
        <f t="shared" si="151"/>
        <v>Apr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5"/>
        <v>0.1</v>
      </c>
      <c r="P1173" s="5">
        <f t="shared" si="144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41938.596377314811</v>
      </c>
      <c r="T1173" s="10">
        <f t="shared" si="149"/>
        <v>41956.638043981475</v>
      </c>
      <c r="U1173" s="11">
        <f t="shared" si="150"/>
        <v>2014</v>
      </c>
      <c r="V1173" t="str">
        <f t="shared" si="151"/>
        <v>Oct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5"/>
        <v>0</v>
      </c>
      <c r="P1174" s="5">
        <f t="shared" si="144"/>
        <v>0</v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41841.473981481482</v>
      </c>
      <c r="T1174" s="10">
        <f t="shared" si="149"/>
        <v>41871.473981481482</v>
      </c>
      <c r="U1174" s="11">
        <f t="shared" si="150"/>
        <v>2014</v>
      </c>
      <c r="V1174" t="str">
        <f t="shared" si="151"/>
        <v>Jul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5"/>
        <v>2.4E-2</v>
      </c>
      <c r="P1175" s="5">
        <f t="shared" si="144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42183.97751157407</v>
      </c>
      <c r="T1175" s="10">
        <f t="shared" si="149"/>
        <v>42218.97751157407</v>
      </c>
      <c r="U1175" s="11">
        <f t="shared" si="150"/>
        <v>2015</v>
      </c>
      <c r="V1175" t="str">
        <f t="shared" si="151"/>
        <v>Jun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5"/>
        <v>5.9066666666666672</v>
      </c>
      <c r="P1176" s="5">
        <f t="shared" si="144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42468.633414351854</v>
      </c>
      <c r="T1176" s="10">
        <f t="shared" si="149"/>
        <v>42498.633414351854</v>
      </c>
      <c r="U1176" s="11">
        <f t="shared" si="150"/>
        <v>2016</v>
      </c>
      <c r="V1176" t="str">
        <f t="shared" si="151"/>
        <v>Apr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5"/>
        <v>2.9250000000000003</v>
      </c>
      <c r="P1177" s="5">
        <f t="shared" si="144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42170.520127314812</v>
      </c>
      <c r="T1177" s="10">
        <f t="shared" si="149"/>
        <v>42200.520127314812</v>
      </c>
      <c r="U1177" s="11">
        <f t="shared" si="150"/>
        <v>2015</v>
      </c>
      <c r="V1177" t="str">
        <f t="shared" si="151"/>
        <v>Jun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5"/>
        <v>5.7142857142857143E-3</v>
      </c>
      <c r="P1178" s="5">
        <f t="shared" si="144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42745.811319444438</v>
      </c>
      <c r="T1178" s="10">
        <f t="shared" si="149"/>
        <v>42800.333333333336</v>
      </c>
      <c r="U1178" s="11">
        <f t="shared" si="150"/>
        <v>2017</v>
      </c>
      <c r="V1178" t="str">
        <f t="shared" si="151"/>
        <v>Jan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5"/>
        <v>0</v>
      </c>
      <c r="P1179" s="5">
        <f t="shared" si="144"/>
        <v>0</v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41897.452499999999</v>
      </c>
      <c r="T1179" s="10">
        <f t="shared" si="149"/>
        <v>41927.452499999999</v>
      </c>
      <c r="U1179" s="11">
        <f t="shared" si="150"/>
        <v>2014</v>
      </c>
      <c r="V1179" t="str">
        <f t="shared" si="151"/>
        <v>Sep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5"/>
        <v>6.6666666666666671E-3</v>
      </c>
      <c r="P1180" s="5">
        <f t="shared" si="144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41837.69736111111</v>
      </c>
      <c r="T1180" s="10">
        <f t="shared" si="149"/>
        <v>41867.69736111111</v>
      </c>
      <c r="U1180" s="11">
        <f t="shared" si="150"/>
        <v>2014</v>
      </c>
      <c r="V1180" t="str">
        <f t="shared" si="151"/>
        <v>Jul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5"/>
        <v>5.3333333333333339</v>
      </c>
      <c r="P1181" s="5">
        <f t="shared" si="144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42275.511886574073</v>
      </c>
      <c r="T1181" s="10">
        <f t="shared" si="149"/>
        <v>42305.511886574073</v>
      </c>
      <c r="U1181" s="11">
        <f t="shared" si="150"/>
        <v>2015</v>
      </c>
      <c r="V1181" t="str">
        <f t="shared" si="151"/>
        <v>Sep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5"/>
        <v>11.75</v>
      </c>
      <c r="P1182" s="5">
        <f t="shared" si="144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41781.598541666666</v>
      </c>
      <c r="T1182" s="10">
        <f t="shared" si="149"/>
        <v>41818.598541666666</v>
      </c>
      <c r="U1182" s="11">
        <f t="shared" si="150"/>
        <v>2014</v>
      </c>
      <c r="V1182" t="str">
        <f t="shared" si="151"/>
        <v>May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5"/>
        <v>8.0000000000000002E-3</v>
      </c>
      <c r="P1183" s="5">
        <f t="shared" si="144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42034.131030092591</v>
      </c>
      <c r="T1183" s="10">
        <f t="shared" si="149"/>
        <v>42064.131030092591</v>
      </c>
      <c r="U1183" s="11">
        <f t="shared" si="150"/>
        <v>2015</v>
      </c>
      <c r="V1183" t="str">
        <f t="shared" si="151"/>
        <v>Jan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5"/>
        <v>4.2</v>
      </c>
      <c r="P1184" s="5">
        <f t="shared" si="144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42728.619074074071</v>
      </c>
      <c r="T1184" s="10">
        <f t="shared" si="149"/>
        <v>42747.487499999996</v>
      </c>
      <c r="U1184" s="11">
        <f t="shared" si="150"/>
        <v>2016</v>
      </c>
      <c r="V1184" t="str">
        <f t="shared" si="151"/>
        <v>Dec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5"/>
        <v>4</v>
      </c>
      <c r="P1185" s="5">
        <f t="shared" si="144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42656.653043981474</v>
      </c>
      <c r="T1185" s="10">
        <f t="shared" si="149"/>
        <v>42675.957638888889</v>
      </c>
      <c r="U1185" s="11">
        <f t="shared" si="150"/>
        <v>2016</v>
      </c>
      <c r="V1185" t="str">
        <f t="shared" si="151"/>
        <v>Oct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5"/>
        <v>104.93636363636362</v>
      </c>
      <c r="P1186" s="5">
        <f t="shared" si="144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42741.391331018516</v>
      </c>
      <c r="T1186" s="10">
        <f t="shared" si="149"/>
        <v>42772.391331018516</v>
      </c>
      <c r="U1186" s="11">
        <f t="shared" si="150"/>
        <v>2017</v>
      </c>
      <c r="V1186" t="str">
        <f t="shared" si="151"/>
        <v>Jan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5"/>
        <v>105.44</v>
      </c>
      <c r="P1187" s="5">
        <f t="shared" si="144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42130.656817129631</v>
      </c>
      <c r="T1187" s="10">
        <f t="shared" si="149"/>
        <v>42162.958333333336</v>
      </c>
      <c r="U1187" s="11">
        <f t="shared" si="150"/>
        <v>2015</v>
      </c>
      <c r="V1187" t="str">
        <f t="shared" si="151"/>
        <v>May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5"/>
        <v>106.73333333333332</v>
      </c>
      <c r="P1188" s="5">
        <f t="shared" si="144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42123.655034722215</v>
      </c>
      <c r="T1188" s="10">
        <f t="shared" si="149"/>
        <v>42156.737499999996</v>
      </c>
      <c r="U1188" s="11">
        <f t="shared" si="150"/>
        <v>2015</v>
      </c>
      <c r="V1188" t="str">
        <f t="shared" si="151"/>
        <v>Apr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5"/>
        <v>104.12571428571428</v>
      </c>
      <c r="P1189" s="5">
        <f t="shared" si="144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42109.686608796292</v>
      </c>
      <c r="T1189" s="10">
        <f t="shared" si="149"/>
        <v>42141.541666666664</v>
      </c>
      <c r="U1189" s="11">
        <f t="shared" si="150"/>
        <v>2015</v>
      </c>
      <c r="V1189" t="str">
        <f t="shared" si="151"/>
        <v>Apr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5"/>
        <v>160.54999999999998</v>
      </c>
      <c r="P1190" s="5">
        <f t="shared" si="144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42711.492361111108</v>
      </c>
      <c r="T1190" s="10">
        <f t="shared" si="149"/>
        <v>42732.492361111108</v>
      </c>
      <c r="U1190" s="11">
        <f t="shared" si="150"/>
        <v>2016</v>
      </c>
      <c r="V1190" t="str">
        <f t="shared" si="151"/>
        <v>Dec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5"/>
        <v>107.77777777777777</v>
      </c>
      <c r="P1191" s="5">
        <f t="shared" si="144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42529.770775462959</v>
      </c>
      <c r="T1191" s="10">
        <f t="shared" si="149"/>
        <v>42550.770775462959</v>
      </c>
      <c r="U1191" s="11">
        <f t="shared" si="150"/>
        <v>2016</v>
      </c>
      <c r="V1191" t="str">
        <f t="shared" si="151"/>
        <v>Jun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5"/>
        <v>135</v>
      </c>
      <c r="P1192" s="5">
        <f t="shared" si="144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41852.457465277774</v>
      </c>
      <c r="T1192" s="10">
        <f t="shared" si="149"/>
        <v>41882.457465277774</v>
      </c>
      <c r="U1192" s="11">
        <f t="shared" si="150"/>
        <v>2014</v>
      </c>
      <c r="V1192" t="str">
        <f t="shared" si="151"/>
        <v>Aug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5"/>
        <v>109.07407407407408</v>
      </c>
      <c r="P1193" s="5">
        <f t="shared" si="144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42419.395370370366</v>
      </c>
      <c r="T1193" s="10">
        <f t="shared" si="149"/>
        <v>42449.353703703695</v>
      </c>
      <c r="U1193" s="11">
        <f t="shared" si="150"/>
        <v>2016</v>
      </c>
      <c r="V1193" t="str">
        <f t="shared" si="151"/>
        <v>Feb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5"/>
        <v>290</v>
      </c>
      <c r="P1194" s="5">
        <f t="shared" si="144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42747.298356481479</v>
      </c>
      <c r="T1194" s="10">
        <f t="shared" si="149"/>
        <v>42777.298356481479</v>
      </c>
      <c r="U1194" s="11">
        <f t="shared" si="150"/>
        <v>2017</v>
      </c>
      <c r="V1194" t="str">
        <f t="shared" si="151"/>
        <v>Jan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5"/>
        <v>103.95714285714286</v>
      </c>
      <c r="P1195" s="5">
        <f t="shared" si="144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42409.567743055559</v>
      </c>
      <c r="T1195" s="10">
        <f t="shared" si="149"/>
        <v>42469.526076388887</v>
      </c>
      <c r="U1195" s="11">
        <f t="shared" si="150"/>
        <v>2016</v>
      </c>
      <c r="V1195" t="str">
        <f t="shared" si="151"/>
        <v>Feb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5"/>
        <v>322.24</v>
      </c>
      <c r="P1196" s="5">
        <f t="shared" si="144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42072.27984953703</v>
      </c>
      <c r="T1196" s="10">
        <f t="shared" si="149"/>
        <v>42102.27984953703</v>
      </c>
      <c r="U1196" s="11">
        <f t="shared" si="150"/>
        <v>2015</v>
      </c>
      <c r="V1196" t="str">
        <f t="shared" si="151"/>
        <v>Mar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5"/>
        <v>135</v>
      </c>
      <c r="P1197" s="5">
        <f t="shared" si="144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42298.139502314814</v>
      </c>
      <c r="T1197" s="10">
        <f t="shared" si="149"/>
        <v>42358.166666666664</v>
      </c>
      <c r="U1197" s="11">
        <f t="shared" si="150"/>
        <v>2015</v>
      </c>
      <c r="V1197" t="str">
        <f t="shared" si="151"/>
        <v>Oct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5"/>
        <v>269.91034482758624</v>
      </c>
      <c r="P1198" s="5">
        <f t="shared" si="144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42326.610405092586</v>
      </c>
      <c r="T1198" s="10">
        <f t="shared" si="149"/>
        <v>42356.610405092586</v>
      </c>
      <c r="U1198" s="11">
        <f t="shared" si="150"/>
        <v>2015</v>
      </c>
      <c r="V1198" t="str">
        <f t="shared" si="151"/>
        <v>Nov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5"/>
        <v>253.29333333333332</v>
      </c>
      <c r="P1199" s="5">
        <f t="shared" si="144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42503.456412037034</v>
      </c>
      <c r="T1199" s="10">
        <f t="shared" si="149"/>
        <v>42534.040972222218</v>
      </c>
      <c r="U1199" s="11">
        <f t="shared" si="150"/>
        <v>2016</v>
      </c>
      <c r="V1199" t="str">
        <f t="shared" si="151"/>
        <v>May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5"/>
        <v>260.59999999999997</v>
      </c>
      <c r="P1200" s="5">
        <f t="shared" si="144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42333.410717592589</v>
      </c>
      <c r="T1200" s="10">
        <f t="shared" si="149"/>
        <v>42368.916666666664</v>
      </c>
      <c r="U1200" s="11">
        <f t="shared" si="150"/>
        <v>2015</v>
      </c>
      <c r="V1200" t="str">
        <f t="shared" si="151"/>
        <v>Nov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5"/>
        <v>101.31677953348381</v>
      </c>
      <c r="P1201" s="5">
        <f t="shared" si="144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42161.562499999993</v>
      </c>
      <c r="T1201" s="10">
        <f t="shared" si="149"/>
        <v>42193.562499999993</v>
      </c>
      <c r="U1201" s="11">
        <f t="shared" si="150"/>
        <v>2015</v>
      </c>
      <c r="V1201" t="str">
        <f t="shared" si="151"/>
        <v>Jun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5"/>
        <v>125.60416666666667</v>
      </c>
      <c r="P1202" s="5">
        <f t="shared" si="144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42089.269166666665</v>
      </c>
      <c r="T1202" s="10">
        <f t="shared" si="149"/>
        <v>42110.269166666665</v>
      </c>
      <c r="U1202" s="11">
        <f t="shared" si="150"/>
        <v>2015</v>
      </c>
      <c r="V1202" t="str">
        <f t="shared" si="151"/>
        <v>Mar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5"/>
        <v>102.43783333333334</v>
      </c>
      <c r="P1203" s="5">
        <f t="shared" si="144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42536.398680555554</v>
      </c>
      <c r="T1203" s="10">
        <f t="shared" si="149"/>
        <v>42566.398680555554</v>
      </c>
      <c r="U1203" s="11">
        <f t="shared" si="150"/>
        <v>2016</v>
      </c>
      <c r="V1203" t="str">
        <f t="shared" si="151"/>
        <v>Jun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5"/>
        <v>199.244</v>
      </c>
      <c r="P1204" s="5">
        <f t="shared" si="144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42152.080486111103</v>
      </c>
      <c r="T1204" s="10">
        <f t="shared" si="149"/>
        <v>42182.080486111103</v>
      </c>
      <c r="U1204" s="11">
        <f t="shared" si="150"/>
        <v>2015</v>
      </c>
      <c r="V1204" t="str">
        <f t="shared" si="151"/>
        <v>May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5"/>
        <v>102.45398773006136</v>
      </c>
      <c r="P1205" s="5">
        <f t="shared" si="144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42125.4065625</v>
      </c>
      <c r="T1205" s="10">
        <f t="shared" si="149"/>
        <v>42155.4065625</v>
      </c>
      <c r="U1205" s="11">
        <f t="shared" si="150"/>
        <v>2015</v>
      </c>
      <c r="V1205" t="str">
        <f t="shared" si="151"/>
        <v>May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5"/>
        <v>102.94615384615385</v>
      </c>
      <c r="P1206" s="5">
        <f t="shared" si="144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42297.539733796293</v>
      </c>
      <c r="T1206" s="10">
        <f t="shared" si="149"/>
        <v>42341.999999999993</v>
      </c>
      <c r="U1206" s="11">
        <f t="shared" si="150"/>
        <v>2015</v>
      </c>
      <c r="V1206" t="str">
        <f t="shared" si="151"/>
        <v>Oct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5"/>
        <v>100.86153846153847</v>
      </c>
      <c r="P1207" s="5">
        <f t="shared" si="144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42138.298043981478</v>
      </c>
      <c r="T1207" s="10">
        <f t="shared" si="149"/>
        <v>42168.298043981478</v>
      </c>
      <c r="U1207" s="11">
        <f t="shared" si="150"/>
        <v>2015</v>
      </c>
      <c r="V1207" t="str">
        <f t="shared" si="151"/>
        <v>May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5"/>
        <v>114.99999999999999</v>
      </c>
      <c r="P1208" s="5">
        <f t="shared" si="144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42772.567743055559</v>
      </c>
      <c r="T1208" s="10">
        <f t="shared" si="149"/>
        <v>42805.353472222218</v>
      </c>
      <c r="U1208" s="11">
        <f t="shared" si="150"/>
        <v>2017</v>
      </c>
      <c r="V1208" t="str">
        <f t="shared" si="151"/>
        <v>Feb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5"/>
        <v>104.16766467065868</v>
      </c>
      <c r="P1209" s="5">
        <f t="shared" si="144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42430.221909722219</v>
      </c>
      <c r="T1209" s="10">
        <f t="shared" si="149"/>
        <v>42460.208333333336</v>
      </c>
      <c r="U1209" s="11">
        <f t="shared" si="150"/>
        <v>2016</v>
      </c>
      <c r="V1209" t="str">
        <f t="shared" si="151"/>
        <v>Mar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5"/>
        <v>155.29999999999998</v>
      </c>
      <c r="P1210" s="5">
        <f t="shared" si="144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42423.500740740739</v>
      </c>
      <c r="T1210" s="10">
        <f t="shared" si="149"/>
        <v>42453.459074074075</v>
      </c>
      <c r="U1210" s="11">
        <f t="shared" si="150"/>
        <v>2016</v>
      </c>
      <c r="V1210" t="str">
        <f t="shared" si="151"/>
        <v>Feb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5"/>
        <v>106</v>
      </c>
      <c r="P1211" s="5">
        <f t="shared" si="144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42761.637789351851</v>
      </c>
      <c r="T1211" s="10">
        <f t="shared" si="149"/>
        <v>42791.637789351851</v>
      </c>
      <c r="U1211" s="11">
        <f t="shared" si="150"/>
        <v>2017</v>
      </c>
      <c r="V1211" t="str">
        <f t="shared" si="151"/>
        <v>Jan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5"/>
        <v>254.31499999999997</v>
      </c>
      <c r="P1212" s="5">
        <f t="shared" si="144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42132.733472222222</v>
      </c>
      <c r="T1212" s="10">
        <f t="shared" si="149"/>
        <v>42155.666666666664</v>
      </c>
      <c r="U1212" s="11">
        <f t="shared" si="150"/>
        <v>2015</v>
      </c>
      <c r="V1212" t="str">
        <f t="shared" si="151"/>
        <v>May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5"/>
        <v>101.1</v>
      </c>
      <c r="P1213" s="5">
        <f t="shared" si="144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42515.658113425925</v>
      </c>
      <c r="T1213" s="10">
        <f t="shared" si="149"/>
        <v>42530.658113425925</v>
      </c>
      <c r="U1213" s="11">
        <f t="shared" si="150"/>
        <v>2016</v>
      </c>
      <c r="V1213" t="str">
        <f t="shared" si="151"/>
        <v>May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5"/>
        <v>129.04</v>
      </c>
      <c r="P1214" s="5">
        <f t="shared" si="144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42318.741840277777</v>
      </c>
      <c r="T1214" s="10">
        <f t="shared" si="149"/>
        <v>42334.833333333336</v>
      </c>
      <c r="U1214" s="11">
        <f t="shared" si="150"/>
        <v>2015</v>
      </c>
      <c r="V1214" t="str">
        <f t="shared" si="151"/>
        <v>Nov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5"/>
        <v>102.23076923076924</v>
      </c>
      <c r="P1215" s="5">
        <f t="shared" si="144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42731.547453703701</v>
      </c>
      <c r="T1215" s="10">
        <f t="shared" si="149"/>
        <v>42766.547453703701</v>
      </c>
      <c r="U1215" s="11">
        <f t="shared" si="150"/>
        <v>2016</v>
      </c>
      <c r="V1215" t="str">
        <f t="shared" si="151"/>
        <v>Dec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5"/>
        <v>131.80000000000001</v>
      </c>
      <c r="P1216" s="5">
        <f t="shared" si="144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42104.632002314807</v>
      </c>
      <c r="T1216" s="10">
        <f t="shared" si="149"/>
        <v>42164.632002314807</v>
      </c>
      <c r="U1216" s="11">
        <f t="shared" si="150"/>
        <v>2015</v>
      </c>
      <c r="V1216" t="str">
        <f t="shared" si="151"/>
        <v>Apr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5"/>
        <v>786.0802000000001</v>
      </c>
      <c r="P1217" s="5">
        <f t="shared" si="144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41759.714768518512</v>
      </c>
      <c r="T1217" s="10">
        <f t="shared" si="149"/>
        <v>41789.714768518512</v>
      </c>
      <c r="U1217" s="11">
        <f t="shared" si="150"/>
        <v>2014</v>
      </c>
      <c r="V1217" t="str">
        <f t="shared" si="151"/>
        <v>Apr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5"/>
        <v>145.70000000000002</v>
      </c>
      <c r="P1218" s="5">
        <f t="shared" ref="P1218:P1281" si="152">IFERROR(E1218/L1218,0)</f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42247.408067129632</v>
      </c>
      <c r="T1218" s="10">
        <f t="shared" si="149"/>
        <v>42279.752083333333</v>
      </c>
      <c r="U1218" s="11">
        <f t="shared" si="150"/>
        <v>2015</v>
      </c>
      <c r="V1218" t="str">
        <f t="shared" si="151"/>
        <v>Aug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3">(E1219/D1219)*100</f>
        <v>102.60000000000001</v>
      </c>
      <c r="P1219" s="5">
        <f t="shared" si="152"/>
        <v>148.57377049180329</v>
      </c>
      <c r="Q1219" t="str">
        <f t="shared" ref="Q1219:Q1282" si="154">LEFT(N1219,FIND("/",N1219)-1)</f>
        <v>photography</v>
      </c>
      <c r="R1219" t="str">
        <f t="shared" ref="R1219:R1282" si="155">MID(N1219,FIND("/",N1219)+1,9999)</f>
        <v>photobooks</v>
      </c>
      <c r="S1219" s="10">
        <f t="shared" ref="S1219:S1282" si="156">(((J1219/60)/60)/24)+DATE(1970,1,1)+(-5/24)</f>
        <v>42535.6011574074</v>
      </c>
      <c r="T1219" s="10">
        <f t="shared" ref="T1219:T1282" si="157">(((I1219/60)/60)/24)+DATE(1970,1,1)+(-5/24)</f>
        <v>42565.6011574074</v>
      </c>
      <c r="U1219" s="11">
        <f t="shared" ref="U1219:U1282" si="158">YEAR(S1219)</f>
        <v>2016</v>
      </c>
      <c r="V1219" t="str">
        <f t="shared" ref="V1219:V1282" si="159">TEXT(S1219, "mmm")</f>
        <v>Jun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3"/>
        <v>172.27777777777777</v>
      </c>
      <c r="P1220" s="5">
        <f t="shared" si="152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42278.453703703701</v>
      </c>
      <c r="T1220" s="10">
        <f t="shared" si="157"/>
        <v>42308.916666666664</v>
      </c>
      <c r="U1220" s="11">
        <f t="shared" si="158"/>
        <v>2015</v>
      </c>
      <c r="V1220" t="str">
        <f t="shared" si="159"/>
        <v>Oct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3"/>
        <v>159.16819571865443</v>
      </c>
      <c r="P1221" s="5">
        <f t="shared" si="152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42633.253622685181</v>
      </c>
      <c r="T1221" s="10">
        <f t="shared" si="157"/>
        <v>42663.253622685181</v>
      </c>
      <c r="U1221" s="11">
        <f t="shared" si="158"/>
        <v>2016</v>
      </c>
      <c r="V1221" t="str">
        <f t="shared" si="159"/>
        <v>Sep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3"/>
        <v>103.76666666666668</v>
      </c>
      <c r="P1222" s="5">
        <f t="shared" si="152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42211.420277777775</v>
      </c>
      <c r="T1222" s="10">
        <f t="shared" si="157"/>
        <v>42241.420277777775</v>
      </c>
      <c r="U1222" s="11">
        <f t="shared" si="158"/>
        <v>2015</v>
      </c>
      <c r="V1222" t="str">
        <f t="shared" si="159"/>
        <v>Jul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3"/>
        <v>111.40954545454547</v>
      </c>
      <c r="P1223" s="5">
        <f t="shared" si="152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42680.267222222225</v>
      </c>
      <c r="T1223" s="10">
        <f t="shared" si="157"/>
        <v>42707.791666666664</v>
      </c>
      <c r="U1223" s="11">
        <f t="shared" si="158"/>
        <v>2016</v>
      </c>
      <c r="V1223" t="str">
        <f t="shared" si="159"/>
        <v>Nov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3"/>
        <v>280.375</v>
      </c>
      <c r="P1224" s="5">
        <f t="shared" si="152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42430.512118055551</v>
      </c>
      <c r="T1224" s="10">
        <f t="shared" si="157"/>
        <v>42460.958333333336</v>
      </c>
      <c r="U1224" s="11">
        <f t="shared" si="158"/>
        <v>2016</v>
      </c>
      <c r="V1224" t="str">
        <f t="shared" si="159"/>
        <v>Mar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3"/>
        <v>112.10606060606061</v>
      </c>
      <c r="P1225" s="5">
        <f t="shared" si="152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42653.968854166662</v>
      </c>
      <c r="T1225" s="10">
        <f t="shared" si="157"/>
        <v>42684.010520833333</v>
      </c>
      <c r="U1225" s="11">
        <f t="shared" si="158"/>
        <v>2016</v>
      </c>
      <c r="V1225" t="str">
        <f t="shared" si="159"/>
        <v>Oct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3"/>
        <v>7.0666666666666673</v>
      </c>
      <c r="P1226" s="5">
        <f t="shared" si="152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41736.341458333329</v>
      </c>
      <c r="T1226" s="10">
        <f t="shared" si="157"/>
        <v>41796.341458333329</v>
      </c>
      <c r="U1226" s="11">
        <f t="shared" si="158"/>
        <v>2014</v>
      </c>
      <c r="V1226" t="str">
        <f t="shared" si="159"/>
        <v>Apr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3"/>
        <v>4.3999999999999995</v>
      </c>
      <c r="P1227" s="5">
        <f t="shared" si="152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41509.697662037033</v>
      </c>
      <c r="T1227" s="10">
        <f t="shared" si="157"/>
        <v>41569.697662037033</v>
      </c>
      <c r="U1227" s="11">
        <f t="shared" si="158"/>
        <v>2013</v>
      </c>
      <c r="V1227" t="str">
        <f t="shared" si="159"/>
        <v>Aug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3"/>
        <v>3.8739999999999997</v>
      </c>
      <c r="P1228" s="5">
        <f t="shared" si="152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41715.666446759256</v>
      </c>
      <c r="T1228" s="10">
        <f t="shared" si="157"/>
        <v>41749.833333333328</v>
      </c>
      <c r="U1228" s="11">
        <f t="shared" si="158"/>
        <v>2014</v>
      </c>
      <c r="V1228" t="str">
        <f t="shared" si="159"/>
        <v>Mar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3"/>
        <v>0</v>
      </c>
      <c r="P1229" s="5">
        <f t="shared" si="152"/>
        <v>0</v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41827.710833333331</v>
      </c>
      <c r="T1229" s="10">
        <f t="shared" si="157"/>
        <v>41858.083333333328</v>
      </c>
      <c r="U1229" s="11">
        <f t="shared" si="158"/>
        <v>2014</v>
      </c>
      <c r="V1229" t="str">
        <f t="shared" si="159"/>
        <v>Jul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3"/>
        <v>29.299999999999997</v>
      </c>
      <c r="P1230" s="5">
        <f t="shared" si="152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40754.520925925921</v>
      </c>
      <c r="T1230" s="10">
        <f t="shared" si="157"/>
        <v>40814.520925925921</v>
      </c>
      <c r="U1230" s="11">
        <f t="shared" si="158"/>
        <v>2011</v>
      </c>
      <c r="V1230" t="str">
        <f t="shared" si="159"/>
        <v>Jul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3"/>
        <v>0.90909090909090906</v>
      </c>
      <c r="P1231" s="5">
        <f t="shared" si="152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40985.251469907402</v>
      </c>
      <c r="T1231" s="10">
        <f t="shared" si="157"/>
        <v>41015.458333333328</v>
      </c>
      <c r="U1231" s="11">
        <f t="shared" si="158"/>
        <v>2012</v>
      </c>
      <c r="V1231" t="str">
        <f t="shared" si="159"/>
        <v>Mar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3"/>
        <v>0</v>
      </c>
      <c r="P1232" s="5">
        <f t="shared" si="152"/>
        <v>0</v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40568.764236111107</v>
      </c>
      <c r="T1232" s="10">
        <f t="shared" si="157"/>
        <v>40598.764236111107</v>
      </c>
      <c r="U1232" s="11">
        <f t="shared" si="158"/>
        <v>2011</v>
      </c>
      <c r="V1232" t="str">
        <f t="shared" si="159"/>
        <v>Jan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3"/>
        <v>0</v>
      </c>
      <c r="P1233" s="5">
        <f t="shared" si="152"/>
        <v>0</v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42193.733425925922</v>
      </c>
      <c r="T1233" s="10">
        <f t="shared" si="157"/>
        <v>42243.833333333336</v>
      </c>
      <c r="U1233" s="11">
        <f t="shared" si="158"/>
        <v>2015</v>
      </c>
      <c r="V1233" t="str">
        <f t="shared" si="159"/>
        <v>Jul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3"/>
        <v>0.8</v>
      </c>
      <c r="P1234" s="5">
        <f t="shared" si="152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41506.639699074076</v>
      </c>
      <c r="T1234" s="10">
        <f t="shared" si="157"/>
        <v>41553.639699074076</v>
      </c>
      <c r="U1234" s="11">
        <f t="shared" si="158"/>
        <v>2013</v>
      </c>
      <c r="V1234" t="str">
        <f t="shared" si="159"/>
        <v>Aug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3"/>
        <v>11.600000000000001</v>
      </c>
      <c r="P1235" s="5">
        <f t="shared" si="152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40939.740439814814</v>
      </c>
      <c r="T1235" s="10">
        <f t="shared" si="157"/>
        <v>40960.740439814814</v>
      </c>
      <c r="U1235" s="11">
        <f t="shared" si="158"/>
        <v>2012</v>
      </c>
      <c r="V1235" t="str">
        <f t="shared" si="159"/>
        <v>Jan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3"/>
        <v>0</v>
      </c>
      <c r="P1236" s="5">
        <f t="shared" si="152"/>
        <v>0</v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42007.580347222225</v>
      </c>
      <c r="T1236" s="10">
        <f t="shared" si="157"/>
        <v>42037.580347222225</v>
      </c>
      <c r="U1236" s="11">
        <f t="shared" si="158"/>
        <v>2015</v>
      </c>
      <c r="V1236" t="str">
        <f t="shared" si="159"/>
        <v>Jan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3"/>
        <v>2.7873639500929119</v>
      </c>
      <c r="P1237" s="5">
        <f t="shared" si="152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41582.927071759259</v>
      </c>
      <c r="T1237" s="10">
        <f t="shared" si="157"/>
        <v>41622.927071759259</v>
      </c>
      <c r="U1237" s="11">
        <f t="shared" si="158"/>
        <v>2013</v>
      </c>
      <c r="V1237" t="str">
        <f t="shared" si="159"/>
        <v>Nov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3"/>
        <v>0</v>
      </c>
      <c r="P1238" s="5">
        <f t="shared" si="152"/>
        <v>0</v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41110.47180555555</v>
      </c>
      <c r="T1238" s="10">
        <f t="shared" si="157"/>
        <v>41118.458333333328</v>
      </c>
      <c r="U1238" s="11">
        <f t="shared" si="158"/>
        <v>2012</v>
      </c>
      <c r="V1238" t="str">
        <f t="shared" si="159"/>
        <v>Jul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3"/>
        <v>0</v>
      </c>
      <c r="P1239" s="5">
        <f t="shared" si="152"/>
        <v>0</v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41125.074826388889</v>
      </c>
      <c r="T1239" s="10">
        <f t="shared" si="157"/>
        <v>41145.074826388889</v>
      </c>
      <c r="U1239" s="11">
        <f t="shared" si="158"/>
        <v>2012</v>
      </c>
      <c r="V1239" t="str">
        <f t="shared" si="159"/>
        <v>Aug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3"/>
        <v>17.8</v>
      </c>
      <c r="P1240" s="5">
        <f t="shared" si="152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40731.402037037034</v>
      </c>
      <c r="T1240" s="10">
        <f t="shared" si="157"/>
        <v>40761.402037037034</v>
      </c>
      <c r="U1240" s="11">
        <f t="shared" si="158"/>
        <v>2011</v>
      </c>
      <c r="V1240" t="str">
        <f t="shared" si="159"/>
        <v>Jul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3"/>
        <v>0</v>
      </c>
      <c r="P1241" s="5">
        <f t="shared" si="152"/>
        <v>0</v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40883.754247685181</v>
      </c>
      <c r="T1241" s="10">
        <f t="shared" si="157"/>
        <v>40913.754247685181</v>
      </c>
      <c r="U1241" s="11">
        <f t="shared" si="158"/>
        <v>2011</v>
      </c>
      <c r="V1241" t="str">
        <f t="shared" si="159"/>
        <v>Dec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3"/>
        <v>3.0124999999999997</v>
      </c>
      <c r="P1242" s="5">
        <f t="shared" si="152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41408.831678240742</v>
      </c>
      <c r="T1242" s="10">
        <f t="shared" si="157"/>
        <v>41467.70208333333</v>
      </c>
      <c r="U1242" s="11">
        <f t="shared" si="158"/>
        <v>2013</v>
      </c>
      <c r="V1242" t="str">
        <f t="shared" si="159"/>
        <v>May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3"/>
        <v>50.739999999999995</v>
      </c>
      <c r="P1243" s="5">
        <f t="shared" si="152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41923.629398148143</v>
      </c>
      <c r="T1243" s="10">
        <f t="shared" si="157"/>
        <v>41946.040972222218</v>
      </c>
      <c r="U1243" s="11">
        <f t="shared" si="158"/>
        <v>2014</v>
      </c>
      <c r="V1243" t="str">
        <f t="shared" si="159"/>
        <v>Oct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3"/>
        <v>0.54884742041712409</v>
      </c>
      <c r="P1244" s="5">
        <f t="shared" si="152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40781.957199074073</v>
      </c>
      <c r="T1244" s="10">
        <f t="shared" si="157"/>
        <v>40797.345833333333</v>
      </c>
      <c r="U1244" s="11">
        <f t="shared" si="158"/>
        <v>2011</v>
      </c>
      <c r="V1244" t="str">
        <f t="shared" si="159"/>
        <v>Aug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3"/>
        <v>14.091666666666667</v>
      </c>
      <c r="P1245" s="5">
        <f t="shared" si="152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40671.670960648145</v>
      </c>
      <c r="T1245" s="10">
        <f t="shared" si="157"/>
        <v>40732.666666666664</v>
      </c>
      <c r="U1245" s="11">
        <f t="shared" si="158"/>
        <v>2011</v>
      </c>
      <c r="V1245" t="str">
        <f t="shared" si="159"/>
        <v>May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3"/>
        <v>103.8</v>
      </c>
      <c r="P1246" s="5">
        <f t="shared" si="152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41355.617164351846</v>
      </c>
      <c r="T1246" s="10">
        <f t="shared" si="157"/>
        <v>41386.666666666664</v>
      </c>
      <c r="U1246" s="11">
        <f t="shared" si="158"/>
        <v>2013</v>
      </c>
      <c r="V1246" t="str">
        <f t="shared" si="159"/>
        <v>Mar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3"/>
        <v>120.24999999999999</v>
      </c>
      <c r="P1247" s="5">
        <f t="shared" si="152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41774.391597222217</v>
      </c>
      <c r="T1247" s="10">
        <f t="shared" si="157"/>
        <v>41804.391597222217</v>
      </c>
      <c r="U1247" s="11">
        <f t="shared" si="158"/>
        <v>2014</v>
      </c>
      <c r="V1247" t="str">
        <f t="shared" si="159"/>
        <v>May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3"/>
        <v>117</v>
      </c>
      <c r="P1248" s="5">
        <f t="shared" si="152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40837.835057870368</v>
      </c>
      <c r="T1248" s="10">
        <f t="shared" si="157"/>
        <v>40882.876724537033</v>
      </c>
      <c r="U1248" s="11">
        <f t="shared" si="158"/>
        <v>2011</v>
      </c>
      <c r="V1248" t="str">
        <f t="shared" si="159"/>
        <v>Oct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3"/>
        <v>122.14285714285715</v>
      </c>
      <c r="P1249" s="5">
        <f t="shared" si="152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41370.083969907406</v>
      </c>
      <c r="T1249" s="10">
        <f t="shared" si="157"/>
        <v>41400.083969907406</v>
      </c>
      <c r="U1249" s="11">
        <f t="shared" si="158"/>
        <v>2013</v>
      </c>
      <c r="V1249" t="str">
        <f t="shared" si="159"/>
        <v>Apr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3"/>
        <v>151.63999999999999</v>
      </c>
      <c r="P1250" s="5">
        <f t="shared" si="152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41767.448530092588</v>
      </c>
      <c r="T1250" s="10">
        <f t="shared" si="157"/>
        <v>41803.082638888889</v>
      </c>
      <c r="U1250" s="11">
        <f t="shared" si="158"/>
        <v>2014</v>
      </c>
      <c r="V1250" t="str">
        <f t="shared" si="159"/>
        <v>May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3"/>
        <v>104.44</v>
      </c>
      <c r="P1251" s="5">
        <f t="shared" si="152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41067.532534722224</v>
      </c>
      <c r="T1251" s="10">
        <f t="shared" si="157"/>
        <v>41097.532534722224</v>
      </c>
      <c r="U1251" s="11">
        <f t="shared" si="158"/>
        <v>2012</v>
      </c>
      <c r="V1251" t="str">
        <f t="shared" si="159"/>
        <v>Jun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3"/>
        <v>200.15333333333331</v>
      </c>
      <c r="P1252" s="5">
        <f t="shared" si="152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41843.434386574074</v>
      </c>
      <c r="T1252" s="10">
        <f t="shared" si="157"/>
        <v>41888.434386574074</v>
      </c>
      <c r="U1252" s="11">
        <f t="shared" si="158"/>
        <v>2014</v>
      </c>
      <c r="V1252" t="str">
        <f t="shared" si="159"/>
        <v>Jul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3"/>
        <v>101.8</v>
      </c>
      <c r="P1253" s="5">
        <f t="shared" si="152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40751.606099537035</v>
      </c>
      <c r="T1253" s="10">
        <f t="shared" si="157"/>
        <v>40811.606099537035</v>
      </c>
      <c r="U1253" s="11">
        <f t="shared" si="158"/>
        <v>2011</v>
      </c>
      <c r="V1253" t="str">
        <f t="shared" si="159"/>
        <v>Jul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3"/>
        <v>137.65714285714284</v>
      </c>
      <c r="P1254" s="5">
        <f t="shared" si="152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41543.779733796291</v>
      </c>
      <c r="T1254" s="10">
        <f t="shared" si="157"/>
        <v>41571.779733796291</v>
      </c>
      <c r="U1254" s="11">
        <f t="shared" si="158"/>
        <v>2013</v>
      </c>
      <c r="V1254" t="str">
        <f t="shared" si="159"/>
        <v>Sep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3"/>
        <v>303833.2</v>
      </c>
      <c r="P1255" s="5">
        <f t="shared" si="152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41855.575312499997</v>
      </c>
      <c r="T1255" s="10">
        <f t="shared" si="157"/>
        <v>41885.575312499997</v>
      </c>
      <c r="U1255" s="11">
        <f t="shared" si="158"/>
        <v>2014</v>
      </c>
      <c r="V1255" t="str">
        <f t="shared" si="159"/>
        <v>Aug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3"/>
        <v>198.85074626865671</v>
      </c>
      <c r="P1256" s="5">
        <f t="shared" si="152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40487.413032407407</v>
      </c>
      <c r="T1256" s="10">
        <f t="shared" si="157"/>
        <v>40543.999305555553</v>
      </c>
      <c r="U1256" s="11">
        <f t="shared" si="158"/>
        <v>2010</v>
      </c>
      <c r="V1256" t="str">
        <f t="shared" si="159"/>
        <v>Nov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3"/>
        <v>202.36666666666667</v>
      </c>
      <c r="P1257" s="5">
        <f t="shared" si="152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41579.637175925927</v>
      </c>
      <c r="T1257" s="10">
        <f t="shared" si="157"/>
        <v>41609.678842592592</v>
      </c>
      <c r="U1257" s="11">
        <f t="shared" si="158"/>
        <v>2013</v>
      </c>
      <c r="V1257" t="str">
        <f t="shared" si="159"/>
        <v>Nov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3"/>
        <v>117.96376666666666</v>
      </c>
      <c r="P1258" s="5">
        <f t="shared" si="152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40921.711006944446</v>
      </c>
      <c r="T1258" s="10">
        <f t="shared" si="157"/>
        <v>40951.711006944446</v>
      </c>
      <c r="U1258" s="11">
        <f t="shared" si="158"/>
        <v>2012</v>
      </c>
      <c r="V1258" t="str">
        <f t="shared" si="159"/>
        <v>Jan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3"/>
        <v>294.72727272727275</v>
      </c>
      <c r="P1259" s="5">
        <f t="shared" si="152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40586.877199074072</v>
      </c>
      <c r="T1259" s="10">
        <f t="shared" si="157"/>
        <v>40635.835532407407</v>
      </c>
      <c r="U1259" s="11">
        <f t="shared" si="158"/>
        <v>2011</v>
      </c>
      <c r="V1259" t="str">
        <f t="shared" si="159"/>
        <v>Feb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3"/>
        <v>213.14633333333336</v>
      </c>
      <c r="P1260" s="5">
        <f t="shared" si="152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41487.402916666666</v>
      </c>
      <c r="T1260" s="10">
        <f t="shared" si="157"/>
        <v>41517.402916666666</v>
      </c>
      <c r="U1260" s="11">
        <f t="shared" si="158"/>
        <v>2013</v>
      </c>
      <c r="V1260" t="str">
        <f t="shared" si="159"/>
        <v>Aug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3"/>
        <v>104.24</v>
      </c>
      <c r="P1261" s="5">
        <f t="shared" si="152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41766.762314814812</v>
      </c>
      <c r="T1261" s="10">
        <f t="shared" si="157"/>
        <v>41798.957638888889</v>
      </c>
      <c r="U1261" s="11">
        <f t="shared" si="158"/>
        <v>2014</v>
      </c>
      <c r="V1261" t="str">
        <f t="shared" si="159"/>
        <v>May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3"/>
        <v>113.66666666666667</v>
      </c>
      <c r="P1262" s="5">
        <f t="shared" si="152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41666.63449074074</v>
      </c>
      <c r="T1262" s="10">
        <f t="shared" si="157"/>
        <v>41696.63449074074</v>
      </c>
      <c r="U1262" s="11">
        <f t="shared" si="158"/>
        <v>2014</v>
      </c>
      <c r="V1262" t="str">
        <f t="shared" si="159"/>
        <v>Jan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3"/>
        <v>101.25</v>
      </c>
      <c r="P1263" s="5">
        <f t="shared" si="152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41638.134571759256</v>
      </c>
      <c r="T1263" s="10">
        <f t="shared" si="157"/>
        <v>41668.134571759256</v>
      </c>
      <c r="U1263" s="11">
        <f t="shared" si="158"/>
        <v>2013</v>
      </c>
      <c r="V1263" t="str">
        <f t="shared" si="159"/>
        <v>Dec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3"/>
        <v>125.41538461538462</v>
      </c>
      <c r="P1264" s="5">
        <f t="shared" si="152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41656.554305555554</v>
      </c>
      <c r="T1264" s="10">
        <f t="shared" si="157"/>
        <v>41686.554305555554</v>
      </c>
      <c r="U1264" s="11">
        <f t="shared" si="158"/>
        <v>2014</v>
      </c>
      <c r="V1264" t="str">
        <f t="shared" si="159"/>
        <v>Jan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3"/>
        <v>119</v>
      </c>
      <c r="P1265" s="5">
        <f t="shared" si="152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41691.875810185185</v>
      </c>
      <c r="T1265" s="10">
        <f t="shared" si="157"/>
        <v>41726.833333333328</v>
      </c>
      <c r="U1265" s="11">
        <f t="shared" si="158"/>
        <v>2014</v>
      </c>
      <c r="V1265" t="str">
        <f t="shared" si="159"/>
        <v>Feb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3"/>
        <v>166.46153846153845</v>
      </c>
      <c r="P1266" s="5">
        <f t="shared" si="152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41547.454664351848</v>
      </c>
      <c r="T1266" s="10">
        <f t="shared" si="157"/>
        <v>41576.454664351848</v>
      </c>
      <c r="U1266" s="11">
        <f t="shared" si="158"/>
        <v>2013</v>
      </c>
      <c r="V1266" t="str">
        <f t="shared" si="159"/>
        <v>Sep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3"/>
        <v>119.14771428571429</v>
      </c>
      <c r="P1267" s="5">
        <f t="shared" si="152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40465.446932870364</v>
      </c>
      <c r="T1267" s="10">
        <f t="shared" si="157"/>
        <v>40512.446932870364</v>
      </c>
      <c r="U1267" s="11">
        <f t="shared" si="158"/>
        <v>2010</v>
      </c>
      <c r="V1267" t="str">
        <f t="shared" si="159"/>
        <v>Oct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3"/>
        <v>100.47368421052632</v>
      </c>
      <c r="P1268" s="5">
        <f t="shared" si="152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41620.668344907404</v>
      </c>
      <c r="T1268" s="10">
        <f t="shared" si="157"/>
        <v>41650.668344907404</v>
      </c>
      <c r="U1268" s="11">
        <f t="shared" si="158"/>
        <v>2013</v>
      </c>
      <c r="V1268" t="str">
        <f t="shared" si="159"/>
        <v>Dec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3"/>
        <v>101.8</v>
      </c>
      <c r="P1269" s="5">
        <f t="shared" si="152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41449.376828703702</v>
      </c>
      <c r="T1269" s="10">
        <f t="shared" si="157"/>
        <v>41479.376828703702</v>
      </c>
      <c r="U1269" s="11">
        <f t="shared" si="158"/>
        <v>2013</v>
      </c>
      <c r="V1269" t="str">
        <f t="shared" si="159"/>
        <v>Jun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3"/>
        <v>116.66666666666667</v>
      </c>
      <c r="P1270" s="5">
        <f t="shared" si="152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41507.637118055551</v>
      </c>
      <c r="T1270" s="10">
        <f t="shared" si="157"/>
        <v>41537.637118055551</v>
      </c>
      <c r="U1270" s="11">
        <f t="shared" si="158"/>
        <v>2013</v>
      </c>
      <c r="V1270" t="str">
        <f t="shared" si="159"/>
        <v>Aug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3"/>
        <v>108.64893617021276</v>
      </c>
      <c r="P1271" s="5">
        <f t="shared" si="152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42445.614722222213</v>
      </c>
      <c r="T1271" s="10">
        <f t="shared" si="157"/>
        <v>42475.791666666664</v>
      </c>
      <c r="U1271" s="11">
        <f t="shared" si="158"/>
        <v>2016</v>
      </c>
      <c r="V1271" t="str">
        <f t="shared" si="159"/>
        <v>Mar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3"/>
        <v>114.72</v>
      </c>
      <c r="P1272" s="5">
        <f t="shared" si="152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40933.648634259262</v>
      </c>
      <c r="T1272" s="10">
        <f t="shared" si="157"/>
        <v>40993.60696759259</v>
      </c>
      <c r="U1272" s="11">
        <f t="shared" si="158"/>
        <v>2012</v>
      </c>
      <c r="V1272" t="str">
        <f t="shared" si="159"/>
        <v>Jan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3"/>
        <v>101.8</v>
      </c>
      <c r="P1273" s="5">
        <f t="shared" si="152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41561.475219907406</v>
      </c>
      <c r="T1273" s="10">
        <f t="shared" si="157"/>
        <v>41591.516886574071</v>
      </c>
      <c r="U1273" s="11">
        <f t="shared" si="158"/>
        <v>2013</v>
      </c>
      <c r="V1273" t="str">
        <f t="shared" si="159"/>
        <v>Oct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3"/>
        <v>106</v>
      </c>
      <c r="P1274" s="5">
        <f t="shared" si="152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40274.536793981482</v>
      </c>
      <c r="T1274" s="10">
        <f t="shared" si="157"/>
        <v>40343.958333333328</v>
      </c>
      <c r="U1274" s="11">
        <f t="shared" si="158"/>
        <v>2010</v>
      </c>
      <c r="V1274" t="str">
        <f t="shared" si="159"/>
        <v>Apr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3"/>
        <v>103.49999999999999</v>
      </c>
      <c r="P1275" s="5">
        <f t="shared" si="152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41852.521886574068</v>
      </c>
      <c r="T1275" s="10">
        <f t="shared" si="157"/>
        <v>41882.521886574068</v>
      </c>
      <c r="U1275" s="11">
        <f t="shared" si="158"/>
        <v>2014</v>
      </c>
      <c r="V1275" t="str">
        <f t="shared" si="159"/>
        <v>Aug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3"/>
        <v>154.97535999999999</v>
      </c>
      <c r="P1276" s="5">
        <f t="shared" si="152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41116.481770833328</v>
      </c>
      <c r="T1276" s="10">
        <f t="shared" si="157"/>
        <v>41151.481770833328</v>
      </c>
      <c r="U1276" s="11">
        <f t="shared" si="158"/>
        <v>2012</v>
      </c>
      <c r="V1276" t="str">
        <f t="shared" si="159"/>
        <v>Jul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3"/>
        <v>162.14066666666668</v>
      </c>
      <c r="P1277" s="5">
        <f t="shared" si="152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41458.659571759257</v>
      </c>
      <c r="T1277" s="10">
        <f t="shared" si="157"/>
        <v>41493.659571759257</v>
      </c>
      <c r="U1277" s="11">
        <f t="shared" si="158"/>
        <v>2013</v>
      </c>
      <c r="V1277" t="str">
        <f t="shared" si="159"/>
        <v>Jul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3"/>
        <v>104.42100000000001</v>
      </c>
      <c r="P1278" s="5">
        <f t="shared" si="152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40007.49591435185</v>
      </c>
      <c r="T1278" s="10">
        <f t="shared" si="157"/>
        <v>40056.958333333328</v>
      </c>
      <c r="U1278" s="11">
        <f t="shared" si="158"/>
        <v>2009</v>
      </c>
      <c r="V1278" t="str">
        <f t="shared" si="159"/>
        <v>Jul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3"/>
        <v>106.12433333333333</v>
      </c>
      <c r="P1279" s="5">
        <f t="shared" si="152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41121.35355324074</v>
      </c>
      <c r="T1279" s="10">
        <f t="shared" si="157"/>
        <v>41156.35355324074</v>
      </c>
      <c r="U1279" s="11">
        <f t="shared" si="158"/>
        <v>2012</v>
      </c>
      <c r="V1279" t="str">
        <f t="shared" si="159"/>
        <v>Jul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3"/>
        <v>154.93846153846152</v>
      </c>
      <c r="P1280" s="5">
        <f t="shared" si="152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41786.346828703703</v>
      </c>
      <c r="T1280" s="10">
        <f t="shared" si="157"/>
        <v>41814.875</v>
      </c>
      <c r="U1280" s="11">
        <f t="shared" si="158"/>
        <v>2014</v>
      </c>
      <c r="V1280" t="str">
        <f t="shared" si="159"/>
        <v>May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3"/>
        <v>110.77157238734421</v>
      </c>
      <c r="P1281" s="5">
        <f t="shared" si="152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41681.890856481477</v>
      </c>
      <c r="T1281" s="10">
        <f t="shared" si="157"/>
        <v>41721.849189814813</v>
      </c>
      <c r="U1281" s="11">
        <f t="shared" si="158"/>
        <v>2014</v>
      </c>
      <c r="V1281" t="str">
        <f t="shared" si="159"/>
        <v>Feb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3"/>
        <v>110.91186666666665</v>
      </c>
      <c r="P1282" s="5">
        <f t="shared" ref="P1282:P1345" si="160">IFERROR(E1282/L1282,0)</f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40513.54923611111</v>
      </c>
      <c r="T1282" s="10">
        <f t="shared" si="157"/>
        <v>40603.54923611111</v>
      </c>
      <c r="U1282" s="11">
        <f t="shared" si="158"/>
        <v>2010</v>
      </c>
      <c r="V1282" t="str">
        <f t="shared" si="159"/>
        <v>Dec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1">(E1283/D1283)*100</f>
        <v>110.71428571428572</v>
      </c>
      <c r="P1283" s="5">
        <f t="shared" si="160"/>
        <v>104.72972972972973</v>
      </c>
      <c r="Q1283" t="str">
        <f t="shared" ref="Q1283:Q1346" si="162">LEFT(N1283,FIND("/",N1283)-1)</f>
        <v>music</v>
      </c>
      <c r="R1283" t="str">
        <f t="shared" ref="R1283:R1346" si="163">MID(N1283,FIND("/",N1283)+1,9999)</f>
        <v>rock</v>
      </c>
      <c r="S1283" s="10">
        <f t="shared" ref="S1283:S1346" si="164">(((J1283/60)/60)/24)+DATE(1970,1,1)+(-5/24)</f>
        <v>41463.535138888888</v>
      </c>
      <c r="T1283" s="10">
        <f t="shared" ref="T1283:T1346" si="165">(((I1283/60)/60)/24)+DATE(1970,1,1)+(-5/24)</f>
        <v>41483.535138888888</v>
      </c>
      <c r="U1283" s="11">
        <f t="shared" ref="U1283:U1346" si="166">YEAR(S1283)</f>
        <v>2013</v>
      </c>
      <c r="V1283" t="str">
        <f t="shared" ref="V1283:V1346" si="167">TEXT(S1283, "mmm")</f>
        <v>Jul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1"/>
        <v>123.61333333333333</v>
      </c>
      <c r="P1284" s="5">
        <f t="shared" si="160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41586.266840277778</v>
      </c>
      <c r="T1284" s="10">
        <f t="shared" si="165"/>
        <v>41616.999305555553</v>
      </c>
      <c r="U1284" s="11">
        <f t="shared" si="166"/>
        <v>2013</v>
      </c>
      <c r="V1284" t="str">
        <f t="shared" si="167"/>
        <v>Nov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1"/>
        <v>211.05</v>
      </c>
      <c r="P1285" s="5">
        <f t="shared" si="160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41320.50913194444</v>
      </c>
      <c r="T1285" s="10">
        <f t="shared" si="165"/>
        <v>41343.958333333328</v>
      </c>
      <c r="U1285" s="11">
        <f t="shared" si="166"/>
        <v>2013</v>
      </c>
      <c r="V1285" t="str">
        <f t="shared" si="167"/>
        <v>Feb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1"/>
        <v>101</v>
      </c>
      <c r="P1286" s="5">
        <f t="shared" si="160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42712.026412037034</v>
      </c>
      <c r="T1286" s="10">
        <f t="shared" si="165"/>
        <v>42735.499305555553</v>
      </c>
      <c r="U1286" s="11">
        <f t="shared" si="166"/>
        <v>2016</v>
      </c>
      <c r="V1286" t="str">
        <f t="shared" si="167"/>
        <v>Dec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1"/>
        <v>101.64999999999999</v>
      </c>
      <c r="P1287" s="5">
        <f t="shared" si="160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42160.374710648146</v>
      </c>
      <c r="T1287" s="10">
        <f t="shared" si="165"/>
        <v>42175.374710648146</v>
      </c>
      <c r="U1287" s="11">
        <f t="shared" si="166"/>
        <v>2015</v>
      </c>
      <c r="V1287" t="str">
        <f t="shared" si="167"/>
        <v>Jun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1"/>
        <v>108.33333333333333</v>
      </c>
      <c r="P1288" s="5">
        <f t="shared" si="160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42039.176238425927</v>
      </c>
      <c r="T1288" s="10">
        <f t="shared" si="165"/>
        <v>42052.374999999993</v>
      </c>
      <c r="U1288" s="11">
        <f t="shared" si="166"/>
        <v>2015</v>
      </c>
      <c r="V1288" t="str">
        <f t="shared" si="167"/>
        <v>Feb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1"/>
        <v>242</v>
      </c>
      <c r="P1289" s="5">
        <f t="shared" si="160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42107.412685185183</v>
      </c>
      <c r="T1289" s="10">
        <f t="shared" si="165"/>
        <v>42167.412685185183</v>
      </c>
      <c r="U1289" s="11">
        <f t="shared" si="166"/>
        <v>2015</v>
      </c>
      <c r="V1289" t="str">
        <f t="shared" si="167"/>
        <v>Apr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1"/>
        <v>100.44999999999999</v>
      </c>
      <c r="P1290" s="5">
        <f t="shared" si="160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42560.946331018517</v>
      </c>
      <c r="T1290" s="10">
        <f t="shared" si="165"/>
        <v>42591.958333333336</v>
      </c>
      <c r="U1290" s="11">
        <f t="shared" si="166"/>
        <v>2016</v>
      </c>
      <c r="V1290" t="str">
        <f t="shared" si="167"/>
        <v>Jul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1"/>
        <v>125.06666666666666</v>
      </c>
      <c r="P1291" s="5">
        <f t="shared" si="160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42708.926446759251</v>
      </c>
      <c r="T1291" s="10">
        <f t="shared" si="165"/>
        <v>42738.926446759251</v>
      </c>
      <c r="U1291" s="11">
        <f t="shared" si="166"/>
        <v>2016</v>
      </c>
      <c r="V1291" t="str">
        <f t="shared" si="167"/>
        <v>Dec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1"/>
        <v>108.57142857142857</v>
      </c>
      <c r="P1292" s="5">
        <f t="shared" si="160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42086.406608796293</v>
      </c>
      <c r="T1292" s="10">
        <f t="shared" si="165"/>
        <v>42117.082638888889</v>
      </c>
      <c r="U1292" s="11">
        <f t="shared" si="166"/>
        <v>2015</v>
      </c>
      <c r="V1292" t="str">
        <f t="shared" si="167"/>
        <v>Mar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1"/>
        <v>145.70000000000002</v>
      </c>
      <c r="P1293" s="5">
        <f t="shared" si="160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42064.444340277776</v>
      </c>
      <c r="T1293" s="10">
        <f t="shared" si="165"/>
        <v>42101.083333333336</v>
      </c>
      <c r="U1293" s="11">
        <f t="shared" si="166"/>
        <v>2015</v>
      </c>
      <c r="V1293" t="str">
        <f t="shared" si="167"/>
        <v>Mar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1"/>
        <v>110.00000000000001</v>
      </c>
      <c r="P1294" s="5">
        <f t="shared" si="160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42256.555879629632</v>
      </c>
      <c r="T1294" s="10">
        <f t="shared" si="165"/>
        <v>42283.749305555553</v>
      </c>
      <c r="U1294" s="11">
        <f t="shared" si="166"/>
        <v>2015</v>
      </c>
      <c r="V1294" t="str">
        <f t="shared" si="167"/>
        <v>Sep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1"/>
        <v>102.23333333333333</v>
      </c>
      <c r="P1295" s="5">
        <f t="shared" si="160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42292.492719907408</v>
      </c>
      <c r="T1295" s="10">
        <f t="shared" si="165"/>
        <v>42322.534386574065</v>
      </c>
      <c r="U1295" s="11">
        <f t="shared" si="166"/>
        <v>2015</v>
      </c>
      <c r="V1295" t="str">
        <f t="shared" si="167"/>
        <v>Oct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1"/>
        <v>122</v>
      </c>
      <c r="P1296" s="5">
        <f t="shared" si="160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42278.245335648149</v>
      </c>
      <c r="T1296" s="10">
        <f t="shared" si="165"/>
        <v>42296.249999999993</v>
      </c>
      <c r="U1296" s="11">
        <f t="shared" si="166"/>
        <v>2015</v>
      </c>
      <c r="V1296" t="str">
        <f t="shared" si="167"/>
        <v>Oct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1"/>
        <v>101.96000000000001</v>
      </c>
      <c r="P1297" s="5">
        <f t="shared" si="160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42184.364548611113</v>
      </c>
      <c r="T1297" s="10">
        <f t="shared" si="165"/>
        <v>42214.499999999993</v>
      </c>
      <c r="U1297" s="11">
        <f t="shared" si="166"/>
        <v>2015</v>
      </c>
      <c r="V1297" t="str">
        <f t="shared" si="167"/>
        <v>Jun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1"/>
        <v>141.1764705882353</v>
      </c>
      <c r="P1298" s="5">
        <f t="shared" si="160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42422.842280092591</v>
      </c>
      <c r="T1298" s="10">
        <f t="shared" si="165"/>
        <v>42442.800613425927</v>
      </c>
      <c r="U1298" s="11">
        <f t="shared" si="166"/>
        <v>2016</v>
      </c>
      <c r="V1298" t="str">
        <f t="shared" si="167"/>
        <v>Feb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1"/>
        <v>109.52500000000001</v>
      </c>
      <c r="P1299" s="5">
        <f t="shared" si="160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42461.538865740738</v>
      </c>
      <c r="T1299" s="10">
        <f t="shared" si="165"/>
        <v>42491.538865740738</v>
      </c>
      <c r="U1299" s="11">
        <f t="shared" si="166"/>
        <v>2016</v>
      </c>
      <c r="V1299" t="str">
        <f t="shared" si="167"/>
        <v>Apr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1"/>
        <v>104.65</v>
      </c>
      <c r="P1300" s="5">
        <f t="shared" si="160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42458.472592592596</v>
      </c>
      <c r="T1300" s="10">
        <f t="shared" si="165"/>
        <v>42488.472592592596</v>
      </c>
      <c r="U1300" s="11">
        <f t="shared" si="166"/>
        <v>2016</v>
      </c>
      <c r="V1300" t="str">
        <f t="shared" si="167"/>
        <v>Mar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1"/>
        <v>124</v>
      </c>
      <c r="P1301" s="5">
        <f t="shared" si="160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42169.606006944443</v>
      </c>
      <c r="T1301" s="10">
        <f t="shared" si="165"/>
        <v>42199.606006944443</v>
      </c>
      <c r="U1301" s="11">
        <f t="shared" si="166"/>
        <v>2015</v>
      </c>
      <c r="V1301" t="str">
        <f t="shared" si="167"/>
        <v>Jun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1"/>
        <v>135</v>
      </c>
      <c r="P1302" s="5">
        <f t="shared" si="160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42483.466874999998</v>
      </c>
      <c r="T1302" s="10">
        <f t="shared" si="165"/>
        <v>42522.581249999996</v>
      </c>
      <c r="U1302" s="11">
        <f t="shared" si="166"/>
        <v>2016</v>
      </c>
      <c r="V1302" t="str">
        <f t="shared" si="167"/>
        <v>Apr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1"/>
        <v>102.75000000000001</v>
      </c>
      <c r="P1303" s="5">
        <f t="shared" si="160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42195.541412037033</v>
      </c>
      <c r="T1303" s="10">
        <f t="shared" si="165"/>
        <v>42205.916666666664</v>
      </c>
      <c r="U1303" s="11">
        <f t="shared" si="166"/>
        <v>2015</v>
      </c>
      <c r="V1303" t="str">
        <f t="shared" si="167"/>
        <v>Jul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1"/>
        <v>100</v>
      </c>
      <c r="P1304" s="5">
        <f t="shared" si="160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42674.849664351852</v>
      </c>
      <c r="T1304" s="10">
        <f t="shared" si="165"/>
        <v>42704.891331018516</v>
      </c>
      <c r="U1304" s="11">
        <f t="shared" si="166"/>
        <v>2016</v>
      </c>
      <c r="V1304" t="str">
        <f t="shared" si="167"/>
        <v>Oct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1"/>
        <v>130.26085714285716</v>
      </c>
      <c r="P1305" s="5">
        <f t="shared" si="160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42566.232870370368</v>
      </c>
      <c r="T1305" s="10">
        <f t="shared" si="165"/>
        <v>42582.249999999993</v>
      </c>
      <c r="U1305" s="11">
        <f t="shared" si="166"/>
        <v>2016</v>
      </c>
      <c r="V1305" t="str">
        <f t="shared" si="167"/>
        <v>Jul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1"/>
        <v>39.627499999999998</v>
      </c>
      <c r="P1306" s="5">
        <f t="shared" si="160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42746.986168981479</v>
      </c>
      <c r="T1306" s="10">
        <f t="shared" si="165"/>
        <v>42806.944502314807</v>
      </c>
      <c r="U1306" s="11">
        <f t="shared" si="166"/>
        <v>2017</v>
      </c>
      <c r="V1306" t="str">
        <f t="shared" si="167"/>
        <v>Jan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1"/>
        <v>25.976666666666663</v>
      </c>
      <c r="P1307" s="5">
        <f t="shared" si="160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42543.457268518519</v>
      </c>
      <c r="T1307" s="10">
        <f t="shared" si="165"/>
        <v>42572.520833333336</v>
      </c>
      <c r="U1307" s="11">
        <f t="shared" si="166"/>
        <v>2016</v>
      </c>
      <c r="V1307" t="str">
        <f t="shared" si="167"/>
        <v>Jun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1"/>
        <v>65.24636363636364</v>
      </c>
      <c r="P1308" s="5">
        <f t="shared" si="160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41947.249236111107</v>
      </c>
      <c r="T1308" s="10">
        <f t="shared" si="165"/>
        <v>41977.249236111107</v>
      </c>
      <c r="U1308" s="11">
        <f t="shared" si="166"/>
        <v>2014</v>
      </c>
      <c r="V1308" t="str">
        <f t="shared" si="167"/>
        <v>Nov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1"/>
        <v>11.514000000000001</v>
      </c>
      <c r="P1309" s="5">
        <f t="shared" si="160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42387.294895833329</v>
      </c>
      <c r="T1309" s="10">
        <f t="shared" si="165"/>
        <v>42417.294895833329</v>
      </c>
      <c r="U1309" s="11">
        <f t="shared" si="166"/>
        <v>2016</v>
      </c>
      <c r="V1309" t="str">
        <f t="shared" si="167"/>
        <v>Jan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1"/>
        <v>11.360000000000001</v>
      </c>
      <c r="P1310" s="5">
        <f t="shared" si="160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42611.405231481483</v>
      </c>
      <c r="T1310" s="10">
        <f t="shared" si="165"/>
        <v>42651.405231481483</v>
      </c>
      <c r="U1310" s="11">
        <f t="shared" si="166"/>
        <v>2016</v>
      </c>
      <c r="V1310" t="str">
        <f t="shared" si="167"/>
        <v>Aug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1"/>
        <v>111.99130434782609</v>
      </c>
      <c r="P1311" s="5">
        <f t="shared" si="160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42257.674398148149</v>
      </c>
      <c r="T1311" s="10">
        <f t="shared" si="165"/>
        <v>42292.674398148149</v>
      </c>
      <c r="U1311" s="11">
        <f t="shared" si="166"/>
        <v>2015</v>
      </c>
      <c r="V1311" t="str">
        <f t="shared" si="167"/>
        <v>Sep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1"/>
        <v>15.5</v>
      </c>
      <c r="P1312" s="5">
        <f t="shared" si="160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42556.458912037029</v>
      </c>
      <c r="T1312" s="10">
        <f t="shared" si="165"/>
        <v>42601.458912037029</v>
      </c>
      <c r="U1312" s="11">
        <f t="shared" si="166"/>
        <v>2016</v>
      </c>
      <c r="V1312" t="str">
        <f t="shared" si="167"/>
        <v>Jul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1"/>
        <v>32.027999999999999</v>
      </c>
      <c r="P1313" s="5">
        <f t="shared" si="160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42669.593969907401</v>
      </c>
      <c r="T1313" s="10">
        <f t="shared" si="165"/>
        <v>42704.635636574072</v>
      </c>
      <c r="U1313" s="11">
        <f t="shared" si="166"/>
        <v>2016</v>
      </c>
      <c r="V1313" t="str">
        <f t="shared" si="167"/>
        <v>Oct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1"/>
        <v>0.60869565217391308</v>
      </c>
      <c r="P1314" s="5">
        <f t="shared" si="160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42082.494467592587</v>
      </c>
      <c r="T1314" s="10">
        <f t="shared" si="165"/>
        <v>42112.494467592587</v>
      </c>
      <c r="U1314" s="11">
        <f t="shared" si="166"/>
        <v>2015</v>
      </c>
      <c r="V1314" t="str">
        <f t="shared" si="167"/>
        <v>Mar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1"/>
        <v>31.114999999999998</v>
      </c>
      <c r="P1315" s="5">
        <f t="shared" si="160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42402.50131944444</v>
      </c>
      <c r="T1315" s="10">
        <f t="shared" si="165"/>
        <v>42432.50131944444</v>
      </c>
      <c r="U1315" s="11">
        <f t="shared" si="166"/>
        <v>2016</v>
      </c>
      <c r="V1315" t="str">
        <f t="shared" si="167"/>
        <v>Feb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1"/>
        <v>1.1266666666666667</v>
      </c>
      <c r="P1316" s="5">
        <f t="shared" si="160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42604.461342592585</v>
      </c>
      <c r="T1316" s="10">
        <f t="shared" si="165"/>
        <v>42664.461342592585</v>
      </c>
      <c r="U1316" s="11">
        <f t="shared" si="166"/>
        <v>2016</v>
      </c>
      <c r="V1316" t="str">
        <f t="shared" si="167"/>
        <v>Aug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1"/>
        <v>40.404000000000003</v>
      </c>
      <c r="P1317" s="5">
        <f t="shared" si="160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42278.289907407401</v>
      </c>
      <c r="T1317" s="10">
        <f t="shared" si="165"/>
        <v>42313.833333333336</v>
      </c>
      <c r="U1317" s="11">
        <f t="shared" si="166"/>
        <v>2015</v>
      </c>
      <c r="V1317" t="str">
        <f t="shared" si="167"/>
        <v>Oct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1"/>
        <v>1.3333333333333333E-3</v>
      </c>
      <c r="P1318" s="5">
        <f t="shared" si="160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42393.753576388881</v>
      </c>
      <c r="T1318" s="10">
        <f t="shared" si="165"/>
        <v>42428.753576388881</v>
      </c>
      <c r="U1318" s="11">
        <f t="shared" si="166"/>
        <v>2016</v>
      </c>
      <c r="V1318" t="str">
        <f t="shared" si="167"/>
        <v>Jan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1"/>
        <v>5.7334999999999994</v>
      </c>
      <c r="P1319" s="5">
        <f t="shared" si="160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42520.027152777773</v>
      </c>
      <c r="T1319" s="10">
        <f t="shared" si="165"/>
        <v>42572.374999999993</v>
      </c>
      <c r="U1319" s="11">
        <f t="shared" si="166"/>
        <v>2016</v>
      </c>
      <c r="V1319" t="str">
        <f t="shared" si="167"/>
        <v>May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1"/>
        <v>15.324999999999999</v>
      </c>
      <c r="P1320" s="5">
        <f t="shared" si="160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41984.835324074076</v>
      </c>
      <c r="T1320" s="10">
        <f t="shared" si="165"/>
        <v>42014.835324074076</v>
      </c>
      <c r="U1320" s="11">
        <f t="shared" si="166"/>
        <v>2014</v>
      </c>
      <c r="V1320" t="str">
        <f t="shared" si="167"/>
        <v>Dec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1"/>
        <v>15.103448275862069</v>
      </c>
      <c r="P1321" s="5">
        <f t="shared" si="160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41816.603761574072</v>
      </c>
      <c r="T1321" s="10">
        <f t="shared" si="165"/>
        <v>41831.458333333328</v>
      </c>
      <c r="U1321" s="11">
        <f t="shared" si="166"/>
        <v>2014</v>
      </c>
      <c r="V1321" t="str">
        <f t="shared" si="167"/>
        <v>Jun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1"/>
        <v>0.503</v>
      </c>
      <c r="P1322" s="5">
        <f t="shared" si="160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42705.482013888883</v>
      </c>
      <c r="T1322" s="10">
        <f t="shared" si="165"/>
        <v>42734.749999999993</v>
      </c>
      <c r="U1322" s="11">
        <f t="shared" si="166"/>
        <v>2016</v>
      </c>
      <c r="V1322" t="str">
        <f t="shared" si="167"/>
        <v>Dec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1"/>
        <v>1.3028138528138529</v>
      </c>
      <c r="P1323" s="5">
        <f t="shared" si="160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42697.540937499994</v>
      </c>
      <c r="T1323" s="10">
        <f t="shared" si="165"/>
        <v>42727.540937499994</v>
      </c>
      <c r="U1323" s="11">
        <f t="shared" si="166"/>
        <v>2016</v>
      </c>
      <c r="V1323" t="str">
        <f t="shared" si="167"/>
        <v>Nov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1"/>
        <v>0.30285714285714288</v>
      </c>
      <c r="P1324" s="5">
        <f t="shared" si="160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42115.448206018518</v>
      </c>
      <c r="T1324" s="10">
        <f t="shared" si="165"/>
        <v>42145.448206018518</v>
      </c>
      <c r="U1324" s="11">
        <f t="shared" si="166"/>
        <v>2015</v>
      </c>
      <c r="V1324" t="str">
        <f t="shared" si="167"/>
        <v>Apr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1"/>
        <v>8.8800000000000008</v>
      </c>
      <c r="P1325" s="5">
        <f t="shared" si="160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42451.490115740737</v>
      </c>
      <c r="T1325" s="10">
        <f t="shared" si="165"/>
        <v>42486.079861111109</v>
      </c>
      <c r="U1325" s="11">
        <f t="shared" si="166"/>
        <v>2016</v>
      </c>
      <c r="V1325" t="str">
        <f t="shared" si="167"/>
        <v>Mar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1"/>
        <v>9.84</v>
      </c>
      <c r="P1326" s="5">
        <f t="shared" si="160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42626.425370370365</v>
      </c>
      <c r="T1326" s="10">
        <f t="shared" si="165"/>
        <v>42656.425370370365</v>
      </c>
      <c r="U1326" s="11">
        <f t="shared" si="166"/>
        <v>2016</v>
      </c>
      <c r="V1326" t="str">
        <f t="shared" si="167"/>
        <v>Sep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1"/>
        <v>2.4299999999999997</v>
      </c>
      <c r="P1327" s="5">
        <f t="shared" si="160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42703.877719907403</v>
      </c>
      <c r="T1327" s="10">
        <f t="shared" si="165"/>
        <v>42733.877719907403</v>
      </c>
      <c r="U1327" s="11">
        <f t="shared" si="166"/>
        <v>2016</v>
      </c>
      <c r="V1327" t="str">
        <f t="shared" si="167"/>
        <v>Nov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1"/>
        <v>1.1299999999999999</v>
      </c>
      <c r="P1328" s="5">
        <f t="shared" si="160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41974.583657407398</v>
      </c>
      <c r="T1328" s="10">
        <f t="shared" si="165"/>
        <v>42019.583657407398</v>
      </c>
      <c r="U1328" s="11">
        <f t="shared" si="166"/>
        <v>2014</v>
      </c>
      <c r="V1328" t="str">
        <f t="shared" si="167"/>
        <v>Dec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1"/>
        <v>3.5520833333333335</v>
      </c>
      <c r="P1329" s="5">
        <f t="shared" si="160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42123.470312500001</v>
      </c>
      <c r="T1329" s="10">
        <f t="shared" si="165"/>
        <v>42153.470312500001</v>
      </c>
      <c r="U1329" s="11">
        <f t="shared" si="166"/>
        <v>2015</v>
      </c>
      <c r="V1329" t="str">
        <f t="shared" si="167"/>
        <v>Apr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1"/>
        <v>2.3306666666666667</v>
      </c>
      <c r="P1330" s="5">
        <f t="shared" si="160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42612.434421296297</v>
      </c>
      <c r="T1330" s="10">
        <f t="shared" si="165"/>
        <v>42657.434421296297</v>
      </c>
      <c r="U1330" s="11">
        <f t="shared" si="166"/>
        <v>2016</v>
      </c>
      <c r="V1330" t="str">
        <f t="shared" si="167"/>
        <v>Aug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1"/>
        <v>0.81600000000000006</v>
      </c>
      <c r="P1331" s="5">
        <f t="shared" si="160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41935.013252314813</v>
      </c>
      <c r="T1331" s="10">
        <f t="shared" si="165"/>
        <v>41975.054918981477</v>
      </c>
      <c r="U1331" s="11">
        <f t="shared" si="166"/>
        <v>2014</v>
      </c>
      <c r="V1331" t="str">
        <f t="shared" si="167"/>
        <v>Oct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1"/>
        <v>22.494285714285713</v>
      </c>
      <c r="P1332" s="5">
        <f t="shared" si="160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42522.068391203698</v>
      </c>
      <c r="T1332" s="10">
        <f t="shared" si="165"/>
        <v>42552.958333333336</v>
      </c>
      <c r="U1332" s="11">
        <f t="shared" si="166"/>
        <v>2016</v>
      </c>
      <c r="V1332" t="str">
        <f t="shared" si="167"/>
        <v>Jun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1"/>
        <v>1.3668</v>
      </c>
      <c r="P1333" s="5">
        <f t="shared" si="160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42569.295763888884</v>
      </c>
      <c r="T1333" s="10">
        <f t="shared" si="165"/>
        <v>42599.295763888884</v>
      </c>
      <c r="U1333" s="11">
        <f t="shared" si="166"/>
        <v>2016</v>
      </c>
      <c r="V1333" t="str">
        <f t="shared" si="167"/>
        <v>Jul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1"/>
        <v>0</v>
      </c>
      <c r="P1334" s="5">
        <f t="shared" si="160"/>
        <v>0</v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42731.851944444446</v>
      </c>
      <c r="T1334" s="10">
        <f t="shared" si="165"/>
        <v>42761.851944444446</v>
      </c>
      <c r="U1334" s="11">
        <f t="shared" si="166"/>
        <v>2016</v>
      </c>
      <c r="V1334" t="str">
        <f t="shared" si="167"/>
        <v>Dec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1"/>
        <v>0</v>
      </c>
      <c r="P1335" s="5">
        <f t="shared" si="160"/>
        <v>0</v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41805.8984375</v>
      </c>
      <c r="T1335" s="10">
        <f t="shared" si="165"/>
        <v>41835.8984375</v>
      </c>
      <c r="U1335" s="11">
        <f t="shared" si="166"/>
        <v>2014</v>
      </c>
      <c r="V1335" t="str">
        <f t="shared" si="167"/>
        <v>Jun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1"/>
        <v>10.754135338345865</v>
      </c>
      <c r="P1336" s="5">
        <f t="shared" si="160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42410.565821759257</v>
      </c>
      <c r="T1336" s="10">
        <f t="shared" si="165"/>
        <v>42440.565821759257</v>
      </c>
      <c r="U1336" s="11">
        <f t="shared" si="166"/>
        <v>2016</v>
      </c>
      <c r="V1336" t="str">
        <f t="shared" si="167"/>
        <v>Feb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1"/>
        <v>19.759999999999998</v>
      </c>
      <c r="P1337" s="5">
        <f t="shared" si="160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42313.728032407402</v>
      </c>
      <c r="T1337" s="10">
        <f t="shared" si="165"/>
        <v>42343.728032407402</v>
      </c>
      <c r="U1337" s="11">
        <f t="shared" si="166"/>
        <v>2015</v>
      </c>
      <c r="V1337" t="str">
        <f t="shared" si="167"/>
        <v>Nov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1"/>
        <v>84.946999999999989</v>
      </c>
      <c r="P1338" s="5">
        <f t="shared" si="160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41955.655416666668</v>
      </c>
      <c r="T1338" s="10">
        <f t="shared" si="165"/>
        <v>41990.655416666668</v>
      </c>
      <c r="U1338" s="11">
        <f t="shared" si="166"/>
        <v>2014</v>
      </c>
      <c r="V1338" t="str">
        <f t="shared" si="167"/>
        <v>Nov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1"/>
        <v>49.381999999999998</v>
      </c>
      <c r="P1339" s="5">
        <f t="shared" si="160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42767.368969907409</v>
      </c>
      <c r="T1339" s="10">
        <f t="shared" si="165"/>
        <v>42797.368969907409</v>
      </c>
      <c r="U1339" s="11">
        <f t="shared" si="166"/>
        <v>2017</v>
      </c>
      <c r="V1339" t="str">
        <f t="shared" si="167"/>
        <v>Feb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1"/>
        <v>3.3033333333333332</v>
      </c>
      <c r="P1340" s="5">
        <f t="shared" si="160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42188.595289351848</v>
      </c>
      <c r="T1340" s="10">
        <f t="shared" si="165"/>
        <v>42218.595289351848</v>
      </c>
      <c r="U1340" s="11">
        <f t="shared" si="166"/>
        <v>2015</v>
      </c>
      <c r="V1340" t="str">
        <f t="shared" si="167"/>
        <v>Jul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1"/>
        <v>6.6339999999999995</v>
      </c>
      <c r="P1341" s="5">
        <f t="shared" si="160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41936.438831018517</v>
      </c>
      <c r="T1341" s="10">
        <f t="shared" si="165"/>
        <v>41981.480497685181</v>
      </c>
      <c r="U1341" s="11">
        <f t="shared" si="166"/>
        <v>2014</v>
      </c>
      <c r="V1341" t="str">
        <f t="shared" si="167"/>
        <v>Oct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1"/>
        <v>0</v>
      </c>
      <c r="P1342" s="5">
        <f t="shared" si="160"/>
        <v>0</v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41836.387187499997</v>
      </c>
      <c r="T1342" s="10">
        <f t="shared" si="165"/>
        <v>41866.387187499997</v>
      </c>
      <c r="U1342" s="11">
        <f t="shared" si="166"/>
        <v>2014</v>
      </c>
      <c r="V1342" t="str">
        <f t="shared" si="167"/>
        <v>Jul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1"/>
        <v>70.36</v>
      </c>
      <c r="P1343" s="5">
        <f t="shared" si="160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42612.415706018517</v>
      </c>
      <c r="T1343" s="10">
        <f t="shared" si="165"/>
        <v>42644.415706018517</v>
      </c>
      <c r="U1343" s="11">
        <f t="shared" si="166"/>
        <v>2016</v>
      </c>
      <c r="V1343" t="str">
        <f t="shared" si="167"/>
        <v>Aug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1"/>
        <v>0.2</v>
      </c>
      <c r="P1344" s="5">
        <f t="shared" si="160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42172.608090277768</v>
      </c>
      <c r="T1344" s="10">
        <f t="shared" si="165"/>
        <v>42202.608090277768</v>
      </c>
      <c r="U1344" s="11">
        <f t="shared" si="166"/>
        <v>2015</v>
      </c>
      <c r="V1344" t="str">
        <f t="shared" si="167"/>
        <v>Jun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1"/>
        <v>102.298</v>
      </c>
      <c r="P1345" s="5">
        <f t="shared" si="160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42542.318090277775</v>
      </c>
      <c r="T1345" s="10">
        <f t="shared" si="165"/>
        <v>42600.957638888889</v>
      </c>
      <c r="U1345" s="11">
        <f t="shared" si="166"/>
        <v>2016</v>
      </c>
      <c r="V1345" t="str">
        <f t="shared" si="167"/>
        <v>Jun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1"/>
        <v>377.73333333333335</v>
      </c>
      <c r="P1346" s="5">
        <f t="shared" ref="P1346:P1409" si="168">IFERROR(E1346/L1346,0)</f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42522.581469907404</v>
      </c>
      <c r="T1346" s="10">
        <f t="shared" si="165"/>
        <v>42551.581469907404</v>
      </c>
      <c r="U1346" s="11">
        <f t="shared" si="166"/>
        <v>2016</v>
      </c>
      <c r="V1346" t="str">
        <f t="shared" si="167"/>
        <v>Jun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9">(E1347/D1347)*100</f>
        <v>125</v>
      </c>
      <c r="P1347" s="5">
        <f t="shared" si="168"/>
        <v>53.571428571428569</v>
      </c>
      <c r="Q1347" t="str">
        <f t="shared" ref="Q1347:Q1410" si="170">LEFT(N1347,FIND("/",N1347)-1)</f>
        <v>publishing</v>
      </c>
      <c r="R1347" t="str">
        <f t="shared" ref="R1347:R1410" si="171">MID(N1347,FIND("/",N1347)+1,9999)</f>
        <v>nonfiction</v>
      </c>
      <c r="S1347" s="10">
        <f t="shared" ref="S1347:S1410" si="172">(((J1347/60)/60)/24)+DATE(1970,1,1)+(-5/24)</f>
        <v>41799.606006944443</v>
      </c>
      <c r="T1347" s="10">
        <f t="shared" ref="T1347:T1410" si="173">(((I1347/60)/60)/24)+DATE(1970,1,1)+(-5/24)</f>
        <v>41834.606006944443</v>
      </c>
      <c r="U1347" s="11">
        <f t="shared" ref="U1347:U1410" si="174">YEAR(S1347)</f>
        <v>2014</v>
      </c>
      <c r="V1347" t="str">
        <f t="shared" ref="V1347:V1410" si="175">TEXT(S1347, "mmm")</f>
        <v>Jun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9"/>
        <v>147.32653061224491</v>
      </c>
      <c r="P1348" s="5">
        <f t="shared" si="168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41421.867488425924</v>
      </c>
      <c r="T1348" s="10">
        <f t="shared" si="173"/>
        <v>41451.867488425924</v>
      </c>
      <c r="U1348" s="11">
        <f t="shared" si="174"/>
        <v>2013</v>
      </c>
      <c r="V1348" t="str">
        <f t="shared" si="175"/>
        <v>May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9"/>
        <v>102.2</v>
      </c>
      <c r="P1349" s="5">
        <f t="shared" si="168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42040.429687499993</v>
      </c>
      <c r="T1349" s="10">
        <f t="shared" si="173"/>
        <v>42070.429687499993</v>
      </c>
      <c r="U1349" s="11">
        <f t="shared" si="174"/>
        <v>2015</v>
      </c>
      <c r="V1349" t="str">
        <f t="shared" si="175"/>
        <v>Feb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9"/>
        <v>101.8723404255319</v>
      </c>
      <c r="P1350" s="5">
        <f t="shared" si="168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41963.29783564814</v>
      </c>
      <c r="T1350" s="10">
        <f t="shared" si="173"/>
        <v>41991.29783564814</v>
      </c>
      <c r="U1350" s="11">
        <f t="shared" si="174"/>
        <v>2014</v>
      </c>
      <c r="V1350" t="str">
        <f t="shared" si="175"/>
        <v>Nov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9"/>
        <v>204.2</v>
      </c>
      <c r="P1351" s="5">
        <f t="shared" si="168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42317.124247685184</v>
      </c>
      <c r="T1351" s="10">
        <f t="shared" si="173"/>
        <v>42354.082638888889</v>
      </c>
      <c r="U1351" s="11">
        <f t="shared" si="174"/>
        <v>2015</v>
      </c>
      <c r="V1351" t="str">
        <f t="shared" si="175"/>
        <v>Nov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9"/>
        <v>104.05</v>
      </c>
      <c r="P1352" s="5">
        <f t="shared" si="168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42333.804791666662</v>
      </c>
      <c r="T1352" s="10">
        <f t="shared" si="173"/>
        <v>42363.804791666662</v>
      </c>
      <c r="U1352" s="11">
        <f t="shared" si="174"/>
        <v>2015</v>
      </c>
      <c r="V1352" t="str">
        <f t="shared" si="175"/>
        <v>Nov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9"/>
        <v>101.265</v>
      </c>
      <c r="P1353" s="5">
        <f t="shared" si="168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42382.531759259255</v>
      </c>
      <c r="T1353" s="10">
        <f t="shared" si="173"/>
        <v>42412.531759259255</v>
      </c>
      <c r="U1353" s="11">
        <f t="shared" si="174"/>
        <v>2016</v>
      </c>
      <c r="V1353" t="str">
        <f t="shared" si="175"/>
        <v>Jan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9"/>
        <v>136.13999999999999</v>
      </c>
      <c r="P1354" s="5">
        <f t="shared" si="168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42200.369976851849</v>
      </c>
      <c r="T1354" s="10">
        <f t="shared" si="173"/>
        <v>42251.957638888889</v>
      </c>
      <c r="U1354" s="11">
        <f t="shared" si="174"/>
        <v>2015</v>
      </c>
      <c r="V1354" t="str">
        <f t="shared" si="175"/>
        <v>Jul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9"/>
        <v>133.6</v>
      </c>
      <c r="P1355" s="5">
        <f t="shared" si="168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41308.909583333334</v>
      </c>
      <c r="T1355" s="10">
        <f t="shared" si="173"/>
        <v>41343.791666666664</v>
      </c>
      <c r="U1355" s="11">
        <f t="shared" si="174"/>
        <v>2013</v>
      </c>
      <c r="V1355" t="str">
        <f t="shared" si="175"/>
        <v>Feb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9"/>
        <v>130.25</v>
      </c>
      <c r="P1356" s="5">
        <f t="shared" si="168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42502.599293981482</v>
      </c>
      <c r="T1356" s="10">
        <f t="shared" si="173"/>
        <v>42532.599293981482</v>
      </c>
      <c r="U1356" s="11">
        <f t="shared" si="174"/>
        <v>2016</v>
      </c>
      <c r="V1356" t="str">
        <f t="shared" si="175"/>
        <v>May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9"/>
        <v>122.67999999999999</v>
      </c>
      <c r="P1357" s="5">
        <f t="shared" si="168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41213.046354166661</v>
      </c>
      <c r="T1357" s="10">
        <f t="shared" si="173"/>
        <v>41243.208333333328</v>
      </c>
      <c r="U1357" s="11">
        <f t="shared" si="174"/>
        <v>2012</v>
      </c>
      <c r="V1357" t="str">
        <f t="shared" si="175"/>
        <v>Oct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9"/>
        <v>182.81058823529412</v>
      </c>
      <c r="P1358" s="5">
        <f t="shared" si="168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41429.830555555556</v>
      </c>
      <c r="T1358" s="10">
        <f t="shared" si="173"/>
        <v>41459.830555555556</v>
      </c>
      <c r="U1358" s="11">
        <f t="shared" si="174"/>
        <v>2013</v>
      </c>
      <c r="V1358" t="str">
        <f t="shared" si="175"/>
        <v>Jun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9"/>
        <v>125.29999999999998</v>
      </c>
      <c r="P1359" s="5">
        <f t="shared" si="168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41304.753900462958</v>
      </c>
      <c r="T1359" s="10">
        <f t="shared" si="173"/>
        <v>41334.040972222218</v>
      </c>
      <c r="U1359" s="11">
        <f t="shared" si="174"/>
        <v>2013</v>
      </c>
      <c r="V1359" t="str">
        <f t="shared" si="175"/>
        <v>Jan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9"/>
        <v>111.66666666666667</v>
      </c>
      <c r="P1360" s="5">
        <f t="shared" si="168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40689.362534722219</v>
      </c>
      <c r="T1360" s="10">
        <f t="shared" si="173"/>
        <v>40719.362534722219</v>
      </c>
      <c r="U1360" s="11">
        <f t="shared" si="174"/>
        <v>2011</v>
      </c>
      <c r="V1360" t="str">
        <f t="shared" si="175"/>
        <v>May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9"/>
        <v>115.75757575757575</v>
      </c>
      <c r="P1361" s="5">
        <f t="shared" si="168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40668.606365740736</v>
      </c>
      <c r="T1361" s="10">
        <f t="shared" si="173"/>
        <v>40730.606365740736</v>
      </c>
      <c r="U1361" s="11">
        <f t="shared" si="174"/>
        <v>2011</v>
      </c>
      <c r="V1361" t="str">
        <f t="shared" si="175"/>
        <v>May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9"/>
        <v>173.2</v>
      </c>
      <c r="P1362" s="5">
        <f t="shared" si="168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41095.692361111105</v>
      </c>
      <c r="T1362" s="10">
        <f t="shared" si="173"/>
        <v>41123.692361111105</v>
      </c>
      <c r="U1362" s="11">
        <f t="shared" si="174"/>
        <v>2012</v>
      </c>
      <c r="V1362" t="str">
        <f t="shared" si="175"/>
        <v>Jul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9"/>
        <v>125.98333333333333</v>
      </c>
      <c r="P1363" s="5">
        <f t="shared" si="168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41781.508935185186</v>
      </c>
      <c r="T1363" s="10">
        <f t="shared" si="173"/>
        <v>41811.508935185186</v>
      </c>
      <c r="U1363" s="11">
        <f t="shared" si="174"/>
        <v>2014</v>
      </c>
      <c r="V1363" t="str">
        <f t="shared" si="175"/>
        <v>May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9"/>
        <v>109.1</v>
      </c>
      <c r="P1364" s="5">
        <f t="shared" si="168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41464.726053240738</v>
      </c>
      <c r="T1364" s="10">
        <f t="shared" si="173"/>
        <v>41524.726053240738</v>
      </c>
      <c r="U1364" s="11">
        <f t="shared" si="174"/>
        <v>2013</v>
      </c>
      <c r="V1364" t="str">
        <f t="shared" si="175"/>
        <v>Jul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9"/>
        <v>100</v>
      </c>
      <c r="P1365" s="5">
        <f t="shared" si="168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42396.635729166665</v>
      </c>
      <c r="T1365" s="10">
        <f t="shared" si="173"/>
        <v>42415.124305555553</v>
      </c>
      <c r="U1365" s="11">
        <f t="shared" si="174"/>
        <v>2016</v>
      </c>
      <c r="V1365" t="str">
        <f t="shared" si="175"/>
        <v>Jan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9"/>
        <v>118.64285714285714</v>
      </c>
      <c r="P1366" s="5">
        <f t="shared" si="168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41951.487337962957</v>
      </c>
      <c r="T1366" s="10">
        <f t="shared" si="173"/>
        <v>42011.487337962964</v>
      </c>
      <c r="U1366" s="11">
        <f t="shared" si="174"/>
        <v>2014</v>
      </c>
      <c r="V1366" t="str">
        <f t="shared" si="175"/>
        <v>Nov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9"/>
        <v>100.26666666666667</v>
      </c>
      <c r="P1367" s="5">
        <f t="shared" si="168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42049.524907407402</v>
      </c>
      <c r="T1367" s="10">
        <f t="shared" si="173"/>
        <v>42079.483240740738</v>
      </c>
      <c r="U1367" s="11">
        <f t="shared" si="174"/>
        <v>2015</v>
      </c>
      <c r="V1367" t="str">
        <f t="shared" si="175"/>
        <v>Feb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9"/>
        <v>126.48920000000001</v>
      </c>
      <c r="P1368" s="5">
        <f t="shared" si="168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41924.787766203699</v>
      </c>
      <c r="T1368" s="10">
        <f t="shared" si="173"/>
        <v>41969.829432870371</v>
      </c>
      <c r="U1368" s="11">
        <f t="shared" si="174"/>
        <v>2014</v>
      </c>
      <c r="V1368" t="str">
        <f t="shared" si="175"/>
        <v>Oct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9"/>
        <v>114.26</v>
      </c>
      <c r="P1369" s="5">
        <f t="shared" si="168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42291.794560185182</v>
      </c>
      <c r="T1369" s="10">
        <f t="shared" si="173"/>
        <v>42321.836226851847</v>
      </c>
      <c r="U1369" s="11">
        <f t="shared" si="174"/>
        <v>2015</v>
      </c>
      <c r="V1369" t="str">
        <f t="shared" si="175"/>
        <v>Oct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9"/>
        <v>110.7</v>
      </c>
      <c r="P1370" s="5">
        <f t="shared" si="168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42145.982569444437</v>
      </c>
      <c r="T1370" s="10">
        <f t="shared" si="173"/>
        <v>42169.982569444437</v>
      </c>
      <c r="U1370" s="11">
        <f t="shared" si="174"/>
        <v>2015</v>
      </c>
      <c r="V1370" t="str">
        <f t="shared" si="175"/>
        <v>May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9"/>
        <v>105.34805315203954</v>
      </c>
      <c r="P1371" s="5">
        <f t="shared" si="168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41710.385949074072</v>
      </c>
      <c r="T1371" s="10">
        <f t="shared" si="173"/>
        <v>41740.385949074072</v>
      </c>
      <c r="U1371" s="11">
        <f t="shared" si="174"/>
        <v>2014</v>
      </c>
      <c r="V1371" t="str">
        <f t="shared" si="175"/>
        <v>Mar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9"/>
        <v>103.66666666666666</v>
      </c>
      <c r="P1372" s="5">
        <f t="shared" si="168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41547.795023148145</v>
      </c>
      <c r="T1372" s="10">
        <f t="shared" si="173"/>
        <v>41562.795023148145</v>
      </c>
      <c r="U1372" s="11">
        <f t="shared" si="174"/>
        <v>2013</v>
      </c>
      <c r="V1372" t="str">
        <f t="shared" si="175"/>
        <v>Sep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9"/>
        <v>107.08672667523933</v>
      </c>
      <c r="P1373" s="5">
        <f t="shared" si="168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42101.550254629627</v>
      </c>
      <c r="T1373" s="10">
        <f t="shared" si="173"/>
        <v>42131.550254629627</v>
      </c>
      <c r="U1373" s="11">
        <f t="shared" si="174"/>
        <v>2015</v>
      </c>
      <c r="V1373" t="str">
        <f t="shared" si="175"/>
        <v>Apr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9"/>
        <v>124</v>
      </c>
      <c r="P1374" s="5">
        <f t="shared" si="168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41072.53162037037</v>
      </c>
      <c r="T1374" s="10">
        <f t="shared" si="173"/>
        <v>41102.53162037037</v>
      </c>
      <c r="U1374" s="11">
        <f t="shared" si="174"/>
        <v>2012</v>
      </c>
      <c r="V1374" t="str">
        <f t="shared" si="175"/>
        <v>Jun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9"/>
        <v>105.01</v>
      </c>
      <c r="P1375" s="5">
        <f t="shared" si="168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42704.743437499994</v>
      </c>
      <c r="T1375" s="10">
        <f t="shared" si="173"/>
        <v>42734.743437499994</v>
      </c>
      <c r="U1375" s="11">
        <f t="shared" si="174"/>
        <v>2016</v>
      </c>
      <c r="V1375" t="str">
        <f t="shared" si="175"/>
        <v>Nov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9"/>
        <v>189.46666666666667</v>
      </c>
      <c r="P1376" s="5">
        <f t="shared" si="168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42423.953564814808</v>
      </c>
      <c r="T1376" s="10">
        <f t="shared" si="173"/>
        <v>42453.911898148144</v>
      </c>
      <c r="U1376" s="11">
        <f t="shared" si="174"/>
        <v>2016</v>
      </c>
      <c r="V1376" t="str">
        <f t="shared" si="175"/>
        <v>Feb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9"/>
        <v>171.32499999999999</v>
      </c>
      <c r="P1377" s="5">
        <f t="shared" si="168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42719.857858796291</v>
      </c>
      <c r="T1377" s="10">
        <f t="shared" si="173"/>
        <v>42749.857858796291</v>
      </c>
      <c r="U1377" s="11">
        <f t="shared" si="174"/>
        <v>2016</v>
      </c>
      <c r="V1377" t="str">
        <f t="shared" si="175"/>
        <v>Dec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9"/>
        <v>252.48648648648651</v>
      </c>
      <c r="P1378" s="5">
        <f t="shared" si="168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42677.460717592585</v>
      </c>
      <c r="T1378" s="10">
        <f t="shared" si="173"/>
        <v>42707.502384259256</v>
      </c>
      <c r="U1378" s="11">
        <f t="shared" si="174"/>
        <v>2016</v>
      </c>
      <c r="V1378" t="str">
        <f t="shared" si="175"/>
        <v>Nov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9"/>
        <v>116.15384615384616</v>
      </c>
      <c r="P1379" s="5">
        <f t="shared" si="168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42747.01122685185</v>
      </c>
      <c r="T1379" s="10">
        <f t="shared" si="173"/>
        <v>42768.96597222222</v>
      </c>
      <c r="U1379" s="11">
        <f t="shared" si="174"/>
        <v>2017</v>
      </c>
      <c r="V1379" t="str">
        <f t="shared" si="175"/>
        <v>Jan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9"/>
        <v>203.35000000000002</v>
      </c>
      <c r="P1380" s="5">
        <f t="shared" si="168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42568.551041666658</v>
      </c>
      <c r="T1380" s="10">
        <f t="shared" si="173"/>
        <v>42583.551041666658</v>
      </c>
      <c r="U1380" s="11">
        <f t="shared" si="174"/>
        <v>2016</v>
      </c>
      <c r="V1380" t="str">
        <f t="shared" si="175"/>
        <v>Jul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9"/>
        <v>111.60000000000001</v>
      </c>
      <c r="P1381" s="5">
        <f t="shared" si="168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42130.28328703704</v>
      </c>
      <c r="T1381" s="10">
        <f t="shared" si="173"/>
        <v>42160.28328703704</v>
      </c>
      <c r="U1381" s="11">
        <f t="shared" si="174"/>
        <v>2015</v>
      </c>
      <c r="V1381" t="str">
        <f t="shared" si="175"/>
        <v>May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9"/>
        <v>424</v>
      </c>
      <c r="P1382" s="5">
        <f t="shared" si="168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42141.554467592585</v>
      </c>
      <c r="T1382" s="10">
        <f t="shared" si="173"/>
        <v>42163.874999999993</v>
      </c>
      <c r="U1382" s="11">
        <f t="shared" si="174"/>
        <v>2015</v>
      </c>
      <c r="V1382" t="str">
        <f t="shared" si="175"/>
        <v>May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9"/>
        <v>107.1</v>
      </c>
      <c r="P1383" s="5">
        <f t="shared" si="168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42703.006076388883</v>
      </c>
      <c r="T1383" s="10">
        <f t="shared" si="173"/>
        <v>42733.006076388883</v>
      </c>
      <c r="U1383" s="11">
        <f t="shared" si="174"/>
        <v>2016</v>
      </c>
      <c r="V1383" t="str">
        <f t="shared" si="175"/>
        <v>Nov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9"/>
        <v>104.3625</v>
      </c>
      <c r="P1384" s="5">
        <f t="shared" si="168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41370.591851851852</v>
      </c>
      <c r="T1384" s="10">
        <f t="shared" si="173"/>
        <v>41400.591851851852</v>
      </c>
      <c r="U1384" s="11">
        <f t="shared" si="174"/>
        <v>2013</v>
      </c>
      <c r="V1384" t="str">
        <f t="shared" si="175"/>
        <v>Apr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9"/>
        <v>212.40909090909091</v>
      </c>
      <c r="P1385" s="5">
        <f t="shared" si="168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42706.866643518515</v>
      </c>
      <c r="T1385" s="10">
        <f t="shared" si="173"/>
        <v>42726.866643518515</v>
      </c>
      <c r="U1385" s="11">
        <f t="shared" si="174"/>
        <v>2016</v>
      </c>
      <c r="V1385" t="str">
        <f t="shared" si="175"/>
        <v>Dec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9"/>
        <v>124.08571428571429</v>
      </c>
      <c r="P1386" s="5">
        <f t="shared" si="168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42160.526874999996</v>
      </c>
      <c r="T1386" s="10">
        <f t="shared" si="173"/>
        <v>42190.526874999996</v>
      </c>
      <c r="U1386" s="11">
        <f t="shared" si="174"/>
        <v>2015</v>
      </c>
      <c r="V1386" t="str">
        <f t="shared" si="175"/>
        <v>Jun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9"/>
        <v>110.406125</v>
      </c>
      <c r="P1387" s="5">
        <f t="shared" si="168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42433.480567129627</v>
      </c>
      <c r="T1387" s="10">
        <f t="shared" si="173"/>
        <v>42489.299305555549</v>
      </c>
      <c r="U1387" s="11">
        <f t="shared" si="174"/>
        <v>2016</v>
      </c>
      <c r="V1387" t="str">
        <f t="shared" si="175"/>
        <v>Mar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9"/>
        <v>218.75</v>
      </c>
      <c r="P1388" s="5">
        <f t="shared" si="168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42184.438530092586</v>
      </c>
      <c r="T1388" s="10">
        <f t="shared" si="173"/>
        <v>42214.438530092586</v>
      </c>
      <c r="U1388" s="11">
        <f t="shared" si="174"/>
        <v>2015</v>
      </c>
      <c r="V1388" t="str">
        <f t="shared" si="175"/>
        <v>Jun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9"/>
        <v>136.625</v>
      </c>
      <c r="P1389" s="5">
        <f t="shared" si="168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42126.712905092594</v>
      </c>
      <c r="T1389" s="10">
        <f t="shared" si="173"/>
        <v>42157.979166666664</v>
      </c>
      <c r="U1389" s="11">
        <f t="shared" si="174"/>
        <v>2015</v>
      </c>
      <c r="V1389" t="str">
        <f t="shared" si="175"/>
        <v>May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9"/>
        <v>134.8074</v>
      </c>
      <c r="P1390" s="5">
        <f t="shared" si="168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42634.406446759262</v>
      </c>
      <c r="T1390" s="10">
        <f t="shared" si="173"/>
        <v>42660.468055555553</v>
      </c>
      <c r="U1390" s="11">
        <f t="shared" si="174"/>
        <v>2016</v>
      </c>
      <c r="V1390" t="str">
        <f t="shared" si="175"/>
        <v>Sep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9"/>
        <v>145.4</v>
      </c>
      <c r="P1391" s="5">
        <f t="shared" si="168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42565.272650462961</v>
      </c>
      <c r="T1391" s="10">
        <f t="shared" si="173"/>
        <v>42595.272650462961</v>
      </c>
      <c r="U1391" s="11">
        <f t="shared" si="174"/>
        <v>2016</v>
      </c>
      <c r="V1391" t="str">
        <f t="shared" si="175"/>
        <v>Jul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9"/>
        <v>109.10714285714285</v>
      </c>
      <c r="P1392" s="5">
        <f t="shared" si="168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42087.594976851848</v>
      </c>
      <c r="T1392" s="10">
        <f t="shared" si="173"/>
        <v>42121.508333333331</v>
      </c>
      <c r="U1392" s="11">
        <f t="shared" si="174"/>
        <v>2015</v>
      </c>
      <c r="V1392" t="str">
        <f t="shared" si="175"/>
        <v>Mar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9"/>
        <v>110.2</v>
      </c>
      <c r="P1393" s="5">
        <f t="shared" si="168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42193.442337962959</v>
      </c>
      <c r="T1393" s="10">
        <f t="shared" si="173"/>
        <v>42237.999305555553</v>
      </c>
      <c r="U1393" s="11">
        <f t="shared" si="174"/>
        <v>2015</v>
      </c>
      <c r="V1393" t="str">
        <f t="shared" si="175"/>
        <v>Jul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9"/>
        <v>113.64000000000001</v>
      </c>
      <c r="P1394" s="5">
        <f t="shared" si="168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42400.946597222217</v>
      </c>
      <c r="T1394" s="10">
        <f t="shared" si="173"/>
        <v>42431.946597222217</v>
      </c>
      <c r="U1394" s="11">
        <f t="shared" si="174"/>
        <v>2016</v>
      </c>
      <c r="V1394" t="str">
        <f t="shared" si="175"/>
        <v>Jan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9"/>
        <v>102.35000000000001</v>
      </c>
      <c r="P1395" s="5">
        <f t="shared" si="168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42553.473645833328</v>
      </c>
      <c r="T1395" s="10">
        <f t="shared" si="173"/>
        <v>42583.473645833328</v>
      </c>
      <c r="U1395" s="11">
        <f t="shared" si="174"/>
        <v>2016</v>
      </c>
      <c r="V1395" t="str">
        <f t="shared" si="175"/>
        <v>Jul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9"/>
        <v>122.13333333333334</v>
      </c>
      <c r="P1396" s="5">
        <f t="shared" si="168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42751.936643518515</v>
      </c>
      <c r="T1396" s="10">
        <f t="shared" si="173"/>
        <v>42794.916666666664</v>
      </c>
      <c r="U1396" s="11">
        <f t="shared" si="174"/>
        <v>2017</v>
      </c>
      <c r="V1396" t="str">
        <f t="shared" si="175"/>
        <v>Jan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9"/>
        <v>111.88571428571427</v>
      </c>
      <c r="P1397" s="5">
        <f t="shared" si="168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42719.700011574074</v>
      </c>
      <c r="T1397" s="10">
        <f t="shared" si="173"/>
        <v>42749.700011574074</v>
      </c>
      <c r="U1397" s="11">
        <f t="shared" si="174"/>
        <v>2016</v>
      </c>
      <c r="V1397" t="str">
        <f t="shared" si="175"/>
        <v>Dec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9"/>
        <v>107.3</v>
      </c>
      <c r="P1398" s="5">
        <f t="shared" si="168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42018.790300925924</v>
      </c>
      <c r="T1398" s="10">
        <f t="shared" si="173"/>
        <v>42048.790300925924</v>
      </c>
      <c r="U1398" s="11">
        <f t="shared" si="174"/>
        <v>2015</v>
      </c>
      <c r="V1398" t="str">
        <f t="shared" si="175"/>
        <v>Jan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9"/>
        <v>113.85000000000001</v>
      </c>
      <c r="P1399" s="5">
        <f t="shared" si="168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42640.709606481476</v>
      </c>
      <c r="T1399" s="10">
        <f t="shared" si="173"/>
        <v>42670.679861111108</v>
      </c>
      <c r="U1399" s="11">
        <f t="shared" si="174"/>
        <v>2016</v>
      </c>
      <c r="V1399" t="str">
        <f t="shared" si="175"/>
        <v>Sep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9"/>
        <v>109.68181818181819</v>
      </c>
      <c r="P1400" s="5">
        <f t="shared" si="168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42526.665902777771</v>
      </c>
      <c r="T1400" s="10">
        <f t="shared" si="173"/>
        <v>42556.665902777771</v>
      </c>
      <c r="U1400" s="11">
        <f t="shared" si="174"/>
        <v>2016</v>
      </c>
      <c r="V1400" t="str">
        <f t="shared" si="175"/>
        <v>Jun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9"/>
        <v>126.14444444444443</v>
      </c>
      <c r="P1401" s="5">
        <f t="shared" si="168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41888.795983796292</v>
      </c>
      <c r="T1401" s="10">
        <f t="shared" si="173"/>
        <v>41918.795983796292</v>
      </c>
      <c r="U1401" s="11">
        <f t="shared" si="174"/>
        <v>2014</v>
      </c>
      <c r="V1401" t="str">
        <f t="shared" si="175"/>
        <v>Sep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9"/>
        <v>167.42857142857144</v>
      </c>
      <c r="P1402" s="5">
        <f t="shared" si="168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42498.132789351854</v>
      </c>
      <c r="T1402" s="10">
        <f t="shared" si="173"/>
        <v>42533.020833333336</v>
      </c>
      <c r="U1402" s="11">
        <f t="shared" si="174"/>
        <v>2016</v>
      </c>
      <c r="V1402" t="str">
        <f t="shared" si="175"/>
        <v>May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9"/>
        <v>496.52000000000004</v>
      </c>
      <c r="P1403" s="5">
        <f t="shared" si="168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41399.787893518514</v>
      </c>
      <c r="T1403" s="10">
        <f t="shared" si="173"/>
        <v>41420.787893518514</v>
      </c>
      <c r="U1403" s="11">
        <f t="shared" si="174"/>
        <v>2013</v>
      </c>
      <c r="V1403" t="str">
        <f t="shared" si="175"/>
        <v>May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9"/>
        <v>109.16</v>
      </c>
      <c r="P1404" s="5">
        <f t="shared" si="168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42064.845034722217</v>
      </c>
      <c r="T1404" s="10">
        <f t="shared" si="173"/>
        <v>42124.80336805556</v>
      </c>
      <c r="U1404" s="11">
        <f t="shared" si="174"/>
        <v>2015</v>
      </c>
      <c r="V1404" t="str">
        <f t="shared" si="175"/>
        <v>Mar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9"/>
        <v>102.57499999999999</v>
      </c>
      <c r="P1405" s="5">
        <f t="shared" si="168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41450.854571759257</v>
      </c>
      <c r="T1405" s="10">
        <f t="shared" si="173"/>
        <v>41480.854571759257</v>
      </c>
      <c r="U1405" s="11">
        <f t="shared" si="174"/>
        <v>2013</v>
      </c>
      <c r="V1405" t="str">
        <f t="shared" si="175"/>
        <v>Jun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9"/>
        <v>1.6620689655172414</v>
      </c>
      <c r="P1406" s="5">
        <f t="shared" si="168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42032.30190972222</v>
      </c>
      <c r="T1406" s="10">
        <f t="shared" si="173"/>
        <v>42057.30190972222</v>
      </c>
      <c r="U1406" s="11">
        <f t="shared" si="174"/>
        <v>2015</v>
      </c>
      <c r="V1406" t="str">
        <f t="shared" si="175"/>
        <v>Jan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9"/>
        <v>0.42</v>
      </c>
      <c r="P1407" s="5">
        <f t="shared" si="168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41941.472233796296</v>
      </c>
      <c r="T1407" s="10">
        <f t="shared" si="173"/>
        <v>41971.51390046296</v>
      </c>
      <c r="U1407" s="11">
        <f t="shared" si="174"/>
        <v>2014</v>
      </c>
      <c r="V1407" t="str">
        <f t="shared" si="175"/>
        <v>Oct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9"/>
        <v>0.125</v>
      </c>
      <c r="P1408" s="5">
        <f t="shared" si="168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42297.224618055552</v>
      </c>
      <c r="T1408" s="10">
        <f t="shared" si="173"/>
        <v>42350.208333333336</v>
      </c>
      <c r="U1408" s="11">
        <f t="shared" si="174"/>
        <v>2015</v>
      </c>
      <c r="V1408" t="str">
        <f t="shared" si="175"/>
        <v>Oct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9"/>
        <v>0.5</v>
      </c>
      <c r="P1409" s="5">
        <f t="shared" si="168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41838.32844907407</v>
      </c>
      <c r="T1409" s="10">
        <f t="shared" si="173"/>
        <v>41863.32844907407</v>
      </c>
      <c r="U1409" s="11">
        <f t="shared" si="174"/>
        <v>2014</v>
      </c>
      <c r="V1409" t="str">
        <f t="shared" si="175"/>
        <v>Jul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9"/>
        <v>7.1999999999999993</v>
      </c>
      <c r="P1410" s="5">
        <f t="shared" ref="P1410:P1473" si="176">IFERROR(E1410/L1410,0)</f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42291.663842592585</v>
      </c>
      <c r="T1410" s="10">
        <f t="shared" si="173"/>
        <v>42321.705509259256</v>
      </c>
      <c r="U1410" s="11">
        <f t="shared" si="174"/>
        <v>2015</v>
      </c>
      <c r="V1410" t="str">
        <f t="shared" si="175"/>
        <v>Oct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7">(E1411/D1411)*100</f>
        <v>0</v>
      </c>
      <c r="P1411" s="5">
        <f t="shared" si="176"/>
        <v>0</v>
      </c>
      <c r="Q1411" t="str">
        <f t="shared" ref="Q1411:Q1474" si="178">LEFT(N1411,FIND("/",N1411)-1)</f>
        <v>publishing</v>
      </c>
      <c r="R1411" t="str">
        <f t="shared" ref="R1411:R1474" si="179">MID(N1411,FIND("/",N1411)+1,9999)</f>
        <v>translations</v>
      </c>
      <c r="S1411" s="10">
        <f t="shared" ref="S1411:S1474" si="180">(((J1411/60)/60)/24)+DATE(1970,1,1)+(-5/24)</f>
        <v>41944.925173611111</v>
      </c>
      <c r="T1411" s="10">
        <f t="shared" ref="T1411:T1474" si="181">(((I1411/60)/60)/24)+DATE(1970,1,1)+(-5/24)</f>
        <v>42004.966840277775</v>
      </c>
      <c r="U1411" s="11">
        <f t="shared" ref="U1411:U1474" si="182">YEAR(S1411)</f>
        <v>2014</v>
      </c>
      <c r="V1411" t="str">
        <f t="shared" ref="V1411:V1474" si="183">TEXT(S1411, "mmm")</f>
        <v>Nov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7"/>
        <v>1.6666666666666666E-2</v>
      </c>
      <c r="P1412" s="5">
        <f t="shared" si="176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42479.110185185178</v>
      </c>
      <c r="T1412" s="10">
        <f t="shared" si="181"/>
        <v>42524.110185185178</v>
      </c>
      <c r="U1412" s="11">
        <f t="shared" si="182"/>
        <v>2016</v>
      </c>
      <c r="V1412" t="str">
        <f t="shared" si="183"/>
        <v>Apr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7"/>
        <v>0.23333333333333336</v>
      </c>
      <c r="P1413" s="5">
        <f t="shared" si="176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42012.850694444445</v>
      </c>
      <c r="T1413" s="10">
        <f t="shared" si="181"/>
        <v>42040.850694444445</v>
      </c>
      <c r="U1413" s="11">
        <f t="shared" si="182"/>
        <v>2015</v>
      </c>
      <c r="V1413" t="str">
        <f t="shared" si="183"/>
        <v>Jan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7"/>
        <v>4.5714285714285712</v>
      </c>
      <c r="P1414" s="5">
        <f t="shared" si="176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41946.855312499996</v>
      </c>
      <c r="T1414" s="10">
        <f t="shared" si="181"/>
        <v>41976.855312499996</v>
      </c>
      <c r="U1414" s="11">
        <f t="shared" si="182"/>
        <v>2014</v>
      </c>
      <c r="V1414" t="str">
        <f t="shared" si="183"/>
        <v>Nov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7"/>
        <v>5</v>
      </c>
      <c r="P1415" s="5">
        <f t="shared" si="176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42360.228819444441</v>
      </c>
      <c r="T1415" s="10">
        <f t="shared" si="181"/>
        <v>42420.228819444441</v>
      </c>
      <c r="U1415" s="11">
        <f t="shared" si="182"/>
        <v>2015</v>
      </c>
      <c r="V1415" t="str">
        <f t="shared" si="183"/>
        <v>Dec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7"/>
        <v>0.2</v>
      </c>
      <c r="P1416" s="5">
        <f t="shared" si="176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42708.044756944444</v>
      </c>
      <c r="T1416" s="10">
        <f t="shared" si="181"/>
        <v>42738.044756944444</v>
      </c>
      <c r="U1416" s="11">
        <f t="shared" si="182"/>
        <v>2016</v>
      </c>
      <c r="V1416" t="str">
        <f t="shared" si="183"/>
        <v>Dec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7"/>
        <v>18.181818181818183</v>
      </c>
      <c r="P1417" s="5">
        <f t="shared" si="176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42192.467488425922</v>
      </c>
      <c r="T1417" s="10">
        <f t="shared" si="181"/>
        <v>42232.467488425922</v>
      </c>
      <c r="U1417" s="11">
        <f t="shared" si="182"/>
        <v>2015</v>
      </c>
      <c r="V1417" t="str">
        <f t="shared" si="183"/>
        <v>Jul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7"/>
        <v>0</v>
      </c>
      <c r="P1418" s="5">
        <f t="shared" si="176"/>
        <v>0</v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42299.717812499999</v>
      </c>
      <c r="T1418" s="10">
        <f t="shared" si="181"/>
        <v>42329.759479166663</v>
      </c>
      <c r="U1418" s="11">
        <f t="shared" si="182"/>
        <v>2015</v>
      </c>
      <c r="V1418" t="str">
        <f t="shared" si="183"/>
        <v>Oct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7"/>
        <v>1.2222222222222223</v>
      </c>
      <c r="P1419" s="5">
        <f t="shared" si="176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42231.941828703704</v>
      </c>
      <c r="T1419" s="10">
        <f t="shared" si="181"/>
        <v>42262.257638888892</v>
      </c>
      <c r="U1419" s="11">
        <f t="shared" si="182"/>
        <v>2015</v>
      </c>
      <c r="V1419" t="str">
        <f t="shared" si="183"/>
        <v>Aug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7"/>
        <v>0.2</v>
      </c>
      <c r="P1420" s="5">
        <f t="shared" si="176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42395.248078703698</v>
      </c>
      <c r="T1420" s="10">
        <f t="shared" si="181"/>
        <v>42425.248078703698</v>
      </c>
      <c r="U1420" s="11">
        <f t="shared" si="182"/>
        <v>2016</v>
      </c>
      <c r="V1420" t="str">
        <f t="shared" si="183"/>
        <v>Jan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7"/>
        <v>7.0634920634920633</v>
      </c>
      <c r="P1421" s="5">
        <f t="shared" si="176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42622.24790509259</v>
      </c>
      <c r="T1421" s="10">
        <f t="shared" si="181"/>
        <v>42652.24790509259</v>
      </c>
      <c r="U1421" s="11">
        <f t="shared" si="182"/>
        <v>2016</v>
      </c>
      <c r="V1421" t="str">
        <f t="shared" si="183"/>
        <v>Sep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7"/>
        <v>2.7272727272727271</v>
      </c>
      <c r="P1422" s="5">
        <f t="shared" si="176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42524.459328703706</v>
      </c>
      <c r="T1422" s="10">
        <f t="shared" si="181"/>
        <v>42549.459328703706</v>
      </c>
      <c r="U1422" s="11">
        <f t="shared" si="182"/>
        <v>2016</v>
      </c>
      <c r="V1422" t="str">
        <f t="shared" si="183"/>
        <v>Jun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7"/>
        <v>0.1</v>
      </c>
      <c r="P1423" s="5">
        <f t="shared" si="176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42013.707280092589</v>
      </c>
      <c r="T1423" s="10">
        <f t="shared" si="181"/>
        <v>42043.707280092589</v>
      </c>
      <c r="U1423" s="11">
        <f t="shared" si="182"/>
        <v>2015</v>
      </c>
      <c r="V1423" t="str">
        <f t="shared" si="183"/>
        <v>Jan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7"/>
        <v>0.104</v>
      </c>
      <c r="P1424" s="5">
        <f t="shared" si="176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42604.031296296293</v>
      </c>
      <c r="T1424" s="10">
        <f t="shared" si="181"/>
        <v>42634.031296296293</v>
      </c>
      <c r="U1424" s="11">
        <f t="shared" si="182"/>
        <v>2016</v>
      </c>
      <c r="V1424" t="str">
        <f t="shared" si="183"/>
        <v>Aug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7"/>
        <v>0.33333333333333337</v>
      </c>
      <c r="P1425" s="5">
        <f t="shared" si="176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42340.151979166665</v>
      </c>
      <c r="T1425" s="10">
        <f t="shared" si="181"/>
        <v>42370.151979166665</v>
      </c>
      <c r="U1425" s="11">
        <f t="shared" si="182"/>
        <v>2015</v>
      </c>
      <c r="V1425" t="str">
        <f t="shared" si="183"/>
        <v>Dec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7"/>
        <v>20.36</v>
      </c>
      <c r="P1426" s="5">
        <f t="shared" si="176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42676.509282407402</v>
      </c>
      <c r="T1426" s="10">
        <f t="shared" si="181"/>
        <v>42689.550949074073</v>
      </c>
      <c r="U1426" s="11">
        <f t="shared" si="182"/>
        <v>2016</v>
      </c>
      <c r="V1426" t="str">
        <f t="shared" si="183"/>
        <v>Nov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7"/>
        <v>0</v>
      </c>
      <c r="P1427" s="5">
        <f t="shared" si="176"/>
        <v>0</v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42092.923136574071</v>
      </c>
      <c r="T1427" s="10">
        <f t="shared" si="181"/>
        <v>42122.923136574071</v>
      </c>
      <c r="U1427" s="11">
        <f t="shared" si="182"/>
        <v>2015</v>
      </c>
      <c r="V1427" t="str">
        <f t="shared" si="183"/>
        <v>Mar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7"/>
        <v>0</v>
      </c>
      <c r="P1428" s="5">
        <f t="shared" si="176"/>
        <v>0</v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42180.181944444441</v>
      </c>
      <c r="T1428" s="10">
        <f t="shared" si="181"/>
        <v>42240.181944444441</v>
      </c>
      <c r="U1428" s="11">
        <f t="shared" si="182"/>
        <v>2015</v>
      </c>
      <c r="V1428" t="str">
        <f t="shared" si="183"/>
        <v>Jun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7"/>
        <v>8.3800000000000008</v>
      </c>
      <c r="P1429" s="5">
        <f t="shared" si="176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42601.643344907403</v>
      </c>
      <c r="T1429" s="10">
        <f t="shared" si="181"/>
        <v>42631.643344907403</v>
      </c>
      <c r="U1429" s="11">
        <f t="shared" si="182"/>
        <v>2016</v>
      </c>
      <c r="V1429" t="str">
        <f t="shared" si="183"/>
        <v>Aug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7"/>
        <v>4.5</v>
      </c>
      <c r="P1430" s="5">
        <f t="shared" si="176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42432.171493055554</v>
      </c>
      <c r="T1430" s="10">
        <f t="shared" si="181"/>
        <v>42462.129826388882</v>
      </c>
      <c r="U1430" s="11">
        <f t="shared" si="182"/>
        <v>2016</v>
      </c>
      <c r="V1430" t="str">
        <f t="shared" si="183"/>
        <v>Mar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7"/>
        <v>0</v>
      </c>
      <c r="P1431" s="5">
        <f t="shared" si="176"/>
        <v>0</v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42073.852337962955</v>
      </c>
      <c r="T1431" s="10">
        <f t="shared" si="181"/>
        <v>42103.852337962955</v>
      </c>
      <c r="U1431" s="11">
        <f t="shared" si="182"/>
        <v>2015</v>
      </c>
      <c r="V1431" t="str">
        <f t="shared" si="183"/>
        <v>Mar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7"/>
        <v>8.06</v>
      </c>
      <c r="P1432" s="5">
        <f t="shared" si="176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41961.605185185181</v>
      </c>
      <c r="T1432" s="10">
        <f t="shared" si="181"/>
        <v>41992.605185185181</v>
      </c>
      <c r="U1432" s="11">
        <f t="shared" si="182"/>
        <v>2014</v>
      </c>
      <c r="V1432" t="str">
        <f t="shared" si="183"/>
        <v>Nov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7"/>
        <v>31.94705882352941</v>
      </c>
      <c r="P1433" s="5">
        <f t="shared" si="176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42304.002499999995</v>
      </c>
      <c r="T1433" s="10">
        <f t="shared" si="181"/>
        <v>42334.044166666667</v>
      </c>
      <c r="U1433" s="11">
        <f t="shared" si="182"/>
        <v>2015</v>
      </c>
      <c r="V1433" t="str">
        <f t="shared" si="183"/>
        <v>Oct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7"/>
        <v>0</v>
      </c>
      <c r="P1434" s="5">
        <f t="shared" si="176"/>
        <v>0</v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42175.572083333333</v>
      </c>
      <c r="T1434" s="10">
        <f t="shared" si="181"/>
        <v>42205.572083333333</v>
      </c>
      <c r="U1434" s="11">
        <f t="shared" si="182"/>
        <v>2015</v>
      </c>
      <c r="V1434" t="str">
        <f t="shared" si="183"/>
        <v>Jun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7"/>
        <v>6.708333333333333</v>
      </c>
      <c r="P1435" s="5">
        <f t="shared" si="176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42673.417534722219</v>
      </c>
      <c r="T1435" s="10">
        <f t="shared" si="181"/>
        <v>42714.249999999993</v>
      </c>
      <c r="U1435" s="11">
        <f t="shared" si="182"/>
        <v>2016</v>
      </c>
      <c r="V1435" t="str">
        <f t="shared" si="183"/>
        <v>Oct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7"/>
        <v>9.9878048780487809</v>
      </c>
      <c r="P1436" s="5">
        <f t="shared" si="176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42142.558773148143</v>
      </c>
      <c r="T1436" s="10">
        <f t="shared" si="181"/>
        <v>42163.416666666664</v>
      </c>
      <c r="U1436" s="11">
        <f t="shared" si="182"/>
        <v>2015</v>
      </c>
      <c r="V1436" t="str">
        <f t="shared" si="183"/>
        <v>May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7"/>
        <v>0.1</v>
      </c>
      <c r="P1437" s="5">
        <f t="shared" si="176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42258.57199074074</v>
      </c>
      <c r="T1437" s="10">
        <f t="shared" si="181"/>
        <v>42288.57199074074</v>
      </c>
      <c r="U1437" s="11">
        <f t="shared" si="182"/>
        <v>2015</v>
      </c>
      <c r="V1437" t="str">
        <f t="shared" si="183"/>
        <v>Sep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7"/>
        <v>0.77</v>
      </c>
      <c r="P1438" s="5">
        <f t="shared" si="176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42391.141863425924</v>
      </c>
      <c r="T1438" s="10">
        <f t="shared" si="181"/>
        <v>42421.141863425924</v>
      </c>
      <c r="U1438" s="11">
        <f t="shared" si="182"/>
        <v>2016</v>
      </c>
      <c r="V1438" t="str">
        <f t="shared" si="183"/>
        <v>Jan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7"/>
        <v>26.900000000000002</v>
      </c>
      <c r="P1439" s="5">
        <f t="shared" si="176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41796.32336805555</v>
      </c>
      <c r="T1439" s="10">
        <f t="shared" si="181"/>
        <v>41832.999305555553</v>
      </c>
      <c r="U1439" s="11">
        <f t="shared" si="182"/>
        <v>2014</v>
      </c>
      <c r="V1439" t="str">
        <f t="shared" si="183"/>
        <v>Jun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7"/>
        <v>3</v>
      </c>
      <c r="P1440" s="5">
        <f t="shared" si="176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42457.663182870368</v>
      </c>
      <c r="T1440" s="10">
        <f t="shared" si="181"/>
        <v>42487.371527777774</v>
      </c>
      <c r="U1440" s="11">
        <f t="shared" si="182"/>
        <v>2016</v>
      </c>
      <c r="V1440" t="str">
        <f t="shared" si="183"/>
        <v>Mar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7"/>
        <v>6.6055045871559637</v>
      </c>
      <c r="P1441" s="5">
        <f t="shared" si="176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42040.621539351843</v>
      </c>
      <c r="T1441" s="10">
        <f t="shared" si="181"/>
        <v>42070.621539351843</v>
      </c>
      <c r="U1441" s="11">
        <f t="shared" si="182"/>
        <v>2015</v>
      </c>
      <c r="V1441" t="str">
        <f t="shared" si="183"/>
        <v>Feb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7"/>
        <v>7.6923076923076927E-3</v>
      </c>
      <c r="P1442" s="5">
        <f t="shared" si="176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42486.540081018517</v>
      </c>
      <c r="T1442" s="10">
        <f t="shared" si="181"/>
        <v>42516.540081018517</v>
      </c>
      <c r="U1442" s="11">
        <f t="shared" si="182"/>
        <v>2016</v>
      </c>
      <c r="V1442" t="str">
        <f t="shared" si="183"/>
        <v>Apr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7"/>
        <v>1.1222222222222222</v>
      </c>
      <c r="P1443" s="5">
        <f t="shared" si="176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42198.557511574072</v>
      </c>
      <c r="T1443" s="10">
        <f t="shared" si="181"/>
        <v>42258.557511574072</v>
      </c>
      <c r="U1443" s="11">
        <f t="shared" si="182"/>
        <v>2015</v>
      </c>
      <c r="V1443" t="str">
        <f t="shared" si="183"/>
        <v>Jul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7"/>
        <v>0</v>
      </c>
      <c r="P1444" s="5">
        <f t="shared" si="176"/>
        <v>0</v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42485.437013888884</v>
      </c>
      <c r="T1444" s="10">
        <f t="shared" si="181"/>
        <v>42515.437013888884</v>
      </c>
      <c r="U1444" s="11">
        <f t="shared" si="182"/>
        <v>2016</v>
      </c>
      <c r="V1444" t="str">
        <f t="shared" si="183"/>
        <v>Apr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7"/>
        <v>0</v>
      </c>
      <c r="P1445" s="5">
        <f t="shared" si="176"/>
        <v>0</v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42707.71769675926</v>
      </c>
      <c r="T1445" s="10">
        <f t="shared" si="181"/>
        <v>42737.71769675926</v>
      </c>
      <c r="U1445" s="11">
        <f t="shared" si="182"/>
        <v>2016</v>
      </c>
      <c r="V1445" t="str">
        <f t="shared" si="183"/>
        <v>Dec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7"/>
        <v>0</v>
      </c>
      <c r="P1446" s="5">
        <f t="shared" si="176"/>
        <v>0</v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42199.665069444447</v>
      </c>
      <c r="T1446" s="10">
        <f t="shared" si="181"/>
        <v>42259.665069444447</v>
      </c>
      <c r="U1446" s="11">
        <f t="shared" si="182"/>
        <v>2015</v>
      </c>
      <c r="V1446" t="str">
        <f t="shared" si="183"/>
        <v>Jul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7"/>
        <v>0</v>
      </c>
      <c r="P1447" s="5">
        <f t="shared" si="176"/>
        <v>0</v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42139.333969907406</v>
      </c>
      <c r="T1447" s="10">
        <f t="shared" si="181"/>
        <v>42169.333969907406</v>
      </c>
      <c r="U1447" s="11">
        <f t="shared" si="182"/>
        <v>2015</v>
      </c>
      <c r="V1447" t="str">
        <f t="shared" si="183"/>
        <v>May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7"/>
        <v>0</v>
      </c>
      <c r="P1448" s="5">
        <f t="shared" si="176"/>
        <v>0</v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42461.239328703705</v>
      </c>
      <c r="T1448" s="10">
        <f t="shared" si="181"/>
        <v>42481.239328703705</v>
      </c>
      <c r="U1448" s="11">
        <f t="shared" si="182"/>
        <v>2016</v>
      </c>
      <c r="V1448" t="str">
        <f t="shared" si="183"/>
        <v>Apr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7"/>
        <v>1.4999999999999999E-2</v>
      </c>
      <c r="P1449" s="5">
        <f t="shared" si="176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42529.52238425926</v>
      </c>
      <c r="T1449" s="10">
        <f t="shared" si="181"/>
        <v>42559.52238425926</v>
      </c>
      <c r="U1449" s="11">
        <f t="shared" si="182"/>
        <v>2016</v>
      </c>
      <c r="V1449" t="str">
        <f t="shared" si="183"/>
        <v>Jun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7"/>
        <v>0</v>
      </c>
      <c r="P1450" s="5">
        <f t="shared" si="176"/>
        <v>0</v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42115.728217592587</v>
      </c>
      <c r="T1450" s="10">
        <f t="shared" si="181"/>
        <v>42146.017361111109</v>
      </c>
      <c r="U1450" s="11">
        <f t="shared" si="182"/>
        <v>2015</v>
      </c>
      <c r="V1450" t="str">
        <f t="shared" si="183"/>
        <v>Apr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7"/>
        <v>0</v>
      </c>
      <c r="P1451" s="5">
        <f t="shared" si="176"/>
        <v>0</v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42086.603067129625</v>
      </c>
      <c r="T1451" s="10">
        <f t="shared" si="181"/>
        <v>42134.603067129625</v>
      </c>
      <c r="U1451" s="11">
        <f t="shared" si="182"/>
        <v>2015</v>
      </c>
      <c r="V1451" t="str">
        <f t="shared" si="183"/>
        <v>Mar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7"/>
        <v>1E-3</v>
      </c>
      <c r="P1452" s="5">
        <f t="shared" si="176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42389.962928240733</v>
      </c>
      <c r="T1452" s="10">
        <f t="shared" si="181"/>
        <v>42419.962928240733</v>
      </c>
      <c r="U1452" s="11">
        <f t="shared" si="182"/>
        <v>2016</v>
      </c>
      <c r="V1452" t="str">
        <f t="shared" si="183"/>
        <v>Jan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7"/>
        <v>1.0554089709762533E-2</v>
      </c>
      <c r="P1453" s="5">
        <f t="shared" si="176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41931.75068287037</v>
      </c>
      <c r="T1453" s="10">
        <f t="shared" si="181"/>
        <v>41961.792349537034</v>
      </c>
      <c r="U1453" s="11">
        <f t="shared" si="182"/>
        <v>2014</v>
      </c>
      <c r="V1453" t="str">
        <f t="shared" si="183"/>
        <v>Oct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7"/>
        <v>0</v>
      </c>
      <c r="P1454" s="5">
        <f t="shared" si="176"/>
        <v>0</v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41818.494942129626</v>
      </c>
      <c r="T1454" s="10">
        <f t="shared" si="181"/>
        <v>41848.494942129626</v>
      </c>
      <c r="U1454" s="11">
        <f t="shared" si="182"/>
        <v>2014</v>
      </c>
      <c r="V1454" t="str">
        <f t="shared" si="183"/>
        <v>Jun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7"/>
        <v>0</v>
      </c>
      <c r="P1455" s="5">
        <f t="shared" si="176"/>
        <v>0</v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42795.487812499996</v>
      </c>
      <c r="T1455" s="10">
        <f t="shared" si="181"/>
        <v>42840.446145833332</v>
      </c>
      <c r="U1455" s="11">
        <f t="shared" si="182"/>
        <v>2017</v>
      </c>
      <c r="V1455" t="str">
        <f t="shared" si="183"/>
        <v>Mar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7"/>
        <v>0.85714285714285721</v>
      </c>
      <c r="P1456" s="5">
        <f t="shared" si="176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42463.658333333333</v>
      </c>
      <c r="T1456" s="10">
        <f t="shared" si="181"/>
        <v>42484.707638888889</v>
      </c>
      <c r="U1456" s="11">
        <f t="shared" si="182"/>
        <v>2016</v>
      </c>
      <c r="V1456" t="str">
        <f t="shared" si="183"/>
        <v>Apr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7"/>
        <v>10.5</v>
      </c>
      <c r="P1457" s="5">
        <f t="shared" si="176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41832.46435185185</v>
      </c>
      <c r="T1457" s="10">
        <f t="shared" si="181"/>
        <v>41887.360416666663</v>
      </c>
      <c r="U1457" s="11">
        <f t="shared" si="182"/>
        <v>2014</v>
      </c>
      <c r="V1457" t="str">
        <f t="shared" si="183"/>
        <v>Jul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7"/>
        <v>2.9000000000000004</v>
      </c>
      <c r="P1458" s="5">
        <f t="shared" si="176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42708.460243055553</v>
      </c>
      <c r="T1458" s="10">
        <f t="shared" si="181"/>
        <v>42738.460243055553</v>
      </c>
      <c r="U1458" s="11">
        <f t="shared" si="182"/>
        <v>2016</v>
      </c>
      <c r="V1458" t="str">
        <f t="shared" si="183"/>
        <v>Dec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7"/>
        <v>0</v>
      </c>
      <c r="P1459" s="5">
        <f t="shared" si="176"/>
        <v>0</v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42289.688009259255</v>
      </c>
      <c r="T1459" s="10">
        <f t="shared" si="181"/>
        <v>42319.729675925926</v>
      </c>
      <c r="U1459" s="11">
        <f t="shared" si="182"/>
        <v>2015</v>
      </c>
      <c r="V1459" t="str">
        <f t="shared" si="183"/>
        <v>Oct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7"/>
        <v>0</v>
      </c>
      <c r="P1460" s="5">
        <f t="shared" si="176"/>
        <v>0</v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41831.49722222222</v>
      </c>
      <c r="T1460" s="10">
        <f t="shared" si="181"/>
        <v>41861.958333333328</v>
      </c>
      <c r="U1460" s="11">
        <f t="shared" si="182"/>
        <v>2014</v>
      </c>
      <c r="V1460" t="str">
        <f t="shared" si="183"/>
        <v>Jul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7"/>
        <v>0</v>
      </c>
      <c r="P1461" s="5">
        <f t="shared" si="176"/>
        <v>0</v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42311.996481481481</v>
      </c>
      <c r="T1461" s="10">
        <f t="shared" si="181"/>
        <v>42340.517361111109</v>
      </c>
      <c r="U1461" s="11">
        <f t="shared" si="182"/>
        <v>2015</v>
      </c>
      <c r="V1461" t="str">
        <f t="shared" si="183"/>
        <v>Nov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7"/>
        <v>0</v>
      </c>
      <c r="P1462" s="5">
        <f t="shared" si="176"/>
        <v>0</v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41915.688634259255</v>
      </c>
      <c r="T1462" s="10">
        <f t="shared" si="181"/>
        <v>41973.781249999993</v>
      </c>
      <c r="U1462" s="11">
        <f t="shared" si="182"/>
        <v>2014</v>
      </c>
      <c r="V1462" t="str">
        <f t="shared" si="183"/>
        <v>Oct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7"/>
        <v>101.24459999999999</v>
      </c>
      <c r="P1463" s="5">
        <f t="shared" si="176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41899.436967592592</v>
      </c>
      <c r="T1463" s="10">
        <f t="shared" si="181"/>
        <v>41932.791666666664</v>
      </c>
      <c r="U1463" s="11">
        <f t="shared" si="182"/>
        <v>2014</v>
      </c>
      <c r="V1463" t="str">
        <f t="shared" si="183"/>
        <v>Sep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7"/>
        <v>108.5175</v>
      </c>
      <c r="P1464" s="5">
        <f t="shared" si="176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41344.454525462963</v>
      </c>
      <c r="T1464" s="10">
        <f t="shared" si="181"/>
        <v>41374.454525462963</v>
      </c>
      <c r="U1464" s="11">
        <f t="shared" si="182"/>
        <v>2013</v>
      </c>
      <c r="V1464" t="str">
        <f t="shared" si="183"/>
        <v>Mar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7"/>
        <v>147.66666666666666</v>
      </c>
      <c r="P1465" s="5">
        <f t="shared" si="176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41326.702986111108</v>
      </c>
      <c r="T1465" s="10">
        <f t="shared" si="181"/>
        <v>41371.661319444444</v>
      </c>
      <c r="U1465" s="11">
        <f t="shared" si="182"/>
        <v>2013</v>
      </c>
      <c r="V1465" t="str">
        <f t="shared" si="183"/>
        <v>Feb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7"/>
        <v>163.19999999999999</v>
      </c>
      <c r="P1466" s="5">
        <f t="shared" si="176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41291.453217592592</v>
      </c>
      <c r="T1466" s="10">
        <f t="shared" si="181"/>
        <v>41321.453217592592</v>
      </c>
      <c r="U1466" s="11">
        <f t="shared" si="182"/>
        <v>2013</v>
      </c>
      <c r="V1466" t="str">
        <f t="shared" si="183"/>
        <v>Jan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7"/>
        <v>456.41449999999998</v>
      </c>
      <c r="P1467" s="5">
        <f t="shared" si="176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40959.526064814811</v>
      </c>
      <c r="T1467" s="10">
        <f t="shared" si="181"/>
        <v>40989.916666666664</v>
      </c>
      <c r="U1467" s="11">
        <f t="shared" si="182"/>
        <v>2012</v>
      </c>
      <c r="V1467" t="str">
        <f t="shared" si="183"/>
        <v>Feb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7"/>
        <v>107.87731249999999</v>
      </c>
      <c r="P1468" s="5">
        <f t="shared" si="176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42339.963726851849</v>
      </c>
      <c r="T1468" s="10">
        <f t="shared" si="181"/>
        <v>42380.999999999993</v>
      </c>
      <c r="U1468" s="11">
        <f t="shared" si="182"/>
        <v>2015</v>
      </c>
      <c r="V1468" t="str">
        <f t="shared" si="183"/>
        <v>Dec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7"/>
        <v>115.08</v>
      </c>
      <c r="P1469" s="5">
        <f t="shared" si="176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40933.593576388885</v>
      </c>
      <c r="T1469" s="10">
        <f t="shared" si="181"/>
        <v>40993.55190972222</v>
      </c>
      <c r="U1469" s="11">
        <f t="shared" si="182"/>
        <v>2012</v>
      </c>
      <c r="V1469" t="str">
        <f t="shared" si="183"/>
        <v>Jan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7"/>
        <v>102.36842105263158</v>
      </c>
      <c r="P1470" s="5">
        <f t="shared" si="176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40645.806122685186</v>
      </c>
      <c r="T1470" s="10">
        <f t="shared" si="181"/>
        <v>40705.806122685186</v>
      </c>
      <c r="U1470" s="11">
        <f t="shared" si="182"/>
        <v>2011</v>
      </c>
      <c r="V1470" t="str">
        <f t="shared" si="183"/>
        <v>Apr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7"/>
        <v>108.42485875706214</v>
      </c>
      <c r="P1471" s="5">
        <f t="shared" si="176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41290.390150462961</v>
      </c>
      <c r="T1471" s="10">
        <f t="shared" si="181"/>
        <v>41320.390150462961</v>
      </c>
      <c r="U1471" s="11">
        <f t="shared" si="182"/>
        <v>2013</v>
      </c>
      <c r="V1471" t="str">
        <f t="shared" si="183"/>
        <v>Jan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7"/>
        <v>125.13333333333334</v>
      </c>
      <c r="P1472" s="5">
        <f t="shared" si="176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41250.618784722217</v>
      </c>
      <c r="T1472" s="10">
        <f t="shared" si="181"/>
        <v>41271.618784722217</v>
      </c>
      <c r="U1472" s="11">
        <f t="shared" si="182"/>
        <v>2012</v>
      </c>
      <c r="V1472" t="str">
        <f t="shared" si="183"/>
        <v>Dec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7"/>
        <v>103.840625</v>
      </c>
      <c r="P1473" s="5">
        <f t="shared" si="176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42073.749236111107</v>
      </c>
      <c r="T1473" s="10">
        <f t="shared" si="181"/>
        <v>42103.749236111107</v>
      </c>
      <c r="U1473" s="11">
        <f t="shared" si="182"/>
        <v>2015</v>
      </c>
      <c r="V1473" t="str">
        <f t="shared" si="183"/>
        <v>Mar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7"/>
        <v>138.70400000000001</v>
      </c>
      <c r="P1474" s="5">
        <f t="shared" ref="P1474:P1537" si="184">IFERROR(E1474/L1474,0)</f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41533.33452546296</v>
      </c>
      <c r="T1474" s="10">
        <f t="shared" si="181"/>
        <v>41563.33452546296</v>
      </c>
      <c r="U1474" s="11">
        <f t="shared" si="182"/>
        <v>2013</v>
      </c>
      <c r="V1474" t="str">
        <f t="shared" si="183"/>
        <v>Sep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5">(E1475/D1475)*100</f>
        <v>120.51600000000001</v>
      </c>
      <c r="P1475" s="5">
        <f t="shared" si="184"/>
        <v>38.462553191489363</v>
      </c>
      <c r="Q1475" t="str">
        <f t="shared" ref="Q1475:Q1538" si="186">LEFT(N1475,FIND("/",N1475)-1)</f>
        <v>publishing</v>
      </c>
      <c r="R1475" t="str">
        <f t="shared" ref="R1475:R1538" si="187">MID(N1475,FIND("/",N1475)+1,9999)</f>
        <v>radio &amp; podcasts</v>
      </c>
      <c r="S1475" s="10">
        <f t="shared" ref="S1475:S1538" si="188">(((J1475/60)/60)/24)+DATE(1970,1,1)+(-5/24)</f>
        <v>40939.771284722221</v>
      </c>
      <c r="T1475" s="10">
        <f t="shared" ref="T1475:T1538" si="189">(((I1475/60)/60)/24)+DATE(1970,1,1)+(-5/24)</f>
        <v>40969.771284722221</v>
      </c>
      <c r="U1475" s="11">
        <f t="shared" ref="U1475:U1538" si="190">YEAR(S1475)</f>
        <v>2012</v>
      </c>
      <c r="V1475" t="str">
        <f t="shared" ref="V1475:V1538" si="191">TEXT(S1475, "mmm")</f>
        <v>Jan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5"/>
        <v>112.26666666666667</v>
      </c>
      <c r="P1476" s="5">
        <f t="shared" si="184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41500.519583333327</v>
      </c>
      <c r="T1476" s="10">
        <f t="shared" si="189"/>
        <v>41530.519583333327</v>
      </c>
      <c r="U1476" s="11">
        <f t="shared" si="190"/>
        <v>2013</v>
      </c>
      <c r="V1476" t="str">
        <f t="shared" si="191"/>
        <v>Aug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5"/>
        <v>188.66966666666667</v>
      </c>
      <c r="P1477" s="5">
        <f t="shared" si="184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41960.514618055553</v>
      </c>
      <c r="T1477" s="10">
        <f t="shared" si="189"/>
        <v>41992.999305555553</v>
      </c>
      <c r="U1477" s="11">
        <f t="shared" si="190"/>
        <v>2014</v>
      </c>
      <c r="V1477" t="str">
        <f t="shared" si="191"/>
        <v>Nov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5"/>
        <v>661.55466666666666</v>
      </c>
      <c r="P1478" s="5">
        <f t="shared" si="184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40765.833587962959</v>
      </c>
      <c r="T1478" s="10">
        <f t="shared" si="189"/>
        <v>40795.833587962959</v>
      </c>
      <c r="U1478" s="11">
        <f t="shared" si="190"/>
        <v>2011</v>
      </c>
      <c r="V1478" t="str">
        <f t="shared" si="191"/>
        <v>Aug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5"/>
        <v>111.31</v>
      </c>
      <c r="P1479" s="5">
        <f t="shared" si="184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40840.407453703701</v>
      </c>
      <c r="T1479" s="10">
        <f t="shared" si="189"/>
        <v>40899.916666666664</v>
      </c>
      <c r="U1479" s="11">
        <f t="shared" si="190"/>
        <v>2011</v>
      </c>
      <c r="V1479" t="str">
        <f t="shared" si="191"/>
        <v>Oct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5"/>
        <v>1181.6142199999999</v>
      </c>
      <c r="P1480" s="5">
        <f t="shared" si="184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41394.663344907407</v>
      </c>
      <c r="T1480" s="10">
        <f t="shared" si="189"/>
        <v>41408.663344907407</v>
      </c>
      <c r="U1480" s="11">
        <f t="shared" si="190"/>
        <v>2013</v>
      </c>
      <c r="V1480" t="str">
        <f t="shared" si="191"/>
        <v>Apr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5"/>
        <v>137.375</v>
      </c>
      <c r="P1481" s="5">
        <f t="shared" si="184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41754.536909722221</v>
      </c>
      <c r="T1481" s="10">
        <f t="shared" si="189"/>
        <v>41768.957638888889</v>
      </c>
      <c r="U1481" s="11">
        <f t="shared" si="190"/>
        <v>2014</v>
      </c>
      <c r="V1481" t="str">
        <f t="shared" si="191"/>
        <v>Apr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5"/>
        <v>117.04040000000001</v>
      </c>
      <c r="P1482" s="5">
        <f t="shared" si="184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41464.725682870368</v>
      </c>
      <c r="T1482" s="10">
        <f t="shared" si="189"/>
        <v>41481.5</v>
      </c>
      <c r="U1482" s="11">
        <f t="shared" si="190"/>
        <v>2013</v>
      </c>
      <c r="V1482" t="str">
        <f t="shared" si="191"/>
        <v>Jul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5"/>
        <v>2.1</v>
      </c>
      <c r="P1483" s="5">
        <f t="shared" si="184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41550.714641203704</v>
      </c>
      <c r="T1483" s="10">
        <f t="shared" si="189"/>
        <v>41580.714641203704</v>
      </c>
      <c r="U1483" s="11">
        <f t="shared" si="190"/>
        <v>2013</v>
      </c>
      <c r="V1483" t="str">
        <f t="shared" si="191"/>
        <v>Oct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5"/>
        <v>0.1</v>
      </c>
      <c r="P1484" s="5">
        <f t="shared" si="184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41136.649722222224</v>
      </c>
      <c r="T1484" s="10">
        <f t="shared" si="189"/>
        <v>41159.118749999994</v>
      </c>
      <c r="U1484" s="11">
        <f t="shared" si="190"/>
        <v>2012</v>
      </c>
      <c r="V1484" t="str">
        <f t="shared" si="191"/>
        <v>Aug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5"/>
        <v>0.7142857142857143</v>
      </c>
      <c r="P1485" s="5">
        <f t="shared" si="184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42547.984664351847</v>
      </c>
      <c r="T1485" s="10">
        <f t="shared" si="189"/>
        <v>42572.984664351847</v>
      </c>
      <c r="U1485" s="11">
        <f t="shared" si="190"/>
        <v>2016</v>
      </c>
      <c r="V1485" t="str">
        <f t="shared" si="191"/>
        <v>Jun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5"/>
        <v>0</v>
      </c>
      <c r="P1486" s="5">
        <f t="shared" si="184"/>
        <v>0</v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41052.992627314808</v>
      </c>
      <c r="T1486" s="10">
        <f t="shared" si="189"/>
        <v>41111.410416666666</v>
      </c>
      <c r="U1486" s="11">
        <f t="shared" si="190"/>
        <v>2012</v>
      </c>
      <c r="V1486" t="str">
        <f t="shared" si="191"/>
        <v>May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5"/>
        <v>2.2388059701492535</v>
      </c>
      <c r="P1487" s="5">
        <f t="shared" si="184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42130.587650462963</v>
      </c>
      <c r="T1487" s="10">
        <f t="shared" si="189"/>
        <v>42175.587650462963</v>
      </c>
      <c r="U1487" s="11">
        <f t="shared" si="190"/>
        <v>2015</v>
      </c>
      <c r="V1487" t="str">
        <f t="shared" si="191"/>
        <v>May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5"/>
        <v>0.24</v>
      </c>
      <c r="P1488" s="5">
        <f t="shared" si="184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42031.960196759253</v>
      </c>
      <c r="T1488" s="10">
        <f t="shared" si="189"/>
        <v>42061.960196759253</v>
      </c>
      <c r="U1488" s="11">
        <f t="shared" si="190"/>
        <v>2015</v>
      </c>
      <c r="V1488" t="str">
        <f t="shared" si="191"/>
        <v>Jan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5"/>
        <v>0</v>
      </c>
      <c r="P1489" s="5">
        <f t="shared" si="184"/>
        <v>0</v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42554.709155092591</v>
      </c>
      <c r="T1489" s="10">
        <f t="shared" si="189"/>
        <v>42584.709155092591</v>
      </c>
      <c r="U1489" s="11">
        <f t="shared" si="190"/>
        <v>2016</v>
      </c>
      <c r="V1489" t="str">
        <f t="shared" si="191"/>
        <v>Jul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5"/>
        <v>2.4</v>
      </c>
      <c r="P1490" s="5">
        <f t="shared" si="184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41614.354861111111</v>
      </c>
      <c r="T1490" s="10">
        <f t="shared" si="189"/>
        <v>41644.354861111111</v>
      </c>
      <c r="U1490" s="11">
        <f t="shared" si="190"/>
        <v>2013</v>
      </c>
      <c r="V1490" t="str">
        <f t="shared" si="191"/>
        <v>Dec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5"/>
        <v>0</v>
      </c>
      <c r="P1491" s="5">
        <f t="shared" si="184"/>
        <v>0</v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41198.403379629628</v>
      </c>
      <c r="T1491" s="10">
        <f t="shared" si="189"/>
        <v>41228.445046296292</v>
      </c>
      <c r="U1491" s="11">
        <f t="shared" si="190"/>
        <v>2012</v>
      </c>
      <c r="V1491" t="str">
        <f t="shared" si="191"/>
        <v>Oct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5"/>
        <v>30.862068965517242</v>
      </c>
      <c r="P1492" s="5">
        <f t="shared" si="184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41520.352708333332</v>
      </c>
      <c r="T1492" s="10">
        <f t="shared" si="189"/>
        <v>41549.352708333332</v>
      </c>
      <c r="U1492" s="11">
        <f t="shared" si="190"/>
        <v>2013</v>
      </c>
      <c r="V1492" t="str">
        <f t="shared" si="191"/>
        <v>Sep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5"/>
        <v>8.3333333333333321</v>
      </c>
      <c r="P1493" s="5">
        <f t="shared" si="184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41991.505127314813</v>
      </c>
      <c r="T1493" s="10">
        <f t="shared" si="189"/>
        <v>42050.443055555552</v>
      </c>
      <c r="U1493" s="11">
        <f t="shared" si="190"/>
        <v>2014</v>
      </c>
      <c r="V1493" t="str">
        <f t="shared" si="191"/>
        <v>Dec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5"/>
        <v>0.75</v>
      </c>
      <c r="P1494" s="5">
        <f t="shared" si="184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40682.676458333335</v>
      </c>
      <c r="T1494" s="10">
        <f t="shared" si="189"/>
        <v>40712.676458333335</v>
      </c>
      <c r="U1494" s="11">
        <f t="shared" si="190"/>
        <v>2011</v>
      </c>
      <c r="V1494" t="str">
        <f t="shared" si="191"/>
        <v>May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5"/>
        <v>0</v>
      </c>
      <c r="P1495" s="5">
        <f t="shared" si="184"/>
        <v>0</v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41411.658275462964</v>
      </c>
      <c r="T1495" s="10">
        <f t="shared" si="189"/>
        <v>41441.658275462964</v>
      </c>
      <c r="U1495" s="11">
        <f t="shared" si="190"/>
        <v>2013</v>
      </c>
      <c r="V1495" t="str">
        <f t="shared" si="191"/>
        <v>May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5"/>
        <v>8.9</v>
      </c>
      <c r="P1496" s="5">
        <f t="shared" si="184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42067.514039351845</v>
      </c>
      <c r="T1496" s="10">
        <f t="shared" si="189"/>
        <v>42097.443055555552</v>
      </c>
      <c r="U1496" s="11">
        <f t="shared" si="190"/>
        <v>2015</v>
      </c>
      <c r="V1496" t="str">
        <f t="shared" si="191"/>
        <v>Mar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5"/>
        <v>0</v>
      </c>
      <c r="P1497" s="5">
        <f t="shared" si="184"/>
        <v>0</v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40752.581377314811</v>
      </c>
      <c r="T1497" s="10">
        <f t="shared" si="189"/>
        <v>40782.581377314811</v>
      </c>
      <c r="U1497" s="11">
        <f t="shared" si="190"/>
        <v>2011</v>
      </c>
      <c r="V1497" t="str">
        <f t="shared" si="191"/>
        <v>Jul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5"/>
        <v>0</v>
      </c>
      <c r="P1498" s="5">
        <f t="shared" si="184"/>
        <v>0</v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41838.266886574071</v>
      </c>
      <c r="T1498" s="10">
        <f t="shared" si="189"/>
        <v>41898.266886574071</v>
      </c>
      <c r="U1498" s="11">
        <f t="shared" si="190"/>
        <v>2014</v>
      </c>
      <c r="V1498" t="str">
        <f t="shared" si="191"/>
        <v>Jul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5"/>
        <v>6.6666666666666671E-3</v>
      </c>
      <c r="P1499" s="5">
        <f t="shared" si="184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41444.434282407405</v>
      </c>
      <c r="T1499" s="10">
        <f t="shared" si="189"/>
        <v>41486.613194444442</v>
      </c>
      <c r="U1499" s="11">
        <f t="shared" si="190"/>
        <v>2013</v>
      </c>
      <c r="V1499" t="str">
        <f t="shared" si="191"/>
        <v>Jun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5"/>
        <v>1.9</v>
      </c>
      <c r="P1500" s="5">
        <f t="shared" si="184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41840.775208333333</v>
      </c>
      <c r="T1500" s="10">
        <f t="shared" si="189"/>
        <v>41885.775208333333</v>
      </c>
      <c r="U1500" s="11">
        <f t="shared" si="190"/>
        <v>2014</v>
      </c>
      <c r="V1500" t="str">
        <f t="shared" si="191"/>
        <v>Jul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5"/>
        <v>0.25</v>
      </c>
      <c r="P1501" s="5">
        <f t="shared" si="184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42526.798993055556</v>
      </c>
      <c r="T1501" s="10">
        <f t="shared" si="189"/>
        <v>42586.798993055556</v>
      </c>
      <c r="U1501" s="11">
        <f t="shared" si="190"/>
        <v>2016</v>
      </c>
      <c r="V1501" t="str">
        <f t="shared" si="191"/>
        <v>Jun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5"/>
        <v>25.035714285714285</v>
      </c>
      <c r="P1502" s="5">
        <f t="shared" si="184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41365.69626157407</v>
      </c>
      <c r="T1502" s="10">
        <f t="shared" si="189"/>
        <v>41395.69626157407</v>
      </c>
      <c r="U1502" s="11">
        <f t="shared" si="190"/>
        <v>2013</v>
      </c>
      <c r="V1502" t="str">
        <f t="shared" si="191"/>
        <v>Apr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5"/>
        <v>166.33076923076925</v>
      </c>
      <c r="P1503" s="5">
        <f t="shared" si="184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42163.3752662037</v>
      </c>
      <c r="T1503" s="10">
        <f t="shared" si="189"/>
        <v>42193.3752662037</v>
      </c>
      <c r="U1503" s="11">
        <f t="shared" si="190"/>
        <v>2015</v>
      </c>
      <c r="V1503" t="str">
        <f t="shared" si="191"/>
        <v>Jun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5"/>
        <v>101.44545454545455</v>
      </c>
      <c r="P1504" s="5">
        <f t="shared" si="184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42426.33425925926</v>
      </c>
      <c r="T1504" s="10">
        <f t="shared" si="189"/>
        <v>42454.708333333336</v>
      </c>
      <c r="U1504" s="11">
        <f t="shared" si="190"/>
        <v>2016</v>
      </c>
      <c r="V1504" t="str">
        <f t="shared" si="191"/>
        <v>Feb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5"/>
        <v>107.89146666666667</v>
      </c>
      <c r="P1505" s="5">
        <f t="shared" si="184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42606.13890046296</v>
      </c>
      <c r="T1505" s="10">
        <f t="shared" si="189"/>
        <v>42666.13890046296</v>
      </c>
      <c r="U1505" s="11">
        <f t="shared" si="190"/>
        <v>2016</v>
      </c>
      <c r="V1505" t="str">
        <f t="shared" si="191"/>
        <v>Aug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5"/>
        <v>277.93846153846158</v>
      </c>
      <c r="P1506" s="5">
        <f t="shared" si="184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41772.44935185185</v>
      </c>
      <c r="T1506" s="10">
        <f t="shared" si="189"/>
        <v>41800.147916666661</v>
      </c>
      <c r="U1506" s="11">
        <f t="shared" si="190"/>
        <v>2014</v>
      </c>
      <c r="V1506" t="str">
        <f t="shared" si="191"/>
        <v>May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5"/>
        <v>103.58125</v>
      </c>
      <c r="P1507" s="5">
        <f t="shared" si="184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42414.234988425924</v>
      </c>
      <c r="T1507" s="10">
        <f t="shared" si="189"/>
        <v>42451.625694444439</v>
      </c>
      <c r="U1507" s="11">
        <f t="shared" si="190"/>
        <v>2016</v>
      </c>
      <c r="V1507" t="str">
        <f t="shared" si="191"/>
        <v>Feb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5"/>
        <v>111.4</v>
      </c>
      <c r="P1508" s="5">
        <f t="shared" si="184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41814.577592592592</v>
      </c>
      <c r="T1508" s="10">
        <f t="shared" si="189"/>
        <v>41844.577592592592</v>
      </c>
      <c r="U1508" s="11">
        <f t="shared" si="190"/>
        <v>2014</v>
      </c>
      <c r="V1508" t="str">
        <f t="shared" si="191"/>
        <v>Jun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5"/>
        <v>215</v>
      </c>
      <c r="P1509" s="5">
        <f t="shared" si="184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40254.242002314815</v>
      </c>
      <c r="T1509" s="10">
        <f t="shared" si="189"/>
        <v>40313.131944444445</v>
      </c>
      <c r="U1509" s="11">
        <f t="shared" si="190"/>
        <v>2010</v>
      </c>
      <c r="V1509" t="str">
        <f t="shared" si="191"/>
        <v>Mar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5"/>
        <v>110.76216216216217</v>
      </c>
      <c r="P1510" s="5">
        <f t="shared" si="184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41786.406030092592</v>
      </c>
      <c r="T1510" s="10">
        <f t="shared" si="189"/>
        <v>41817.406030092592</v>
      </c>
      <c r="U1510" s="11">
        <f t="shared" si="190"/>
        <v>2014</v>
      </c>
      <c r="V1510" t="str">
        <f t="shared" si="191"/>
        <v>May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5"/>
        <v>123.64125714285714</v>
      </c>
      <c r="P1511" s="5">
        <f t="shared" si="184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42751.325057870366</v>
      </c>
      <c r="T1511" s="10">
        <f t="shared" si="189"/>
        <v>42780.749305555553</v>
      </c>
      <c r="U1511" s="11">
        <f t="shared" si="190"/>
        <v>2017</v>
      </c>
      <c r="V1511" t="str">
        <f t="shared" si="191"/>
        <v>Jan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5"/>
        <v>101.03500000000001</v>
      </c>
      <c r="P1512" s="5">
        <f t="shared" si="184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41809.176828703698</v>
      </c>
      <c r="T1512" s="10">
        <f t="shared" si="189"/>
        <v>41839.176828703698</v>
      </c>
      <c r="U1512" s="11">
        <f t="shared" si="190"/>
        <v>2014</v>
      </c>
      <c r="V1512" t="str">
        <f t="shared" si="191"/>
        <v>Jun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5"/>
        <v>111.79285714285714</v>
      </c>
      <c r="P1513" s="5">
        <f t="shared" si="184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42296.375046296293</v>
      </c>
      <c r="T1513" s="10">
        <f t="shared" si="189"/>
        <v>42326.416712962957</v>
      </c>
      <c r="U1513" s="11">
        <f t="shared" si="190"/>
        <v>2015</v>
      </c>
      <c r="V1513" t="str">
        <f t="shared" si="191"/>
        <v>Oct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5"/>
        <v>558.7714285714286</v>
      </c>
      <c r="P1514" s="5">
        <f t="shared" si="184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42741.476145833331</v>
      </c>
      <c r="T1514" s="10">
        <f t="shared" si="189"/>
        <v>42771.476145833331</v>
      </c>
      <c r="U1514" s="11">
        <f t="shared" si="190"/>
        <v>2017</v>
      </c>
      <c r="V1514" t="str">
        <f t="shared" si="191"/>
        <v>Jan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5"/>
        <v>150.01875000000001</v>
      </c>
      <c r="P1515" s="5">
        <f t="shared" si="184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41806.42900462963</v>
      </c>
      <c r="T1515" s="10">
        <f t="shared" si="189"/>
        <v>41836.42900462963</v>
      </c>
      <c r="U1515" s="11">
        <f t="shared" si="190"/>
        <v>2014</v>
      </c>
      <c r="V1515" t="str">
        <f t="shared" si="191"/>
        <v>Jun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5"/>
        <v>106.476</v>
      </c>
      <c r="P1516" s="5">
        <f t="shared" si="184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42234.389351851853</v>
      </c>
      <c r="T1516" s="10">
        <f t="shared" si="189"/>
        <v>42274.389351851853</v>
      </c>
      <c r="U1516" s="11">
        <f t="shared" si="190"/>
        <v>2015</v>
      </c>
      <c r="V1516" t="str">
        <f t="shared" si="191"/>
        <v>Aug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5"/>
        <v>157.18899999999999</v>
      </c>
      <c r="P1517" s="5">
        <f t="shared" si="184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42415.04510416666</v>
      </c>
      <c r="T1517" s="10">
        <f t="shared" si="189"/>
        <v>42445.003437499996</v>
      </c>
      <c r="U1517" s="11">
        <f t="shared" si="190"/>
        <v>2016</v>
      </c>
      <c r="V1517" t="str">
        <f t="shared" si="191"/>
        <v>Feb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5"/>
        <v>108.65882352941176</v>
      </c>
      <c r="P1518" s="5">
        <f t="shared" si="184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42619.258009259262</v>
      </c>
      <c r="T1518" s="10">
        <f t="shared" si="189"/>
        <v>42649.374999999993</v>
      </c>
      <c r="U1518" s="11">
        <f t="shared" si="190"/>
        <v>2016</v>
      </c>
      <c r="V1518" t="str">
        <f t="shared" si="191"/>
        <v>Sep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5"/>
        <v>161.97999999999999</v>
      </c>
      <c r="P1519" s="5">
        <f t="shared" si="184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41948.358252314814</v>
      </c>
      <c r="T1519" s="10">
        <f t="shared" si="189"/>
        <v>41979.041666666664</v>
      </c>
      <c r="U1519" s="11">
        <f t="shared" si="190"/>
        <v>2014</v>
      </c>
      <c r="V1519" t="str">
        <f t="shared" si="191"/>
        <v>Nov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5"/>
        <v>205.36666666666665</v>
      </c>
      <c r="P1520" s="5">
        <f t="shared" si="184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41760.611712962964</v>
      </c>
      <c r="T1520" s="10">
        <f t="shared" si="189"/>
        <v>41790.611712962964</v>
      </c>
      <c r="U1520" s="11">
        <f t="shared" si="190"/>
        <v>2014</v>
      </c>
      <c r="V1520" t="str">
        <f t="shared" si="191"/>
        <v>May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5"/>
        <v>103.36388888888889</v>
      </c>
      <c r="P1521" s="5">
        <f t="shared" si="184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41782.533368055556</v>
      </c>
      <c r="T1521" s="10">
        <f t="shared" si="189"/>
        <v>41810.707638888889</v>
      </c>
      <c r="U1521" s="11">
        <f t="shared" si="190"/>
        <v>2014</v>
      </c>
      <c r="V1521" t="str">
        <f t="shared" si="191"/>
        <v>May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5"/>
        <v>103.47222222222223</v>
      </c>
      <c r="P1522" s="5">
        <f t="shared" si="184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41955.649456018517</v>
      </c>
      <c r="T1522" s="10">
        <f t="shared" si="189"/>
        <v>41991.958333333336</v>
      </c>
      <c r="U1522" s="11">
        <f t="shared" si="190"/>
        <v>2014</v>
      </c>
      <c r="V1522" t="str">
        <f t="shared" si="191"/>
        <v>Nov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5"/>
        <v>106.81333333333333</v>
      </c>
      <c r="P1523" s="5">
        <f t="shared" si="184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42492.959386574068</v>
      </c>
      <c r="T1523" s="10">
        <f t="shared" si="189"/>
        <v>42527.959386574068</v>
      </c>
      <c r="U1523" s="11">
        <f t="shared" si="190"/>
        <v>2016</v>
      </c>
      <c r="V1523" t="str">
        <f t="shared" si="191"/>
        <v>May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5"/>
        <v>138.96574712643678</v>
      </c>
      <c r="P1524" s="5">
        <f t="shared" si="184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41899.621979166666</v>
      </c>
      <c r="T1524" s="10">
        <f t="shared" si="189"/>
        <v>41929.621979166666</v>
      </c>
      <c r="U1524" s="11">
        <f t="shared" si="190"/>
        <v>2014</v>
      </c>
      <c r="V1524" t="str">
        <f t="shared" si="191"/>
        <v>Sep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5"/>
        <v>124.84324324324325</v>
      </c>
      <c r="P1525" s="5">
        <f t="shared" si="184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41964.543009259258</v>
      </c>
      <c r="T1525" s="10">
        <f t="shared" si="189"/>
        <v>41995.791666666664</v>
      </c>
      <c r="U1525" s="11">
        <f t="shared" si="190"/>
        <v>2014</v>
      </c>
      <c r="V1525" t="str">
        <f t="shared" si="191"/>
        <v>Nov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5"/>
        <v>206.99999999999997</v>
      </c>
      <c r="P1526" s="5">
        <f t="shared" si="184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42756.292708333327</v>
      </c>
      <c r="T1526" s="10">
        <f t="shared" si="189"/>
        <v>42786.292708333327</v>
      </c>
      <c r="U1526" s="11">
        <f t="shared" si="190"/>
        <v>2017</v>
      </c>
      <c r="V1526" t="str">
        <f t="shared" si="191"/>
        <v>Jan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5"/>
        <v>174.00576923076923</v>
      </c>
      <c r="P1527" s="5">
        <f t="shared" si="184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42570.494652777772</v>
      </c>
      <c r="T1527" s="10">
        <f t="shared" si="189"/>
        <v>42600.494652777772</v>
      </c>
      <c r="U1527" s="11">
        <f t="shared" si="190"/>
        <v>2016</v>
      </c>
      <c r="V1527" t="str">
        <f t="shared" si="191"/>
        <v>Jul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5"/>
        <v>120.32608695652173</v>
      </c>
      <c r="P1528" s="5">
        <f t="shared" si="184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42339.067673611113</v>
      </c>
      <c r="T1528" s="10">
        <f t="shared" si="189"/>
        <v>42388.067673611113</v>
      </c>
      <c r="U1528" s="11">
        <f t="shared" si="190"/>
        <v>2015</v>
      </c>
      <c r="V1528" t="str">
        <f t="shared" si="191"/>
        <v>Dec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5"/>
        <v>110.44428571428573</v>
      </c>
      <c r="P1529" s="5">
        <f t="shared" si="184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42780.392199074071</v>
      </c>
      <c r="T1529" s="10">
        <f t="shared" si="189"/>
        <v>42808.350532407399</v>
      </c>
      <c r="U1529" s="11">
        <f t="shared" si="190"/>
        <v>2017</v>
      </c>
      <c r="V1529" t="str">
        <f t="shared" si="191"/>
        <v>Feb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5"/>
        <v>281.56666666666666</v>
      </c>
      <c r="P1530" s="5">
        <f t="shared" si="184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42736.524560185186</v>
      </c>
      <c r="T1530" s="10">
        <f t="shared" si="189"/>
        <v>42766.791666666664</v>
      </c>
      <c r="U1530" s="11">
        <f t="shared" si="190"/>
        <v>2017</v>
      </c>
      <c r="V1530" t="str">
        <f t="shared" si="191"/>
        <v>Jan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5"/>
        <v>100.67894736842105</v>
      </c>
      <c r="P1531" s="5">
        <f t="shared" si="184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42052.420370370368</v>
      </c>
      <c r="T1531" s="10">
        <f t="shared" si="189"/>
        <v>42082.378703703704</v>
      </c>
      <c r="U1531" s="11">
        <f t="shared" si="190"/>
        <v>2015</v>
      </c>
      <c r="V1531" t="str">
        <f t="shared" si="191"/>
        <v>Feb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5"/>
        <v>134.82571428571427</v>
      </c>
      <c r="P1532" s="5">
        <f t="shared" si="184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42275.558969907412</v>
      </c>
      <c r="T1532" s="10">
        <f t="shared" si="189"/>
        <v>42300.558969907412</v>
      </c>
      <c r="U1532" s="11">
        <f t="shared" si="190"/>
        <v>2015</v>
      </c>
      <c r="V1532" t="str">
        <f t="shared" si="191"/>
        <v>Sep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5"/>
        <v>175.95744680851064</v>
      </c>
      <c r="P1533" s="5">
        <f t="shared" si="184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41941.594050925924</v>
      </c>
      <c r="T1533" s="10">
        <f t="shared" si="189"/>
        <v>41973.916666666664</v>
      </c>
      <c r="U1533" s="11">
        <f t="shared" si="190"/>
        <v>2014</v>
      </c>
      <c r="V1533" t="str">
        <f t="shared" si="191"/>
        <v>Oct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5"/>
        <v>484.02000000000004</v>
      </c>
      <c r="P1534" s="5">
        <f t="shared" si="184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42391.266956018517</v>
      </c>
      <c r="T1534" s="10">
        <f t="shared" si="189"/>
        <v>42415.416666666664</v>
      </c>
      <c r="U1534" s="11">
        <f t="shared" si="190"/>
        <v>2016</v>
      </c>
      <c r="V1534" t="str">
        <f t="shared" si="191"/>
        <v>Jan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5"/>
        <v>145.14000000000001</v>
      </c>
      <c r="P1535" s="5">
        <f t="shared" si="184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42442.793715277774</v>
      </c>
      <c r="T1535" s="10">
        <f t="shared" si="189"/>
        <v>42491.957638888889</v>
      </c>
      <c r="U1535" s="11">
        <f t="shared" si="190"/>
        <v>2016</v>
      </c>
      <c r="V1535" t="str">
        <f t="shared" si="191"/>
        <v>Mar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5"/>
        <v>417.73333333333335</v>
      </c>
      <c r="P1536" s="5">
        <f t="shared" si="184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42221.465995370374</v>
      </c>
      <c r="T1536" s="10">
        <f t="shared" si="189"/>
        <v>42251.465995370374</v>
      </c>
      <c r="U1536" s="11">
        <f t="shared" si="190"/>
        <v>2015</v>
      </c>
      <c r="V1536" t="str">
        <f t="shared" si="191"/>
        <v>Aug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5"/>
        <v>132.42499999999998</v>
      </c>
      <c r="P1537" s="5">
        <f t="shared" si="184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42484.620729166665</v>
      </c>
      <c r="T1537" s="10">
        <f t="shared" si="189"/>
        <v>42513.708333333336</v>
      </c>
      <c r="U1537" s="11">
        <f t="shared" si="190"/>
        <v>2016</v>
      </c>
      <c r="V1537" t="str">
        <f t="shared" si="191"/>
        <v>Apr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5"/>
        <v>250.30841666666666</v>
      </c>
      <c r="P1538" s="5">
        <f t="shared" ref="P1538:P1601" si="192">IFERROR(E1538/L1538,0)</f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42213.593865740739</v>
      </c>
      <c r="T1538" s="10">
        <f t="shared" si="189"/>
        <v>42243.593865740739</v>
      </c>
      <c r="U1538" s="11">
        <f t="shared" si="190"/>
        <v>2015</v>
      </c>
      <c r="V1538" t="str">
        <f t="shared" si="191"/>
        <v>Jul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3">(E1539/D1539)*100</f>
        <v>179.9</v>
      </c>
      <c r="P1539" s="5">
        <f t="shared" si="192"/>
        <v>96.375</v>
      </c>
      <c r="Q1539" t="str">
        <f t="shared" ref="Q1539:Q1602" si="194">LEFT(N1539,FIND("/",N1539)-1)</f>
        <v>photography</v>
      </c>
      <c r="R1539" t="str">
        <f t="shared" ref="R1539:R1602" si="195">MID(N1539,FIND("/",N1539)+1,9999)</f>
        <v>photobooks</v>
      </c>
      <c r="S1539" s="10">
        <f t="shared" ref="S1539:S1602" si="196">(((J1539/60)/60)/24)+DATE(1970,1,1)+(-5/24)</f>
        <v>42552.106793981475</v>
      </c>
      <c r="T1539" s="10">
        <f t="shared" ref="T1539:T1602" si="197">(((I1539/60)/60)/24)+DATE(1970,1,1)+(-5/24)</f>
        <v>42588.541666666664</v>
      </c>
      <c r="U1539" s="11">
        <f t="shared" ref="U1539:U1602" si="198">YEAR(S1539)</f>
        <v>2016</v>
      </c>
      <c r="V1539" t="str">
        <f t="shared" ref="V1539:V1602" si="199">TEXT(S1539, "mmm")</f>
        <v>Jul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3"/>
        <v>102.62857142857142</v>
      </c>
      <c r="P1540" s="5">
        <f t="shared" si="192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41981.57372685185</v>
      </c>
      <c r="T1540" s="10">
        <f t="shared" si="197"/>
        <v>42026.57372685185</v>
      </c>
      <c r="U1540" s="11">
        <f t="shared" si="198"/>
        <v>2014</v>
      </c>
      <c r="V1540" t="str">
        <f t="shared" si="199"/>
        <v>Dec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3"/>
        <v>135.98609999999999</v>
      </c>
      <c r="P1541" s="5">
        <f t="shared" si="192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42705.710868055547</v>
      </c>
      <c r="T1541" s="10">
        <f t="shared" si="197"/>
        <v>42738.710868055547</v>
      </c>
      <c r="U1541" s="11">
        <f t="shared" si="198"/>
        <v>2016</v>
      </c>
      <c r="V1541" t="str">
        <f t="shared" si="199"/>
        <v>Dec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3"/>
        <v>117.86666666666667</v>
      </c>
      <c r="P1542" s="5">
        <f t="shared" si="192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41938.798796296294</v>
      </c>
      <c r="T1542" s="10">
        <f t="shared" si="197"/>
        <v>41968.843749999993</v>
      </c>
      <c r="U1542" s="11">
        <f t="shared" si="198"/>
        <v>2014</v>
      </c>
      <c r="V1542" t="str">
        <f t="shared" si="199"/>
        <v>Oct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3"/>
        <v>3.3333333333333333E-2</v>
      </c>
      <c r="P1543" s="5">
        <f t="shared" si="192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41974.503912037035</v>
      </c>
      <c r="T1543" s="10">
        <f t="shared" si="197"/>
        <v>42004.503912037035</v>
      </c>
      <c r="U1543" s="11">
        <f t="shared" si="198"/>
        <v>2014</v>
      </c>
      <c r="V1543" t="str">
        <f t="shared" si="199"/>
        <v>Dec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3"/>
        <v>4</v>
      </c>
      <c r="P1544" s="5">
        <f t="shared" si="192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42170.788194444445</v>
      </c>
      <c r="T1544" s="10">
        <f t="shared" si="197"/>
        <v>42185.788194444445</v>
      </c>
      <c r="U1544" s="11">
        <f t="shared" si="198"/>
        <v>2015</v>
      </c>
      <c r="V1544" t="str">
        <f t="shared" si="199"/>
        <v>Jun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3"/>
        <v>0.44444444444444442</v>
      </c>
      <c r="P1545" s="5">
        <f t="shared" si="192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41935.301319444443</v>
      </c>
      <c r="T1545" s="10">
        <f t="shared" si="197"/>
        <v>41965.342986111107</v>
      </c>
      <c r="U1545" s="11">
        <f t="shared" si="198"/>
        <v>2014</v>
      </c>
      <c r="V1545" t="str">
        <f t="shared" si="199"/>
        <v>Oct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3"/>
        <v>0</v>
      </c>
      <c r="P1546" s="5">
        <f t="shared" si="192"/>
        <v>0</v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42052.842870370368</v>
      </c>
      <c r="T1546" s="10">
        <f t="shared" si="197"/>
        <v>42094.804166666661</v>
      </c>
      <c r="U1546" s="11">
        <f t="shared" si="198"/>
        <v>2015</v>
      </c>
      <c r="V1546" t="str">
        <f t="shared" si="199"/>
        <v>Feb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3"/>
        <v>3.3333333333333333E-2</v>
      </c>
      <c r="P1547" s="5">
        <f t="shared" si="192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42031.676319444443</v>
      </c>
      <c r="T1547" s="10">
        <f t="shared" si="197"/>
        <v>42065.677777777775</v>
      </c>
      <c r="U1547" s="11">
        <f t="shared" si="198"/>
        <v>2015</v>
      </c>
      <c r="V1547" t="str">
        <f t="shared" si="199"/>
        <v>Jan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3"/>
        <v>28.9</v>
      </c>
      <c r="P1548" s="5">
        <f t="shared" si="192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41839.004618055551</v>
      </c>
      <c r="T1548" s="10">
        <f t="shared" si="197"/>
        <v>41899.004618055551</v>
      </c>
      <c r="U1548" s="11">
        <f t="shared" si="198"/>
        <v>2014</v>
      </c>
      <c r="V1548" t="str">
        <f t="shared" si="199"/>
        <v>Jul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3"/>
        <v>0</v>
      </c>
      <c r="P1549" s="5">
        <f t="shared" si="192"/>
        <v>0</v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42782.218541666669</v>
      </c>
      <c r="T1549" s="10">
        <f t="shared" si="197"/>
        <v>42789.218541666669</v>
      </c>
      <c r="U1549" s="11">
        <f t="shared" si="198"/>
        <v>2017</v>
      </c>
      <c r="V1549" t="str">
        <f t="shared" si="199"/>
        <v>Feb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3"/>
        <v>8.5714285714285712</v>
      </c>
      <c r="P1550" s="5">
        <f t="shared" si="192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42286.673842592594</v>
      </c>
      <c r="T1550" s="10">
        <f t="shared" si="197"/>
        <v>42316.715509259251</v>
      </c>
      <c r="U1550" s="11">
        <f t="shared" si="198"/>
        <v>2015</v>
      </c>
      <c r="V1550" t="str">
        <f t="shared" si="199"/>
        <v>Oct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3"/>
        <v>34</v>
      </c>
      <c r="P1551" s="5">
        <f t="shared" si="192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42280.927766203698</v>
      </c>
      <c r="T1551" s="10">
        <f t="shared" si="197"/>
        <v>42310.96943287037</v>
      </c>
      <c r="U1551" s="11">
        <f t="shared" si="198"/>
        <v>2015</v>
      </c>
      <c r="V1551" t="str">
        <f t="shared" si="199"/>
        <v>Oct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3"/>
        <v>13.466666666666665</v>
      </c>
      <c r="P1552" s="5">
        <f t="shared" si="192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42472.24113425926</v>
      </c>
      <c r="T1552" s="10">
        <f t="shared" si="197"/>
        <v>42502.24113425926</v>
      </c>
      <c r="U1552" s="11">
        <f t="shared" si="198"/>
        <v>2016</v>
      </c>
      <c r="V1552" t="str">
        <f t="shared" si="199"/>
        <v>Apr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3"/>
        <v>0</v>
      </c>
      <c r="P1553" s="5">
        <f t="shared" si="192"/>
        <v>0</v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42121.616192129623</v>
      </c>
      <c r="T1553" s="10">
        <f t="shared" si="197"/>
        <v>42151.616192129623</v>
      </c>
      <c r="U1553" s="11">
        <f t="shared" si="198"/>
        <v>2015</v>
      </c>
      <c r="V1553" t="str">
        <f t="shared" si="199"/>
        <v>Apr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3"/>
        <v>49.186046511627907</v>
      </c>
      <c r="P1554" s="5">
        <f t="shared" si="192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41892.480416666665</v>
      </c>
      <c r="T1554" s="10">
        <f t="shared" si="197"/>
        <v>41912.957638888889</v>
      </c>
      <c r="U1554" s="11">
        <f t="shared" si="198"/>
        <v>2014</v>
      </c>
      <c r="V1554" t="str">
        <f t="shared" si="199"/>
        <v>Sep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3"/>
        <v>0</v>
      </c>
      <c r="P1555" s="5">
        <f t="shared" si="192"/>
        <v>0</v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42219.074618055551</v>
      </c>
      <c r="T1555" s="10">
        <f t="shared" si="197"/>
        <v>42249.074618055551</v>
      </c>
      <c r="U1555" s="11">
        <f t="shared" si="198"/>
        <v>2015</v>
      </c>
      <c r="V1555" t="str">
        <f t="shared" si="199"/>
        <v>Aug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3"/>
        <v>0</v>
      </c>
      <c r="P1556" s="5">
        <f t="shared" si="192"/>
        <v>0</v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42188.043865740743</v>
      </c>
      <c r="T1556" s="10">
        <f t="shared" si="197"/>
        <v>42218.043865740743</v>
      </c>
      <c r="U1556" s="11">
        <f t="shared" si="198"/>
        <v>2015</v>
      </c>
      <c r="V1556" t="str">
        <f t="shared" si="199"/>
        <v>Jul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3"/>
        <v>0</v>
      </c>
      <c r="P1557" s="5">
        <f t="shared" si="192"/>
        <v>0</v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42241.405462962961</v>
      </c>
      <c r="T1557" s="10">
        <f t="shared" si="197"/>
        <v>42264.499999999993</v>
      </c>
      <c r="U1557" s="11">
        <f t="shared" si="198"/>
        <v>2015</v>
      </c>
      <c r="V1557" t="str">
        <f t="shared" si="199"/>
        <v>Aug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3"/>
        <v>45.133333333333333</v>
      </c>
      <c r="P1558" s="5">
        <f t="shared" si="192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42524.944722222215</v>
      </c>
      <c r="T1558" s="10">
        <f t="shared" si="197"/>
        <v>42554.944722222215</v>
      </c>
      <c r="U1558" s="11">
        <f t="shared" si="198"/>
        <v>2016</v>
      </c>
      <c r="V1558" t="str">
        <f t="shared" si="199"/>
        <v>Jun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3"/>
        <v>4</v>
      </c>
      <c r="P1559" s="5">
        <f t="shared" si="192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41871.444826388884</v>
      </c>
      <c r="T1559" s="10">
        <f t="shared" si="197"/>
        <v>41902.444826388884</v>
      </c>
      <c r="U1559" s="11">
        <f t="shared" si="198"/>
        <v>2014</v>
      </c>
      <c r="V1559" t="str">
        <f t="shared" si="199"/>
        <v>Aug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3"/>
        <v>4.666666666666667</v>
      </c>
      <c r="P1560" s="5">
        <f t="shared" si="192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42185.189340277771</v>
      </c>
      <c r="T1560" s="10">
        <f t="shared" si="197"/>
        <v>42244.299999999996</v>
      </c>
      <c r="U1560" s="11">
        <f t="shared" si="198"/>
        <v>2015</v>
      </c>
      <c r="V1560" t="str">
        <f t="shared" si="199"/>
        <v>Jun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3"/>
        <v>0.33333333333333337</v>
      </c>
      <c r="P1561" s="5">
        <f t="shared" si="192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42107.844895833325</v>
      </c>
      <c r="T1561" s="10">
        <f t="shared" si="197"/>
        <v>42122.844895833325</v>
      </c>
      <c r="U1561" s="11">
        <f t="shared" si="198"/>
        <v>2015</v>
      </c>
      <c r="V1561" t="str">
        <f t="shared" si="199"/>
        <v>Apr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3"/>
        <v>3.7600000000000002</v>
      </c>
      <c r="P1562" s="5">
        <f t="shared" si="192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41935.812418981477</v>
      </c>
      <c r="T1562" s="10">
        <f t="shared" si="197"/>
        <v>41955.854085648149</v>
      </c>
      <c r="U1562" s="11">
        <f t="shared" si="198"/>
        <v>2014</v>
      </c>
      <c r="V1562" t="str">
        <f t="shared" si="199"/>
        <v>Oct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3"/>
        <v>0.67</v>
      </c>
      <c r="P1563" s="5">
        <f t="shared" si="192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41554.833368055552</v>
      </c>
      <c r="T1563" s="10">
        <f t="shared" si="197"/>
        <v>41584.875034722223</v>
      </c>
      <c r="U1563" s="11">
        <f t="shared" si="198"/>
        <v>2013</v>
      </c>
      <c r="V1563" t="str">
        <f t="shared" si="199"/>
        <v>Oct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3"/>
        <v>0</v>
      </c>
      <c r="P1564" s="5">
        <f t="shared" si="192"/>
        <v>0</v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40079.357824074068</v>
      </c>
      <c r="T1564" s="10">
        <f t="shared" si="197"/>
        <v>40148.826388888883</v>
      </c>
      <c r="U1564" s="11">
        <f t="shared" si="198"/>
        <v>2009</v>
      </c>
      <c r="V1564" t="str">
        <f t="shared" si="199"/>
        <v>Sep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3"/>
        <v>1.4166666666666665</v>
      </c>
      <c r="P1565" s="5">
        <f t="shared" si="192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41652.534155092588</v>
      </c>
      <c r="T1565" s="10">
        <f t="shared" si="197"/>
        <v>41712.492488425924</v>
      </c>
      <c r="U1565" s="11">
        <f t="shared" si="198"/>
        <v>2014</v>
      </c>
      <c r="V1565" t="str">
        <f t="shared" si="199"/>
        <v>Jan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3"/>
        <v>0.1</v>
      </c>
      <c r="P1566" s="5">
        <f t="shared" si="192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42121.158668981479</v>
      </c>
      <c r="T1566" s="10">
        <f t="shared" si="197"/>
        <v>42152.628472222219</v>
      </c>
      <c r="U1566" s="11">
        <f t="shared" si="198"/>
        <v>2015</v>
      </c>
      <c r="V1566" t="str">
        <f t="shared" si="199"/>
        <v>Apr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3"/>
        <v>2.5</v>
      </c>
      <c r="P1567" s="5">
        <f t="shared" si="192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40672.521539351852</v>
      </c>
      <c r="T1567" s="10">
        <f t="shared" si="197"/>
        <v>40702.521539351852</v>
      </c>
      <c r="U1567" s="11">
        <f t="shared" si="198"/>
        <v>2011</v>
      </c>
      <c r="V1567" t="str">
        <f t="shared" si="199"/>
        <v>May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3"/>
        <v>21.25</v>
      </c>
      <c r="P1568" s="5">
        <f t="shared" si="192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42549.708379629628</v>
      </c>
      <c r="T1568" s="10">
        <f t="shared" si="197"/>
        <v>42578.708333333336</v>
      </c>
      <c r="U1568" s="11">
        <f t="shared" si="198"/>
        <v>2016</v>
      </c>
      <c r="V1568" t="str">
        <f t="shared" si="199"/>
        <v>Jun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3"/>
        <v>4.117647058823529</v>
      </c>
      <c r="P1569" s="5">
        <f t="shared" si="192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41671.728530092587</v>
      </c>
      <c r="T1569" s="10">
        <f t="shared" si="197"/>
        <v>41686.791666666664</v>
      </c>
      <c r="U1569" s="11">
        <f t="shared" si="198"/>
        <v>2014</v>
      </c>
      <c r="V1569" t="str">
        <f t="shared" si="199"/>
        <v>Feb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3"/>
        <v>13.639999999999999</v>
      </c>
      <c r="P1570" s="5">
        <f t="shared" si="192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41961.853993055549</v>
      </c>
      <c r="T1570" s="10">
        <f t="shared" si="197"/>
        <v>41996.853993055549</v>
      </c>
      <c r="U1570" s="11">
        <f t="shared" si="198"/>
        <v>2014</v>
      </c>
      <c r="V1570" t="str">
        <f t="shared" si="199"/>
        <v>Nov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3"/>
        <v>0</v>
      </c>
      <c r="P1571" s="5">
        <f t="shared" si="192"/>
        <v>0</v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41389.471226851849</v>
      </c>
      <c r="T1571" s="10">
        <f t="shared" si="197"/>
        <v>41419.471226851849</v>
      </c>
      <c r="U1571" s="11">
        <f t="shared" si="198"/>
        <v>2013</v>
      </c>
      <c r="V1571" t="str">
        <f t="shared" si="199"/>
        <v>Apr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3"/>
        <v>41.4</v>
      </c>
      <c r="P1572" s="5">
        <f t="shared" si="192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42438.605115740742</v>
      </c>
      <c r="T1572" s="10">
        <f t="shared" si="197"/>
        <v>42468.56344907407</v>
      </c>
      <c r="U1572" s="11">
        <f t="shared" si="198"/>
        <v>2016</v>
      </c>
      <c r="V1572" t="str">
        <f t="shared" si="199"/>
        <v>Mar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3"/>
        <v>0.66115702479338845</v>
      </c>
      <c r="P1573" s="5">
        <f t="shared" si="192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42144.561145833337</v>
      </c>
      <c r="T1573" s="10">
        <f t="shared" si="197"/>
        <v>42174.561145833337</v>
      </c>
      <c r="U1573" s="11">
        <f t="shared" si="198"/>
        <v>2015</v>
      </c>
      <c r="V1573" t="str">
        <f t="shared" si="199"/>
        <v>May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3"/>
        <v>5</v>
      </c>
      <c r="P1574" s="5">
        <f t="shared" si="192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42403.824756944443</v>
      </c>
      <c r="T1574" s="10">
        <f t="shared" si="197"/>
        <v>42428.790972222218</v>
      </c>
      <c r="U1574" s="11">
        <f t="shared" si="198"/>
        <v>2016</v>
      </c>
      <c r="V1574" t="str">
        <f t="shared" si="199"/>
        <v>Feb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3"/>
        <v>2.4777777777777779</v>
      </c>
      <c r="P1575" s="5">
        <f t="shared" si="192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42785.791689814818</v>
      </c>
      <c r="T1575" s="10">
        <f t="shared" si="197"/>
        <v>42825.957638888889</v>
      </c>
      <c r="U1575" s="11">
        <f t="shared" si="198"/>
        <v>2017</v>
      </c>
      <c r="V1575" t="str">
        <f t="shared" si="199"/>
        <v>Feb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3"/>
        <v>5.0599999999999996</v>
      </c>
      <c r="P1576" s="5">
        <f t="shared" si="192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42017.719085648147</v>
      </c>
      <c r="T1576" s="10">
        <f t="shared" si="197"/>
        <v>42052.719085648147</v>
      </c>
      <c r="U1576" s="11">
        <f t="shared" si="198"/>
        <v>2015</v>
      </c>
      <c r="V1576" t="str">
        <f t="shared" si="199"/>
        <v>Jan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3"/>
        <v>22.91</v>
      </c>
      <c r="P1577" s="5">
        <f t="shared" si="192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41799.315925925926</v>
      </c>
      <c r="T1577" s="10">
        <f t="shared" si="197"/>
        <v>41829.315925925926</v>
      </c>
      <c r="U1577" s="11">
        <f t="shared" si="198"/>
        <v>2014</v>
      </c>
      <c r="V1577" t="str">
        <f t="shared" si="199"/>
        <v>Jun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3"/>
        <v>13</v>
      </c>
      <c r="P1578" s="5">
        <f t="shared" si="192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42140.670925925922</v>
      </c>
      <c r="T1578" s="10">
        <f t="shared" si="197"/>
        <v>42185.670925925922</v>
      </c>
      <c r="U1578" s="11">
        <f t="shared" si="198"/>
        <v>2015</v>
      </c>
      <c r="V1578" t="str">
        <f t="shared" si="199"/>
        <v>May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3"/>
        <v>0.54999999999999993</v>
      </c>
      <c r="P1579" s="5">
        <f t="shared" si="192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41054.639444444445</v>
      </c>
      <c r="T1579" s="10">
        <f t="shared" si="197"/>
        <v>41114.639444444445</v>
      </c>
      <c r="U1579" s="11">
        <f t="shared" si="198"/>
        <v>2012</v>
      </c>
      <c r="V1579" t="str">
        <f t="shared" si="199"/>
        <v>May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3"/>
        <v>10.806536636794938</v>
      </c>
      <c r="P1580" s="5">
        <f t="shared" si="192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40398.857534722221</v>
      </c>
      <c r="T1580" s="10">
        <f t="shared" si="197"/>
        <v>40422.875</v>
      </c>
      <c r="U1580" s="11">
        <f t="shared" si="198"/>
        <v>2010</v>
      </c>
      <c r="V1580" t="str">
        <f t="shared" si="199"/>
        <v>Aug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3"/>
        <v>0.84008400840084008</v>
      </c>
      <c r="P1581" s="5">
        <f t="shared" si="192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41481.788090277776</v>
      </c>
      <c r="T1581" s="10">
        <f t="shared" si="197"/>
        <v>41514.788090277776</v>
      </c>
      <c r="U1581" s="11">
        <f t="shared" si="198"/>
        <v>2013</v>
      </c>
      <c r="V1581" t="str">
        <f t="shared" si="199"/>
        <v>Jul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3"/>
        <v>0</v>
      </c>
      <c r="P1582" s="5">
        <f t="shared" si="192"/>
        <v>0</v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40989.841736111113</v>
      </c>
      <c r="T1582" s="10">
        <f t="shared" si="197"/>
        <v>41049.841736111113</v>
      </c>
      <c r="U1582" s="11">
        <f t="shared" si="198"/>
        <v>2012</v>
      </c>
      <c r="V1582" t="str">
        <f t="shared" si="199"/>
        <v>Mar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3"/>
        <v>0.5</v>
      </c>
      <c r="P1583" s="5">
        <f t="shared" si="192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42325.240624999999</v>
      </c>
      <c r="T1583" s="10">
        <f t="shared" si="197"/>
        <v>42357.240624999999</v>
      </c>
      <c r="U1583" s="11">
        <f t="shared" si="198"/>
        <v>2015</v>
      </c>
      <c r="V1583" t="str">
        <f t="shared" si="199"/>
        <v>Nov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3"/>
        <v>9.3000000000000007</v>
      </c>
      <c r="P1584" s="5">
        <f t="shared" si="192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42246.581631944442</v>
      </c>
      <c r="T1584" s="10">
        <f t="shared" si="197"/>
        <v>42303.680555555555</v>
      </c>
      <c r="U1584" s="11">
        <f t="shared" si="198"/>
        <v>2015</v>
      </c>
      <c r="V1584" t="str">
        <f t="shared" si="199"/>
        <v>Aug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3"/>
        <v>7.4999999999999997E-2</v>
      </c>
      <c r="P1585" s="5">
        <f t="shared" si="192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41877.696655092594</v>
      </c>
      <c r="T1585" s="10">
        <f t="shared" si="197"/>
        <v>41907.696655092594</v>
      </c>
      <c r="U1585" s="11">
        <f t="shared" si="198"/>
        <v>2014</v>
      </c>
      <c r="V1585" t="str">
        <f t="shared" si="199"/>
        <v>Aug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3"/>
        <v>0</v>
      </c>
      <c r="P1586" s="5">
        <f t="shared" si="192"/>
        <v>0</v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41779.440983796296</v>
      </c>
      <c r="T1586" s="10">
        <f t="shared" si="197"/>
        <v>41789.440983796296</v>
      </c>
      <c r="U1586" s="11">
        <f t="shared" si="198"/>
        <v>2014</v>
      </c>
      <c r="V1586" t="str">
        <f t="shared" si="199"/>
        <v>May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3"/>
        <v>79</v>
      </c>
      <c r="P1587" s="5">
        <f t="shared" si="192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42707.687129629623</v>
      </c>
      <c r="T1587" s="10">
        <f t="shared" si="197"/>
        <v>42729.249999999993</v>
      </c>
      <c r="U1587" s="11">
        <f t="shared" si="198"/>
        <v>2016</v>
      </c>
      <c r="V1587" t="str">
        <f t="shared" si="199"/>
        <v>Dec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3"/>
        <v>0</v>
      </c>
      <c r="P1588" s="5">
        <f t="shared" si="192"/>
        <v>0</v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42068.896087962967</v>
      </c>
      <c r="T1588" s="10">
        <f t="shared" si="197"/>
        <v>42098.854421296295</v>
      </c>
      <c r="U1588" s="11">
        <f t="shared" si="198"/>
        <v>2015</v>
      </c>
      <c r="V1588" t="str">
        <f t="shared" si="199"/>
        <v>Mar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3"/>
        <v>1.3333333333333334E-2</v>
      </c>
      <c r="P1589" s="5">
        <f t="shared" si="192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41956.742650462962</v>
      </c>
      <c r="T1589" s="10">
        <f t="shared" si="197"/>
        <v>41986.742650462962</v>
      </c>
      <c r="U1589" s="11">
        <f t="shared" si="198"/>
        <v>2014</v>
      </c>
      <c r="V1589" t="str">
        <f t="shared" si="199"/>
        <v>Nov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3"/>
        <v>0</v>
      </c>
      <c r="P1590" s="5">
        <f t="shared" si="192"/>
        <v>0</v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42005.041655092595</v>
      </c>
      <c r="T1590" s="10">
        <f t="shared" si="197"/>
        <v>42035.633333333331</v>
      </c>
      <c r="U1590" s="11">
        <f t="shared" si="198"/>
        <v>2015</v>
      </c>
      <c r="V1590" t="str">
        <f t="shared" si="199"/>
        <v>Jan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3"/>
        <v>0</v>
      </c>
      <c r="P1591" s="5">
        <f t="shared" si="192"/>
        <v>0</v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42256.776458333326</v>
      </c>
      <c r="T1591" s="10">
        <f t="shared" si="197"/>
        <v>42286.776458333326</v>
      </c>
      <c r="U1591" s="11">
        <f t="shared" si="198"/>
        <v>2015</v>
      </c>
      <c r="V1591" t="str">
        <f t="shared" si="199"/>
        <v>Sep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3"/>
        <v>1.7000000000000002</v>
      </c>
      <c r="P1592" s="5">
        <f t="shared" si="192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42240.648888888885</v>
      </c>
      <c r="T1592" s="10">
        <f t="shared" si="197"/>
        <v>42270.648888888885</v>
      </c>
      <c r="U1592" s="11">
        <f t="shared" si="198"/>
        <v>2015</v>
      </c>
      <c r="V1592" t="str">
        <f t="shared" si="199"/>
        <v>Aug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3"/>
        <v>29.228571428571428</v>
      </c>
      <c r="P1593" s="5">
        <f t="shared" si="192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42433.517835648141</v>
      </c>
      <c r="T1593" s="10">
        <f t="shared" si="197"/>
        <v>42463.476168981484</v>
      </c>
      <c r="U1593" s="11">
        <f t="shared" si="198"/>
        <v>2016</v>
      </c>
      <c r="V1593" t="str">
        <f t="shared" si="199"/>
        <v>Mar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3"/>
        <v>0</v>
      </c>
      <c r="P1594" s="5">
        <f t="shared" si="192"/>
        <v>0</v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42045.86440972222</v>
      </c>
      <c r="T1594" s="10">
        <f t="shared" si="197"/>
        <v>42090.822743055549</v>
      </c>
      <c r="U1594" s="11">
        <f t="shared" si="198"/>
        <v>2015</v>
      </c>
      <c r="V1594" t="str">
        <f t="shared" si="199"/>
        <v>Feb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3"/>
        <v>1.3636363636363637E-2</v>
      </c>
      <c r="P1595" s="5">
        <f t="shared" si="192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42033.63721064815</v>
      </c>
      <c r="T1595" s="10">
        <f t="shared" si="197"/>
        <v>42063.63721064815</v>
      </c>
      <c r="U1595" s="11">
        <f t="shared" si="198"/>
        <v>2015</v>
      </c>
      <c r="V1595" t="str">
        <f t="shared" si="199"/>
        <v>Jan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3"/>
        <v>20.5</v>
      </c>
      <c r="P1596" s="5">
        <f t="shared" si="192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42445.504421296289</v>
      </c>
      <c r="T1596" s="10">
        <f t="shared" si="197"/>
        <v>42505.472916666658</v>
      </c>
      <c r="U1596" s="11">
        <f t="shared" si="198"/>
        <v>2016</v>
      </c>
      <c r="V1596" t="str">
        <f t="shared" si="199"/>
        <v>Mar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3"/>
        <v>0.27999999999999997</v>
      </c>
      <c r="P1597" s="5">
        <f t="shared" si="192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41779.84175925926</v>
      </c>
      <c r="T1597" s="10">
        <f t="shared" si="197"/>
        <v>41808.634027777778</v>
      </c>
      <c r="U1597" s="11">
        <f t="shared" si="198"/>
        <v>2014</v>
      </c>
      <c r="V1597" t="str">
        <f t="shared" si="199"/>
        <v>May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3"/>
        <v>2.3076923076923079</v>
      </c>
      <c r="P1598" s="5">
        <f t="shared" si="192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41941.221863425926</v>
      </c>
      <c r="T1598" s="10">
        <f t="shared" si="197"/>
        <v>41986.26353009259</v>
      </c>
      <c r="U1598" s="11">
        <f t="shared" si="198"/>
        <v>2014</v>
      </c>
      <c r="V1598" t="str">
        <f t="shared" si="199"/>
        <v>Oct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3"/>
        <v>0</v>
      </c>
      <c r="P1599" s="5">
        <f t="shared" si="192"/>
        <v>0</v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42603.145798611113</v>
      </c>
      <c r="T1599" s="10">
        <f t="shared" si="197"/>
        <v>42633.145798611113</v>
      </c>
      <c r="U1599" s="11">
        <f t="shared" si="198"/>
        <v>2016</v>
      </c>
      <c r="V1599" t="str">
        <f t="shared" si="199"/>
        <v>Aug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3"/>
        <v>0.125</v>
      </c>
      <c r="P1600" s="5">
        <f t="shared" si="192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42151.459004629629</v>
      </c>
      <c r="T1600" s="10">
        <f t="shared" si="197"/>
        <v>42211.459004629629</v>
      </c>
      <c r="U1600" s="11">
        <f t="shared" si="198"/>
        <v>2015</v>
      </c>
      <c r="V1600" t="str">
        <f t="shared" si="199"/>
        <v>May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3"/>
        <v>0</v>
      </c>
      <c r="P1601" s="5">
        <f t="shared" si="192"/>
        <v>0</v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42438.330740740734</v>
      </c>
      <c r="T1601" s="10">
        <f t="shared" si="197"/>
        <v>42468.289074074077</v>
      </c>
      <c r="U1601" s="11">
        <f t="shared" si="198"/>
        <v>2016</v>
      </c>
      <c r="V1601" t="str">
        <f t="shared" si="199"/>
        <v>Mar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3"/>
        <v>7.3400000000000007</v>
      </c>
      <c r="P1602" s="5">
        <f t="shared" ref="P1602:P1665" si="200">IFERROR(E1602/L1602,0)</f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41790.848981481482</v>
      </c>
      <c r="T1602" s="10">
        <f t="shared" si="197"/>
        <v>41835.007638888885</v>
      </c>
      <c r="U1602" s="11">
        <f t="shared" si="198"/>
        <v>2014</v>
      </c>
      <c r="V1602" t="str">
        <f t="shared" si="199"/>
        <v>May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1">(E1603/D1603)*100</f>
        <v>108.2492</v>
      </c>
      <c r="P1603" s="5">
        <f t="shared" si="200"/>
        <v>48.325535714285714</v>
      </c>
      <c r="Q1603" t="str">
        <f t="shared" ref="Q1603:Q1666" si="202">LEFT(N1603,FIND("/",N1603)-1)</f>
        <v>music</v>
      </c>
      <c r="R1603" t="str">
        <f t="shared" ref="R1603:R1666" si="203">MID(N1603,FIND("/",N1603)+1,9999)</f>
        <v>rock</v>
      </c>
      <c r="S1603" s="10">
        <f t="shared" ref="S1603:S1666" si="204">(((J1603/60)/60)/24)+DATE(1970,1,1)+(-5/24)</f>
        <v>40637.884641203702</v>
      </c>
      <c r="T1603" s="10">
        <f t="shared" ref="T1603:T1666" si="205">(((I1603/60)/60)/24)+DATE(1970,1,1)+(-5/24)</f>
        <v>40667.884641203702</v>
      </c>
      <c r="U1603" s="11">
        <f t="shared" ref="U1603:U1666" si="206">YEAR(S1603)</f>
        <v>2011</v>
      </c>
      <c r="V1603" t="str">
        <f t="shared" ref="V1603:V1666" si="207">TEXT(S1603, "mmm")</f>
        <v>Apr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1"/>
        <v>100.16666666666667</v>
      </c>
      <c r="P1604" s="5">
        <f t="shared" si="200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40788.089317129627</v>
      </c>
      <c r="T1604" s="10">
        <f t="shared" si="205"/>
        <v>40830.75</v>
      </c>
      <c r="U1604" s="11">
        <f t="shared" si="206"/>
        <v>2011</v>
      </c>
      <c r="V1604" t="str">
        <f t="shared" si="207"/>
        <v>Sep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1"/>
        <v>100.03299999999999</v>
      </c>
      <c r="P1605" s="5">
        <f t="shared" si="200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40875.961331018516</v>
      </c>
      <c r="T1605" s="10">
        <f t="shared" si="205"/>
        <v>40935.961331018516</v>
      </c>
      <c r="U1605" s="11">
        <f t="shared" si="206"/>
        <v>2011</v>
      </c>
      <c r="V1605" t="str">
        <f t="shared" si="207"/>
        <v>Nov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1"/>
        <v>122.10714285714286</v>
      </c>
      <c r="P1606" s="5">
        <f t="shared" si="200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40945.636979166666</v>
      </c>
      <c r="T1606" s="10">
        <f t="shared" si="205"/>
        <v>40985.595312499994</v>
      </c>
      <c r="U1606" s="11">
        <f t="shared" si="206"/>
        <v>2012</v>
      </c>
      <c r="V1606" t="str">
        <f t="shared" si="207"/>
        <v>Feb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1"/>
        <v>100.69333333333334</v>
      </c>
      <c r="P1607" s="5">
        <f t="shared" si="200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40746.804548611108</v>
      </c>
      <c r="T1607" s="10">
        <f t="shared" si="205"/>
        <v>40756.083333333328</v>
      </c>
      <c r="U1607" s="11">
        <f t="shared" si="206"/>
        <v>2011</v>
      </c>
      <c r="V1607" t="str">
        <f t="shared" si="207"/>
        <v>Jul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1"/>
        <v>101.004125</v>
      </c>
      <c r="P1608" s="5">
        <f t="shared" si="200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40535.903217592589</v>
      </c>
      <c r="T1608" s="10">
        <f t="shared" si="205"/>
        <v>40625.861550925925</v>
      </c>
      <c r="U1608" s="11">
        <f t="shared" si="206"/>
        <v>2010</v>
      </c>
      <c r="V1608" t="str">
        <f t="shared" si="207"/>
        <v>Dec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1"/>
        <v>145.11000000000001</v>
      </c>
      <c r="P1609" s="5">
        <f t="shared" si="200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41053.600127314814</v>
      </c>
      <c r="T1609" s="10">
        <f t="shared" si="205"/>
        <v>41074.600127314814</v>
      </c>
      <c r="U1609" s="11">
        <f t="shared" si="206"/>
        <v>2012</v>
      </c>
      <c r="V1609" t="str">
        <f t="shared" si="207"/>
        <v>May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1"/>
        <v>101.25</v>
      </c>
      <c r="P1610" s="5">
        <f t="shared" si="200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41607.622523148144</v>
      </c>
      <c r="T1610" s="10">
        <f t="shared" si="205"/>
        <v>41640.018055555556</v>
      </c>
      <c r="U1610" s="11">
        <f t="shared" si="206"/>
        <v>2013</v>
      </c>
      <c r="V1610" t="str">
        <f t="shared" si="207"/>
        <v>Nov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1"/>
        <v>118.33333333333333</v>
      </c>
      <c r="P1611" s="5">
        <f t="shared" si="200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40795.792928240735</v>
      </c>
      <c r="T1611" s="10">
        <f t="shared" si="205"/>
        <v>40849.125</v>
      </c>
      <c r="U1611" s="11">
        <f t="shared" si="206"/>
        <v>2011</v>
      </c>
      <c r="V1611" t="str">
        <f t="shared" si="207"/>
        <v>Sep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1"/>
        <v>271.85000000000002</v>
      </c>
      <c r="P1612" s="5">
        <f t="shared" si="200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41228.716550925921</v>
      </c>
      <c r="T1612" s="10">
        <f t="shared" si="205"/>
        <v>41258.716550925921</v>
      </c>
      <c r="U1612" s="11">
        <f t="shared" si="206"/>
        <v>2012</v>
      </c>
      <c r="V1612" t="str">
        <f t="shared" si="207"/>
        <v>Nov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1"/>
        <v>125.125</v>
      </c>
      <c r="P1613" s="5">
        <f t="shared" si="200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41408.792037037034</v>
      </c>
      <c r="T1613" s="10">
        <f t="shared" si="205"/>
        <v>41429.792037037034</v>
      </c>
      <c r="U1613" s="11">
        <f t="shared" si="206"/>
        <v>2013</v>
      </c>
      <c r="V1613" t="str">
        <f t="shared" si="207"/>
        <v>May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1"/>
        <v>110.00000000000001</v>
      </c>
      <c r="P1614" s="5">
        <f t="shared" si="200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41246.666481481479</v>
      </c>
      <c r="T1614" s="10">
        <f t="shared" si="205"/>
        <v>41276.666481481479</v>
      </c>
      <c r="U1614" s="11">
        <f t="shared" si="206"/>
        <v>2012</v>
      </c>
      <c r="V1614" t="str">
        <f t="shared" si="207"/>
        <v>Dec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1"/>
        <v>101.49999999999999</v>
      </c>
      <c r="P1615" s="5">
        <f t="shared" si="200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41081.861134259256</v>
      </c>
      <c r="T1615" s="10">
        <f t="shared" si="205"/>
        <v>41111.861134259256</v>
      </c>
      <c r="U1615" s="11">
        <f t="shared" si="206"/>
        <v>2012</v>
      </c>
      <c r="V1615" t="str">
        <f t="shared" si="207"/>
        <v>Jun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1"/>
        <v>102.69999999999999</v>
      </c>
      <c r="P1616" s="5">
        <f t="shared" si="200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41794.772789351846</v>
      </c>
      <c r="T1616" s="10">
        <f t="shared" si="205"/>
        <v>41854.5</v>
      </c>
      <c r="U1616" s="11">
        <f t="shared" si="206"/>
        <v>2014</v>
      </c>
      <c r="V1616" t="str">
        <f t="shared" si="207"/>
        <v>Jun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1"/>
        <v>114.12500000000001</v>
      </c>
      <c r="P1617" s="5">
        <f t="shared" si="200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40844.842546296291</v>
      </c>
      <c r="T1617" s="10">
        <f t="shared" si="205"/>
        <v>40889.884212962963</v>
      </c>
      <c r="U1617" s="11">
        <f t="shared" si="206"/>
        <v>2011</v>
      </c>
      <c r="V1617" t="str">
        <f t="shared" si="207"/>
        <v>Oct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1"/>
        <v>104.2</v>
      </c>
      <c r="P1618" s="5">
        <f t="shared" si="200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41194.507187499999</v>
      </c>
      <c r="T1618" s="10">
        <f t="shared" si="205"/>
        <v>41235.708333333328</v>
      </c>
      <c r="U1618" s="11">
        <f t="shared" si="206"/>
        <v>2012</v>
      </c>
      <c r="V1618" t="str">
        <f t="shared" si="207"/>
        <v>Oct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1"/>
        <v>145.85714285714286</v>
      </c>
      <c r="P1619" s="5">
        <f t="shared" si="200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41546.455879629626</v>
      </c>
      <c r="T1619" s="10">
        <f t="shared" si="205"/>
        <v>41579.583333333328</v>
      </c>
      <c r="U1619" s="11">
        <f t="shared" si="206"/>
        <v>2013</v>
      </c>
      <c r="V1619" t="str">
        <f t="shared" si="207"/>
        <v>Sep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1"/>
        <v>105.06666666666666</v>
      </c>
      <c r="P1620" s="5">
        <f t="shared" si="200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41301.446006944439</v>
      </c>
      <c r="T1620" s="10">
        <f t="shared" si="205"/>
        <v>41341.446006944439</v>
      </c>
      <c r="U1620" s="11">
        <f t="shared" si="206"/>
        <v>2013</v>
      </c>
      <c r="V1620" t="str">
        <f t="shared" si="207"/>
        <v>Jan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1"/>
        <v>133.33333333333331</v>
      </c>
      <c r="P1621" s="5">
        <f t="shared" si="200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41875.977847222224</v>
      </c>
      <c r="T1621" s="10">
        <f t="shared" si="205"/>
        <v>41896.977847222224</v>
      </c>
      <c r="U1621" s="11">
        <f t="shared" si="206"/>
        <v>2014</v>
      </c>
      <c r="V1621" t="str">
        <f t="shared" si="207"/>
        <v>Aug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1"/>
        <v>112.99999999999999</v>
      </c>
      <c r="P1622" s="5">
        <f t="shared" si="200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41321.131249999999</v>
      </c>
      <c r="T1622" s="10">
        <f t="shared" si="205"/>
        <v>41328.131249999999</v>
      </c>
      <c r="U1622" s="11">
        <f t="shared" si="206"/>
        <v>2013</v>
      </c>
      <c r="V1622" t="str">
        <f t="shared" si="207"/>
        <v>Feb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1"/>
        <v>121.2</v>
      </c>
      <c r="P1623" s="5">
        <f t="shared" si="200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41003.398321759254</v>
      </c>
      <c r="T1623" s="10">
        <f t="shared" si="205"/>
        <v>41056.957638888889</v>
      </c>
      <c r="U1623" s="11">
        <f t="shared" si="206"/>
        <v>2012</v>
      </c>
      <c r="V1623" t="str">
        <f t="shared" si="207"/>
        <v>Apr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1"/>
        <v>101.72463768115942</v>
      </c>
      <c r="P1624" s="5">
        <f t="shared" si="200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41950.086504629624</v>
      </c>
      <c r="T1624" s="10">
        <f t="shared" si="205"/>
        <v>41990.124305555553</v>
      </c>
      <c r="U1624" s="11">
        <f t="shared" si="206"/>
        <v>2014</v>
      </c>
      <c r="V1624" t="str">
        <f t="shared" si="207"/>
        <v>Nov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1"/>
        <v>101.06666666666666</v>
      </c>
      <c r="P1625" s="5">
        <f t="shared" si="200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41453.480196759258</v>
      </c>
      <c r="T1625" s="10">
        <f t="shared" si="205"/>
        <v>41513.480196759258</v>
      </c>
      <c r="U1625" s="11">
        <f t="shared" si="206"/>
        <v>2013</v>
      </c>
      <c r="V1625" t="str">
        <f t="shared" si="207"/>
        <v>Jun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1"/>
        <v>118</v>
      </c>
      <c r="P1626" s="5">
        <f t="shared" si="200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41243.158969907403</v>
      </c>
      <c r="T1626" s="10">
        <f t="shared" si="205"/>
        <v>41283.158969907403</v>
      </c>
      <c r="U1626" s="11">
        <f t="shared" si="206"/>
        <v>2012</v>
      </c>
      <c r="V1626" t="str">
        <f t="shared" si="207"/>
        <v>Nov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1"/>
        <v>155.33333333333331</v>
      </c>
      <c r="P1627" s="5">
        <f t="shared" si="200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41135.491354166668</v>
      </c>
      <c r="T1627" s="10">
        <f t="shared" si="205"/>
        <v>41163.491354166668</v>
      </c>
      <c r="U1627" s="11">
        <f t="shared" si="206"/>
        <v>2012</v>
      </c>
      <c r="V1627" t="str">
        <f t="shared" si="207"/>
        <v>Aug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1"/>
        <v>101.18750000000001</v>
      </c>
      <c r="P1628" s="5">
        <f t="shared" si="200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41579.639664351853</v>
      </c>
      <c r="T1628" s="10">
        <f t="shared" si="205"/>
        <v>41609.681331018517</v>
      </c>
      <c r="U1628" s="11">
        <f t="shared" si="206"/>
        <v>2013</v>
      </c>
      <c r="V1628" t="str">
        <f t="shared" si="207"/>
        <v>Nov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1"/>
        <v>117</v>
      </c>
      <c r="P1629" s="5">
        <f t="shared" si="200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41205.498715277776</v>
      </c>
      <c r="T1629" s="10">
        <f t="shared" si="205"/>
        <v>41238.999305555553</v>
      </c>
      <c r="U1629" s="11">
        <f t="shared" si="206"/>
        <v>2012</v>
      </c>
      <c r="V1629" t="str">
        <f t="shared" si="207"/>
        <v>Oct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1"/>
        <v>100.925</v>
      </c>
      <c r="P1630" s="5">
        <f t="shared" si="200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41774.528726851851</v>
      </c>
      <c r="T1630" s="10">
        <f t="shared" si="205"/>
        <v>41807.528726851851</v>
      </c>
      <c r="U1630" s="11">
        <f t="shared" si="206"/>
        <v>2014</v>
      </c>
      <c r="V1630" t="str">
        <f t="shared" si="207"/>
        <v>May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1"/>
        <v>103.66666666666666</v>
      </c>
      <c r="P1631" s="5">
        <f t="shared" si="200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41645.658946759257</v>
      </c>
      <c r="T1631" s="10">
        <f t="shared" si="205"/>
        <v>41690.658946759257</v>
      </c>
      <c r="U1631" s="11">
        <f t="shared" si="206"/>
        <v>2014</v>
      </c>
      <c r="V1631" t="str">
        <f t="shared" si="207"/>
        <v>Jan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1"/>
        <v>265.25</v>
      </c>
      <c r="P1632" s="5">
        <f t="shared" si="200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40939.629340277774</v>
      </c>
      <c r="T1632" s="10">
        <f t="shared" si="205"/>
        <v>40970.082638888889</v>
      </c>
      <c r="U1632" s="11">
        <f t="shared" si="206"/>
        <v>2012</v>
      </c>
      <c r="V1632" t="str">
        <f t="shared" si="207"/>
        <v>Jan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1"/>
        <v>155.91</v>
      </c>
      <c r="P1633" s="5">
        <f t="shared" si="200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41164.65116898148</v>
      </c>
      <c r="T1633" s="10">
        <f t="shared" si="205"/>
        <v>41194.65116898148</v>
      </c>
      <c r="U1633" s="11">
        <f t="shared" si="206"/>
        <v>2012</v>
      </c>
      <c r="V1633" t="str">
        <f t="shared" si="207"/>
        <v>Sep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1"/>
        <v>101.62500000000001</v>
      </c>
      <c r="P1634" s="5">
        <f t="shared" si="200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40750.132569444439</v>
      </c>
      <c r="T1634" s="10">
        <f t="shared" si="205"/>
        <v>40810.132569444439</v>
      </c>
      <c r="U1634" s="11">
        <f t="shared" si="206"/>
        <v>2011</v>
      </c>
      <c r="V1634" t="str">
        <f t="shared" si="207"/>
        <v>Jul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1"/>
        <v>100</v>
      </c>
      <c r="P1635" s="5">
        <f t="shared" si="200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40896.675416666665</v>
      </c>
      <c r="T1635" s="10">
        <f t="shared" si="205"/>
        <v>40924</v>
      </c>
      <c r="U1635" s="11">
        <f t="shared" si="206"/>
        <v>2011</v>
      </c>
      <c r="V1635" t="str">
        <f t="shared" si="207"/>
        <v>Dec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1"/>
        <v>100.49999999999999</v>
      </c>
      <c r="P1636" s="5">
        <f t="shared" si="200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40657.981493055551</v>
      </c>
      <c r="T1636" s="10">
        <f t="shared" si="205"/>
        <v>40696.040972222218</v>
      </c>
      <c r="U1636" s="11">
        <f t="shared" si="206"/>
        <v>2011</v>
      </c>
      <c r="V1636" t="str">
        <f t="shared" si="207"/>
        <v>Apr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1"/>
        <v>125.29999999999998</v>
      </c>
      <c r="P1637" s="5">
        <f t="shared" si="200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42502.660428240742</v>
      </c>
      <c r="T1637" s="10">
        <f t="shared" si="205"/>
        <v>42562.660428240742</v>
      </c>
      <c r="U1637" s="11">
        <f t="shared" si="206"/>
        <v>2016</v>
      </c>
      <c r="V1637" t="str">
        <f t="shared" si="207"/>
        <v>May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1"/>
        <v>103.55555555555556</v>
      </c>
      <c r="P1638" s="5">
        <f t="shared" si="200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40662.878333333334</v>
      </c>
      <c r="T1638" s="10">
        <f t="shared" si="205"/>
        <v>40705.958333333328</v>
      </c>
      <c r="U1638" s="11">
        <f t="shared" si="206"/>
        <v>2011</v>
      </c>
      <c r="V1638" t="str">
        <f t="shared" si="207"/>
        <v>Apr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1"/>
        <v>103.8</v>
      </c>
      <c r="P1639" s="5">
        <f t="shared" si="200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40122.543287037035</v>
      </c>
      <c r="T1639" s="10">
        <f t="shared" si="205"/>
        <v>40178.777083333334</v>
      </c>
      <c r="U1639" s="11">
        <f t="shared" si="206"/>
        <v>2009</v>
      </c>
      <c r="V1639" t="str">
        <f t="shared" si="207"/>
        <v>Nov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1"/>
        <v>105</v>
      </c>
      <c r="P1640" s="5">
        <f t="shared" si="200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41288.478796296295</v>
      </c>
      <c r="T1640" s="10">
        <f t="shared" si="205"/>
        <v>41333.684027777774</v>
      </c>
      <c r="U1640" s="11">
        <f t="shared" si="206"/>
        <v>2013</v>
      </c>
      <c r="V1640" t="str">
        <f t="shared" si="207"/>
        <v>Jan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1"/>
        <v>100</v>
      </c>
      <c r="P1641" s="5">
        <f t="shared" si="200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40941.444039351853</v>
      </c>
      <c r="T1641" s="10">
        <f t="shared" si="205"/>
        <v>40971.444039351853</v>
      </c>
      <c r="U1641" s="11">
        <f t="shared" si="206"/>
        <v>2012</v>
      </c>
      <c r="V1641" t="str">
        <f t="shared" si="207"/>
        <v>Feb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1"/>
        <v>169.86</v>
      </c>
      <c r="P1642" s="5">
        <f t="shared" si="200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40379.022627314815</v>
      </c>
      <c r="T1642" s="10">
        <f t="shared" si="205"/>
        <v>40392.874305555553</v>
      </c>
      <c r="U1642" s="11">
        <f t="shared" si="206"/>
        <v>2010</v>
      </c>
      <c r="V1642" t="str">
        <f t="shared" si="207"/>
        <v>Jul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1"/>
        <v>101.4</v>
      </c>
      <c r="P1643" s="5">
        <f t="shared" si="200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41962.388240740744</v>
      </c>
      <c r="T1643" s="10">
        <f t="shared" si="205"/>
        <v>41992.388240740744</v>
      </c>
      <c r="U1643" s="11">
        <f t="shared" si="206"/>
        <v>2014</v>
      </c>
      <c r="V1643" t="str">
        <f t="shared" si="207"/>
        <v>Nov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1"/>
        <v>100</v>
      </c>
      <c r="P1644" s="5">
        <f t="shared" si="200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40687.816284722219</v>
      </c>
      <c r="T1644" s="10">
        <f t="shared" si="205"/>
        <v>40707.816284722219</v>
      </c>
      <c r="U1644" s="11">
        <f t="shared" si="206"/>
        <v>2011</v>
      </c>
      <c r="V1644" t="str">
        <f t="shared" si="207"/>
        <v>May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1"/>
        <v>124.70000000000002</v>
      </c>
      <c r="P1645" s="5">
        <f t="shared" si="200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41146.615879629629</v>
      </c>
      <c r="T1645" s="10">
        <f t="shared" si="205"/>
        <v>41176.615879629629</v>
      </c>
      <c r="U1645" s="11">
        <f t="shared" si="206"/>
        <v>2012</v>
      </c>
      <c r="V1645" t="str">
        <f t="shared" si="207"/>
        <v>Aug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1"/>
        <v>109.5</v>
      </c>
      <c r="P1646" s="5">
        <f t="shared" si="200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41174.851388888885</v>
      </c>
      <c r="T1646" s="10">
        <f t="shared" si="205"/>
        <v>41234.893055555556</v>
      </c>
      <c r="U1646" s="11">
        <f t="shared" si="206"/>
        <v>2012</v>
      </c>
      <c r="V1646" t="str">
        <f t="shared" si="207"/>
        <v>Sep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1"/>
        <v>110.80000000000001</v>
      </c>
      <c r="P1647" s="5">
        <f t="shared" si="200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41521.409027777772</v>
      </c>
      <c r="T1647" s="10">
        <f t="shared" si="205"/>
        <v>41535.409027777772</v>
      </c>
      <c r="U1647" s="11">
        <f t="shared" si="206"/>
        <v>2013</v>
      </c>
      <c r="V1647" t="str">
        <f t="shared" si="207"/>
        <v>Sep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1"/>
        <v>110.2</v>
      </c>
      <c r="P1648" s="5">
        <f t="shared" si="200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41833.241932870369</v>
      </c>
      <c r="T1648" s="10">
        <f t="shared" si="205"/>
        <v>41865.549305555556</v>
      </c>
      <c r="U1648" s="11">
        <f t="shared" si="206"/>
        <v>2014</v>
      </c>
      <c r="V1648" t="str">
        <f t="shared" si="207"/>
        <v>Jul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1"/>
        <v>104.71999999999998</v>
      </c>
      <c r="P1649" s="5">
        <f t="shared" si="200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41039.201122685183</v>
      </c>
      <c r="T1649" s="10">
        <f t="shared" si="205"/>
        <v>41069.201122685183</v>
      </c>
      <c r="U1649" s="11">
        <f t="shared" si="206"/>
        <v>2012</v>
      </c>
      <c r="V1649" t="str">
        <f t="shared" si="207"/>
        <v>May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1"/>
        <v>125.26086956521738</v>
      </c>
      <c r="P1650" s="5">
        <f t="shared" si="200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40592.496319444443</v>
      </c>
      <c r="T1650" s="10">
        <f t="shared" si="205"/>
        <v>40622.454652777778</v>
      </c>
      <c r="U1650" s="11">
        <f t="shared" si="206"/>
        <v>2011</v>
      </c>
      <c r="V1650" t="str">
        <f t="shared" si="207"/>
        <v>Feb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1"/>
        <v>100.58763157894737</v>
      </c>
      <c r="P1651" s="5">
        <f t="shared" si="200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41737.476331018515</v>
      </c>
      <c r="T1651" s="10">
        <f t="shared" si="205"/>
        <v>41782.476331018515</v>
      </c>
      <c r="U1651" s="11">
        <f t="shared" si="206"/>
        <v>2014</v>
      </c>
      <c r="V1651" t="str">
        <f t="shared" si="207"/>
        <v>Apr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1"/>
        <v>141.55000000000001</v>
      </c>
      <c r="P1652" s="5">
        <f t="shared" si="200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41526.227280092593</v>
      </c>
      <c r="T1652" s="10">
        <f t="shared" si="205"/>
        <v>41556.227280092593</v>
      </c>
      <c r="U1652" s="11">
        <f t="shared" si="206"/>
        <v>2013</v>
      </c>
      <c r="V1652" t="str">
        <f t="shared" si="207"/>
        <v>Sep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1"/>
        <v>100.75</v>
      </c>
      <c r="P1653" s="5">
        <f t="shared" si="200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40625.692361111105</v>
      </c>
      <c r="T1653" s="10">
        <f t="shared" si="205"/>
        <v>40659.082638888889</v>
      </c>
      <c r="U1653" s="11">
        <f t="shared" si="206"/>
        <v>2011</v>
      </c>
      <c r="V1653" t="str">
        <f t="shared" si="207"/>
        <v>Mar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1"/>
        <v>100.66666666666666</v>
      </c>
      <c r="P1654" s="5">
        <f t="shared" si="200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41572.284641203703</v>
      </c>
      <c r="T1654" s="10">
        <f t="shared" si="205"/>
        <v>41602.326307870368</v>
      </c>
      <c r="U1654" s="11">
        <f t="shared" si="206"/>
        <v>2013</v>
      </c>
      <c r="V1654" t="str">
        <f t="shared" si="207"/>
        <v>Oct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1"/>
        <v>174.2304</v>
      </c>
      <c r="P1655" s="5">
        <f t="shared" si="200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40626.626111111109</v>
      </c>
      <c r="T1655" s="10">
        <f t="shared" si="205"/>
        <v>40657.626111111109</v>
      </c>
      <c r="U1655" s="11">
        <f t="shared" si="206"/>
        <v>2011</v>
      </c>
      <c r="V1655" t="str">
        <f t="shared" si="207"/>
        <v>Mar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1"/>
        <v>119.90909090909089</v>
      </c>
      <c r="P1656" s="5">
        <f t="shared" si="200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40987.682407407403</v>
      </c>
      <c r="T1656" s="10">
        <f t="shared" si="205"/>
        <v>41017.682407407403</v>
      </c>
      <c r="U1656" s="11">
        <f t="shared" si="206"/>
        <v>2012</v>
      </c>
      <c r="V1656" t="str">
        <f t="shared" si="207"/>
        <v>Mar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1"/>
        <v>142.86666666666667</v>
      </c>
      <c r="P1657" s="5">
        <f t="shared" si="200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40974.583564814813</v>
      </c>
      <c r="T1657" s="10">
        <f t="shared" si="205"/>
        <v>41004.541898148142</v>
      </c>
      <c r="U1657" s="11">
        <f t="shared" si="206"/>
        <v>2012</v>
      </c>
      <c r="V1657" t="str">
        <f t="shared" si="207"/>
        <v>Mar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1"/>
        <v>100.33493333333334</v>
      </c>
      <c r="P1658" s="5">
        <f t="shared" si="200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41226.720509259256</v>
      </c>
      <c r="T1658" s="10">
        <f t="shared" si="205"/>
        <v>41256.720509259256</v>
      </c>
      <c r="U1658" s="11">
        <f t="shared" si="206"/>
        <v>2012</v>
      </c>
      <c r="V1658" t="str">
        <f t="shared" si="207"/>
        <v>Nov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1"/>
        <v>104.93380000000001</v>
      </c>
      <c r="P1659" s="5">
        <f t="shared" si="200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41023.573703703703</v>
      </c>
      <c r="T1659" s="10">
        <f t="shared" si="205"/>
        <v>41053.573703703703</v>
      </c>
      <c r="U1659" s="11">
        <f t="shared" si="206"/>
        <v>2012</v>
      </c>
      <c r="V1659" t="str">
        <f t="shared" si="207"/>
        <v>Apr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1"/>
        <v>132.23333333333335</v>
      </c>
      <c r="P1660" s="5">
        <f t="shared" si="200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41223.013506944444</v>
      </c>
      <c r="T1660" s="10">
        <f t="shared" si="205"/>
        <v>41261.388888888883</v>
      </c>
      <c r="U1660" s="11">
        <f t="shared" si="206"/>
        <v>2012</v>
      </c>
      <c r="V1660" t="str">
        <f t="shared" si="207"/>
        <v>Nov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1"/>
        <v>112.79999999999998</v>
      </c>
      <c r="P1661" s="5">
        <f t="shared" si="200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41596.705104166664</v>
      </c>
      <c r="T1661" s="10">
        <f t="shared" si="205"/>
        <v>41625.291666666664</v>
      </c>
      <c r="U1661" s="11">
        <f t="shared" si="206"/>
        <v>2013</v>
      </c>
      <c r="V1661" t="str">
        <f t="shared" si="207"/>
        <v>Nov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1"/>
        <v>1253.75</v>
      </c>
      <c r="P1662" s="5">
        <f t="shared" si="200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42459.485532407409</v>
      </c>
      <c r="T1662" s="10">
        <f t="shared" si="205"/>
        <v>42490.707638888889</v>
      </c>
      <c r="U1662" s="11">
        <f t="shared" si="206"/>
        <v>2016</v>
      </c>
      <c r="V1662" t="str">
        <f t="shared" si="207"/>
        <v>Mar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1"/>
        <v>102.50632911392405</v>
      </c>
      <c r="P1663" s="5">
        <f t="shared" si="200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42343.789710648147</v>
      </c>
      <c r="T1663" s="10">
        <f t="shared" si="205"/>
        <v>42386.666666666664</v>
      </c>
      <c r="U1663" s="11">
        <f t="shared" si="206"/>
        <v>2015</v>
      </c>
      <c r="V1663" t="str">
        <f t="shared" si="207"/>
        <v>Dec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1"/>
        <v>102.6375</v>
      </c>
      <c r="P1664" s="5">
        <f t="shared" si="200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40847.99</v>
      </c>
      <c r="T1664" s="10">
        <f t="shared" si="205"/>
        <v>40908.031666666662</v>
      </c>
      <c r="U1664" s="11">
        <f t="shared" si="206"/>
        <v>2011</v>
      </c>
      <c r="V1664" t="str">
        <f t="shared" si="207"/>
        <v>Oct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1"/>
        <v>108</v>
      </c>
      <c r="P1665" s="5">
        <f t="shared" si="200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42005.813738425924</v>
      </c>
      <c r="T1665" s="10">
        <f t="shared" si="205"/>
        <v>42035.813738425924</v>
      </c>
      <c r="U1665" s="11">
        <f t="shared" si="206"/>
        <v>2015</v>
      </c>
      <c r="V1665" t="str">
        <f t="shared" si="207"/>
        <v>Jan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1"/>
        <v>122.40879999999999</v>
      </c>
      <c r="P1666" s="5">
        <f t="shared" ref="P1666:P1729" si="208">IFERROR(E1666/L1666,0)</f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40939.553449074068</v>
      </c>
      <c r="T1666" s="10">
        <f t="shared" si="205"/>
        <v>40983.957638888889</v>
      </c>
      <c r="U1666" s="11">
        <f t="shared" si="206"/>
        <v>2012</v>
      </c>
      <c r="V1666" t="str">
        <f t="shared" si="207"/>
        <v>Jan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9">(E1667/D1667)*100</f>
        <v>119.45714285714286</v>
      </c>
      <c r="P1667" s="5">
        <f t="shared" si="208"/>
        <v>44.956989247311824</v>
      </c>
      <c r="Q1667" t="str">
        <f t="shared" ref="Q1667:Q1730" si="210">LEFT(N1667,FIND("/",N1667)-1)</f>
        <v>music</v>
      </c>
      <c r="R1667" t="str">
        <f t="shared" ref="R1667:R1730" si="211">MID(N1667,FIND("/",N1667)+1,9999)</f>
        <v>pop</v>
      </c>
      <c r="S1667" s="10">
        <f t="shared" ref="S1667:S1730" si="212">(((J1667/60)/60)/24)+DATE(1970,1,1)+(-5/24)</f>
        <v>40564.441122685181</v>
      </c>
      <c r="T1667" s="10">
        <f t="shared" ref="T1667:T1730" si="213">(((I1667/60)/60)/24)+DATE(1970,1,1)+(-5/24)</f>
        <v>40595.916666666664</v>
      </c>
      <c r="U1667" s="11">
        <f t="shared" ref="U1667:U1730" si="214">YEAR(S1667)</f>
        <v>2011</v>
      </c>
      <c r="V1667" t="str">
        <f t="shared" ref="V1667:V1730" si="215">TEXT(S1667, "mmm")</f>
        <v>Jan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9"/>
        <v>160.88</v>
      </c>
      <c r="P1668" s="5">
        <f t="shared" si="208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41331.04482638889</v>
      </c>
      <c r="T1668" s="10">
        <f t="shared" si="213"/>
        <v>41361.003159722219</v>
      </c>
      <c r="U1668" s="11">
        <f t="shared" si="214"/>
        <v>2013</v>
      </c>
      <c r="V1668" t="str">
        <f t="shared" si="215"/>
        <v>Feb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9"/>
        <v>126.85294117647059</v>
      </c>
      <c r="P1669" s="5">
        <f t="shared" si="208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41681.862245370365</v>
      </c>
      <c r="T1669" s="10">
        <f t="shared" si="213"/>
        <v>41709.082638888889</v>
      </c>
      <c r="U1669" s="11">
        <f t="shared" si="214"/>
        <v>2014</v>
      </c>
      <c r="V1669" t="str">
        <f t="shared" si="215"/>
        <v>Feb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9"/>
        <v>102.6375</v>
      </c>
      <c r="P1670" s="5">
        <f t="shared" si="208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40844.941423611104</v>
      </c>
      <c r="T1670" s="10">
        <f t="shared" si="213"/>
        <v>40874.983090277776</v>
      </c>
      <c r="U1670" s="11">
        <f t="shared" si="214"/>
        <v>2011</v>
      </c>
      <c r="V1670" t="str">
        <f t="shared" si="215"/>
        <v>Oct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9"/>
        <v>139.75</v>
      </c>
      <c r="P1671" s="5">
        <f t="shared" si="208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42461.676805555551</v>
      </c>
      <c r="T1671" s="10">
        <f t="shared" si="213"/>
        <v>42521.676805555551</v>
      </c>
      <c r="U1671" s="11">
        <f t="shared" si="214"/>
        <v>2016</v>
      </c>
      <c r="V1671" t="str">
        <f t="shared" si="215"/>
        <v>Apr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9"/>
        <v>102.60000000000001</v>
      </c>
      <c r="P1672" s="5">
        <f t="shared" si="208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40313.722210648149</v>
      </c>
      <c r="T1672" s="10">
        <f t="shared" si="213"/>
        <v>40363.958333333328</v>
      </c>
      <c r="U1672" s="11">
        <f t="shared" si="214"/>
        <v>2010</v>
      </c>
      <c r="V1672" t="str">
        <f t="shared" si="215"/>
        <v>May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9"/>
        <v>100.67349999999999</v>
      </c>
      <c r="P1673" s="5">
        <f t="shared" si="208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42553.335810185185</v>
      </c>
      <c r="T1673" s="10">
        <f t="shared" si="213"/>
        <v>42583.335810185185</v>
      </c>
      <c r="U1673" s="11">
        <f t="shared" si="214"/>
        <v>2016</v>
      </c>
      <c r="V1673" t="str">
        <f t="shared" si="215"/>
        <v>Jul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9"/>
        <v>112.94117647058823</v>
      </c>
      <c r="P1674" s="5">
        <f t="shared" si="208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41034.448263888888</v>
      </c>
      <c r="T1674" s="10">
        <f t="shared" si="213"/>
        <v>41064.448263888888</v>
      </c>
      <c r="U1674" s="11">
        <f t="shared" si="214"/>
        <v>2012</v>
      </c>
      <c r="V1674" t="str">
        <f t="shared" si="215"/>
        <v>May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9"/>
        <v>128.09523809523807</v>
      </c>
      <c r="P1675" s="5">
        <f t="shared" si="208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42039.670046296298</v>
      </c>
      <c r="T1675" s="10">
        <f t="shared" si="213"/>
        <v>42069.670046296298</v>
      </c>
      <c r="U1675" s="11">
        <f t="shared" si="214"/>
        <v>2015</v>
      </c>
      <c r="V1675" t="str">
        <f t="shared" si="215"/>
        <v>Feb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9"/>
        <v>201.7</v>
      </c>
      <c r="P1676" s="5">
        <f t="shared" si="208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42569.397060185183</v>
      </c>
      <c r="T1676" s="10">
        <f t="shared" si="213"/>
        <v>42600.082638888889</v>
      </c>
      <c r="U1676" s="11">
        <f t="shared" si="214"/>
        <v>2016</v>
      </c>
      <c r="V1676" t="str">
        <f t="shared" si="215"/>
        <v>Jul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9"/>
        <v>137.416</v>
      </c>
      <c r="P1677" s="5">
        <f t="shared" si="208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40802.524768518517</v>
      </c>
      <c r="T1677" s="10">
        <f t="shared" si="213"/>
        <v>40832.710416666661</v>
      </c>
      <c r="U1677" s="11">
        <f t="shared" si="214"/>
        <v>2011</v>
      </c>
      <c r="V1677" t="str">
        <f t="shared" si="215"/>
        <v>Sep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9"/>
        <v>115.33333333333333</v>
      </c>
      <c r="P1678" s="5">
        <f t="shared" si="208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40973.517905092594</v>
      </c>
      <c r="T1678" s="10">
        <f t="shared" si="213"/>
        <v>41019.957638888889</v>
      </c>
      <c r="U1678" s="11">
        <f t="shared" si="214"/>
        <v>2012</v>
      </c>
      <c r="V1678" t="str">
        <f t="shared" si="215"/>
        <v>Mar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9"/>
        <v>111.66666666666667</v>
      </c>
      <c r="P1679" s="5">
        <f t="shared" si="208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42416.198796296296</v>
      </c>
      <c r="T1679" s="10">
        <f t="shared" si="213"/>
        <v>42476.040972222218</v>
      </c>
      <c r="U1679" s="11">
        <f t="shared" si="214"/>
        <v>2016</v>
      </c>
      <c r="V1679" t="str">
        <f t="shared" si="215"/>
        <v>Feb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9"/>
        <v>118.39999999999999</v>
      </c>
      <c r="P1680" s="5">
        <f t="shared" si="208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41662.646655092591</v>
      </c>
      <c r="T1680" s="10">
        <f t="shared" si="213"/>
        <v>41676.646655092591</v>
      </c>
      <c r="U1680" s="11">
        <f t="shared" si="214"/>
        <v>2014</v>
      </c>
      <c r="V1680" t="str">
        <f t="shared" si="215"/>
        <v>Jan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9"/>
        <v>175</v>
      </c>
      <c r="P1681" s="5">
        <f t="shared" si="208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40722.860474537032</v>
      </c>
      <c r="T1681" s="10">
        <f t="shared" si="213"/>
        <v>40745.860474537032</v>
      </c>
      <c r="U1681" s="11">
        <f t="shared" si="214"/>
        <v>2011</v>
      </c>
      <c r="V1681" t="str">
        <f t="shared" si="215"/>
        <v>Jun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9"/>
        <v>117.5</v>
      </c>
      <c r="P1682" s="5">
        <f t="shared" si="208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41802.549386574072</v>
      </c>
      <c r="T1682" s="10">
        <f t="shared" si="213"/>
        <v>41832.549386574072</v>
      </c>
      <c r="U1682" s="11">
        <f t="shared" si="214"/>
        <v>2014</v>
      </c>
      <c r="V1682" t="str">
        <f t="shared" si="215"/>
        <v>Jun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9"/>
        <v>101.42212307692309</v>
      </c>
      <c r="P1683" s="5">
        <f t="shared" si="208"/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42773.91300925926</v>
      </c>
      <c r="T1683" s="10">
        <f t="shared" si="213"/>
        <v>42822.874999999993</v>
      </c>
      <c r="U1683" s="11">
        <f t="shared" si="214"/>
        <v>2017</v>
      </c>
      <c r="V1683" t="str">
        <f t="shared" si="215"/>
        <v>Feb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9"/>
        <v>0</v>
      </c>
      <c r="P1684" s="5">
        <f t="shared" si="208"/>
        <v>0</v>
      </c>
      <c r="Q1684" t="str">
        <f t="shared" si="210"/>
        <v>music</v>
      </c>
      <c r="R1684" t="str">
        <f t="shared" si="211"/>
        <v>faith</v>
      </c>
      <c r="S1684" s="10">
        <f t="shared" si="212"/>
        <v>42779.005324074074</v>
      </c>
      <c r="T1684" s="10">
        <f t="shared" si="213"/>
        <v>42838.963657407403</v>
      </c>
      <c r="U1684" s="11">
        <f t="shared" si="214"/>
        <v>2017</v>
      </c>
      <c r="V1684" t="str">
        <f t="shared" si="215"/>
        <v>Feb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9"/>
        <v>21.714285714285715</v>
      </c>
      <c r="P1685" s="5">
        <f t="shared" si="208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42808.57335648148</v>
      </c>
      <c r="T1685" s="10">
        <f t="shared" si="213"/>
        <v>42832.57335648148</v>
      </c>
      <c r="U1685" s="11">
        <f t="shared" si="214"/>
        <v>2017</v>
      </c>
      <c r="V1685" t="str">
        <f t="shared" si="215"/>
        <v>Mar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9"/>
        <v>109.125</v>
      </c>
      <c r="P1686" s="5">
        <f t="shared" si="208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42783.606956018521</v>
      </c>
      <c r="T1686" s="10">
        <f t="shared" si="213"/>
        <v>42811.565289351849</v>
      </c>
      <c r="U1686" s="11">
        <f t="shared" si="214"/>
        <v>2017</v>
      </c>
      <c r="V1686" t="str">
        <f t="shared" si="215"/>
        <v>Feb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9"/>
        <v>102.85714285714285</v>
      </c>
      <c r="P1687" s="5">
        <f t="shared" si="208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42788.041932870365</v>
      </c>
      <c r="T1687" s="10">
        <f t="shared" si="213"/>
        <v>42818.0002662037</v>
      </c>
      <c r="U1687" s="11">
        <f t="shared" si="214"/>
        <v>2017</v>
      </c>
      <c r="V1687" t="str">
        <f t="shared" si="215"/>
        <v>Feb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9"/>
        <v>0.36</v>
      </c>
      <c r="P1688" s="5">
        <f t="shared" si="208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42792.635636574072</v>
      </c>
      <c r="T1688" s="10">
        <f t="shared" si="213"/>
        <v>42852.593969907401</v>
      </c>
      <c r="U1688" s="11">
        <f t="shared" si="214"/>
        <v>2017</v>
      </c>
      <c r="V1688" t="str">
        <f t="shared" si="215"/>
        <v>Feb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9"/>
        <v>31.25</v>
      </c>
      <c r="P1689" s="5">
        <f t="shared" si="208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42801.838483796295</v>
      </c>
      <c r="T1689" s="10">
        <f t="shared" si="213"/>
        <v>42835.635416666664</v>
      </c>
      <c r="U1689" s="11">
        <f t="shared" si="214"/>
        <v>2017</v>
      </c>
      <c r="V1689" t="str">
        <f t="shared" si="215"/>
        <v>Mar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9"/>
        <v>44.3</v>
      </c>
      <c r="P1690" s="5">
        <f t="shared" si="208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42804.326319444437</v>
      </c>
      <c r="T1690" s="10">
        <f t="shared" si="213"/>
        <v>42834.28465277778</v>
      </c>
      <c r="U1690" s="11">
        <f t="shared" si="214"/>
        <v>2017</v>
      </c>
      <c r="V1690" t="str">
        <f t="shared" si="215"/>
        <v>Mar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9"/>
        <v>100</v>
      </c>
      <c r="P1691" s="5">
        <f t="shared" si="208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42780.734143518515</v>
      </c>
      <c r="T1691" s="10">
        <f t="shared" si="213"/>
        <v>42810.692476851851</v>
      </c>
      <c r="U1691" s="11">
        <f t="shared" si="214"/>
        <v>2017</v>
      </c>
      <c r="V1691" t="str">
        <f t="shared" si="215"/>
        <v>Feb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9"/>
        <v>25.4</v>
      </c>
      <c r="P1692" s="5">
        <f t="shared" si="208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42801.222708333335</v>
      </c>
      <c r="T1692" s="10">
        <f t="shared" si="213"/>
        <v>42831.181041666663</v>
      </c>
      <c r="U1692" s="11">
        <f t="shared" si="214"/>
        <v>2017</v>
      </c>
      <c r="V1692" t="str">
        <f t="shared" si="215"/>
        <v>Mar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9"/>
        <v>33.473333333333329</v>
      </c>
      <c r="P1693" s="5">
        <f t="shared" si="208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42795.49314814814</v>
      </c>
      <c r="T1693" s="10">
        <f t="shared" si="213"/>
        <v>42827.833333333336</v>
      </c>
      <c r="U1693" s="11">
        <f t="shared" si="214"/>
        <v>2017</v>
      </c>
      <c r="V1693" t="str">
        <f t="shared" si="215"/>
        <v>Mar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9"/>
        <v>47.8</v>
      </c>
      <c r="P1694" s="5">
        <f t="shared" si="208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42787.94290509259</v>
      </c>
      <c r="T1694" s="10">
        <f t="shared" si="213"/>
        <v>42820.790972222218</v>
      </c>
      <c r="U1694" s="11">
        <f t="shared" si="214"/>
        <v>2017</v>
      </c>
      <c r="V1694" t="str">
        <f t="shared" si="215"/>
        <v>Feb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9"/>
        <v>9.3333333333333339</v>
      </c>
      <c r="P1695" s="5">
        <f t="shared" si="208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42803.711944444447</v>
      </c>
      <c r="T1695" s="10">
        <f t="shared" si="213"/>
        <v>42834.624999999993</v>
      </c>
      <c r="U1695" s="11">
        <f t="shared" si="214"/>
        <v>2017</v>
      </c>
      <c r="V1695" t="str">
        <f t="shared" si="215"/>
        <v>Mar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9"/>
        <v>0.05</v>
      </c>
      <c r="P1696" s="5">
        <f t="shared" si="208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42791.461504629631</v>
      </c>
      <c r="T1696" s="10">
        <f t="shared" si="213"/>
        <v>42820.98333333333</v>
      </c>
      <c r="U1696" s="11">
        <f t="shared" si="214"/>
        <v>2017</v>
      </c>
      <c r="V1696" t="str">
        <f t="shared" si="215"/>
        <v>Feb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9"/>
        <v>11.708333333333334</v>
      </c>
      <c r="P1697" s="5">
        <f t="shared" si="208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42800.823078703703</v>
      </c>
      <c r="T1697" s="10">
        <f t="shared" si="213"/>
        <v>42834.833333333336</v>
      </c>
      <c r="U1697" s="11">
        <f t="shared" si="214"/>
        <v>2017</v>
      </c>
      <c r="V1697" t="str">
        <f t="shared" si="215"/>
        <v>Mar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9"/>
        <v>0</v>
      </c>
      <c r="P1698" s="5">
        <f t="shared" si="208"/>
        <v>0</v>
      </c>
      <c r="Q1698" t="str">
        <f t="shared" si="210"/>
        <v>music</v>
      </c>
      <c r="R1698" t="str">
        <f t="shared" si="211"/>
        <v>faith</v>
      </c>
      <c r="S1698" s="10">
        <f t="shared" si="212"/>
        <v>42795.861238425925</v>
      </c>
      <c r="T1698" s="10">
        <f t="shared" si="213"/>
        <v>42825.819571759253</v>
      </c>
      <c r="U1698" s="11">
        <f t="shared" si="214"/>
        <v>2017</v>
      </c>
      <c r="V1698" t="str">
        <f t="shared" si="215"/>
        <v>Mar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9"/>
        <v>20.208000000000002</v>
      </c>
      <c r="P1699" s="5">
        <f t="shared" si="208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42804.82462962962</v>
      </c>
      <c r="T1699" s="10">
        <f t="shared" si="213"/>
        <v>42834.782962962963</v>
      </c>
      <c r="U1699" s="11">
        <f t="shared" si="214"/>
        <v>2017</v>
      </c>
      <c r="V1699" t="str">
        <f t="shared" si="215"/>
        <v>Mar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9"/>
        <v>0</v>
      </c>
      <c r="P1700" s="5">
        <f t="shared" si="208"/>
        <v>0</v>
      </c>
      <c r="Q1700" t="str">
        <f t="shared" si="210"/>
        <v>music</v>
      </c>
      <c r="R1700" t="str">
        <f t="shared" si="211"/>
        <v>faith</v>
      </c>
      <c r="S1700" s="10">
        <f t="shared" si="212"/>
        <v>42795.999537037038</v>
      </c>
      <c r="T1700" s="10">
        <f t="shared" si="213"/>
        <v>42819.939583333333</v>
      </c>
      <c r="U1700" s="11">
        <f t="shared" si="214"/>
        <v>2017</v>
      </c>
      <c r="V1700" t="str">
        <f t="shared" si="215"/>
        <v>Mar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9"/>
        <v>4.2311459353574925</v>
      </c>
      <c r="P1701" s="5">
        <f t="shared" si="208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42806.655613425923</v>
      </c>
      <c r="T1701" s="10">
        <f t="shared" si="213"/>
        <v>42836.655613425923</v>
      </c>
      <c r="U1701" s="11">
        <f t="shared" si="214"/>
        <v>2017</v>
      </c>
      <c r="V1701" t="str">
        <f t="shared" si="215"/>
        <v>Mar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9"/>
        <v>26.06</v>
      </c>
      <c r="P1702" s="5">
        <f t="shared" si="208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42795.863310185181</v>
      </c>
      <c r="T1702" s="10">
        <f t="shared" si="213"/>
        <v>42825.958333333336</v>
      </c>
      <c r="U1702" s="11">
        <f t="shared" si="214"/>
        <v>2017</v>
      </c>
      <c r="V1702" t="str">
        <f t="shared" si="215"/>
        <v>Mar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9"/>
        <v>0.19801980198019803</v>
      </c>
      <c r="P1703" s="5">
        <f t="shared" si="208"/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41989.456076388888</v>
      </c>
      <c r="T1703" s="10">
        <f t="shared" si="213"/>
        <v>42019.456076388888</v>
      </c>
      <c r="U1703" s="11">
        <f t="shared" si="214"/>
        <v>2014</v>
      </c>
      <c r="V1703" t="str">
        <f t="shared" si="215"/>
        <v>Dec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9"/>
        <v>6.0606060606060606E-3</v>
      </c>
      <c r="P1704" s="5">
        <f t="shared" si="208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42063.661458333336</v>
      </c>
      <c r="T1704" s="10">
        <f t="shared" si="213"/>
        <v>42093.619791666664</v>
      </c>
      <c r="U1704" s="11">
        <f t="shared" si="214"/>
        <v>2015</v>
      </c>
      <c r="V1704" t="str">
        <f t="shared" si="215"/>
        <v>Feb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9"/>
        <v>1.02</v>
      </c>
      <c r="P1705" s="5">
        <f t="shared" si="208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42187.073344907411</v>
      </c>
      <c r="T1705" s="10">
        <f t="shared" si="213"/>
        <v>42247.073344907411</v>
      </c>
      <c r="U1705" s="11">
        <f t="shared" si="214"/>
        <v>2015</v>
      </c>
      <c r="V1705" t="str">
        <f t="shared" si="215"/>
        <v>Jul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9"/>
        <v>65.100000000000009</v>
      </c>
      <c r="P1706" s="5">
        <f t="shared" si="208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42020.931400462963</v>
      </c>
      <c r="T1706" s="10">
        <f t="shared" si="213"/>
        <v>42050.931400462963</v>
      </c>
      <c r="U1706" s="11">
        <f t="shared" si="214"/>
        <v>2015</v>
      </c>
      <c r="V1706" t="str">
        <f t="shared" si="215"/>
        <v>Jan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9"/>
        <v>0</v>
      </c>
      <c r="P1707" s="5">
        <f t="shared" si="208"/>
        <v>0</v>
      </c>
      <c r="Q1707" t="str">
        <f t="shared" si="210"/>
        <v>music</v>
      </c>
      <c r="R1707" t="str">
        <f t="shared" si="211"/>
        <v>faith</v>
      </c>
      <c r="S1707" s="10">
        <f t="shared" si="212"/>
        <v>42244.808402777773</v>
      </c>
      <c r="T1707" s="10">
        <f t="shared" si="213"/>
        <v>42256.458333333336</v>
      </c>
      <c r="U1707" s="11">
        <f t="shared" si="214"/>
        <v>2015</v>
      </c>
      <c r="V1707" t="str">
        <f t="shared" si="215"/>
        <v>Aug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9"/>
        <v>0</v>
      </c>
      <c r="P1708" s="5">
        <f t="shared" si="208"/>
        <v>0</v>
      </c>
      <c r="Q1708" t="str">
        <f t="shared" si="210"/>
        <v>music</v>
      </c>
      <c r="R1708" t="str">
        <f t="shared" si="211"/>
        <v>faith</v>
      </c>
      <c r="S1708" s="10">
        <f t="shared" si="212"/>
        <v>42179.098055555551</v>
      </c>
      <c r="T1708" s="10">
        <f t="shared" si="213"/>
        <v>42239.098055555551</v>
      </c>
      <c r="U1708" s="11">
        <f t="shared" si="214"/>
        <v>2015</v>
      </c>
      <c r="V1708" t="str">
        <f t="shared" si="215"/>
        <v>Jun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9"/>
        <v>9.74</v>
      </c>
      <c r="P1709" s="5">
        <f t="shared" si="208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42427.512673611105</v>
      </c>
      <c r="T1709" s="10">
        <f t="shared" si="213"/>
        <v>42457.471006944441</v>
      </c>
      <c r="U1709" s="11">
        <f t="shared" si="214"/>
        <v>2016</v>
      </c>
      <c r="V1709" t="str">
        <f t="shared" si="215"/>
        <v>Feb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9"/>
        <v>0</v>
      </c>
      <c r="P1710" s="5">
        <f t="shared" si="208"/>
        <v>0</v>
      </c>
      <c r="Q1710" t="str">
        <f t="shared" si="210"/>
        <v>music</v>
      </c>
      <c r="R1710" t="str">
        <f t="shared" si="211"/>
        <v>faith</v>
      </c>
      <c r="S1710" s="10">
        <f t="shared" si="212"/>
        <v>42451.658634259256</v>
      </c>
      <c r="T1710" s="10">
        <f t="shared" si="213"/>
        <v>42491.658634259256</v>
      </c>
      <c r="U1710" s="11">
        <f t="shared" si="214"/>
        <v>2016</v>
      </c>
      <c r="V1710" t="str">
        <f t="shared" si="215"/>
        <v>Mar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9"/>
        <v>4.8571428571428568</v>
      </c>
      <c r="P1711" s="5">
        <f t="shared" si="208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41841.355486111104</v>
      </c>
      <c r="T1711" s="10">
        <f t="shared" si="213"/>
        <v>41882.610416666663</v>
      </c>
      <c r="U1711" s="11">
        <f t="shared" si="214"/>
        <v>2014</v>
      </c>
      <c r="V1711" t="str">
        <f t="shared" si="215"/>
        <v>Jul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9"/>
        <v>0.67999999999999994</v>
      </c>
      <c r="P1712" s="5">
        <f t="shared" si="208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42341.382962962954</v>
      </c>
      <c r="T1712" s="10">
        <f t="shared" si="213"/>
        <v>42387.333333333336</v>
      </c>
      <c r="U1712" s="11">
        <f t="shared" si="214"/>
        <v>2015</v>
      </c>
      <c r="V1712" t="str">
        <f t="shared" si="215"/>
        <v>Dec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9"/>
        <v>10.5</v>
      </c>
      <c r="P1713" s="5">
        <f t="shared" si="208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41852.437893518516</v>
      </c>
      <c r="T1713" s="10">
        <f t="shared" si="213"/>
        <v>41883.437893518516</v>
      </c>
      <c r="U1713" s="11">
        <f t="shared" si="214"/>
        <v>2014</v>
      </c>
      <c r="V1713" t="str">
        <f t="shared" si="215"/>
        <v>Aug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9"/>
        <v>0</v>
      </c>
      <c r="P1714" s="5">
        <f t="shared" si="208"/>
        <v>0</v>
      </c>
      <c r="Q1714" t="str">
        <f t="shared" si="210"/>
        <v>music</v>
      </c>
      <c r="R1714" t="str">
        <f t="shared" si="211"/>
        <v>faith</v>
      </c>
      <c r="S1714" s="10">
        <f t="shared" si="212"/>
        <v>42125.705474537033</v>
      </c>
      <c r="T1714" s="10">
        <f t="shared" si="213"/>
        <v>42185.705474537033</v>
      </c>
      <c r="U1714" s="11">
        <f t="shared" si="214"/>
        <v>2015</v>
      </c>
      <c r="V1714" t="str">
        <f t="shared" si="215"/>
        <v>May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9"/>
        <v>1.6666666666666667</v>
      </c>
      <c r="P1715" s="5">
        <f t="shared" si="208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41887.592731481483</v>
      </c>
      <c r="T1715" s="10">
        <f t="shared" si="213"/>
        <v>41917.592731481483</v>
      </c>
      <c r="U1715" s="11">
        <f t="shared" si="214"/>
        <v>2014</v>
      </c>
      <c r="V1715" t="str">
        <f t="shared" si="215"/>
        <v>Sep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9"/>
        <v>7.8680000000000003</v>
      </c>
      <c r="P1716" s="5">
        <f t="shared" si="208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42095.710196759253</v>
      </c>
      <c r="T1716" s="10">
        <f t="shared" si="213"/>
        <v>42125.710196759253</v>
      </c>
      <c r="U1716" s="11">
        <f t="shared" si="214"/>
        <v>2015</v>
      </c>
      <c r="V1716" t="str">
        <f t="shared" si="215"/>
        <v>Apr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9"/>
        <v>0.22</v>
      </c>
      <c r="P1717" s="5">
        <f t="shared" si="208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42064.009085648147</v>
      </c>
      <c r="T1717" s="10">
        <f t="shared" si="213"/>
        <v>42093.931944444441</v>
      </c>
      <c r="U1717" s="11">
        <f t="shared" si="214"/>
        <v>2015</v>
      </c>
      <c r="V1717" t="str">
        <f t="shared" si="215"/>
        <v>Mar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9"/>
        <v>7.5</v>
      </c>
      <c r="P1718" s="5">
        <f t="shared" si="208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42673.369201388887</v>
      </c>
      <c r="T1718" s="10">
        <f t="shared" si="213"/>
        <v>42713.410868055551</v>
      </c>
      <c r="U1718" s="11">
        <f t="shared" si="214"/>
        <v>2016</v>
      </c>
      <c r="V1718" t="str">
        <f t="shared" si="215"/>
        <v>Oct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9"/>
        <v>42.725880551301685</v>
      </c>
      <c r="P1719" s="5">
        <f t="shared" si="208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42460.773587962954</v>
      </c>
      <c r="T1719" s="10">
        <f t="shared" si="213"/>
        <v>42480.958333333336</v>
      </c>
      <c r="U1719" s="11">
        <f t="shared" si="214"/>
        <v>2016</v>
      </c>
      <c r="V1719" t="str">
        <f t="shared" si="215"/>
        <v>Mar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9"/>
        <v>0.2142857142857143</v>
      </c>
      <c r="P1720" s="5">
        <f t="shared" si="208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42460.402187499996</v>
      </c>
      <c r="T1720" s="10">
        <f t="shared" si="213"/>
        <v>42503.999305555553</v>
      </c>
      <c r="U1720" s="11">
        <f t="shared" si="214"/>
        <v>2016</v>
      </c>
      <c r="V1720" t="str">
        <f t="shared" si="215"/>
        <v>Mar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9"/>
        <v>0.87500000000000011</v>
      </c>
      <c r="P1721" s="5">
        <f t="shared" si="208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41869.326284722221</v>
      </c>
      <c r="T1721" s="10">
        <f t="shared" si="213"/>
        <v>41899.326284722221</v>
      </c>
      <c r="U1721" s="11">
        <f t="shared" si="214"/>
        <v>2014</v>
      </c>
      <c r="V1721" t="str">
        <f t="shared" si="215"/>
        <v>Aug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9"/>
        <v>5.625</v>
      </c>
      <c r="P1722" s="5">
        <f t="shared" si="208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41922.574895833335</v>
      </c>
      <c r="T1722" s="10">
        <f t="shared" si="213"/>
        <v>41952.616562499999</v>
      </c>
      <c r="U1722" s="11">
        <f t="shared" si="214"/>
        <v>2014</v>
      </c>
      <c r="V1722" t="str">
        <f t="shared" si="215"/>
        <v>Oct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9"/>
        <v>0</v>
      </c>
      <c r="P1723" s="5">
        <f t="shared" si="208"/>
        <v>0</v>
      </c>
      <c r="Q1723" t="str">
        <f t="shared" si="210"/>
        <v>music</v>
      </c>
      <c r="R1723" t="str">
        <f t="shared" si="211"/>
        <v>faith</v>
      </c>
      <c r="S1723" s="10">
        <f t="shared" si="212"/>
        <v>42319.25304398148</v>
      </c>
      <c r="T1723" s="10">
        <f t="shared" si="213"/>
        <v>42349.25304398148</v>
      </c>
      <c r="U1723" s="11">
        <f t="shared" si="214"/>
        <v>2015</v>
      </c>
      <c r="V1723" t="str">
        <f t="shared" si="215"/>
        <v>Nov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9"/>
        <v>3.4722222222222224E-2</v>
      </c>
      <c r="P1724" s="5">
        <f t="shared" si="208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42425.752650462957</v>
      </c>
      <c r="T1724" s="10">
        <f t="shared" si="213"/>
        <v>42462.798611111109</v>
      </c>
      <c r="U1724" s="11">
        <f t="shared" si="214"/>
        <v>2016</v>
      </c>
      <c r="V1724" t="str">
        <f t="shared" si="215"/>
        <v>Feb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9"/>
        <v>6.5</v>
      </c>
      <c r="P1725" s="5">
        <f t="shared" si="208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42129.617071759254</v>
      </c>
      <c r="T1725" s="10">
        <f t="shared" si="213"/>
        <v>42186.041666666664</v>
      </c>
      <c r="U1725" s="11">
        <f t="shared" si="214"/>
        <v>2015</v>
      </c>
      <c r="V1725" t="str">
        <f t="shared" si="215"/>
        <v>May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9"/>
        <v>0.58333333333333337</v>
      </c>
      <c r="P1726" s="5">
        <f t="shared" si="208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41912.724097222221</v>
      </c>
      <c r="T1726" s="10">
        <f t="shared" si="213"/>
        <v>41942.724097222221</v>
      </c>
      <c r="U1726" s="11">
        <f t="shared" si="214"/>
        <v>2014</v>
      </c>
      <c r="V1726" t="str">
        <f t="shared" si="215"/>
        <v>Sep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9"/>
        <v>10.181818181818182</v>
      </c>
      <c r="P1727" s="5">
        <f t="shared" si="208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41845.759826388887</v>
      </c>
      <c r="T1727" s="10">
        <f t="shared" si="213"/>
        <v>41875.759826388887</v>
      </c>
      <c r="U1727" s="11">
        <f t="shared" si="214"/>
        <v>2014</v>
      </c>
      <c r="V1727" t="str">
        <f t="shared" si="215"/>
        <v>Jul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9"/>
        <v>33.784615384615385</v>
      </c>
      <c r="P1728" s="5">
        <f t="shared" si="208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41788.711388888885</v>
      </c>
      <c r="T1728" s="10">
        <f t="shared" si="213"/>
        <v>41817.711388888885</v>
      </c>
      <c r="U1728" s="11">
        <f t="shared" si="214"/>
        <v>2014</v>
      </c>
      <c r="V1728" t="str">
        <f t="shared" si="215"/>
        <v>May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9"/>
        <v>3.3333333333333333E-2</v>
      </c>
      <c r="P1729" s="5">
        <f t="shared" si="208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42044.719641203708</v>
      </c>
      <c r="T1729" s="10">
        <f t="shared" si="213"/>
        <v>42099.249999999993</v>
      </c>
      <c r="U1729" s="11">
        <f t="shared" si="214"/>
        <v>2015</v>
      </c>
      <c r="V1729" t="str">
        <f t="shared" si="215"/>
        <v>Feb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9"/>
        <v>68.400000000000006</v>
      </c>
      <c r="P1730" s="5">
        <f t="shared" ref="P1730:P1793" si="216">IFERROR(E1730/L1730,0)</f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42268.417523148142</v>
      </c>
      <c r="T1730" s="10">
        <f t="shared" si="213"/>
        <v>42298.417523148142</v>
      </c>
      <c r="U1730" s="11">
        <f t="shared" si="214"/>
        <v>2015</v>
      </c>
      <c r="V1730" t="str">
        <f t="shared" si="215"/>
        <v>Sep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7">(E1731/D1731)*100</f>
        <v>0</v>
      </c>
      <c r="P1731" s="5">
        <f t="shared" si="216"/>
        <v>0</v>
      </c>
      <c r="Q1731" t="str">
        <f t="shared" ref="Q1731:Q1794" si="218">LEFT(N1731,FIND("/",N1731)-1)</f>
        <v>music</v>
      </c>
      <c r="R1731" t="str">
        <f t="shared" ref="R1731:R1794" si="219">MID(N1731,FIND("/",N1731)+1,9999)</f>
        <v>faith</v>
      </c>
      <c r="S1731" s="10">
        <f t="shared" ref="S1731:S1794" si="220">(((J1731/60)/60)/24)+DATE(1970,1,1)+(-5/24)</f>
        <v>42470.843819444439</v>
      </c>
      <c r="T1731" s="10">
        <f t="shared" ref="T1731:T1794" si="221">(((I1731/60)/60)/24)+DATE(1970,1,1)+(-5/24)</f>
        <v>42530.843819444439</v>
      </c>
      <c r="U1731" s="11">
        <f t="shared" ref="U1731:U1794" si="222">YEAR(S1731)</f>
        <v>2016</v>
      </c>
      <c r="V1731" t="str">
        <f t="shared" ref="V1731:V1794" si="223">TEXT(S1731, "mmm")</f>
        <v>Apr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7"/>
        <v>0</v>
      </c>
      <c r="P1732" s="5">
        <f t="shared" si="216"/>
        <v>0</v>
      </c>
      <c r="Q1732" t="str">
        <f t="shared" si="218"/>
        <v>music</v>
      </c>
      <c r="R1732" t="str">
        <f t="shared" si="219"/>
        <v>faith</v>
      </c>
      <c r="S1732" s="10">
        <f t="shared" si="220"/>
        <v>42271.879432870373</v>
      </c>
      <c r="T1732" s="10">
        <f t="shared" si="221"/>
        <v>42301.879432870373</v>
      </c>
      <c r="U1732" s="11">
        <f t="shared" si="222"/>
        <v>2015</v>
      </c>
      <c r="V1732" t="str">
        <f t="shared" si="223"/>
        <v>Sep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7"/>
        <v>0</v>
      </c>
      <c r="P1733" s="5">
        <f t="shared" si="216"/>
        <v>0</v>
      </c>
      <c r="Q1733" t="str">
        <f t="shared" si="218"/>
        <v>music</v>
      </c>
      <c r="R1733" t="str">
        <f t="shared" si="219"/>
        <v>faith</v>
      </c>
      <c r="S1733" s="10">
        <f t="shared" si="220"/>
        <v>42152.698518518511</v>
      </c>
      <c r="T1733" s="10">
        <f t="shared" si="221"/>
        <v>42166.416666666664</v>
      </c>
      <c r="U1733" s="11">
        <f t="shared" si="222"/>
        <v>2015</v>
      </c>
      <c r="V1733" t="str">
        <f t="shared" si="223"/>
        <v>May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7"/>
        <v>0</v>
      </c>
      <c r="P1734" s="5">
        <f t="shared" si="216"/>
        <v>0</v>
      </c>
      <c r="Q1734" t="str">
        <f t="shared" si="218"/>
        <v>music</v>
      </c>
      <c r="R1734" t="str">
        <f t="shared" si="219"/>
        <v>faith</v>
      </c>
      <c r="S1734" s="10">
        <f t="shared" si="220"/>
        <v>42325.475474537037</v>
      </c>
      <c r="T1734" s="10">
        <f t="shared" si="221"/>
        <v>42384.999999999993</v>
      </c>
      <c r="U1734" s="11">
        <f t="shared" si="222"/>
        <v>2015</v>
      </c>
      <c r="V1734" t="str">
        <f t="shared" si="223"/>
        <v>Nov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7"/>
        <v>0</v>
      </c>
      <c r="P1735" s="5">
        <f t="shared" si="216"/>
        <v>0</v>
      </c>
      <c r="Q1735" t="str">
        <f t="shared" si="218"/>
        <v>music</v>
      </c>
      <c r="R1735" t="str">
        <f t="shared" si="219"/>
        <v>faith</v>
      </c>
      <c r="S1735" s="10">
        <f t="shared" si="220"/>
        <v>42614.467291666668</v>
      </c>
      <c r="T1735" s="10">
        <f t="shared" si="221"/>
        <v>42626.687499999993</v>
      </c>
      <c r="U1735" s="11">
        <f t="shared" si="222"/>
        <v>2016</v>
      </c>
      <c r="V1735" t="str">
        <f t="shared" si="223"/>
        <v>Sep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7"/>
        <v>2.2222222222222223E-2</v>
      </c>
      <c r="P1736" s="5">
        <f t="shared" si="216"/>
        <v>1</v>
      </c>
      <c r="Q1736" t="str">
        <f t="shared" si="218"/>
        <v>music</v>
      </c>
      <c r="R1736" t="str">
        <f t="shared" si="219"/>
        <v>faith</v>
      </c>
      <c r="S1736" s="10">
        <f t="shared" si="220"/>
        <v>42101.828194444439</v>
      </c>
      <c r="T1736" s="10">
        <f t="shared" si="221"/>
        <v>42131.828194444439</v>
      </c>
      <c r="U1736" s="11">
        <f t="shared" si="222"/>
        <v>2015</v>
      </c>
      <c r="V1736" t="str">
        <f t="shared" si="223"/>
        <v>Apr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7"/>
        <v>11</v>
      </c>
      <c r="P1737" s="5">
        <f t="shared" si="216"/>
        <v>55</v>
      </c>
      <c r="Q1737" t="str">
        <f t="shared" si="218"/>
        <v>music</v>
      </c>
      <c r="R1737" t="str">
        <f t="shared" si="219"/>
        <v>faith</v>
      </c>
      <c r="S1737" s="10">
        <f t="shared" si="220"/>
        <v>42559.605844907412</v>
      </c>
      <c r="T1737" s="10">
        <f t="shared" si="221"/>
        <v>42589.605844907412</v>
      </c>
      <c r="U1737" s="11">
        <f t="shared" si="222"/>
        <v>2016</v>
      </c>
      <c r="V1737" t="str">
        <f t="shared" si="223"/>
        <v>Jul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7"/>
        <v>0.73333333333333328</v>
      </c>
      <c r="P1738" s="5">
        <f t="shared" si="216"/>
        <v>22</v>
      </c>
      <c r="Q1738" t="str">
        <f t="shared" si="218"/>
        <v>music</v>
      </c>
      <c r="R1738" t="str">
        <f t="shared" si="219"/>
        <v>faith</v>
      </c>
      <c r="S1738" s="10">
        <f t="shared" si="220"/>
        <v>42286.65315972222</v>
      </c>
      <c r="T1738" s="10">
        <f t="shared" si="221"/>
        <v>42316.694826388884</v>
      </c>
      <c r="U1738" s="11">
        <f t="shared" si="222"/>
        <v>2015</v>
      </c>
      <c r="V1738" t="str">
        <f t="shared" si="223"/>
        <v>Oct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7"/>
        <v>21.25</v>
      </c>
      <c r="P1739" s="5">
        <f t="shared" si="216"/>
        <v>56.666666666666664</v>
      </c>
      <c r="Q1739" t="str">
        <f t="shared" si="218"/>
        <v>music</v>
      </c>
      <c r="R1739" t="str">
        <f t="shared" si="219"/>
        <v>faith</v>
      </c>
      <c r="S1739" s="10">
        <f t="shared" si="220"/>
        <v>42175.740648148152</v>
      </c>
      <c r="T1739" s="10">
        <f t="shared" si="221"/>
        <v>42205.740648148152</v>
      </c>
      <c r="U1739" s="11">
        <f t="shared" si="222"/>
        <v>2015</v>
      </c>
      <c r="V1739" t="str">
        <f t="shared" si="223"/>
        <v>Jun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7"/>
        <v>0.4</v>
      </c>
      <c r="P1740" s="5">
        <f t="shared" si="216"/>
        <v>20</v>
      </c>
      <c r="Q1740" t="str">
        <f t="shared" si="218"/>
        <v>music</v>
      </c>
      <c r="R1740" t="str">
        <f t="shared" si="219"/>
        <v>faith</v>
      </c>
      <c r="S1740" s="10">
        <f t="shared" si="220"/>
        <v>41884.665995370371</v>
      </c>
      <c r="T1740" s="10">
        <f t="shared" si="221"/>
        <v>41914.665995370371</v>
      </c>
      <c r="U1740" s="11">
        <f t="shared" si="222"/>
        <v>2014</v>
      </c>
      <c r="V1740" t="str">
        <f t="shared" si="223"/>
        <v>Sep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7"/>
        <v>0.1</v>
      </c>
      <c r="P1741" s="5">
        <f t="shared" si="216"/>
        <v>1</v>
      </c>
      <c r="Q1741" t="str">
        <f t="shared" si="218"/>
        <v>music</v>
      </c>
      <c r="R1741" t="str">
        <f t="shared" si="219"/>
        <v>faith</v>
      </c>
      <c r="S1741" s="10">
        <f t="shared" si="220"/>
        <v>42435.665879629632</v>
      </c>
      <c r="T1741" s="10">
        <f t="shared" si="221"/>
        <v>42494.624212962961</v>
      </c>
      <c r="U1741" s="11">
        <f t="shared" si="222"/>
        <v>2016</v>
      </c>
      <c r="V1741" t="str">
        <f t="shared" si="223"/>
        <v>Mar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7"/>
        <v>0</v>
      </c>
      <c r="P1742" s="5">
        <f t="shared" si="216"/>
        <v>0</v>
      </c>
      <c r="Q1742" t="str">
        <f t="shared" si="218"/>
        <v>music</v>
      </c>
      <c r="R1742" t="str">
        <f t="shared" si="219"/>
        <v>faith</v>
      </c>
      <c r="S1742" s="10">
        <f t="shared" si="220"/>
        <v>42171.60905092593</v>
      </c>
      <c r="T1742" s="10">
        <f t="shared" si="221"/>
        <v>42201.60905092593</v>
      </c>
      <c r="U1742" s="11">
        <f t="shared" si="222"/>
        <v>2015</v>
      </c>
      <c r="V1742" t="str">
        <f t="shared" si="223"/>
        <v>Jun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7"/>
        <v>110.83333333333334</v>
      </c>
      <c r="P1743" s="5">
        <f t="shared" si="216"/>
        <v>25.576923076923077</v>
      </c>
      <c r="Q1743" t="str">
        <f t="shared" si="218"/>
        <v>photography</v>
      </c>
      <c r="R1743" t="str">
        <f t="shared" si="219"/>
        <v>photobooks</v>
      </c>
      <c r="S1743" s="10">
        <f t="shared" si="220"/>
        <v>42120.419803240737</v>
      </c>
      <c r="T1743" s="10">
        <f t="shared" si="221"/>
        <v>42165.419803240737</v>
      </c>
      <c r="U1743" s="11">
        <f t="shared" si="222"/>
        <v>2015</v>
      </c>
      <c r="V1743" t="str">
        <f t="shared" si="223"/>
        <v>Apr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7"/>
        <v>108.74999999999999</v>
      </c>
      <c r="P1744" s="5">
        <f t="shared" si="216"/>
        <v>63.970588235294116</v>
      </c>
      <c r="Q1744" t="str">
        <f t="shared" si="218"/>
        <v>photography</v>
      </c>
      <c r="R1744" t="str">
        <f t="shared" si="219"/>
        <v>photobooks</v>
      </c>
      <c r="S1744" s="10">
        <f t="shared" si="220"/>
        <v>42710.668634259251</v>
      </c>
      <c r="T1744" s="10">
        <f t="shared" si="221"/>
        <v>42742.666666666664</v>
      </c>
      <c r="U1744" s="11">
        <f t="shared" si="222"/>
        <v>2016</v>
      </c>
      <c r="V1744" t="str">
        <f t="shared" si="223"/>
        <v>Dec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7"/>
        <v>100.41666666666667</v>
      </c>
      <c r="P1745" s="5">
        <f t="shared" si="216"/>
        <v>89.925373134328353</v>
      </c>
      <c r="Q1745" t="str">
        <f t="shared" si="218"/>
        <v>photography</v>
      </c>
      <c r="R1745" t="str">
        <f t="shared" si="219"/>
        <v>photobooks</v>
      </c>
      <c r="S1745" s="10">
        <f t="shared" si="220"/>
        <v>42586.717303240737</v>
      </c>
      <c r="T1745" s="10">
        <f t="shared" si="221"/>
        <v>42608.957638888889</v>
      </c>
      <c r="U1745" s="11">
        <f t="shared" si="222"/>
        <v>2016</v>
      </c>
      <c r="V1745" t="str">
        <f t="shared" si="223"/>
        <v>Aug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7"/>
        <v>118.45454545454545</v>
      </c>
      <c r="P1746" s="5">
        <f t="shared" si="216"/>
        <v>93.071428571428569</v>
      </c>
      <c r="Q1746" t="str">
        <f t="shared" si="218"/>
        <v>photography</v>
      </c>
      <c r="R1746" t="str">
        <f t="shared" si="219"/>
        <v>photobooks</v>
      </c>
      <c r="S1746" s="10">
        <f t="shared" si="220"/>
        <v>42026.396724537037</v>
      </c>
      <c r="T1746" s="10">
        <f t="shared" si="221"/>
        <v>42071.355057870365</v>
      </c>
      <c r="U1746" s="11">
        <f t="shared" si="222"/>
        <v>2015</v>
      </c>
      <c r="V1746" t="str">
        <f t="shared" si="223"/>
        <v>Jan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7"/>
        <v>114.01428571428571</v>
      </c>
      <c r="P1747" s="5">
        <f t="shared" si="216"/>
        <v>89.674157303370791</v>
      </c>
      <c r="Q1747" t="str">
        <f t="shared" si="218"/>
        <v>photography</v>
      </c>
      <c r="R1747" t="str">
        <f t="shared" si="219"/>
        <v>photobooks</v>
      </c>
      <c r="S1747" s="10">
        <f t="shared" si="220"/>
        <v>42690.051365740735</v>
      </c>
      <c r="T1747" s="10">
        <f t="shared" si="221"/>
        <v>42725.874999999993</v>
      </c>
      <c r="U1747" s="11">
        <f t="shared" si="222"/>
        <v>2016</v>
      </c>
      <c r="V1747" t="str">
        <f t="shared" si="223"/>
        <v>Nov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7"/>
        <v>148.10000000000002</v>
      </c>
      <c r="P1748" s="5">
        <f t="shared" si="216"/>
        <v>207.61682242990653</v>
      </c>
      <c r="Q1748" t="str">
        <f t="shared" si="218"/>
        <v>photography</v>
      </c>
      <c r="R1748" t="str">
        <f t="shared" si="219"/>
        <v>photobooks</v>
      </c>
      <c r="S1748" s="10">
        <f t="shared" si="220"/>
        <v>42667.968368055554</v>
      </c>
      <c r="T1748" s="10">
        <f t="shared" si="221"/>
        <v>42697.874999999993</v>
      </c>
      <c r="U1748" s="11">
        <f t="shared" si="222"/>
        <v>2016</v>
      </c>
      <c r="V1748" t="str">
        <f t="shared" si="223"/>
        <v>Oct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7"/>
        <v>104.95555555555556</v>
      </c>
      <c r="P1749" s="5">
        <f t="shared" si="216"/>
        <v>59.408805031446541</v>
      </c>
      <c r="Q1749" t="str">
        <f t="shared" si="218"/>
        <v>photography</v>
      </c>
      <c r="R1749" t="str">
        <f t="shared" si="219"/>
        <v>photobooks</v>
      </c>
      <c r="S1749" s="10">
        <f t="shared" si="220"/>
        <v>42292.227199074077</v>
      </c>
      <c r="T1749" s="10">
        <f t="shared" si="221"/>
        <v>42321.416666666664</v>
      </c>
      <c r="U1749" s="11">
        <f t="shared" si="222"/>
        <v>2015</v>
      </c>
      <c r="V1749" t="str">
        <f t="shared" si="223"/>
        <v>Oct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7"/>
        <v>129.94800000000001</v>
      </c>
      <c r="P1750" s="5">
        <f t="shared" si="216"/>
        <v>358.97237569060775</v>
      </c>
      <c r="Q1750" t="str">
        <f t="shared" si="218"/>
        <v>photography</v>
      </c>
      <c r="R1750" t="str">
        <f t="shared" si="219"/>
        <v>photobooks</v>
      </c>
      <c r="S1750" s="10">
        <f t="shared" si="220"/>
        <v>42219.742395833331</v>
      </c>
      <c r="T1750" s="10">
        <f t="shared" si="221"/>
        <v>42249.742395833331</v>
      </c>
      <c r="U1750" s="11">
        <f t="shared" si="222"/>
        <v>2015</v>
      </c>
      <c r="V1750" t="str">
        <f t="shared" si="223"/>
        <v>Aug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7"/>
        <v>123.48756218905473</v>
      </c>
      <c r="P1751" s="5">
        <f t="shared" si="216"/>
        <v>94.736641221374043</v>
      </c>
      <c r="Q1751" t="str">
        <f t="shared" si="218"/>
        <v>photography</v>
      </c>
      <c r="R1751" t="str">
        <f t="shared" si="219"/>
        <v>photobooks</v>
      </c>
      <c r="S1751" s="10">
        <f t="shared" si="220"/>
        <v>42758.767604166664</v>
      </c>
      <c r="T1751" s="10">
        <f t="shared" si="221"/>
        <v>42795.583333333336</v>
      </c>
      <c r="U1751" s="11">
        <f t="shared" si="222"/>
        <v>2017</v>
      </c>
      <c r="V1751" t="str">
        <f t="shared" si="223"/>
        <v>Jan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7"/>
        <v>201.62</v>
      </c>
      <c r="P1752" s="5">
        <f t="shared" si="216"/>
        <v>80.647999999999996</v>
      </c>
      <c r="Q1752" t="str">
        <f t="shared" si="218"/>
        <v>photography</v>
      </c>
      <c r="R1752" t="str">
        <f t="shared" si="219"/>
        <v>photobooks</v>
      </c>
      <c r="S1752" s="10">
        <f t="shared" si="220"/>
        <v>42454.628518518519</v>
      </c>
      <c r="T1752" s="10">
        <f t="shared" si="221"/>
        <v>42479.628518518519</v>
      </c>
      <c r="U1752" s="11">
        <f t="shared" si="222"/>
        <v>2016</v>
      </c>
      <c r="V1752" t="str">
        <f t="shared" si="223"/>
        <v>Mar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7"/>
        <v>102.89999999999999</v>
      </c>
      <c r="P1753" s="5">
        <f t="shared" si="216"/>
        <v>168.68852459016392</v>
      </c>
      <c r="Q1753" t="str">
        <f t="shared" si="218"/>
        <v>photography</v>
      </c>
      <c r="R1753" t="str">
        <f t="shared" si="219"/>
        <v>photobooks</v>
      </c>
      <c r="S1753" s="10">
        <f t="shared" si="220"/>
        <v>42052.573182870365</v>
      </c>
      <c r="T1753" s="10">
        <f t="shared" si="221"/>
        <v>42082.5315162037</v>
      </c>
      <c r="U1753" s="11">
        <f t="shared" si="222"/>
        <v>2015</v>
      </c>
      <c r="V1753" t="str">
        <f t="shared" si="223"/>
        <v>Feb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7"/>
        <v>260.16666666666663</v>
      </c>
      <c r="P1754" s="5">
        <f t="shared" si="216"/>
        <v>34.68888888888889</v>
      </c>
      <c r="Q1754" t="str">
        <f t="shared" si="218"/>
        <v>photography</v>
      </c>
      <c r="R1754" t="str">
        <f t="shared" si="219"/>
        <v>photobooks</v>
      </c>
      <c r="S1754" s="10">
        <f t="shared" si="220"/>
        <v>42627.044930555552</v>
      </c>
      <c r="T1754" s="10">
        <f t="shared" si="221"/>
        <v>42657.044930555552</v>
      </c>
      <c r="U1754" s="11">
        <f t="shared" si="222"/>
        <v>2016</v>
      </c>
      <c r="V1754" t="str">
        <f t="shared" si="223"/>
        <v>Sep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7"/>
        <v>108</v>
      </c>
      <c r="P1755" s="5">
        <f t="shared" si="216"/>
        <v>462.85714285714283</v>
      </c>
      <c r="Q1755" t="str">
        <f t="shared" si="218"/>
        <v>photography</v>
      </c>
      <c r="R1755" t="str">
        <f t="shared" si="219"/>
        <v>photobooks</v>
      </c>
      <c r="S1755" s="10">
        <f t="shared" si="220"/>
        <v>42420.541296296295</v>
      </c>
      <c r="T1755" s="10">
        <f t="shared" si="221"/>
        <v>42450.499629629623</v>
      </c>
      <c r="U1755" s="11">
        <f t="shared" si="222"/>
        <v>2016</v>
      </c>
      <c r="V1755" t="str">
        <f t="shared" si="223"/>
        <v>Feb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7"/>
        <v>110.52941176470587</v>
      </c>
      <c r="P1756" s="5">
        <f t="shared" si="216"/>
        <v>104.38888888888889</v>
      </c>
      <c r="Q1756" t="str">
        <f t="shared" si="218"/>
        <v>photography</v>
      </c>
      <c r="R1756" t="str">
        <f t="shared" si="219"/>
        <v>photobooks</v>
      </c>
      <c r="S1756" s="10">
        <f t="shared" si="220"/>
        <v>42067.668437499997</v>
      </c>
      <c r="T1756" s="10">
        <f t="shared" si="221"/>
        <v>42097.626770833333</v>
      </c>
      <c r="U1756" s="11">
        <f t="shared" si="222"/>
        <v>2015</v>
      </c>
      <c r="V1756" t="str">
        <f t="shared" si="223"/>
        <v>Mar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7"/>
        <v>120</v>
      </c>
      <c r="P1757" s="5">
        <f t="shared" si="216"/>
        <v>7.5</v>
      </c>
      <c r="Q1757" t="str">
        <f t="shared" si="218"/>
        <v>photography</v>
      </c>
      <c r="R1757" t="str">
        <f t="shared" si="219"/>
        <v>photobooks</v>
      </c>
      <c r="S1757" s="10">
        <f t="shared" si="220"/>
        <v>42252.580567129626</v>
      </c>
      <c r="T1757" s="10">
        <f t="shared" si="221"/>
        <v>42282.580567129626</v>
      </c>
      <c r="U1757" s="11">
        <f t="shared" si="222"/>
        <v>2015</v>
      </c>
      <c r="V1757" t="str">
        <f t="shared" si="223"/>
        <v>Sep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7"/>
        <v>102.82909090909091</v>
      </c>
      <c r="P1758" s="5">
        <f t="shared" si="216"/>
        <v>47.13</v>
      </c>
      <c r="Q1758" t="str">
        <f t="shared" si="218"/>
        <v>photography</v>
      </c>
      <c r="R1758" t="str">
        <f t="shared" si="219"/>
        <v>photobooks</v>
      </c>
      <c r="S1758" s="10">
        <f t="shared" si="220"/>
        <v>42570.959131944437</v>
      </c>
      <c r="T1758" s="10">
        <f t="shared" si="221"/>
        <v>42610.959131944437</v>
      </c>
      <c r="U1758" s="11">
        <f t="shared" si="222"/>
        <v>2016</v>
      </c>
      <c r="V1758" t="str">
        <f t="shared" si="223"/>
        <v>Jul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7"/>
        <v>115.99999999999999</v>
      </c>
      <c r="P1759" s="5">
        <f t="shared" si="216"/>
        <v>414.28571428571428</v>
      </c>
      <c r="Q1759" t="str">
        <f t="shared" si="218"/>
        <v>photography</v>
      </c>
      <c r="R1759" t="str">
        <f t="shared" si="219"/>
        <v>photobooks</v>
      </c>
      <c r="S1759" s="10">
        <f t="shared" si="220"/>
        <v>42733.619016203702</v>
      </c>
      <c r="T1759" s="10">
        <f t="shared" si="221"/>
        <v>42763.603472222218</v>
      </c>
      <c r="U1759" s="11">
        <f t="shared" si="222"/>
        <v>2016</v>
      </c>
      <c r="V1759" t="str">
        <f t="shared" si="223"/>
        <v>Dec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7"/>
        <v>114.7</v>
      </c>
      <c r="P1760" s="5">
        <f t="shared" si="216"/>
        <v>42.481481481481481</v>
      </c>
      <c r="Q1760" t="str">
        <f t="shared" si="218"/>
        <v>photography</v>
      </c>
      <c r="R1760" t="str">
        <f t="shared" si="219"/>
        <v>photobooks</v>
      </c>
      <c r="S1760" s="10">
        <f t="shared" si="220"/>
        <v>42505.74759259259</v>
      </c>
      <c r="T1760" s="10">
        <f t="shared" si="221"/>
        <v>42565.74759259259</v>
      </c>
      <c r="U1760" s="11">
        <f t="shared" si="222"/>
        <v>2016</v>
      </c>
      <c r="V1760" t="str">
        <f t="shared" si="223"/>
        <v>May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7"/>
        <v>106.60000000000001</v>
      </c>
      <c r="P1761" s="5">
        <f t="shared" si="216"/>
        <v>108.77551020408163</v>
      </c>
      <c r="Q1761" t="str">
        <f t="shared" si="218"/>
        <v>photography</v>
      </c>
      <c r="R1761" t="str">
        <f t="shared" si="219"/>
        <v>photobooks</v>
      </c>
      <c r="S1761" s="10">
        <f t="shared" si="220"/>
        <v>42068.620706018519</v>
      </c>
      <c r="T1761" s="10">
        <f t="shared" si="221"/>
        <v>42088.579039351847</v>
      </c>
      <c r="U1761" s="11">
        <f t="shared" si="222"/>
        <v>2015</v>
      </c>
      <c r="V1761" t="str">
        <f t="shared" si="223"/>
        <v>Mar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7"/>
        <v>165.44</v>
      </c>
      <c r="P1762" s="5">
        <f t="shared" si="216"/>
        <v>81.098039215686271</v>
      </c>
      <c r="Q1762" t="str">
        <f t="shared" si="218"/>
        <v>photography</v>
      </c>
      <c r="R1762" t="str">
        <f t="shared" si="219"/>
        <v>photobooks</v>
      </c>
      <c r="S1762" s="10">
        <f t="shared" si="220"/>
        <v>42405.464270833334</v>
      </c>
      <c r="T1762" s="10">
        <f t="shared" si="221"/>
        <v>42425.464270833334</v>
      </c>
      <c r="U1762" s="11">
        <f t="shared" si="222"/>
        <v>2016</v>
      </c>
      <c r="V1762" t="str">
        <f t="shared" si="223"/>
        <v>Feb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7"/>
        <v>155</v>
      </c>
      <c r="P1763" s="5">
        <f t="shared" si="216"/>
        <v>51.666666666666664</v>
      </c>
      <c r="Q1763" t="str">
        <f t="shared" si="218"/>
        <v>photography</v>
      </c>
      <c r="R1763" t="str">
        <f t="shared" si="219"/>
        <v>photobooks</v>
      </c>
      <c r="S1763" s="10">
        <f t="shared" si="220"/>
        <v>42209.359490740739</v>
      </c>
      <c r="T1763" s="10">
        <f t="shared" si="221"/>
        <v>42259.359490740739</v>
      </c>
      <c r="U1763" s="11">
        <f t="shared" si="222"/>
        <v>2015</v>
      </c>
      <c r="V1763" t="str">
        <f t="shared" si="223"/>
        <v>Jul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7"/>
        <v>885</v>
      </c>
      <c r="P1764" s="5">
        <f t="shared" si="216"/>
        <v>35.4</v>
      </c>
      <c r="Q1764" t="str">
        <f t="shared" si="218"/>
        <v>photography</v>
      </c>
      <c r="R1764" t="str">
        <f t="shared" si="219"/>
        <v>photobooks</v>
      </c>
      <c r="S1764" s="10">
        <f t="shared" si="220"/>
        <v>42410.773668981477</v>
      </c>
      <c r="T1764" s="10">
        <f t="shared" si="221"/>
        <v>42440.773668981477</v>
      </c>
      <c r="U1764" s="11">
        <f t="shared" si="222"/>
        <v>2016</v>
      </c>
      <c r="V1764" t="str">
        <f t="shared" si="223"/>
        <v>Feb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7"/>
        <v>101.90833333333333</v>
      </c>
      <c r="P1765" s="5">
        <f t="shared" si="216"/>
        <v>103.63559322033899</v>
      </c>
      <c r="Q1765" t="str">
        <f t="shared" si="218"/>
        <v>photography</v>
      </c>
      <c r="R1765" t="str">
        <f t="shared" si="219"/>
        <v>photobooks</v>
      </c>
      <c r="S1765" s="10">
        <f t="shared" si="220"/>
        <v>42636.660185185181</v>
      </c>
      <c r="T1765" s="10">
        <f t="shared" si="221"/>
        <v>42666.660185185181</v>
      </c>
      <c r="U1765" s="11">
        <f t="shared" si="222"/>
        <v>2016</v>
      </c>
      <c r="V1765" t="str">
        <f t="shared" si="223"/>
        <v>Sep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7"/>
        <v>19.600000000000001</v>
      </c>
      <c r="P1766" s="5">
        <f t="shared" si="216"/>
        <v>55.282051282051285</v>
      </c>
      <c r="Q1766" t="str">
        <f t="shared" si="218"/>
        <v>photography</v>
      </c>
      <c r="R1766" t="str">
        <f t="shared" si="219"/>
        <v>photobooks</v>
      </c>
      <c r="S1766" s="10">
        <f t="shared" si="220"/>
        <v>41825.27753472222</v>
      </c>
      <c r="T1766" s="10">
        <f t="shared" si="221"/>
        <v>41854.27753472222</v>
      </c>
      <c r="U1766" s="11">
        <f t="shared" si="222"/>
        <v>2014</v>
      </c>
      <c r="V1766" t="str">
        <f t="shared" si="223"/>
        <v>Jul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7"/>
        <v>59.467839999999995</v>
      </c>
      <c r="P1767" s="5">
        <f t="shared" si="216"/>
        <v>72.16970873786407</v>
      </c>
      <c r="Q1767" t="str">
        <f t="shared" si="218"/>
        <v>photography</v>
      </c>
      <c r="R1767" t="str">
        <f t="shared" si="219"/>
        <v>photobooks</v>
      </c>
      <c r="S1767" s="10">
        <f t="shared" si="220"/>
        <v>41834.772129629629</v>
      </c>
      <c r="T1767" s="10">
        <f t="shared" si="221"/>
        <v>41864.772129629629</v>
      </c>
      <c r="U1767" s="11">
        <f t="shared" si="222"/>
        <v>2014</v>
      </c>
      <c r="V1767" t="str">
        <f t="shared" si="223"/>
        <v>Jul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7"/>
        <v>0</v>
      </c>
      <c r="P1768" s="5">
        <f t="shared" si="216"/>
        <v>0</v>
      </c>
      <c r="Q1768" t="str">
        <f t="shared" si="218"/>
        <v>photography</v>
      </c>
      <c r="R1768" t="str">
        <f t="shared" si="219"/>
        <v>photobooks</v>
      </c>
      <c r="S1768" s="10">
        <f t="shared" si="220"/>
        <v>41855.65148148148</v>
      </c>
      <c r="T1768" s="10">
        <f t="shared" si="221"/>
        <v>41876.65148148148</v>
      </c>
      <c r="U1768" s="11">
        <f t="shared" si="222"/>
        <v>2014</v>
      </c>
      <c r="V1768" t="str">
        <f t="shared" si="223"/>
        <v>Aug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7"/>
        <v>45.72</v>
      </c>
      <c r="P1769" s="5">
        <f t="shared" si="216"/>
        <v>58.615384615384613</v>
      </c>
      <c r="Q1769" t="str">
        <f t="shared" si="218"/>
        <v>photography</v>
      </c>
      <c r="R1769" t="str">
        <f t="shared" si="219"/>
        <v>photobooks</v>
      </c>
      <c r="S1769" s="10">
        <f t="shared" si="220"/>
        <v>41824.450046296297</v>
      </c>
      <c r="T1769" s="10">
        <f t="shared" si="221"/>
        <v>41854.450046296297</v>
      </c>
      <c r="U1769" s="11">
        <f t="shared" si="222"/>
        <v>2014</v>
      </c>
      <c r="V1769" t="str">
        <f t="shared" si="223"/>
        <v>Jul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7"/>
        <v>3.74</v>
      </c>
      <c r="P1770" s="5">
        <f t="shared" si="216"/>
        <v>12.466666666666667</v>
      </c>
      <c r="Q1770" t="str">
        <f t="shared" si="218"/>
        <v>photography</v>
      </c>
      <c r="R1770" t="str">
        <f t="shared" si="219"/>
        <v>photobooks</v>
      </c>
      <c r="S1770" s="10">
        <f t="shared" si="220"/>
        <v>41849.352361111109</v>
      </c>
      <c r="T1770" s="10">
        <f t="shared" si="221"/>
        <v>41909.352361111109</v>
      </c>
      <c r="U1770" s="11">
        <f t="shared" si="222"/>
        <v>2014</v>
      </c>
      <c r="V1770" t="str">
        <f t="shared" si="223"/>
        <v>Jul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7"/>
        <v>2.7025000000000001</v>
      </c>
      <c r="P1771" s="5">
        <f t="shared" si="216"/>
        <v>49.136363636363633</v>
      </c>
      <c r="Q1771" t="str">
        <f t="shared" si="218"/>
        <v>photography</v>
      </c>
      <c r="R1771" t="str">
        <f t="shared" si="219"/>
        <v>photobooks</v>
      </c>
      <c r="S1771" s="10">
        <f t="shared" si="220"/>
        <v>41987.610636574071</v>
      </c>
      <c r="T1771" s="10">
        <f t="shared" si="221"/>
        <v>42017.610636574071</v>
      </c>
      <c r="U1771" s="11">
        <f t="shared" si="222"/>
        <v>2014</v>
      </c>
      <c r="V1771" t="str">
        <f t="shared" si="223"/>
        <v>Dec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7"/>
        <v>56.51428571428572</v>
      </c>
      <c r="P1772" s="5">
        <f t="shared" si="216"/>
        <v>150.5</v>
      </c>
      <c r="Q1772" t="str">
        <f t="shared" si="218"/>
        <v>photography</v>
      </c>
      <c r="R1772" t="str">
        <f t="shared" si="219"/>
        <v>photobooks</v>
      </c>
      <c r="S1772" s="10">
        <f t="shared" si="220"/>
        <v>41891.571689814817</v>
      </c>
      <c r="T1772" s="10">
        <f t="shared" si="221"/>
        <v>41926.571689814817</v>
      </c>
      <c r="U1772" s="11">
        <f t="shared" si="222"/>
        <v>2014</v>
      </c>
      <c r="V1772" t="str">
        <f t="shared" si="223"/>
        <v>Sep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7"/>
        <v>21.30952380952381</v>
      </c>
      <c r="P1773" s="5">
        <f t="shared" si="216"/>
        <v>35.799999999999997</v>
      </c>
      <c r="Q1773" t="str">
        <f t="shared" si="218"/>
        <v>photography</v>
      </c>
      <c r="R1773" t="str">
        <f t="shared" si="219"/>
        <v>photobooks</v>
      </c>
      <c r="S1773" s="10">
        <f t="shared" si="220"/>
        <v>41905.771296296298</v>
      </c>
      <c r="T1773" s="10">
        <f t="shared" si="221"/>
        <v>41935.771296296298</v>
      </c>
      <c r="U1773" s="11">
        <f t="shared" si="222"/>
        <v>2014</v>
      </c>
      <c r="V1773" t="str">
        <f t="shared" si="223"/>
        <v>Sep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7"/>
        <v>15.6</v>
      </c>
      <c r="P1774" s="5">
        <f t="shared" si="216"/>
        <v>45.157894736842103</v>
      </c>
      <c r="Q1774" t="str">
        <f t="shared" si="218"/>
        <v>photography</v>
      </c>
      <c r="R1774" t="str">
        <f t="shared" si="219"/>
        <v>photobooks</v>
      </c>
      <c r="S1774" s="10">
        <f t="shared" si="220"/>
        <v>41766.509675925925</v>
      </c>
      <c r="T1774" s="10">
        <f t="shared" si="221"/>
        <v>41826.509675925925</v>
      </c>
      <c r="U1774" s="11">
        <f t="shared" si="222"/>
        <v>2014</v>
      </c>
      <c r="V1774" t="str">
        <f t="shared" si="223"/>
        <v>May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7"/>
        <v>6.2566666666666677</v>
      </c>
      <c r="P1775" s="5">
        <f t="shared" si="216"/>
        <v>98.78947368421052</v>
      </c>
      <c r="Q1775" t="str">
        <f t="shared" si="218"/>
        <v>photography</v>
      </c>
      <c r="R1775" t="str">
        <f t="shared" si="219"/>
        <v>photobooks</v>
      </c>
      <c r="S1775" s="10">
        <f t="shared" si="220"/>
        <v>41978.552060185182</v>
      </c>
      <c r="T1775" s="10">
        <f t="shared" si="221"/>
        <v>42023.552060185182</v>
      </c>
      <c r="U1775" s="11">
        <f t="shared" si="222"/>
        <v>2014</v>
      </c>
      <c r="V1775" t="str">
        <f t="shared" si="223"/>
        <v>Dec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7"/>
        <v>45.92</v>
      </c>
      <c r="P1776" s="5">
        <f t="shared" si="216"/>
        <v>88.307692307692307</v>
      </c>
      <c r="Q1776" t="str">
        <f t="shared" si="218"/>
        <v>photography</v>
      </c>
      <c r="R1776" t="str">
        <f t="shared" si="219"/>
        <v>photobooks</v>
      </c>
      <c r="S1776" s="10">
        <f t="shared" si="220"/>
        <v>41930.010324074072</v>
      </c>
      <c r="T1776" s="10">
        <f t="shared" si="221"/>
        <v>41972.415972222218</v>
      </c>
      <c r="U1776" s="11">
        <f t="shared" si="222"/>
        <v>2014</v>
      </c>
      <c r="V1776" t="str">
        <f t="shared" si="223"/>
        <v>Oct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7"/>
        <v>65.101538461538468</v>
      </c>
      <c r="P1777" s="5">
        <f t="shared" si="216"/>
        <v>170.62903225806451</v>
      </c>
      <c r="Q1777" t="str">
        <f t="shared" si="218"/>
        <v>photography</v>
      </c>
      <c r="R1777" t="str">
        <f t="shared" si="219"/>
        <v>photobooks</v>
      </c>
      <c r="S1777" s="10">
        <f t="shared" si="220"/>
        <v>41891.768055555556</v>
      </c>
      <c r="T1777" s="10">
        <f t="shared" si="221"/>
        <v>41936.768055555556</v>
      </c>
      <c r="U1777" s="11">
        <f t="shared" si="222"/>
        <v>2014</v>
      </c>
      <c r="V1777" t="str">
        <f t="shared" si="223"/>
        <v>Sep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7"/>
        <v>6.7</v>
      </c>
      <c r="P1778" s="5">
        <f t="shared" si="216"/>
        <v>83.75</v>
      </c>
      <c r="Q1778" t="str">
        <f t="shared" si="218"/>
        <v>photography</v>
      </c>
      <c r="R1778" t="str">
        <f t="shared" si="219"/>
        <v>photobooks</v>
      </c>
      <c r="S1778" s="10">
        <f t="shared" si="220"/>
        <v>41905.748506944445</v>
      </c>
      <c r="T1778" s="10">
        <f t="shared" si="221"/>
        <v>41941.748506944445</v>
      </c>
      <c r="U1778" s="11">
        <f t="shared" si="222"/>
        <v>2014</v>
      </c>
      <c r="V1778" t="str">
        <f t="shared" si="223"/>
        <v>Sep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7"/>
        <v>13.5625</v>
      </c>
      <c r="P1779" s="5">
        <f t="shared" si="216"/>
        <v>65.099999999999994</v>
      </c>
      <c r="Q1779" t="str">
        <f t="shared" si="218"/>
        <v>photography</v>
      </c>
      <c r="R1779" t="str">
        <f t="shared" si="219"/>
        <v>photobooks</v>
      </c>
      <c r="S1779" s="10">
        <f t="shared" si="220"/>
        <v>42025.14876157407</v>
      </c>
      <c r="T1779" s="10">
        <f t="shared" si="221"/>
        <v>42055.14876157407</v>
      </c>
      <c r="U1779" s="11">
        <f t="shared" si="222"/>
        <v>2015</v>
      </c>
      <c r="V1779" t="str">
        <f t="shared" si="223"/>
        <v>Jan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7"/>
        <v>1.9900000000000002</v>
      </c>
      <c r="P1780" s="5">
        <f t="shared" si="216"/>
        <v>66.333333333333329</v>
      </c>
      <c r="Q1780" t="str">
        <f t="shared" si="218"/>
        <v>photography</v>
      </c>
      <c r="R1780" t="str">
        <f t="shared" si="219"/>
        <v>photobooks</v>
      </c>
      <c r="S1780" s="10">
        <f t="shared" si="220"/>
        <v>42045.655034722215</v>
      </c>
      <c r="T1780" s="10">
        <f t="shared" si="221"/>
        <v>42090.613368055558</v>
      </c>
      <c r="U1780" s="11">
        <f t="shared" si="222"/>
        <v>2015</v>
      </c>
      <c r="V1780" t="str">
        <f t="shared" si="223"/>
        <v>Feb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7"/>
        <v>36.236363636363642</v>
      </c>
      <c r="P1781" s="5">
        <f t="shared" si="216"/>
        <v>104.89473684210526</v>
      </c>
      <c r="Q1781" t="str">
        <f t="shared" si="218"/>
        <v>photography</v>
      </c>
      <c r="R1781" t="str">
        <f t="shared" si="219"/>
        <v>photobooks</v>
      </c>
      <c r="S1781" s="10">
        <f t="shared" si="220"/>
        <v>42585.483564814807</v>
      </c>
      <c r="T1781" s="10">
        <f t="shared" si="221"/>
        <v>42615.483564814807</v>
      </c>
      <c r="U1781" s="11">
        <f t="shared" si="222"/>
        <v>2016</v>
      </c>
      <c r="V1781" t="str">
        <f t="shared" si="223"/>
        <v>Aug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7"/>
        <v>39.743333333333339</v>
      </c>
      <c r="P1782" s="5">
        <f t="shared" si="216"/>
        <v>78.440789473684205</v>
      </c>
      <c r="Q1782" t="str">
        <f t="shared" si="218"/>
        <v>photography</v>
      </c>
      <c r="R1782" t="str">
        <f t="shared" si="219"/>
        <v>photobooks</v>
      </c>
      <c r="S1782" s="10">
        <f t="shared" si="220"/>
        <v>42493.392476851855</v>
      </c>
      <c r="T1782" s="10">
        <f t="shared" si="221"/>
        <v>42553.392476851855</v>
      </c>
      <c r="U1782" s="11">
        <f t="shared" si="222"/>
        <v>2016</v>
      </c>
      <c r="V1782" t="str">
        <f t="shared" si="223"/>
        <v>May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7"/>
        <v>25.763636363636365</v>
      </c>
      <c r="P1783" s="5">
        <f t="shared" si="216"/>
        <v>59.041666666666664</v>
      </c>
      <c r="Q1783" t="str">
        <f t="shared" si="218"/>
        <v>photography</v>
      </c>
      <c r="R1783" t="str">
        <f t="shared" si="219"/>
        <v>photobooks</v>
      </c>
      <c r="S1783" s="10">
        <f t="shared" si="220"/>
        <v>42597.409085648142</v>
      </c>
      <c r="T1783" s="10">
        <f t="shared" si="221"/>
        <v>42628.409085648142</v>
      </c>
      <c r="U1783" s="11">
        <f t="shared" si="222"/>
        <v>2016</v>
      </c>
      <c r="V1783" t="str">
        <f t="shared" si="223"/>
        <v>Aug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7"/>
        <v>15.491428571428573</v>
      </c>
      <c r="P1784" s="5">
        <f t="shared" si="216"/>
        <v>71.34210526315789</v>
      </c>
      <c r="Q1784" t="str">
        <f t="shared" si="218"/>
        <v>photography</v>
      </c>
      <c r="R1784" t="str">
        <f t="shared" si="219"/>
        <v>photobooks</v>
      </c>
      <c r="S1784" s="10">
        <f t="shared" si="220"/>
        <v>42388.366770833331</v>
      </c>
      <c r="T1784" s="10">
        <f t="shared" si="221"/>
        <v>42421.366770833331</v>
      </c>
      <c r="U1784" s="11">
        <f t="shared" si="222"/>
        <v>2016</v>
      </c>
      <c r="V1784" t="str">
        <f t="shared" si="223"/>
        <v>Jan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7"/>
        <v>23.692499999999999</v>
      </c>
      <c r="P1785" s="5">
        <f t="shared" si="216"/>
        <v>51.227027027027027</v>
      </c>
      <c r="Q1785" t="str">
        <f t="shared" si="218"/>
        <v>photography</v>
      </c>
      <c r="R1785" t="str">
        <f t="shared" si="219"/>
        <v>photobooks</v>
      </c>
      <c r="S1785" s="10">
        <f t="shared" si="220"/>
        <v>42115.741643518515</v>
      </c>
      <c r="T1785" s="10">
        <f t="shared" si="221"/>
        <v>42145.741643518515</v>
      </c>
      <c r="U1785" s="11">
        <f t="shared" si="222"/>
        <v>2015</v>
      </c>
      <c r="V1785" t="str">
        <f t="shared" si="223"/>
        <v>Apr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7"/>
        <v>39.76</v>
      </c>
      <c r="P1786" s="5">
        <f t="shared" si="216"/>
        <v>60.242424242424242</v>
      </c>
      <c r="Q1786" t="str">
        <f t="shared" si="218"/>
        <v>photography</v>
      </c>
      <c r="R1786" t="str">
        <f t="shared" si="219"/>
        <v>photobooks</v>
      </c>
      <c r="S1786" s="10">
        <f t="shared" si="220"/>
        <v>42003.447222222218</v>
      </c>
      <c r="T1786" s="10">
        <f t="shared" si="221"/>
        <v>42034.934027777774</v>
      </c>
      <c r="U1786" s="11">
        <f t="shared" si="222"/>
        <v>2014</v>
      </c>
      <c r="V1786" t="str">
        <f t="shared" si="223"/>
        <v>Dec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7"/>
        <v>20.220833333333331</v>
      </c>
      <c r="P1787" s="5">
        <f t="shared" si="216"/>
        <v>44.935185185185183</v>
      </c>
      <c r="Q1787" t="str">
        <f t="shared" si="218"/>
        <v>photography</v>
      </c>
      <c r="R1787" t="str">
        <f t="shared" si="219"/>
        <v>photobooks</v>
      </c>
      <c r="S1787" s="10">
        <f t="shared" si="220"/>
        <v>41896.926562499997</v>
      </c>
      <c r="T1787" s="10">
        <f t="shared" si="221"/>
        <v>41927.791666666664</v>
      </c>
      <c r="U1787" s="11">
        <f t="shared" si="222"/>
        <v>2014</v>
      </c>
      <c r="V1787" t="str">
        <f t="shared" si="223"/>
        <v>Sep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7"/>
        <v>47.631578947368418</v>
      </c>
      <c r="P1788" s="5">
        <f t="shared" si="216"/>
        <v>31.206896551724139</v>
      </c>
      <c r="Q1788" t="str">
        <f t="shared" si="218"/>
        <v>photography</v>
      </c>
      <c r="R1788" t="str">
        <f t="shared" si="219"/>
        <v>photobooks</v>
      </c>
      <c r="S1788" s="10">
        <f t="shared" si="220"/>
        <v>41958.342326388891</v>
      </c>
      <c r="T1788" s="10">
        <f t="shared" si="221"/>
        <v>41988.342326388891</v>
      </c>
      <c r="U1788" s="11">
        <f t="shared" si="222"/>
        <v>2014</v>
      </c>
      <c r="V1788" t="str">
        <f t="shared" si="223"/>
        <v>Nov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7"/>
        <v>15.329999999999998</v>
      </c>
      <c r="P1789" s="5">
        <f t="shared" si="216"/>
        <v>63.875</v>
      </c>
      <c r="Q1789" t="str">
        <f t="shared" si="218"/>
        <v>photography</v>
      </c>
      <c r="R1789" t="str">
        <f t="shared" si="219"/>
        <v>photobooks</v>
      </c>
      <c r="S1789" s="10">
        <f t="shared" si="220"/>
        <v>42068.447187499994</v>
      </c>
      <c r="T1789" s="10">
        <f t="shared" si="221"/>
        <v>42098.40552083333</v>
      </c>
      <c r="U1789" s="11">
        <f t="shared" si="222"/>
        <v>2015</v>
      </c>
      <c r="V1789" t="str">
        <f t="shared" si="223"/>
        <v>Mar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7"/>
        <v>1.3818181818181818</v>
      </c>
      <c r="P1790" s="5">
        <f t="shared" si="216"/>
        <v>19</v>
      </c>
      <c r="Q1790" t="str">
        <f t="shared" si="218"/>
        <v>photography</v>
      </c>
      <c r="R1790" t="str">
        <f t="shared" si="219"/>
        <v>photobooks</v>
      </c>
      <c r="S1790" s="10">
        <f t="shared" si="220"/>
        <v>41913.740069444444</v>
      </c>
      <c r="T1790" s="10">
        <f t="shared" si="221"/>
        <v>41943.740069444444</v>
      </c>
      <c r="U1790" s="11">
        <f t="shared" si="222"/>
        <v>2014</v>
      </c>
      <c r="V1790" t="str">
        <f t="shared" si="223"/>
        <v>Oct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7"/>
        <v>0.5</v>
      </c>
      <c r="P1791" s="5">
        <f t="shared" si="216"/>
        <v>10</v>
      </c>
      <c r="Q1791" t="str">
        <f t="shared" si="218"/>
        <v>photography</v>
      </c>
      <c r="R1791" t="str">
        <f t="shared" si="219"/>
        <v>photobooks</v>
      </c>
      <c r="S1791" s="10">
        <f t="shared" si="220"/>
        <v>41956.041701388887</v>
      </c>
      <c r="T1791" s="10">
        <f t="shared" si="221"/>
        <v>42016.041701388887</v>
      </c>
      <c r="U1791" s="11">
        <f t="shared" si="222"/>
        <v>2014</v>
      </c>
      <c r="V1791" t="str">
        <f t="shared" si="223"/>
        <v>Nov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7"/>
        <v>4.957575757575758</v>
      </c>
      <c r="P1792" s="5">
        <f t="shared" si="216"/>
        <v>109.06666666666666</v>
      </c>
      <c r="Q1792" t="str">
        <f t="shared" si="218"/>
        <v>photography</v>
      </c>
      <c r="R1792" t="str">
        <f t="shared" si="219"/>
        <v>photobooks</v>
      </c>
      <c r="S1792" s="10">
        <f t="shared" si="220"/>
        <v>42010.466180555559</v>
      </c>
      <c r="T1792" s="10">
        <f t="shared" si="221"/>
        <v>42040.466180555559</v>
      </c>
      <c r="U1792" s="11">
        <f t="shared" si="222"/>
        <v>2015</v>
      </c>
      <c r="V1792" t="str">
        <f t="shared" si="223"/>
        <v>Jan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7"/>
        <v>3.5666666666666664</v>
      </c>
      <c r="P1793" s="5">
        <f t="shared" si="216"/>
        <v>26.75</v>
      </c>
      <c r="Q1793" t="str">
        <f t="shared" si="218"/>
        <v>photography</v>
      </c>
      <c r="R1793" t="str">
        <f t="shared" si="219"/>
        <v>photobooks</v>
      </c>
      <c r="S1793" s="10">
        <f t="shared" si="220"/>
        <v>41973.532002314816</v>
      </c>
      <c r="T1793" s="10">
        <f t="shared" si="221"/>
        <v>42033.532002314816</v>
      </c>
      <c r="U1793" s="11">
        <f t="shared" si="222"/>
        <v>2014</v>
      </c>
      <c r="V1793" t="str">
        <f t="shared" si="223"/>
        <v>Nov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7"/>
        <v>61.124000000000002</v>
      </c>
      <c r="P1794" s="5">
        <f t="shared" ref="P1794:P1857" si="224">IFERROR(E1794/L1794,0)</f>
        <v>109.93525179856115</v>
      </c>
      <c r="Q1794" t="str">
        <f t="shared" si="218"/>
        <v>photography</v>
      </c>
      <c r="R1794" t="str">
        <f t="shared" si="219"/>
        <v>photobooks</v>
      </c>
      <c r="S1794" s="10">
        <f t="shared" si="220"/>
        <v>42188.822708333326</v>
      </c>
      <c r="T1794" s="10">
        <f t="shared" si="221"/>
        <v>42226.082638888889</v>
      </c>
      <c r="U1794" s="11">
        <f t="shared" si="222"/>
        <v>2015</v>
      </c>
      <c r="V1794" t="str">
        <f t="shared" si="223"/>
        <v>Jul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5">(E1795/D1795)*100</f>
        <v>1.3333333333333335</v>
      </c>
      <c r="P1795" s="5">
        <f t="shared" si="224"/>
        <v>20</v>
      </c>
      <c r="Q1795" t="str">
        <f t="shared" ref="Q1795:Q1858" si="226">LEFT(N1795,FIND("/",N1795)-1)</f>
        <v>photography</v>
      </c>
      <c r="R1795" t="str">
        <f t="shared" ref="R1795:R1858" si="227">MID(N1795,FIND("/",N1795)+1,9999)</f>
        <v>photobooks</v>
      </c>
      <c r="S1795" s="10">
        <f t="shared" ref="S1795:S1858" si="228">(((J1795/60)/60)/24)+DATE(1970,1,1)+(-5/24)</f>
        <v>41940.683333333334</v>
      </c>
      <c r="T1795" s="10">
        <f t="shared" ref="T1795:T1858" si="229">(((I1795/60)/60)/24)+DATE(1970,1,1)+(-5/24)</f>
        <v>41970.724999999999</v>
      </c>
      <c r="U1795" s="11">
        <f t="shared" ref="U1795:U1858" si="230">YEAR(S1795)</f>
        <v>2014</v>
      </c>
      <c r="V1795" t="str">
        <f t="shared" ref="V1795:V1858" si="231">TEXT(S1795, "mmm")</f>
        <v>Oct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5"/>
        <v>11.077777777777778</v>
      </c>
      <c r="P1796" s="5">
        <f t="shared" si="224"/>
        <v>55.388888888888886</v>
      </c>
      <c r="Q1796" t="str">
        <f t="shared" si="226"/>
        <v>photography</v>
      </c>
      <c r="R1796" t="str">
        <f t="shared" si="227"/>
        <v>photobooks</v>
      </c>
      <c r="S1796" s="10">
        <f t="shared" si="228"/>
        <v>42011.342847222222</v>
      </c>
      <c r="T1796" s="10">
        <f t="shared" si="229"/>
        <v>42046.342847222222</v>
      </c>
      <c r="U1796" s="11">
        <f t="shared" si="230"/>
        <v>2015</v>
      </c>
      <c r="V1796" t="str">
        <f t="shared" si="231"/>
        <v>Jan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5"/>
        <v>38.735714285714288</v>
      </c>
      <c r="P1797" s="5">
        <f t="shared" si="224"/>
        <v>133.90123456790124</v>
      </c>
      <c r="Q1797" t="str">
        <f t="shared" si="226"/>
        <v>photography</v>
      </c>
      <c r="R1797" t="str">
        <f t="shared" si="227"/>
        <v>photobooks</v>
      </c>
      <c r="S1797" s="10">
        <f t="shared" si="228"/>
        <v>42628.080335648141</v>
      </c>
      <c r="T1797" s="10">
        <f t="shared" si="229"/>
        <v>42657.458333333336</v>
      </c>
      <c r="U1797" s="11">
        <f t="shared" si="230"/>
        <v>2016</v>
      </c>
      <c r="V1797" t="str">
        <f t="shared" si="231"/>
        <v>Sep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5"/>
        <v>22.05263157894737</v>
      </c>
      <c r="P1798" s="5">
        <f t="shared" si="224"/>
        <v>48.720930232558139</v>
      </c>
      <c r="Q1798" t="str">
        <f t="shared" si="226"/>
        <v>photography</v>
      </c>
      <c r="R1798" t="str">
        <f t="shared" si="227"/>
        <v>photobooks</v>
      </c>
      <c r="S1798" s="10">
        <f t="shared" si="228"/>
        <v>42515.231087962959</v>
      </c>
      <c r="T1798" s="10">
        <f t="shared" si="229"/>
        <v>42575.231087962959</v>
      </c>
      <c r="U1798" s="11">
        <f t="shared" si="230"/>
        <v>2016</v>
      </c>
      <c r="V1798" t="str">
        <f t="shared" si="231"/>
        <v>May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5"/>
        <v>67.55</v>
      </c>
      <c r="P1799" s="5">
        <f t="shared" si="224"/>
        <v>48.25</v>
      </c>
      <c r="Q1799" t="str">
        <f t="shared" si="226"/>
        <v>photography</v>
      </c>
      <c r="R1799" t="str">
        <f t="shared" si="227"/>
        <v>photobooks</v>
      </c>
      <c r="S1799" s="10">
        <f t="shared" si="228"/>
        <v>42689.360983796294</v>
      </c>
      <c r="T1799" s="10">
        <f t="shared" si="229"/>
        <v>42719.360983796294</v>
      </c>
      <c r="U1799" s="11">
        <f t="shared" si="230"/>
        <v>2016</v>
      </c>
      <c r="V1799" t="str">
        <f t="shared" si="231"/>
        <v>Nov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5"/>
        <v>13.637499999999999</v>
      </c>
      <c r="P1800" s="5">
        <f t="shared" si="224"/>
        <v>58.972972972972975</v>
      </c>
      <c r="Q1800" t="str">
        <f t="shared" si="226"/>
        <v>photography</v>
      </c>
      <c r="R1800" t="str">
        <f t="shared" si="227"/>
        <v>photobooks</v>
      </c>
      <c r="S1800" s="10">
        <f t="shared" si="228"/>
        <v>42344.118437499994</v>
      </c>
      <c r="T1800" s="10">
        <f t="shared" si="229"/>
        <v>42404.118437499994</v>
      </c>
      <c r="U1800" s="11">
        <f t="shared" si="230"/>
        <v>2015</v>
      </c>
      <c r="V1800" t="str">
        <f t="shared" si="231"/>
        <v>Dec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5"/>
        <v>1.7457500000000001</v>
      </c>
      <c r="P1801" s="5">
        <f t="shared" si="224"/>
        <v>11.638333333333334</v>
      </c>
      <c r="Q1801" t="str">
        <f t="shared" si="226"/>
        <v>photography</v>
      </c>
      <c r="R1801" t="str">
        <f t="shared" si="227"/>
        <v>photobooks</v>
      </c>
      <c r="S1801" s="10">
        <f t="shared" si="228"/>
        <v>41934.634351851848</v>
      </c>
      <c r="T1801" s="10">
        <f t="shared" si="229"/>
        <v>41954.676018518519</v>
      </c>
      <c r="U1801" s="11">
        <f t="shared" si="230"/>
        <v>2014</v>
      </c>
      <c r="V1801" t="str">
        <f t="shared" si="231"/>
        <v>Oct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5"/>
        <v>20.44963251188932</v>
      </c>
      <c r="P1802" s="5">
        <f t="shared" si="224"/>
        <v>83.716814159292042</v>
      </c>
      <c r="Q1802" t="str">
        <f t="shared" si="226"/>
        <v>photography</v>
      </c>
      <c r="R1802" t="str">
        <f t="shared" si="227"/>
        <v>photobooks</v>
      </c>
      <c r="S1802" s="10">
        <f t="shared" si="228"/>
        <v>42623.397800925923</v>
      </c>
      <c r="T1802" s="10">
        <f t="shared" si="229"/>
        <v>42653.397800925923</v>
      </c>
      <c r="U1802" s="11">
        <f t="shared" si="230"/>
        <v>2016</v>
      </c>
      <c r="V1802" t="str">
        <f t="shared" si="231"/>
        <v>Sep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5"/>
        <v>13.852941176470587</v>
      </c>
      <c r="P1803" s="5">
        <f t="shared" si="224"/>
        <v>63.648648648648646</v>
      </c>
      <c r="Q1803" t="str">
        <f t="shared" si="226"/>
        <v>photography</v>
      </c>
      <c r="R1803" t="str">
        <f t="shared" si="227"/>
        <v>photobooks</v>
      </c>
      <c r="S1803" s="10">
        <f t="shared" si="228"/>
        <v>42321.452175925922</v>
      </c>
      <c r="T1803" s="10">
        <f t="shared" si="229"/>
        <v>42353.298611111109</v>
      </c>
      <c r="U1803" s="11">
        <f t="shared" si="230"/>
        <v>2015</v>
      </c>
      <c r="V1803" t="str">
        <f t="shared" si="231"/>
        <v>Nov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5"/>
        <v>48.485714285714288</v>
      </c>
      <c r="P1804" s="5">
        <f t="shared" si="224"/>
        <v>94.277777777777771</v>
      </c>
      <c r="Q1804" t="str">
        <f t="shared" si="226"/>
        <v>photography</v>
      </c>
      <c r="R1804" t="str">
        <f t="shared" si="227"/>
        <v>photobooks</v>
      </c>
      <c r="S1804" s="10">
        <f t="shared" si="228"/>
        <v>42159.264236111114</v>
      </c>
      <c r="T1804" s="10">
        <f t="shared" si="229"/>
        <v>42182.707638888889</v>
      </c>
      <c r="U1804" s="11">
        <f t="shared" si="230"/>
        <v>2015</v>
      </c>
      <c r="V1804" t="str">
        <f t="shared" si="231"/>
        <v>Jun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5"/>
        <v>30.8</v>
      </c>
      <c r="P1805" s="5">
        <f t="shared" si="224"/>
        <v>71.86666666666666</v>
      </c>
      <c r="Q1805" t="str">
        <f t="shared" si="226"/>
        <v>photography</v>
      </c>
      <c r="R1805" t="str">
        <f t="shared" si="227"/>
        <v>photobooks</v>
      </c>
      <c r="S1805" s="10">
        <f t="shared" si="228"/>
        <v>42017.863217592596</v>
      </c>
      <c r="T1805" s="10">
        <f t="shared" si="229"/>
        <v>42048.863217592596</v>
      </c>
      <c r="U1805" s="11">
        <f t="shared" si="230"/>
        <v>2015</v>
      </c>
      <c r="V1805" t="str">
        <f t="shared" si="231"/>
        <v>Jan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5"/>
        <v>35.174193548387095</v>
      </c>
      <c r="P1806" s="5">
        <f t="shared" si="224"/>
        <v>104.84615384615384</v>
      </c>
      <c r="Q1806" t="str">
        <f t="shared" si="226"/>
        <v>photography</v>
      </c>
      <c r="R1806" t="str">
        <f t="shared" si="227"/>
        <v>photobooks</v>
      </c>
      <c r="S1806" s="10">
        <f t="shared" si="228"/>
        <v>42282.469953703701</v>
      </c>
      <c r="T1806" s="10">
        <f t="shared" si="229"/>
        <v>42322.511620370373</v>
      </c>
      <c r="U1806" s="11">
        <f t="shared" si="230"/>
        <v>2015</v>
      </c>
      <c r="V1806" t="str">
        <f t="shared" si="231"/>
        <v>Oct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5"/>
        <v>36.404444444444444</v>
      </c>
      <c r="P1807" s="5">
        <f t="shared" si="224"/>
        <v>67.139344262295083</v>
      </c>
      <c r="Q1807" t="str">
        <f t="shared" si="226"/>
        <v>photography</v>
      </c>
      <c r="R1807" t="str">
        <f t="shared" si="227"/>
        <v>photobooks</v>
      </c>
      <c r="S1807" s="10">
        <f t="shared" si="228"/>
        <v>42247.595578703702</v>
      </c>
      <c r="T1807" s="10">
        <f t="shared" si="229"/>
        <v>42279.541666666664</v>
      </c>
      <c r="U1807" s="11">
        <f t="shared" si="230"/>
        <v>2015</v>
      </c>
      <c r="V1807" t="str">
        <f t="shared" si="231"/>
        <v>Aug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5"/>
        <v>2.9550000000000001</v>
      </c>
      <c r="P1808" s="5">
        <f t="shared" si="224"/>
        <v>73.875</v>
      </c>
      <c r="Q1808" t="str">
        <f t="shared" si="226"/>
        <v>photography</v>
      </c>
      <c r="R1808" t="str">
        <f t="shared" si="227"/>
        <v>photobooks</v>
      </c>
      <c r="S1808" s="10">
        <f t="shared" si="228"/>
        <v>41877.429965277777</v>
      </c>
      <c r="T1808" s="10">
        <f t="shared" si="229"/>
        <v>41912.429965277777</v>
      </c>
      <c r="U1808" s="11">
        <f t="shared" si="230"/>
        <v>2014</v>
      </c>
      <c r="V1808" t="str">
        <f t="shared" si="231"/>
        <v>Aug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5"/>
        <v>11.06</v>
      </c>
      <c r="P1809" s="5">
        <f t="shared" si="224"/>
        <v>69.125</v>
      </c>
      <c r="Q1809" t="str">
        <f t="shared" si="226"/>
        <v>photography</v>
      </c>
      <c r="R1809" t="str">
        <f t="shared" si="227"/>
        <v>photobooks</v>
      </c>
      <c r="S1809" s="10">
        <f t="shared" si="228"/>
        <v>41879.860104166662</v>
      </c>
      <c r="T1809" s="10">
        <f t="shared" si="229"/>
        <v>41909.860104166662</v>
      </c>
      <c r="U1809" s="11">
        <f t="shared" si="230"/>
        <v>2014</v>
      </c>
      <c r="V1809" t="str">
        <f t="shared" si="231"/>
        <v>Aug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5"/>
        <v>41.407142857142858</v>
      </c>
      <c r="P1810" s="5">
        <f t="shared" si="224"/>
        <v>120.77083333333333</v>
      </c>
      <c r="Q1810" t="str">
        <f t="shared" si="226"/>
        <v>photography</v>
      </c>
      <c r="R1810" t="str">
        <f t="shared" si="227"/>
        <v>photobooks</v>
      </c>
      <c r="S1810" s="10">
        <f t="shared" si="228"/>
        <v>42742.472569444442</v>
      </c>
      <c r="T1810" s="10">
        <f t="shared" si="229"/>
        <v>42777.472569444442</v>
      </c>
      <c r="U1810" s="11">
        <f t="shared" si="230"/>
        <v>2017</v>
      </c>
      <c r="V1810" t="str">
        <f t="shared" si="231"/>
        <v>Jan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5"/>
        <v>10.857142857142858</v>
      </c>
      <c r="P1811" s="5">
        <f t="shared" si="224"/>
        <v>42.222222222222221</v>
      </c>
      <c r="Q1811" t="str">
        <f t="shared" si="226"/>
        <v>photography</v>
      </c>
      <c r="R1811" t="str">
        <f t="shared" si="227"/>
        <v>photobooks</v>
      </c>
      <c r="S1811" s="10">
        <f t="shared" si="228"/>
        <v>42029.699525462966</v>
      </c>
      <c r="T1811" s="10">
        <f t="shared" si="229"/>
        <v>42064.699525462966</v>
      </c>
      <c r="U1811" s="11">
        <f t="shared" si="230"/>
        <v>2015</v>
      </c>
      <c r="V1811" t="str">
        <f t="shared" si="231"/>
        <v>Jan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5"/>
        <v>3.3333333333333335</v>
      </c>
      <c r="P1812" s="5">
        <f t="shared" si="224"/>
        <v>7.5</v>
      </c>
      <c r="Q1812" t="str">
        <f t="shared" si="226"/>
        <v>photography</v>
      </c>
      <c r="R1812" t="str">
        <f t="shared" si="227"/>
        <v>photobooks</v>
      </c>
      <c r="S1812" s="10">
        <f t="shared" si="228"/>
        <v>41860.701689814814</v>
      </c>
      <c r="T1812" s="10">
        <f t="shared" si="229"/>
        <v>41872.701689814814</v>
      </c>
      <c r="U1812" s="11">
        <f t="shared" si="230"/>
        <v>2014</v>
      </c>
      <c r="V1812" t="str">
        <f t="shared" si="231"/>
        <v>Aug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5"/>
        <v>7.407407407407407E-2</v>
      </c>
      <c r="P1813" s="5">
        <f t="shared" si="224"/>
        <v>1.5384615384615385</v>
      </c>
      <c r="Q1813" t="str">
        <f t="shared" si="226"/>
        <v>photography</v>
      </c>
      <c r="R1813" t="str">
        <f t="shared" si="227"/>
        <v>photobooks</v>
      </c>
      <c r="S1813" s="10">
        <f t="shared" si="228"/>
        <v>41876.225347222222</v>
      </c>
      <c r="T1813" s="10">
        <f t="shared" si="229"/>
        <v>41935.958333333328</v>
      </c>
      <c r="U1813" s="11">
        <f t="shared" si="230"/>
        <v>2014</v>
      </c>
      <c r="V1813" t="str">
        <f t="shared" si="231"/>
        <v>Aug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5"/>
        <v>13.307692307692307</v>
      </c>
      <c r="P1814" s="5">
        <f t="shared" si="224"/>
        <v>37.608695652173914</v>
      </c>
      <c r="Q1814" t="str">
        <f t="shared" si="226"/>
        <v>photography</v>
      </c>
      <c r="R1814" t="str">
        <f t="shared" si="227"/>
        <v>photobooks</v>
      </c>
      <c r="S1814" s="10">
        <f t="shared" si="228"/>
        <v>42524.110370370363</v>
      </c>
      <c r="T1814" s="10">
        <f t="shared" si="229"/>
        <v>42554.110370370363</v>
      </c>
      <c r="U1814" s="11">
        <f t="shared" si="230"/>
        <v>2016</v>
      </c>
      <c r="V1814" t="str">
        <f t="shared" si="231"/>
        <v>Jun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5"/>
        <v>0</v>
      </c>
      <c r="P1815" s="5">
        <f t="shared" si="224"/>
        <v>0</v>
      </c>
      <c r="Q1815" t="str">
        <f t="shared" si="226"/>
        <v>photography</v>
      </c>
      <c r="R1815" t="str">
        <f t="shared" si="227"/>
        <v>photobooks</v>
      </c>
      <c r="S1815" s="10">
        <f t="shared" si="228"/>
        <v>41829.68069444444</v>
      </c>
      <c r="T1815" s="10">
        <f t="shared" si="229"/>
        <v>41859.68069444444</v>
      </c>
      <c r="U1815" s="11">
        <f t="shared" si="230"/>
        <v>2014</v>
      </c>
      <c r="V1815" t="str">
        <f t="shared" si="231"/>
        <v>Jul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5"/>
        <v>49.183333333333337</v>
      </c>
      <c r="P1816" s="5">
        <f t="shared" si="224"/>
        <v>42.157142857142858</v>
      </c>
      <c r="Q1816" t="str">
        <f t="shared" si="226"/>
        <v>photography</v>
      </c>
      <c r="R1816" t="str">
        <f t="shared" si="227"/>
        <v>photobooks</v>
      </c>
      <c r="S1816" s="10">
        <f t="shared" si="228"/>
        <v>42033.105740740742</v>
      </c>
      <c r="T1816" s="10">
        <f t="shared" si="229"/>
        <v>42063.105740740742</v>
      </c>
      <c r="U1816" s="11">
        <f t="shared" si="230"/>
        <v>2015</v>
      </c>
      <c r="V1816" t="str">
        <f t="shared" si="231"/>
        <v>Jan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5"/>
        <v>0</v>
      </c>
      <c r="P1817" s="5">
        <f t="shared" si="224"/>
        <v>0</v>
      </c>
      <c r="Q1817" t="str">
        <f t="shared" si="226"/>
        <v>photography</v>
      </c>
      <c r="R1817" t="str">
        <f t="shared" si="227"/>
        <v>photobooks</v>
      </c>
      <c r="S1817" s="10">
        <f t="shared" si="228"/>
        <v>42172.698344907411</v>
      </c>
      <c r="T1817" s="10">
        <f t="shared" si="229"/>
        <v>42186.698344907411</v>
      </c>
      <c r="U1817" s="11">
        <f t="shared" si="230"/>
        <v>2015</v>
      </c>
      <c r="V1817" t="str">
        <f t="shared" si="231"/>
        <v>Jun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5"/>
        <v>2.036</v>
      </c>
      <c r="P1818" s="5">
        <f t="shared" si="224"/>
        <v>84.833333333333329</v>
      </c>
      <c r="Q1818" t="str">
        <f t="shared" si="226"/>
        <v>photography</v>
      </c>
      <c r="R1818" t="str">
        <f t="shared" si="227"/>
        <v>photobooks</v>
      </c>
      <c r="S1818" s="10">
        <f t="shared" si="228"/>
        <v>42548.667858796289</v>
      </c>
      <c r="T1818" s="10">
        <f t="shared" si="229"/>
        <v>42576.583333333336</v>
      </c>
      <c r="U1818" s="11">
        <f t="shared" si="230"/>
        <v>2016</v>
      </c>
      <c r="V1818" t="str">
        <f t="shared" si="231"/>
        <v>Jun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5"/>
        <v>52.327777777777776</v>
      </c>
      <c r="P1819" s="5">
        <f t="shared" si="224"/>
        <v>94.19</v>
      </c>
      <c r="Q1819" t="str">
        <f t="shared" si="226"/>
        <v>photography</v>
      </c>
      <c r="R1819" t="str">
        <f t="shared" si="227"/>
        <v>photobooks</v>
      </c>
      <c r="S1819" s="10">
        <f t="shared" si="228"/>
        <v>42705.453784722216</v>
      </c>
      <c r="T1819" s="10">
        <f t="shared" si="229"/>
        <v>42765.082638888889</v>
      </c>
      <c r="U1819" s="11">
        <f t="shared" si="230"/>
        <v>2016</v>
      </c>
      <c r="V1819" t="str">
        <f t="shared" si="231"/>
        <v>Dec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5"/>
        <v>0</v>
      </c>
      <c r="P1820" s="5">
        <f t="shared" si="224"/>
        <v>0</v>
      </c>
      <c r="Q1820" t="str">
        <f t="shared" si="226"/>
        <v>photography</v>
      </c>
      <c r="R1820" t="str">
        <f t="shared" si="227"/>
        <v>photobooks</v>
      </c>
      <c r="S1820" s="10">
        <f t="shared" si="228"/>
        <v>42067.026041666664</v>
      </c>
      <c r="T1820" s="10">
        <f t="shared" si="229"/>
        <v>42096.984374999993</v>
      </c>
      <c r="U1820" s="11">
        <f t="shared" si="230"/>
        <v>2015</v>
      </c>
      <c r="V1820" t="str">
        <f t="shared" si="231"/>
        <v>Mar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5"/>
        <v>2.083333333333333</v>
      </c>
      <c r="P1821" s="5">
        <f t="shared" si="224"/>
        <v>6.25</v>
      </c>
      <c r="Q1821" t="str">
        <f t="shared" si="226"/>
        <v>photography</v>
      </c>
      <c r="R1821" t="str">
        <f t="shared" si="227"/>
        <v>photobooks</v>
      </c>
      <c r="S1821" s="10">
        <f t="shared" si="228"/>
        <v>41820.543935185182</v>
      </c>
      <c r="T1821" s="10">
        <f t="shared" si="229"/>
        <v>41850.543935185182</v>
      </c>
      <c r="U1821" s="11">
        <f t="shared" si="230"/>
        <v>2014</v>
      </c>
      <c r="V1821" t="str">
        <f t="shared" si="231"/>
        <v>Jun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5"/>
        <v>6.565384615384616</v>
      </c>
      <c r="P1822" s="5">
        <f t="shared" si="224"/>
        <v>213.375</v>
      </c>
      <c r="Q1822" t="str">
        <f t="shared" si="226"/>
        <v>photography</v>
      </c>
      <c r="R1822" t="str">
        <f t="shared" si="227"/>
        <v>photobooks</v>
      </c>
      <c r="S1822" s="10">
        <f t="shared" si="228"/>
        <v>42064.87604166667</v>
      </c>
      <c r="T1822" s="10">
        <f t="shared" si="229"/>
        <v>42094.834374999999</v>
      </c>
      <c r="U1822" s="11">
        <f t="shared" si="230"/>
        <v>2015</v>
      </c>
      <c r="V1822" t="str">
        <f t="shared" si="231"/>
        <v>Mar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5"/>
        <v>134.88999999999999</v>
      </c>
      <c r="P1823" s="5">
        <f t="shared" si="224"/>
        <v>59.162280701754383</v>
      </c>
      <c r="Q1823" t="str">
        <f t="shared" si="226"/>
        <v>music</v>
      </c>
      <c r="R1823" t="str">
        <f t="shared" si="227"/>
        <v>rock</v>
      </c>
      <c r="S1823" s="10">
        <f t="shared" si="228"/>
        <v>40926.110729166663</v>
      </c>
      <c r="T1823" s="10">
        <f t="shared" si="229"/>
        <v>40971.110729166663</v>
      </c>
      <c r="U1823" s="11">
        <f t="shared" si="230"/>
        <v>2012</v>
      </c>
      <c r="V1823" t="str">
        <f t="shared" si="231"/>
        <v>Jan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5"/>
        <v>100</v>
      </c>
      <c r="P1824" s="5">
        <f t="shared" si="224"/>
        <v>27.272727272727273</v>
      </c>
      <c r="Q1824" t="str">
        <f t="shared" si="226"/>
        <v>music</v>
      </c>
      <c r="R1824" t="str">
        <f t="shared" si="227"/>
        <v>rock</v>
      </c>
      <c r="S1824" s="10">
        <f t="shared" si="228"/>
        <v>41634.588680555549</v>
      </c>
      <c r="T1824" s="10">
        <f t="shared" si="229"/>
        <v>41670.584027777775</v>
      </c>
      <c r="U1824" s="11">
        <f t="shared" si="230"/>
        <v>2013</v>
      </c>
      <c r="V1824" t="str">
        <f t="shared" si="231"/>
        <v>Dec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5"/>
        <v>115.85714285714286</v>
      </c>
      <c r="P1825" s="5">
        <f t="shared" si="224"/>
        <v>24.575757575757574</v>
      </c>
      <c r="Q1825" t="str">
        <f t="shared" si="226"/>
        <v>music</v>
      </c>
      <c r="R1825" t="str">
        <f t="shared" si="227"/>
        <v>rock</v>
      </c>
      <c r="S1825" s="10">
        <f t="shared" si="228"/>
        <v>41176.47657407407</v>
      </c>
      <c r="T1825" s="10">
        <f t="shared" si="229"/>
        <v>41206.47657407407</v>
      </c>
      <c r="U1825" s="11">
        <f t="shared" si="230"/>
        <v>2012</v>
      </c>
      <c r="V1825" t="str">
        <f t="shared" si="231"/>
        <v>Sep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5"/>
        <v>100.06666666666666</v>
      </c>
      <c r="P1826" s="5">
        <f t="shared" si="224"/>
        <v>75.05</v>
      </c>
      <c r="Q1826" t="str">
        <f t="shared" si="226"/>
        <v>music</v>
      </c>
      <c r="R1826" t="str">
        <f t="shared" si="227"/>
        <v>rock</v>
      </c>
      <c r="S1826" s="10">
        <f t="shared" si="228"/>
        <v>41626.707951388889</v>
      </c>
      <c r="T1826" s="10">
        <f t="shared" si="229"/>
        <v>41646.880555555552</v>
      </c>
      <c r="U1826" s="11">
        <f t="shared" si="230"/>
        <v>2013</v>
      </c>
      <c r="V1826" t="str">
        <f t="shared" si="231"/>
        <v>Dec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5"/>
        <v>105.05</v>
      </c>
      <c r="P1827" s="5">
        <f t="shared" si="224"/>
        <v>42.02</v>
      </c>
      <c r="Q1827" t="str">
        <f t="shared" si="226"/>
        <v>music</v>
      </c>
      <c r="R1827" t="str">
        <f t="shared" si="227"/>
        <v>rock</v>
      </c>
      <c r="S1827" s="10">
        <f t="shared" si="228"/>
        <v>41443.626192129625</v>
      </c>
      <c r="T1827" s="10">
        <f t="shared" si="229"/>
        <v>41466.626192129625</v>
      </c>
      <c r="U1827" s="11">
        <f t="shared" si="230"/>
        <v>2013</v>
      </c>
      <c r="V1827" t="str">
        <f t="shared" si="231"/>
        <v>Jun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5"/>
        <v>101</v>
      </c>
      <c r="P1828" s="5">
        <f t="shared" si="224"/>
        <v>53.157894736842103</v>
      </c>
      <c r="Q1828" t="str">
        <f t="shared" si="226"/>
        <v>music</v>
      </c>
      <c r="R1828" t="str">
        <f t="shared" si="227"/>
        <v>rock</v>
      </c>
      <c r="S1828" s="10">
        <f t="shared" si="228"/>
        <v>41657.715474537035</v>
      </c>
      <c r="T1828" s="10">
        <f t="shared" si="229"/>
        <v>41687.715474537035</v>
      </c>
      <c r="U1828" s="11">
        <f t="shared" si="230"/>
        <v>2014</v>
      </c>
      <c r="V1828" t="str">
        <f t="shared" si="231"/>
        <v>Jan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5"/>
        <v>100.66250000000001</v>
      </c>
      <c r="P1829" s="5">
        <f t="shared" si="224"/>
        <v>83.885416666666671</v>
      </c>
      <c r="Q1829" t="str">
        <f t="shared" si="226"/>
        <v>music</v>
      </c>
      <c r="R1829" t="str">
        <f t="shared" si="227"/>
        <v>rock</v>
      </c>
      <c r="S1829" s="10">
        <f t="shared" si="228"/>
        <v>40555.117604166662</v>
      </c>
      <c r="T1829" s="10">
        <f t="shared" si="229"/>
        <v>40605.117604166662</v>
      </c>
      <c r="U1829" s="11">
        <f t="shared" si="230"/>
        <v>2011</v>
      </c>
      <c r="V1829" t="str">
        <f t="shared" si="231"/>
        <v>Jan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5"/>
        <v>100.16000000000001</v>
      </c>
      <c r="P1830" s="5">
        <f t="shared" si="224"/>
        <v>417.33333333333331</v>
      </c>
      <c r="Q1830" t="str">
        <f t="shared" si="226"/>
        <v>music</v>
      </c>
      <c r="R1830" t="str">
        <f t="shared" si="227"/>
        <v>rock</v>
      </c>
      <c r="S1830" s="10">
        <f t="shared" si="228"/>
        <v>41736.691319444442</v>
      </c>
      <c r="T1830" s="10">
        <f t="shared" si="229"/>
        <v>41768.708333333328</v>
      </c>
      <c r="U1830" s="11">
        <f t="shared" si="230"/>
        <v>2014</v>
      </c>
      <c r="V1830" t="str">
        <f t="shared" si="231"/>
        <v>Apr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5"/>
        <v>166.68333333333334</v>
      </c>
      <c r="P1831" s="5">
        <f t="shared" si="224"/>
        <v>75.765151515151516</v>
      </c>
      <c r="Q1831" t="str">
        <f t="shared" si="226"/>
        <v>music</v>
      </c>
      <c r="R1831" t="str">
        <f t="shared" si="227"/>
        <v>rock</v>
      </c>
      <c r="S1831" s="10">
        <f t="shared" si="228"/>
        <v>40515.879293981481</v>
      </c>
      <c r="T1831" s="10">
        <f t="shared" si="229"/>
        <v>40564.708333333328</v>
      </c>
      <c r="U1831" s="11">
        <f t="shared" si="230"/>
        <v>2010</v>
      </c>
      <c r="V1831" t="str">
        <f t="shared" si="231"/>
        <v>Dec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5"/>
        <v>101.53333333333335</v>
      </c>
      <c r="P1832" s="5">
        <f t="shared" si="224"/>
        <v>67.389380530973455</v>
      </c>
      <c r="Q1832" t="str">
        <f t="shared" si="226"/>
        <v>music</v>
      </c>
      <c r="R1832" t="str">
        <f t="shared" si="227"/>
        <v>rock</v>
      </c>
      <c r="S1832" s="10">
        <f t="shared" si="228"/>
        <v>41664.475775462961</v>
      </c>
      <c r="T1832" s="10">
        <f t="shared" si="229"/>
        <v>41694.475775462961</v>
      </c>
      <c r="U1832" s="11">
        <f t="shared" si="230"/>
        <v>2014</v>
      </c>
      <c r="V1832" t="str">
        <f t="shared" si="231"/>
        <v>Jan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5"/>
        <v>103</v>
      </c>
      <c r="P1833" s="5">
        <f t="shared" si="224"/>
        <v>73.571428571428569</v>
      </c>
      <c r="Q1833" t="str">
        <f t="shared" si="226"/>
        <v>music</v>
      </c>
      <c r="R1833" t="str">
        <f t="shared" si="227"/>
        <v>rock</v>
      </c>
      <c r="S1833" s="10">
        <f t="shared" si="228"/>
        <v>41026.787766203699</v>
      </c>
      <c r="T1833" s="10">
        <f t="shared" si="229"/>
        <v>41041.787766203699</v>
      </c>
      <c r="U1833" s="11">
        <f t="shared" si="230"/>
        <v>2012</v>
      </c>
      <c r="V1833" t="str">
        <f t="shared" si="231"/>
        <v>Apr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5"/>
        <v>142.85714285714286</v>
      </c>
      <c r="P1834" s="5">
        <f t="shared" si="224"/>
        <v>25</v>
      </c>
      <c r="Q1834" t="str">
        <f t="shared" si="226"/>
        <v>music</v>
      </c>
      <c r="R1834" t="str">
        <f t="shared" si="227"/>
        <v>rock</v>
      </c>
      <c r="S1834" s="10">
        <f t="shared" si="228"/>
        <v>40576.331331018519</v>
      </c>
      <c r="T1834" s="10">
        <f t="shared" si="229"/>
        <v>40606.331331018519</v>
      </c>
      <c r="U1834" s="11">
        <f t="shared" si="230"/>
        <v>2011</v>
      </c>
      <c r="V1834" t="str">
        <f t="shared" si="231"/>
        <v>Feb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5"/>
        <v>262.5</v>
      </c>
      <c r="P1835" s="5">
        <f t="shared" si="224"/>
        <v>42</v>
      </c>
      <c r="Q1835" t="str">
        <f t="shared" si="226"/>
        <v>music</v>
      </c>
      <c r="R1835" t="str">
        <f t="shared" si="227"/>
        <v>rock</v>
      </c>
      <c r="S1835" s="10">
        <f t="shared" si="228"/>
        <v>41302.835682870369</v>
      </c>
      <c r="T1835" s="10">
        <f t="shared" si="229"/>
        <v>41335.124305555553</v>
      </c>
      <c r="U1835" s="11">
        <f t="shared" si="230"/>
        <v>2013</v>
      </c>
      <c r="V1835" t="str">
        <f t="shared" si="231"/>
        <v>Jan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5"/>
        <v>118.05000000000001</v>
      </c>
      <c r="P1836" s="5">
        <f t="shared" si="224"/>
        <v>131.16666666666666</v>
      </c>
      <c r="Q1836" t="str">
        <f t="shared" si="226"/>
        <v>music</v>
      </c>
      <c r="R1836" t="str">
        <f t="shared" si="227"/>
        <v>rock</v>
      </c>
      <c r="S1836" s="10">
        <f t="shared" si="228"/>
        <v>41988.755729166667</v>
      </c>
      <c r="T1836" s="10">
        <f t="shared" si="229"/>
        <v>42028.755729166667</v>
      </c>
      <c r="U1836" s="11">
        <f t="shared" si="230"/>
        <v>2014</v>
      </c>
      <c r="V1836" t="str">
        <f t="shared" si="231"/>
        <v>Dec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5"/>
        <v>104</v>
      </c>
      <c r="P1837" s="5">
        <f t="shared" si="224"/>
        <v>47.272727272727273</v>
      </c>
      <c r="Q1837" t="str">
        <f t="shared" si="226"/>
        <v>music</v>
      </c>
      <c r="R1837" t="str">
        <f t="shared" si="227"/>
        <v>rock</v>
      </c>
      <c r="S1837" s="10">
        <f t="shared" si="228"/>
        <v>42430.49387731481</v>
      </c>
      <c r="T1837" s="10">
        <f t="shared" si="229"/>
        <v>42460.452210648145</v>
      </c>
      <c r="U1837" s="11">
        <f t="shared" si="230"/>
        <v>2016</v>
      </c>
      <c r="V1837" t="str">
        <f t="shared" si="231"/>
        <v>Mar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5"/>
        <v>200.34</v>
      </c>
      <c r="P1838" s="5">
        <f t="shared" si="224"/>
        <v>182.12727272727273</v>
      </c>
      <c r="Q1838" t="str">
        <f t="shared" si="226"/>
        <v>music</v>
      </c>
      <c r="R1838" t="str">
        <f t="shared" si="227"/>
        <v>rock</v>
      </c>
      <c r="S1838" s="10">
        <f t="shared" si="228"/>
        <v>41305.601030092592</v>
      </c>
      <c r="T1838" s="10">
        <f t="shared" si="229"/>
        <v>41322.601030092592</v>
      </c>
      <c r="U1838" s="11">
        <f t="shared" si="230"/>
        <v>2013</v>
      </c>
      <c r="V1838" t="str">
        <f t="shared" si="231"/>
        <v>Jan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5"/>
        <v>306.83333333333331</v>
      </c>
      <c r="P1839" s="5">
        <f t="shared" si="224"/>
        <v>61.366666666666667</v>
      </c>
      <c r="Q1839" t="str">
        <f t="shared" si="226"/>
        <v>music</v>
      </c>
      <c r="R1839" t="str">
        <f t="shared" si="227"/>
        <v>rock</v>
      </c>
      <c r="S1839" s="10">
        <f t="shared" si="228"/>
        <v>40925.839525462965</v>
      </c>
      <c r="T1839" s="10">
        <f t="shared" si="229"/>
        <v>40985.797858796293</v>
      </c>
      <c r="U1839" s="11">
        <f t="shared" si="230"/>
        <v>2012</v>
      </c>
      <c r="V1839" t="str">
        <f t="shared" si="231"/>
        <v>Jan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5"/>
        <v>100.149</v>
      </c>
      <c r="P1840" s="5">
        <f t="shared" si="224"/>
        <v>35.767499999999998</v>
      </c>
      <c r="Q1840" t="str">
        <f t="shared" si="226"/>
        <v>music</v>
      </c>
      <c r="R1840" t="str">
        <f t="shared" si="227"/>
        <v>rock</v>
      </c>
      <c r="S1840" s="10">
        <f t="shared" si="228"/>
        <v>40788.578206018516</v>
      </c>
      <c r="T1840" s="10">
        <f t="shared" si="229"/>
        <v>40816.916666666664</v>
      </c>
      <c r="U1840" s="11">
        <f t="shared" si="230"/>
        <v>2011</v>
      </c>
      <c r="V1840" t="str">
        <f t="shared" si="231"/>
        <v>Sep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5"/>
        <v>205.29999999999998</v>
      </c>
      <c r="P1841" s="5">
        <f t="shared" si="224"/>
        <v>45.62222222222222</v>
      </c>
      <c r="Q1841" t="str">
        <f t="shared" si="226"/>
        <v>music</v>
      </c>
      <c r="R1841" t="str">
        <f t="shared" si="227"/>
        <v>rock</v>
      </c>
      <c r="S1841" s="10">
        <f t="shared" si="228"/>
        <v>42614.513680555552</v>
      </c>
      <c r="T1841" s="10">
        <f t="shared" si="229"/>
        <v>42644.513680555552</v>
      </c>
      <c r="U1841" s="11">
        <f t="shared" si="230"/>
        <v>2016</v>
      </c>
      <c r="V1841" t="str">
        <f t="shared" si="231"/>
        <v>Sep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5"/>
        <v>108.88888888888889</v>
      </c>
      <c r="P1842" s="5">
        <f t="shared" si="224"/>
        <v>75.384615384615387</v>
      </c>
      <c r="Q1842" t="str">
        <f t="shared" si="226"/>
        <v>music</v>
      </c>
      <c r="R1842" t="str">
        <f t="shared" si="227"/>
        <v>rock</v>
      </c>
      <c r="S1842" s="10">
        <f t="shared" si="228"/>
        <v>41381.88784722222</v>
      </c>
      <c r="T1842" s="10">
        <f t="shared" si="229"/>
        <v>41400.999305555553</v>
      </c>
      <c r="U1842" s="11">
        <f t="shared" si="230"/>
        <v>2013</v>
      </c>
      <c r="V1842" t="str">
        <f t="shared" si="231"/>
        <v>Apr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5"/>
        <v>101.75</v>
      </c>
      <c r="P1843" s="5">
        <f t="shared" si="224"/>
        <v>50.875</v>
      </c>
      <c r="Q1843" t="str">
        <f t="shared" si="226"/>
        <v>music</v>
      </c>
      <c r="R1843" t="str">
        <f t="shared" si="227"/>
        <v>rock</v>
      </c>
      <c r="S1843" s="10">
        <f t="shared" si="228"/>
        <v>41745.637094907404</v>
      </c>
      <c r="T1843" s="10">
        <f t="shared" si="229"/>
        <v>41778.999305555553</v>
      </c>
      <c r="U1843" s="11">
        <f t="shared" si="230"/>
        <v>2014</v>
      </c>
      <c r="V1843" t="str">
        <f t="shared" si="231"/>
        <v>Apr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5"/>
        <v>125.25</v>
      </c>
      <c r="P1844" s="5">
        <f t="shared" si="224"/>
        <v>119.28571428571429</v>
      </c>
      <c r="Q1844" t="str">
        <f t="shared" si="226"/>
        <v>music</v>
      </c>
      <c r="R1844" t="str">
        <f t="shared" si="227"/>
        <v>rock</v>
      </c>
      <c r="S1844" s="10">
        <f t="shared" si="228"/>
        <v>42031.423391203702</v>
      </c>
      <c r="T1844" s="10">
        <f t="shared" si="229"/>
        <v>42065.040972222218</v>
      </c>
      <c r="U1844" s="11">
        <f t="shared" si="230"/>
        <v>2015</v>
      </c>
      <c r="V1844" t="str">
        <f t="shared" si="231"/>
        <v>Jan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5"/>
        <v>124.0061</v>
      </c>
      <c r="P1845" s="5">
        <f t="shared" si="224"/>
        <v>92.541865671641801</v>
      </c>
      <c r="Q1845" t="str">
        <f t="shared" si="226"/>
        <v>music</v>
      </c>
      <c r="R1845" t="str">
        <f t="shared" si="227"/>
        <v>rock</v>
      </c>
      <c r="S1845" s="10">
        <f t="shared" si="228"/>
        <v>40564.786504629628</v>
      </c>
      <c r="T1845" s="10">
        <f t="shared" si="229"/>
        <v>40594.786504629628</v>
      </c>
      <c r="U1845" s="11">
        <f t="shared" si="230"/>
        <v>2011</v>
      </c>
      <c r="V1845" t="str">
        <f t="shared" si="231"/>
        <v>Jan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5"/>
        <v>101.4</v>
      </c>
      <c r="P1846" s="5">
        <f t="shared" si="224"/>
        <v>76.05</v>
      </c>
      <c r="Q1846" t="str">
        <f t="shared" si="226"/>
        <v>music</v>
      </c>
      <c r="R1846" t="str">
        <f t="shared" si="227"/>
        <v>rock</v>
      </c>
      <c r="S1846" s="10">
        <f t="shared" si="228"/>
        <v>40666.765208333331</v>
      </c>
      <c r="T1846" s="10">
        <f t="shared" si="229"/>
        <v>40704.916666666664</v>
      </c>
      <c r="U1846" s="11">
        <f t="shared" si="230"/>
        <v>2011</v>
      </c>
      <c r="V1846" t="str">
        <f t="shared" si="231"/>
        <v>May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5"/>
        <v>100</v>
      </c>
      <c r="P1847" s="5">
        <f t="shared" si="224"/>
        <v>52.631578947368418</v>
      </c>
      <c r="Q1847" t="str">
        <f t="shared" si="226"/>
        <v>music</v>
      </c>
      <c r="R1847" t="str">
        <f t="shared" si="227"/>
        <v>rock</v>
      </c>
      <c r="S1847" s="10">
        <f t="shared" si="228"/>
        <v>42523.124976851854</v>
      </c>
      <c r="T1847" s="10">
        <f t="shared" si="229"/>
        <v>42537.996527777774</v>
      </c>
      <c r="U1847" s="11">
        <f t="shared" si="230"/>
        <v>2016</v>
      </c>
      <c r="V1847" t="str">
        <f t="shared" si="231"/>
        <v>Jun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5"/>
        <v>137.92666666666668</v>
      </c>
      <c r="P1848" s="5">
        <f t="shared" si="224"/>
        <v>98.990430622009569</v>
      </c>
      <c r="Q1848" t="str">
        <f t="shared" si="226"/>
        <v>music</v>
      </c>
      <c r="R1848" t="str">
        <f t="shared" si="227"/>
        <v>rock</v>
      </c>
      <c r="S1848" s="10">
        <f t="shared" si="228"/>
        <v>41228.441863425927</v>
      </c>
      <c r="T1848" s="10">
        <f t="shared" si="229"/>
        <v>41258.441863425927</v>
      </c>
      <c r="U1848" s="11">
        <f t="shared" si="230"/>
        <v>2012</v>
      </c>
      <c r="V1848" t="str">
        <f t="shared" si="231"/>
        <v>Nov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5"/>
        <v>120.88000000000001</v>
      </c>
      <c r="P1849" s="5">
        <f t="shared" si="224"/>
        <v>79.526315789473685</v>
      </c>
      <c r="Q1849" t="str">
        <f t="shared" si="226"/>
        <v>music</v>
      </c>
      <c r="R1849" t="str">
        <f t="shared" si="227"/>
        <v>rock</v>
      </c>
      <c r="S1849" s="10">
        <f t="shared" si="228"/>
        <v>42094.028148148143</v>
      </c>
      <c r="T1849" s="10">
        <f t="shared" si="229"/>
        <v>42115.028148148143</v>
      </c>
      <c r="U1849" s="11">
        <f t="shared" si="230"/>
        <v>2015</v>
      </c>
      <c r="V1849" t="str">
        <f t="shared" si="231"/>
        <v>Mar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5"/>
        <v>107.36666666666667</v>
      </c>
      <c r="P1850" s="5">
        <f t="shared" si="224"/>
        <v>134.20833333333334</v>
      </c>
      <c r="Q1850" t="str">
        <f t="shared" si="226"/>
        <v>music</v>
      </c>
      <c r="R1850" t="str">
        <f t="shared" si="227"/>
        <v>rock</v>
      </c>
      <c r="S1850" s="10">
        <f t="shared" si="228"/>
        <v>40691.579722222217</v>
      </c>
      <c r="T1850" s="10">
        <f t="shared" si="229"/>
        <v>40755.082638888889</v>
      </c>
      <c r="U1850" s="11">
        <f t="shared" si="230"/>
        <v>2011</v>
      </c>
      <c r="V1850" t="str">
        <f t="shared" si="231"/>
        <v>May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5"/>
        <v>100.33333333333334</v>
      </c>
      <c r="P1851" s="5">
        <f t="shared" si="224"/>
        <v>37.625</v>
      </c>
      <c r="Q1851" t="str">
        <f t="shared" si="226"/>
        <v>music</v>
      </c>
      <c r="R1851" t="str">
        <f t="shared" si="227"/>
        <v>rock</v>
      </c>
      <c r="S1851" s="10">
        <f t="shared" si="228"/>
        <v>41169.637256944443</v>
      </c>
      <c r="T1851" s="10">
        <f t="shared" si="229"/>
        <v>41199.637256944443</v>
      </c>
      <c r="U1851" s="11">
        <f t="shared" si="230"/>
        <v>2012</v>
      </c>
      <c r="V1851" t="str">
        <f t="shared" si="231"/>
        <v>Sep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5"/>
        <v>101.52222222222223</v>
      </c>
      <c r="P1852" s="5">
        <f t="shared" si="224"/>
        <v>51.044692737430168</v>
      </c>
      <c r="Q1852" t="str">
        <f t="shared" si="226"/>
        <v>music</v>
      </c>
      <c r="R1852" t="str">
        <f t="shared" si="227"/>
        <v>rock</v>
      </c>
      <c r="S1852" s="10">
        <f t="shared" si="228"/>
        <v>41800.751157407409</v>
      </c>
      <c r="T1852" s="10">
        <f t="shared" si="229"/>
        <v>41830.751157407409</v>
      </c>
      <c r="U1852" s="11">
        <f t="shared" si="230"/>
        <v>2014</v>
      </c>
      <c r="V1852" t="str">
        <f t="shared" si="231"/>
        <v>Jun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5"/>
        <v>100.07692307692308</v>
      </c>
      <c r="P1853" s="5">
        <f t="shared" si="224"/>
        <v>50.03846153846154</v>
      </c>
      <c r="Q1853" t="str">
        <f t="shared" si="226"/>
        <v>music</v>
      </c>
      <c r="R1853" t="str">
        <f t="shared" si="227"/>
        <v>rock</v>
      </c>
      <c r="S1853" s="10">
        <f t="shared" si="228"/>
        <v>41827.69835648148</v>
      </c>
      <c r="T1853" s="10">
        <f t="shared" si="229"/>
        <v>41847.833333333328</v>
      </c>
      <c r="U1853" s="11">
        <f t="shared" si="230"/>
        <v>2014</v>
      </c>
      <c r="V1853" t="str">
        <f t="shared" si="231"/>
        <v>Jul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5"/>
        <v>116.96666666666667</v>
      </c>
      <c r="P1854" s="5">
        <f t="shared" si="224"/>
        <v>133.93129770992365</v>
      </c>
      <c r="Q1854" t="str">
        <f t="shared" si="226"/>
        <v>music</v>
      </c>
      <c r="R1854" t="str">
        <f t="shared" si="227"/>
        <v>rock</v>
      </c>
      <c r="S1854" s="10">
        <f t="shared" si="228"/>
        <v>42081.563101851854</v>
      </c>
      <c r="T1854" s="10">
        <f t="shared" si="229"/>
        <v>42118.791666666664</v>
      </c>
      <c r="U1854" s="11">
        <f t="shared" si="230"/>
        <v>2015</v>
      </c>
      <c r="V1854" t="str">
        <f t="shared" si="231"/>
        <v>Mar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5"/>
        <v>101.875</v>
      </c>
      <c r="P1855" s="5">
        <f t="shared" si="224"/>
        <v>58.214285714285715</v>
      </c>
      <c r="Q1855" t="str">
        <f t="shared" si="226"/>
        <v>music</v>
      </c>
      <c r="R1855" t="str">
        <f t="shared" si="227"/>
        <v>rock</v>
      </c>
      <c r="S1855" s="10">
        <f t="shared" si="228"/>
        <v>41176.852048611108</v>
      </c>
      <c r="T1855" s="10">
        <f t="shared" si="229"/>
        <v>41226.893715277773</v>
      </c>
      <c r="U1855" s="11">
        <f t="shared" si="230"/>
        <v>2012</v>
      </c>
      <c r="V1855" t="str">
        <f t="shared" si="231"/>
        <v>Sep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5"/>
        <v>102.12366666666665</v>
      </c>
      <c r="P1856" s="5">
        <f t="shared" si="224"/>
        <v>88.037643678160919</v>
      </c>
      <c r="Q1856" t="str">
        <f t="shared" si="226"/>
        <v>music</v>
      </c>
      <c r="R1856" t="str">
        <f t="shared" si="227"/>
        <v>rock</v>
      </c>
      <c r="S1856" s="10">
        <f t="shared" si="228"/>
        <v>41387.812928240739</v>
      </c>
      <c r="T1856" s="10">
        <f t="shared" si="229"/>
        <v>41417.812928240739</v>
      </c>
      <c r="U1856" s="11">
        <f t="shared" si="230"/>
        <v>2013</v>
      </c>
      <c r="V1856" t="str">
        <f t="shared" si="231"/>
        <v>Apr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5"/>
        <v>154.05897142857143</v>
      </c>
      <c r="P1857" s="5">
        <f t="shared" si="224"/>
        <v>70.576753926701571</v>
      </c>
      <c r="Q1857" t="str">
        <f t="shared" si="226"/>
        <v>music</v>
      </c>
      <c r="R1857" t="str">
        <f t="shared" si="227"/>
        <v>rock</v>
      </c>
      <c r="S1857" s="10">
        <f t="shared" si="228"/>
        <v>41600.330324074072</v>
      </c>
      <c r="T1857" s="10">
        <f t="shared" si="229"/>
        <v>41645.330324074072</v>
      </c>
      <c r="U1857" s="11">
        <f t="shared" si="230"/>
        <v>2013</v>
      </c>
      <c r="V1857" t="str">
        <f t="shared" si="231"/>
        <v>Nov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5"/>
        <v>101.25</v>
      </c>
      <c r="P1858" s="5">
        <f t="shared" ref="P1858:P1921" si="232">IFERROR(E1858/L1858,0)</f>
        <v>53.289473684210527</v>
      </c>
      <c r="Q1858" t="str">
        <f t="shared" si="226"/>
        <v>music</v>
      </c>
      <c r="R1858" t="str">
        <f t="shared" si="227"/>
        <v>rock</v>
      </c>
      <c r="S1858" s="10">
        <f t="shared" si="228"/>
        <v>41817.64666666666</v>
      </c>
      <c r="T1858" s="10">
        <f t="shared" si="229"/>
        <v>41838.64666666666</v>
      </c>
      <c r="U1858" s="11">
        <f t="shared" si="230"/>
        <v>2014</v>
      </c>
      <c r="V1858" t="str">
        <f t="shared" si="231"/>
        <v>Jun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3">(E1859/D1859)*100</f>
        <v>100</v>
      </c>
      <c r="P1859" s="5">
        <f t="shared" si="232"/>
        <v>136.36363636363637</v>
      </c>
      <c r="Q1859" t="str">
        <f t="shared" ref="Q1859:Q1922" si="234">LEFT(N1859,FIND("/",N1859)-1)</f>
        <v>music</v>
      </c>
      <c r="R1859" t="str">
        <f t="shared" ref="R1859:R1922" si="235">MID(N1859,FIND("/",N1859)+1,9999)</f>
        <v>rock</v>
      </c>
      <c r="S1859" s="10">
        <f t="shared" ref="S1859:S1922" si="236">(((J1859/60)/60)/24)+DATE(1970,1,1)+(-5/24)</f>
        <v>41864.560335648144</v>
      </c>
      <c r="T1859" s="10">
        <f t="shared" ref="T1859:T1922" si="237">(((I1859/60)/60)/24)+DATE(1970,1,1)+(-5/24)</f>
        <v>41894.560335648144</v>
      </c>
      <c r="U1859" s="11">
        <f t="shared" ref="U1859:U1922" si="238">YEAR(S1859)</f>
        <v>2014</v>
      </c>
      <c r="V1859" t="str">
        <f t="shared" ref="V1859:V1922" si="239">TEXT(S1859, "mmm")</f>
        <v>Aug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3"/>
        <v>108.74800874800874</v>
      </c>
      <c r="P1860" s="5">
        <f t="shared" si="232"/>
        <v>40.547315436241611</v>
      </c>
      <c r="Q1860" t="str">
        <f t="shared" si="234"/>
        <v>music</v>
      </c>
      <c r="R1860" t="str">
        <f t="shared" si="235"/>
        <v>rock</v>
      </c>
      <c r="S1860" s="10">
        <f t="shared" si="236"/>
        <v>40832.9921412037</v>
      </c>
      <c r="T1860" s="10">
        <f t="shared" si="237"/>
        <v>40893.033807870372</v>
      </c>
      <c r="U1860" s="11">
        <f t="shared" si="238"/>
        <v>2011</v>
      </c>
      <c r="V1860" t="str">
        <f t="shared" si="239"/>
        <v>Oct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3"/>
        <v>131.83333333333334</v>
      </c>
      <c r="P1861" s="5">
        <f t="shared" si="232"/>
        <v>70.625</v>
      </c>
      <c r="Q1861" t="str">
        <f t="shared" si="234"/>
        <v>music</v>
      </c>
      <c r="R1861" t="str">
        <f t="shared" si="235"/>
        <v>rock</v>
      </c>
      <c r="S1861" s="10">
        <f t="shared" si="236"/>
        <v>40778.561678240738</v>
      </c>
      <c r="T1861" s="10">
        <f t="shared" si="237"/>
        <v>40808.561678240738</v>
      </c>
      <c r="U1861" s="11">
        <f t="shared" si="238"/>
        <v>2011</v>
      </c>
      <c r="V1861" t="str">
        <f t="shared" si="239"/>
        <v>Aug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3"/>
        <v>133.46666666666667</v>
      </c>
      <c r="P1862" s="5">
        <f t="shared" si="232"/>
        <v>52.684210526315788</v>
      </c>
      <c r="Q1862" t="str">
        <f t="shared" si="234"/>
        <v>music</v>
      </c>
      <c r="R1862" t="str">
        <f t="shared" si="235"/>
        <v>rock</v>
      </c>
      <c r="S1862" s="10">
        <f t="shared" si="236"/>
        <v>41655.500972222217</v>
      </c>
      <c r="T1862" s="10">
        <f t="shared" si="237"/>
        <v>41676.500972222217</v>
      </c>
      <c r="U1862" s="11">
        <f t="shared" si="238"/>
        <v>2014</v>
      </c>
      <c r="V1862" t="str">
        <f t="shared" si="239"/>
        <v>Jan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3"/>
        <v>0</v>
      </c>
      <c r="P1863" s="5">
        <f t="shared" si="232"/>
        <v>0</v>
      </c>
      <c r="Q1863" t="str">
        <f t="shared" si="234"/>
        <v>games</v>
      </c>
      <c r="R1863" t="str">
        <f t="shared" si="235"/>
        <v>mobile games</v>
      </c>
      <c r="S1863" s="10">
        <f t="shared" si="236"/>
        <v>42000.091909722221</v>
      </c>
      <c r="T1863" s="10">
        <f t="shared" si="237"/>
        <v>42030.091909722221</v>
      </c>
      <c r="U1863" s="11">
        <f t="shared" si="238"/>
        <v>2014</v>
      </c>
      <c r="V1863" t="str">
        <f t="shared" si="239"/>
        <v>Dec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3"/>
        <v>8.0833333333333321</v>
      </c>
      <c r="P1864" s="5">
        <f t="shared" si="232"/>
        <v>90.9375</v>
      </c>
      <c r="Q1864" t="str">
        <f t="shared" si="234"/>
        <v>games</v>
      </c>
      <c r="R1864" t="str">
        <f t="shared" si="235"/>
        <v>mobile games</v>
      </c>
      <c r="S1864" s="10">
        <f t="shared" si="236"/>
        <v>42755.284421296288</v>
      </c>
      <c r="T1864" s="10">
        <f t="shared" si="237"/>
        <v>42802.104166666664</v>
      </c>
      <c r="U1864" s="11">
        <f t="shared" si="238"/>
        <v>2017</v>
      </c>
      <c r="V1864" t="str">
        <f t="shared" si="239"/>
        <v>Jan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3"/>
        <v>0.4</v>
      </c>
      <c r="P1865" s="5">
        <f t="shared" si="232"/>
        <v>5</v>
      </c>
      <c r="Q1865" t="str">
        <f t="shared" si="234"/>
        <v>games</v>
      </c>
      <c r="R1865" t="str">
        <f t="shared" si="235"/>
        <v>mobile games</v>
      </c>
      <c r="S1865" s="10">
        <f t="shared" si="236"/>
        <v>41772.588946759257</v>
      </c>
      <c r="T1865" s="10">
        <f t="shared" si="237"/>
        <v>41802.588946759257</v>
      </c>
      <c r="U1865" s="11">
        <f t="shared" si="238"/>
        <v>2014</v>
      </c>
      <c r="V1865" t="str">
        <f t="shared" si="239"/>
        <v>May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3"/>
        <v>42.892307692307689</v>
      </c>
      <c r="P1866" s="5">
        <f t="shared" si="232"/>
        <v>58.083333333333336</v>
      </c>
      <c r="Q1866" t="str">
        <f t="shared" si="234"/>
        <v>games</v>
      </c>
      <c r="R1866" t="str">
        <f t="shared" si="235"/>
        <v>mobile games</v>
      </c>
      <c r="S1866" s="10">
        <f t="shared" si="236"/>
        <v>41733.508101851847</v>
      </c>
      <c r="T1866" s="10">
        <f t="shared" si="237"/>
        <v>41763.508101851847</v>
      </c>
      <c r="U1866" s="11">
        <f t="shared" si="238"/>
        <v>2014</v>
      </c>
      <c r="V1866" t="str">
        <f t="shared" si="239"/>
        <v>Apr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3"/>
        <v>3.6363636363636364E-3</v>
      </c>
      <c r="P1867" s="5">
        <f t="shared" si="232"/>
        <v>2</v>
      </c>
      <c r="Q1867" t="str">
        <f t="shared" si="234"/>
        <v>games</v>
      </c>
      <c r="R1867" t="str">
        <f t="shared" si="235"/>
        <v>mobile games</v>
      </c>
      <c r="S1867" s="10">
        <f t="shared" si="236"/>
        <v>42645.159108796295</v>
      </c>
      <c r="T1867" s="10">
        <f t="shared" si="237"/>
        <v>42680.200775462967</v>
      </c>
      <c r="U1867" s="11">
        <f t="shared" si="238"/>
        <v>2016</v>
      </c>
      <c r="V1867" t="str">
        <f t="shared" si="239"/>
        <v>Oct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3"/>
        <v>0.5</v>
      </c>
      <c r="P1868" s="5">
        <f t="shared" si="232"/>
        <v>62.5</v>
      </c>
      <c r="Q1868" t="str">
        <f t="shared" si="234"/>
        <v>games</v>
      </c>
      <c r="R1868" t="str">
        <f t="shared" si="235"/>
        <v>mobile games</v>
      </c>
      <c r="S1868" s="10">
        <f t="shared" si="236"/>
        <v>42742.038159722222</v>
      </c>
      <c r="T1868" s="10">
        <f t="shared" si="237"/>
        <v>42794.958333333336</v>
      </c>
      <c r="U1868" s="11">
        <f t="shared" si="238"/>
        <v>2017</v>
      </c>
      <c r="V1868" t="str">
        <f t="shared" si="239"/>
        <v>Jan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3"/>
        <v>0.05</v>
      </c>
      <c r="P1869" s="5">
        <f t="shared" si="232"/>
        <v>10</v>
      </c>
      <c r="Q1869" t="str">
        <f t="shared" si="234"/>
        <v>games</v>
      </c>
      <c r="R1869" t="str">
        <f t="shared" si="235"/>
        <v>mobile games</v>
      </c>
      <c r="S1869" s="10">
        <f t="shared" si="236"/>
        <v>42649.716574074067</v>
      </c>
      <c r="T1869" s="10">
        <f t="shared" si="237"/>
        <v>42679.716574074067</v>
      </c>
      <c r="U1869" s="11">
        <f t="shared" si="238"/>
        <v>2016</v>
      </c>
      <c r="V1869" t="str">
        <f t="shared" si="239"/>
        <v>Oct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3"/>
        <v>4.8680000000000003</v>
      </c>
      <c r="P1870" s="5">
        <f t="shared" si="232"/>
        <v>71.588235294117652</v>
      </c>
      <c r="Q1870" t="str">
        <f t="shared" si="234"/>
        <v>games</v>
      </c>
      <c r="R1870" t="str">
        <f t="shared" si="235"/>
        <v>mobile games</v>
      </c>
      <c r="S1870" s="10">
        <f t="shared" si="236"/>
        <v>42328.570891203701</v>
      </c>
      <c r="T1870" s="10">
        <f t="shared" si="237"/>
        <v>42353.124305555553</v>
      </c>
      <c r="U1870" s="11">
        <f t="shared" si="238"/>
        <v>2015</v>
      </c>
      <c r="V1870" t="str">
        <f t="shared" si="239"/>
        <v>Nov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3"/>
        <v>0</v>
      </c>
      <c r="P1871" s="5">
        <f t="shared" si="232"/>
        <v>0</v>
      </c>
      <c r="Q1871" t="str">
        <f t="shared" si="234"/>
        <v>games</v>
      </c>
      <c r="R1871" t="str">
        <f t="shared" si="235"/>
        <v>mobile games</v>
      </c>
      <c r="S1871" s="10">
        <f t="shared" si="236"/>
        <v>42708.794548611106</v>
      </c>
      <c r="T1871" s="10">
        <f t="shared" si="237"/>
        <v>42738.794548611106</v>
      </c>
      <c r="U1871" s="11">
        <f t="shared" si="238"/>
        <v>2016</v>
      </c>
      <c r="V1871" t="str">
        <f t="shared" si="239"/>
        <v>Dec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3"/>
        <v>10.314285714285715</v>
      </c>
      <c r="P1872" s="5">
        <f t="shared" si="232"/>
        <v>32.81818181818182</v>
      </c>
      <c r="Q1872" t="str">
        <f t="shared" si="234"/>
        <v>games</v>
      </c>
      <c r="R1872" t="str">
        <f t="shared" si="235"/>
        <v>mobile games</v>
      </c>
      <c r="S1872" s="10">
        <f t="shared" si="236"/>
        <v>42371.14739583333</v>
      </c>
      <c r="T1872" s="10">
        <f t="shared" si="237"/>
        <v>42399.970138888886</v>
      </c>
      <c r="U1872" s="11">
        <f t="shared" si="238"/>
        <v>2016</v>
      </c>
      <c r="V1872" t="str">
        <f t="shared" si="239"/>
        <v>Jan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3"/>
        <v>71.784615384615378</v>
      </c>
      <c r="P1873" s="5">
        <f t="shared" si="232"/>
        <v>49.11578947368421</v>
      </c>
      <c r="Q1873" t="str">
        <f t="shared" si="234"/>
        <v>games</v>
      </c>
      <c r="R1873" t="str">
        <f t="shared" si="235"/>
        <v>mobile games</v>
      </c>
      <c r="S1873" s="10">
        <f t="shared" si="236"/>
        <v>41923.575243055551</v>
      </c>
      <c r="T1873" s="10">
        <f t="shared" si="237"/>
        <v>41963.616909722223</v>
      </c>
      <c r="U1873" s="11">
        <f t="shared" si="238"/>
        <v>2014</v>
      </c>
      <c r="V1873" t="str">
        <f t="shared" si="239"/>
        <v>Oct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3"/>
        <v>1.06</v>
      </c>
      <c r="P1874" s="5">
        <f t="shared" si="232"/>
        <v>16.307692307692307</v>
      </c>
      <c r="Q1874" t="str">
        <f t="shared" si="234"/>
        <v>games</v>
      </c>
      <c r="R1874" t="str">
        <f t="shared" si="235"/>
        <v>mobile games</v>
      </c>
      <c r="S1874" s="10">
        <f t="shared" si="236"/>
        <v>42154.921319444438</v>
      </c>
      <c r="T1874" s="10">
        <f t="shared" si="237"/>
        <v>42184.921319444438</v>
      </c>
      <c r="U1874" s="11">
        <f t="shared" si="238"/>
        <v>2015</v>
      </c>
      <c r="V1874" t="str">
        <f t="shared" si="239"/>
        <v>May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3"/>
        <v>0.44999999999999996</v>
      </c>
      <c r="P1875" s="5">
        <f t="shared" si="232"/>
        <v>18</v>
      </c>
      <c r="Q1875" t="str">
        <f t="shared" si="234"/>
        <v>games</v>
      </c>
      <c r="R1875" t="str">
        <f t="shared" si="235"/>
        <v>mobile games</v>
      </c>
      <c r="S1875" s="10">
        <f t="shared" si="236"/>
        <v>42164.407523148147</v>
      </c>
      <c r="T1875" s="10">
        <f t="shared" si="237"/>
        <v>42193.489583333336</v>
      </c>
      <c r="U1875" s="11">
        <f t="shared" si="238"/>
        <v>2015</v>
      </c>
      <c r="V1875" t="str">
        <f t="shared" si="239"/>
        <v>Jun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3"/>
        <v>1.6250000000000001E-2</v>
      </c>
      <c r="P1876" s="5">
        <f t="shared" si="232"/>
        <v>13</v>
      </c>
      <c r="Q1876" t="str">
        <f t="shared" si="234"/>
        <v>games</v>
      </c>
      <c r="R1876" t="str">
        <f t="shared" si="235"/>
        <v>mobile games</v>
      </c>
      <c r="S1876" s="10">
        <f t="shared" si="236"/>
        <v>42529.760798611103</v>
      </c>
      <c r="T1876" s="10">
        <f t="shared" si="237"/>
        <v>42549.760798611103</v>
      </c>
      <c r="U1876" s="11">
        <f t="shared" si="238"/>
        <v>2016</v>
      </c>
      <c r="V1876" t="str">
        <f t="shared" si="239"/>
        <v>Jun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3"/>
        <v>0.51</v>
      </c>
      <c r="P1877" s="5">
        <f t="shared" si="232"/>
        <v>17</v>
      </c>
      <c r="Q1877" t="str">
        <f t="shared" si="234"/>
        <v>games</v>
      </c>
      <c r="R1877" t="str">
        <f t="shared" si="235"/>
        <v>mobile games</v>
      </c>
      <c r="S1877" s="10">
        <f t="shared" si="236"/>
        <v>42528.691064814811</v>
      </c>
      <c r="T1877" s="10">
        <f t="shared" si="237"/>
        <v>42588.691064814811</v>
      </c>
      <c r="U1877" s="11">
        <f t="shared" si="238"/>
        <v>2016</v>
      </c>
      <c r="V1877" t="str">
        <f t="shared" si="239"/>
        <v>Jun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3"/>
        <v>0</v>
      </c>
      <c r="P1878" s="5">
        <f t="shared" si="232"/>
        <v>0</v>
      </c>
      <c r="Q1878" t="str">
        <f t="shared" si="234"/>
        <v>games</v>
      </c>
      <c r="R1878" t="str">
        <f t="shared" si="235"/>
        <v>mobile games</v>
      </c>
      <c r="S1878" s="10">
        <f t="shared" si="236"/>
        <v>41776.076446759253</v>
      </c>
      <c r="T1878" s="10">
        <f t="shared" si="237"/>
        <v>41806.076446759253</v>
      </c>
      <c r="U1878" s="11">
        <f t="shared" si="238"/>
        <v>2014</v>
      </c>
      <c r="V1878" t="str">
        <f t="shared" si="239"/>
        <v>May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3"/>
        <v>0</v>
      </c>
      <c r="P1879" s="5">
        <f t="shared" si="232"/>
        <v>0</v>
      </c>
      <c r="Q1879" t="str">
        <f t="shared" si="234"/>
        <v>games</v>
      </c>
      <c r="R1879" t="str">
        <f t="shared" si="235"/>
        <v>mobile games</v>
      </c>
      <c r="S1879" s="10">
        <f t="shared" si="236"/>
        <v>42034.820891203701</v>
      </c>
      <c r="T1879" s="10">
        <f t="shared" si="237"/>
        <v>42063.820891203701</v>
      </c>
      <c r="U1879" s="11">
        <f t="shared" si="238"/>
        <v>2015</v>
      </c>
      <c r="V1879" t="str">
        <f t="shared" si="239"/>
        <v>Jan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3"/>
        <v>0</v>
      </c>
      <c r="P1880" s="5">
        <f t="shared" si="232"/>
        <v>0</v>
      </c>
      <c r="Q1880" t="str">
        <f t="shared" si="234"/>
        <v>games</v>
      </c>
      <c r="R1880" t="str">
        <f t="shared" si="235"/>
        <v>mobile games</v>
      </c>
      <c r="S1880" s="10">
        <f t="shared" si="236"/>
        <v>41772.800405092588</v>
      </c>
      <c r="T1880" s="10">
        <f t="shared" si="237"/>
        <v>41802.800405092588</v>
      </c>
      <c r="U1880" s="11">
        <f t="shared" si="238"/>
        <v>2014</v>
      </c>
      <c r="V1880" t="str">
        <f t="shared" si="239"/>
        <v>May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3"/>
        <v>0.12</v>
      </c>
      <c r="P1881" s="5">
        <f t="shared" si="232"/>
        <v>3</v>
      </c>
      <c r="Q1881" t="str">
        <f t="shared" si="234"/>
        <v>games</v>
      </c>
      <c r="R1881" t="str">
        <f t="shared" si="235"/>
        <v>mobile games</v>
      </c>
      <c r="S1881" s="10">
        <f t="shared" si="236"/>
        <v>42413.441307870373</v>
      </c>
      <c r="T1881" s="10">
        <f t="shared" si="237"/>
        <v>42443.399641203701</v>
      </c>
      <c r="U1881" s="11">
        <f t="shared" si="238"/>
        <v>2016</v>
      </c>
      <c r="V1881" t="str">
        <f t="shared" si="239"/>
        <v>Feb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3"/>
        <v>20.080000000000002</v>
      </c>
      <c r="P1882" s="5">
        <f t="shared" si="232"/>
        <v>41.833333333333336</v>
      </c>
      <c r="Q1882" t="str">
        <f t="shared" si="234"/>
        <v>games</v>
      </c>
      <c r="R1882" t="str">
        <f t="shared" si="235"/>
        <v>mobile games</v>
      </c>
      <c r="S1882" s="10">
        <f t="shared" si="236"/>
        <v>42430.358564814807</v>
      </c>
      <c r="T1882" s="10">
        <f t="shared" si="237"/>
        <v>42459.31689814815</v>
      </c>
      <c r="U1882" s="11">
        <f t="shared" si="238"/>
        <v>2016</v>
      </c>
      <c r="V1882" t="str">
        <f t="shared" si="239"/>
        <v>Mar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3"/>
        <v>172.68449999999999</v>
      </c>
      <c r="P1883" s="5">
        <f t="shared" si="232"/>
        <v>49.338428571428572</v>
      </c>
      <c r="Q1883" t="str">
        <f t="shared" si="234"/>
        <v>music</v>
      </c>
      <c r="R1883" t="str">
        <f t="shared" si="235"/>
        <v>indie rock</v>
      </c>
      <c r="S1883" s="10">
        <f t="shared" si="236"/>
        <v>42042.944317129623</v>
      </c>
      <c r="T1883" s="10">
        <f t="shared" si="237"/>
        <v>42072.902650462966</v>
      </c>
      <c r="U1883" s="11">
        <f t="shared" si="238"/>
        <v>2015</v>
      </c>
      <c r="V1883" t="str">
        <f t="shared" si="239"/>
        <v>Feb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3"/>
        <v>100.8955223880597</v>
      </c>
      <c r="P1884" s="5">
        <f t="shared" si="232"/>
        <v>41.728395061728392</v>
      </c>
      <c r="Q1884" t="str">
        <f t="shared" si="234"/>
        <v>music</v>
      </c>
      <c r="R1884" t="str">
        <f t="shared" si="235"/>
        <v>indie rock</v>
      </c>
      <c r="S1884" s="10">
        <f t="shared" si="236"/>
        <v>41067.740879629629</v>
      </c>
      <c r="T1884" s="10">
        <f t="shared" si="237"/>
        <v>41100.783333333333</v>
      </c>
      <c r="U1884" s="11">
        <f t="shared" si="238"/>
        <v>2012</v>
      </c>
      <c r="V1884" t="str">
        <f t="shared" si="239"/>
        <v>Jun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3"/>
        <v>104.8048048048048</v>
      </c>
      <c r="P1885" s="5">
        <f t="shared" si="232"/>
        <v>32.71875</v>
      </c>
      <c r="Q1885" t="str">
        <f t="shared" si="234"/>
        <v>music</v>
      </c>
      <c r="R1885" t="str">
        <f t="shared" si="235"/>
        <v>indie rock</v>
      </c>
      <c r="S1885" s="10">
        <f t="shared" si="236"/>
        <v>40977.739675925921</v>
      </c>
      <c r="T1885" s="10">
        <f t="shared" si="237"/>
        <v>41007.698009259257</v>
      </c>
      <c r="U1885" s="11">
        <f t="shared" si="238"/>
        <v>2012</v>
      </c>
      <c r="V1885" t="str">
        <f t="shared" si="239"/>
        <v>Mar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3"/>
        <v>135.1</v>
      </c>
      <c r="P1886" s="5">
        <f t="shared" si="232"/>
        <v>51.96153846153846</v>
      </c>
      <c r="Q1886" t="str">
        <f t="shared" si="234"/>
        <v>music</v>
      </c>
      <c r="R1886" t="str">
        <f t="shared" si="235"/>
        <v>indie rock</v>
      </c>
      <c r="S1886" s="10">
        <f t="shared" si="236"/>
        <v>41204.989988425921</v>
      </c>
      <c r="T1886" s="10">
        <f t="shared" si="237"/>
        <v>41240.291666666664</v>
      </c>
      <c r="U1886" s="11">
        <f t="shared" si="238"/>
        <v>2012</v>
      </c>
      <c r="V1886" t="str">
        <f t="shared" si="239"/>
        <v>Oct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3"/>
        <v>116.32786885245903</v>
      </c>
      <c r="P1887" s="5">
        <f t="shared" si="232"/>
        <v>50.685714285714283</v>
      </c>
      <c r="Q1887" t="str">
        <f t="shared" si="234"/>
        <v>music</v>
      </c>
      <c r="R1887" t="str">
        <f t="shared" si="235"/>
        <v>indie rock</v>
      </c>
      <c r="S1887" s="10">
        <f t="shared" si="236"/>
        <v>41098.885532407403</v>
      </c>
      <c r="T1887" s="10">
        <f t="shared" si="237"/>
        <v>41131.708333333328</v>
      </c>
      <c r="U1887" s="11">
        <f t="shared" si="238"/>
        <v>2012</v>
      </c>
      <c r="V1887" t="str">
        <f t="shared" si="239"/>
        <v>Jul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3"/>
        <v>102.08333333333333</v>
      </c>
      <c r="P1888" s="5">
        <f t="shared" si="232"/>
        <v>42.241379310344826</v>
      </c>
      <c r="Q1888" t="str">
        <f t="shared" si="234"/>
        <v>music</v>
      </c>
      <c r="R1888" t="str">
        <f t="shared" si="235"/>
        <v>indie rock</v>
      </c>
      <c r="S1888" s="10">
        <f t="shared" si="236"/>
        <v>41925.69835648148</v>
      </c>
      <c r="T1888" s="10">
        <f t="shared" si="237"/>
        <v>41955.740023148144</v>
      </c>
      <c r="U1888" s="11">
        <f t="shared" si="238"/>
        <v>2014</v>
      </c>
      <c r="V1888" t="str">
        <f t="shared" si="239"/>
        <v>Oct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3"/>
        <v>111.16666666666666</v>
      </c>
      <c r="P1889" s="5">
        <f t="shared" si="232"/>
        <v>416.875</v>
      </c>
      <c r="Q1889" t="str">
        <f t="shared" si="234"/>
        <v>music</v>
      </c>
      <c r="R1889" t="str">
        <f t="shared" si="235"/>
        <v>indie rock</v>
      </c>
      <c r="S1889" s="10">
        <f t="shared" si="236"/>
        <v>42323.591805555552</v>
      </c>
      <c r="T1889" s="10">
        <f t="shared" si="237"/>
        <v>42341.687499999993</v>
      </c>
      <c r="U1889" s="11">
        <f t="shared" si="238"/>
        <v>2015</v>
      </c>
      <c r="V1889" t="str">
        <f t="shared" si="239"/>
        <v>Nov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3"/>
        <v>166.08</v>
      </c>
      <c r="P1890" s="5">
        <f t="shared" si="232"/>
        <v>46.651685393258425</v>
      </c>
      <c r="Q1890" t="str">
        <f t="shared" si="234"/>
        <v>music</v>
      </c>
      <c r="R1890" t="str">
        <f t="shared" si="235"/>
        <v>indie rock</v>
      </c>
      <c r="S1890" s="10">
        <f t="shared" si="236"/>
        <v>40299.03162037037</v>
      </c>
      <c r="T1890" s="10">
        <f t="shared" si="237"/>
        <v>40329.999305555553</v>
      </c>
      <c r="U1890" s="11">
        <f t="shared" si="238"/>
        <v>2010</v>
      </c>
      <c r="V1890" t="str">
        <f t="shared" si="239"/>
        <v>May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3"/>
        <v>106.60000000000001</v>
      </c>
      <c r="P1891" s="5">
        <f t="shared" si="232"/>
        <v>48.454545454545453</v>
      </c>
      <c r="Q1891" t="str">
        <f t="shared" si="234"/>
        <v>music</v>
      </c>
      <c r="R1891" t="str">
        <f t="shared" si="235"/>
        <v>indie rock</v>
      </c>
      <c r="S1891" s="10">
        <f t="shared" si="236"/>
        <v>41299.585023148145</v>
      </c>
      <c r="T1891" s="10">
        <f t="shared" si="237"/>
        <v>41344.543356481481</v>
      </c>
      <c r="U1891" s="11">
        <f t="shared" si="238"/>
        <v>2013</v>
      </c>
      <c r="V1891" t="str">
        <f t="shared" si="239"/>
        <v>Jan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3"/>
        <v>144.58441666666667</v>
      </c>
      <c r="P1892" s="5">
        <f t="shared" si="232"/>
        <v>70.5289837398374</v>
      </c>
      <c r="Q1892" t="str">
        <f t="shared" si="234"/>
        <v>music</v>
      </c>
      <c r="R1892" t="str">
        <f t="shared" si="235"/>
        <v>indie rock</v>
      </c>
      <c r="S1892" s="10">
        <f t="shared" si="236"/>
        <v>41228.577870370369</v>
      </c>
      <c r="T1892" s="10">
        <f t="shared" si="237"/>
        <v>41258.577870370369</v>
      </c>
      <c r="U1892" s="11">
        <f t="shared" si="238"/>
        <v>2012</v>
      </c>
      <c r="V1892" t="str">
        <f t="shared" si="239"/>
        <v>Nov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3"/>
        <v>105.55000000000001</v>
      </c>
      <c r="P1893" s="5">
        <f t="shared" si="232"/>
        <v>87.958333333333329</v>
      </c>
      <c r="Q1893" t="str">
        <f t="shared" si="234"/>
        <v>music</v>
      </c>
      <c r="R1893" t="str">
        <f t="shared" si="235"/>
        <v>indie rock</v>
      </c>
      <c r="S1893" s="10">
        <f t="shared" si="236"/>
        <v>40335.589745370366</v>
      </c>
      <c r="T1893" s="10">
        <f t="shared" si="237"/>
        <v>40381.041666666664</v>
      </c>
      <c r="U1893" s="11">
        <f t="shared" si="238"/>
        <v>2010</v>
      </c>
      <c r="V1893" t="str">
        <f t="shared" si="239"/>
        <v>Jun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3"/>
        <v>136.60000000000002</v>
      </c>
      <c r="P1894" s="5">
        <f t="shared" si="232"/>
        <v>26.26923076923077</v>
      </c>
      <c r="Q1894" t="str">
        <f t="shared" si="234"/>
        <v>music</v>
      </c>
      <c r="R1894" t="str">
        <f t="shared" si="235"/>
        <v>indie rock</v>
      </c>
      <c r="S1894" s="10">
        <f t="shared" si="236"/>
        <v>40671.429178240738</v>
      </c>
      <c r="T1894" s="10">
        <f t="shared" si="237"/>
        <v>40701.429178240738</v>
      </c>
      <c r="U1894" s="11">
        <f t="shared" si="238"/>
        <v>2011</v>
      </c>
      <c r="V1894" t="str">
        <f t="shared" si="239"/>
        <v>May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3"/>
        <v>104</v>
      </c>
      <c r="P1895" s="5">
        <f t="shared" si="232"/>
        <v>57.777777777777779</v>
      </c>
      <c r="Q1895" t="str">
        <f t="shared" si="234"/>
        <v>music</v>
      </c>
      <c r="R1895" t="str">
        <f t="shared" si="235"/>
        <v>indie rock</v>
      </c>
      <c r="S1895" s="10">
        <f t="shared" si="236"/>
        <v>40632.733622685184</v>
      </c>
      <c r="T1895" s="10">
        <f t="shared" si="237"/>
        <v>40648.957638888889</v>
      </c>
      <c r="U1895" s="11">
        <f t="shared" si="238"/>
        <v>2011</v>
      </c>
      <c r="V1895" t="str">
        <f t="shared" si="239"/>
        <v>Mar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3"/>
        <v>114.5</v>
      </c>
      <c r="P1896" s="5">
        <f t="shared" si="232"/>
        <v>57.25</v>
      </c>
      <c r="Q1896" t="str">
        <f t="shared" si="234"/>
        <v>music</v>
      </c>
      <c r="R1896" t="str">
        <f t="shared" si="235"/>
        <v>indie rock</v>
      </c>
      <c r="S1896" s="10">
        <f t="shared" si="236"/>
        <v>40920.696562500001</v>
      </c>
      <c r="T1896" s="10">
        <f t="shared" si="237"/>
        <v>40951.696562500001</v>
      </c>
      <c r="U1896" s="11">
        <f t="shared" si="238"/>
        <v>2012</v>
      </c>
      <c r="V1896" t="str">
        <f t="shared" si="239"/>
        <v>Jan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3"/>
        <v>101.71957671957672</v>
      </c>
      <c r="P1897" s="5">
        <f t="shared" si="232"/>
        <v>196.34042553191489</v>
      </c>
      <c r="Q1897" t="str">
        <f t="shared" si="234"/>
        <v>music</v>
      </c>
      <c r="R1897" t="str">
        <f t="shared" si="235"/>
        <v>indie rock</v>
      </c>
      <c r="S1897" s="10">
        <f t="shared" si="236"/>
        <v>42267.538449074076</v>
      </c>
      <c r="T1897" s="10">
        <f t="shared" si="237"/>
        <v>42297.538449074076</v>
      </c>
      <c r="U1897" s="11">
        <f t="shared" si="238"/>
        <v>2015</v>
      </c>
      <c r="V1897" t="str">
        <f t="shared" si="239"/>
        <v>Sep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3"/>
        <v>123.94678492239468</v>
      </c>
      <c r="P1898" s="5">
        <f t="shared" si="232"/>
        <v>43</v>
      </c>
      <c r="Q1898" t="str">
        <f t="shared" si="234"/>
        <v>music</v>
      </c>
      <c r="R1898" t="str">
        <f t="shared" si="235"/>
        <v>indie rock</v>
      </c>
      <c r="S1898" s="10">
        <f t="shared" si="236"/>
        <v>40981.501909722218</v>
      </c>
      <c r="T1898" s="10">
        <f t="shared" si="237"/>
        <v>41011.501909722218</v>
      </c>
      <c r="U1898" s="11">
        <f t="shared" si="238"/>
        <v>2012</v>
      </c>
      <c r="V1898" t="str">
        <f t="shared" si="239"/>
        <v>Mar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3"/>
        <v>102.45669291338582</v>
      </c>
      <c r="P1899" s="5">
        <f t="shared" si="232"/>
        <v>35.551912568306008</v>
      </c>
      <c r="Q1899" t="str">
        <f t="shared" si="234"/>
        <v>music</v>
      </c>
      <c r="R1899" t="str">
        <f t="shared" si="235"/>
        <v>indie rock</v>
      </c>
      <c r="S1899" s="10">
        <f t="shared" si="236"/>
        <v>41680.375069444446</v>
      </c>
      <c r="T1899" s="10">
        <f t="shared" si="237"/>
        <v>41702.666666666664</v>
      </c>
      <c r="U1899" s="11">
        <f t="shared" si="238"/>
        <v>2014</v>
      </c>
      <c r="V1899" t="str">
        <f t="shared" si="239"/>
        <v>Feb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3"/>
        <v>144.5</v>
      </c>
      <c r="P1900" s="5">
        <f t="shared" si="232"/>
        <v>68.80952380952381</v>
      </c>
      <c r="Q1900" t="str">
        <f t="shared" si="234"/>
        <v>music</v>
      </c>
      <c r="R1900" t="str">
        <f t="shared" si="235"/>
        <v>indie rock</v>
      </c>
      <c r="S1900" s="10">
        <f t="shared" si="236"/>
        <v>42365.9846412037</v>
      </c>
      <c r="T1900" s="10">
        <f t="shared" si="237"/>
        <v>42401.541666666664</v>
      </c>
      <c r="U1900" s="11">
        <f t="shared" si="238"/>
        <v>2015</v>
      </c>
      <c r="V1900" t="str">
        <f t="shared" si="239"/>
        <v>Dec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3"/>
        <v>133.33333333333331</v>
      </c>
      <c r="P1901" s="5">
        <f t="shared" si="232"/>
        <v>28.571428571428573</v>
      </c>
      <c r="Q1901" t="str">
        <f t="shared" si="234"/>
        <v>music</v>
      </c>
      <c r="R1901" t="str">
        <f t="shared" si="235"/>
        <v>indie rock</v>
      </c>
      <c r="S1901" s="10">
        <f t="shared" si="236"/>
        <v>42058.733402777776</v>
      </c>
      <c r="T1901" s="10">
        <f t="shared" si="237"/>
        <v>42088.691736111105</v>
      </c>
      <c r="U1901" s="11">
        <f t="shared" si="238"/>
        <v>2015</v>
      </c>
      <c r="V1901" t="str">
        <f t="shared" si="239"/>
        <v>Feb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3"/>
        <v>109.3644</v>
      </c>
      <c r="P1902" s="5">
        <f t="shared" si="232"/>
        <v>50.631666666666668</v>
      </c>
      <c r="Q1902" t="str">
        <f t="shared" si="234"/>
        <v>music</v>
      </c>
      <c r="R1902" t="str">
        <f t="shared" si="235"/>
        <v>indie rock</v>
      </c>
      <c r="S1902" s="10">
        <f t="shared" si="236"/>
        <v>41160.663553240738</v>
      </c>
      <c r="T1902" s="10">
        <f t="shared" si="237"/>
        <v>41188.207638888889</v>
      </c>
      <c r="U1902" s="11">
        <f t="shared" si="238"/>
        <v>2012</v>
      </c>
      <c r="V1902" t="str">
        <f t="shared" si="239"/>
        <v>Sep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3"/>
        <v>2.6969696969696968</v>
      </c>
      <c r="P1903" s="5">
        <f t="shared" si="232"/>
        <v>106.8</v>
      </c>
      <c r="Q1903" t="str">
        <f t="shared" si="234"/>
        <v>technology</v>
      </c>
      <c r="R1903" t="str">
        <f t="shared" si="235"/>
        <v>gadgets</v>
      </c>
      <c r="S1903" s="10">
        <f t="shared" si="236"/>
        <v>42116.334826388884</v>
      </c>
      <c r="T1903" s="10">
        <f t="shared" si="237"/>
        <v>42146.333333333336</v>
      </c>
      <c r="U1903" s="11">
        <f t="shared" si="238"/>
        <v>2015</v>
      </c>
      <c r="V1903" t="str">
        <f t="shared" si="239"/>
        <v>Apr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3"/>
        <v>1.2</v>
      </c>
      <c r="P1904" s="5">
        <f t="shared" si="232"/>
        <v>4</v>
      </c>
      <c r="Q1904" t="str">
        <f t="shared" si="234"/>
        <v>technology</v>
      </c>
      <c r="R1904" t="str">
        <f t="shared" si="235"/>
        <v>gadgets</v>
      </c>
      <c r="S1904" s="10">
        <f t="shared" si="236"/>
        <v>42037.581562499996</v>
      </c>
      <c r="T1904" s="10">
        <f t="shared" si="237"/>
        <v>42067.581562499996</v>
      </c>
      <c r="U1904" s="11">
        <f t="shared" si="238"/>
        <v>2015</v>
      </c>
      <c r="V1904" t="str">
        <f t="shared" si="239"/>
        <v>Feb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3"/>
        <v>46.6</v>
      </c>
      <c r="P1905" s="5">
        <f t="shared" si="232"/>
        <v>34.097560975609753</v>
      </c>
      <c r="Q1905" t="str">
        <f t="shared" si="234"/>
        <v>technology</v>
      </c>
      <c r="R1905" t="str">
        <f t="shared" si="235"/>
        <v>gadgets</v>
      </c>
      <c r="S1905" s="10">
        <f t="shared" si="236"/>
        <v>42702.562395833331</v>
      </c>
      <c r="T1905" s="10">
        <f t="shared" si="237"/>
        <v>42762.562395833331</v>
      </c>
      <c r="U1905" s="11">
        <f t="shared" si="238"/>
        <v>2016</v>
      </c>
      <c r="V1905" t="str">
        <f t="shared" si="239"/>
        <v>Nov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3"/>
        <v>0.1</v>
      </c>
      <c r="P1906" s="5">
        <f t="shared" si="232"/>
        <v>25</v>
      </c>
      <c r="Q1906" t="str">
        <f t="shared" si="234"/>
        <v>technology</v>
      </c>
      <c r="R1906" t="str">
        <f t="shared" si="235"/>
        <v>gadgets</v>
      </c>
      <c r="S1906" s="10">
        <f t="shared" si="236"/>
        <v>42326.477094907408</v>
      </c>
      <c r="T1906" s="10">
        <f t="shared" si="237"/>
        <v>42371.477094907408</v>
      </c>
      <c r="U1906" s="11">
        <f t="shared" si="238"/>
        <v>2015</v>
      </c>
      <c r="V1906" t="str">
        <f t="shared" si="239"/>
        <v>Nov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3"/>
        <v>0.16800000000000001</v>
      </c>
      <c r="P1907" s="5">
        <f t="shared" si="232"/>
        <v>10.5</v>
      </c>
      <c r="Q1907" t="str">
        <f t="shared" si="234"/>
        <v>technology</v>
      </c>
      <c r="R1907" t="str">
        <f t="shared" si="235"/>
        <v>gadgets</v>
      </c>
      <c r="S1907" s="10">
        <f t="shared" si="236"/>
        <v>41859.717523148145</v>
      </c>
      <c r="T1907" s="10">
        <f t="shared" si="237"/>
        <v>41889.717523148145</v>
      </c>
      <c r="U1907" s="11">
        <f t="shared" si="238"/>
        <v>2014</v>
      </c>
      <c r="V1907" t="str">
        <f t="shared" si="239"/>
        <v>Aug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3"/>
        <v>42.76</v>
      </c>
      <c r="P1908" s="5">
        <f t="shared" si="232"/>
        <v>215.95959595959596</v>
      </c>
      <c r="Q1908" t="str">
        <f t="shared" si="234"/>
        <v>technology</v>
      </c>
      <c r="R1908" t="str">
        <f t="shared" si="235"/>
        <v>gadgets</v>
      </c>
      <c r="S1908" s="10">
        <f t="shared" si="236"/>
        <v>42514.462766203702</v>
      </c>
      <c r="T1908" s="10">
        <f t="shared" si="237"/>
        <v>42544.462766203702</v>
      </c>
      <c r="U1908" s="11">
        <f t="shared" si="238"/>
        <v>2016</v>
      </c>
      <c r="V1908" t="str">
        <f t="shared" si="239"/>
        <v>May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3"/>
        <v>0.28333333333333333</v>
      </c>
      <c r="P1909" s="5">
        <f t="shared" si="232"/>
        <v>21.25</v>
      </c>
      <c r="Q1909" t="str">
        <f t="shared" si="234"/>
        <v>technology</v>
      </c>
      <c r="R1909" t="str">
        <f t="shared" si="235"/>
        <v>gadgets</v>
      </c>
      <c r="S1909" s="10">
        <f t="shared" si="236"/>
        <v>41767.378761574073</v>
      </c>
      <c r="T1909" s="10">
        <f t="shared" si="237"/>
        <v>41782.378761574073</v>
      </c>
      <c r="U1909" s="11">
        <f t="shared" si="238"/>
        <v>2014</v>
      </c>
      <c r="V1909" t="str">
        <f t="shared" si="239"/>
        <v>May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3"/>
        <v>1.7319999999999998</v>
      </c>
      <c r="P1910" s="5">
        <f t="shared" si="232"/>
        <v>108.25</v>
      </c>
      <c r="Q1910" t="str">
        <f t="shared" si="234"/>
        <v>technology</v>
      </c>
      <c r="R1910" t="str">
        <f t="shared" si="235"/>
        <v>gadgets</v>
      </c>
      <c r="S1910" s="10">
        <f t="shared" si="236"/>
        <v>42703.709490740737</v>
      </c>
      <c r="T1910" s="10">
        <f t="shared" si="237"/>
        <v>42733.709490740737</v>
      </c>
      <c r="U1910" s="11">
        <f t="shared" si="238"/>
        <v>2016</v>
      </c>
      <c r="V1910" t="str">
        <f t="shared" si="239"/>
        <v>Nov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3"/>
        <v>14.111428571428572</v>
      </c>
      <c r="P1911" s="5">
        <f t="shared" si="232"/>
        <v>129.97368421052633</v>
      </c>
      <c r="Q1911" t="str">
        <f t="shared" si="234"/>
        <v>technology</v>
      </c>
      <c r="R1911" t="str">
        <f t="shared" si="235"/>
        <v>gadgets</v>
      </c>
      <c r="S1911" s="10">
        <f t="shared" si="236"/>
        <v>41905.220821759256</v>
      </c>
      <c r="T1911" s="10">
        <f t="shared" si="237"/>
        <v>41935.220821759256</v>
      </c>
      <c r="U1911" s="11">
        <f t="shared" si="238"/>
        <v>2014</v>
      </c>
      <c r="V1911" t="str">
        <f t="shared" si="239"/>
        <v>Sep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3"/>
        <v>39.395294117647055</v>
      </c>
      <c r="P1912" s="5">
        <f t="shared" si="232"/>
        <v>117.49473684210527</v>
      </c>
      <c r="Q1912" t="str">
        <f t="shared" si="234"/>
        <v>technology</v>
      </c>
      <c r="R1912" t="str">
        <f t="shared" si="235"/>
        <v>gadgets</v>
      </c>
      <c r="S1912" s="10">
        <f t="shared" si="236"/>
        <v>42264.754826388882</v>
      </c>
      <c r="T1912" s="10">
        <f t="shared" si="237"/>
        <v>42308.739583333336</v>
      </c>
      <c r="U1912" s="11">
        <f t="shared" si="238"/>
        <v>2015</v>
      </c>
      <c r="V1912" t="str">
        <f t="shared" si="239"/>
        <v>Sep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3"/>
        <v>2.3529411764705882E-2</v>
      </c>
      <c r="P1913" s="5">
        <f t="shared" si="232"/>
        <v>10</v>
      </c>
      <c r="Q1913" t="str">
        <f t="shared" si="234"/>
        <v>technology</v>
      </c>
      <c r="R1913" t="str">
        <f t="shared" si="235"/>
        <v>gadgets</v>
      </c>
      <c r="S1913" s="10">
        <f t="shared" si="236"/>
        <v>41829.825624999998</v>
      </c>
      <c r="T1913" s="10">
        <f t="shared" si="237"/>
        <v>41859.825624999998</v>
      </c>
      <c r="U1913" s="11">
        <f t="shared" si="238"/>
        <v>2014</v>
      </c>
      <c r="V1913" t="str">
        <f t="shared" si="239"/>
        <v>Jul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3"/>
        <v>59.3</v>
      </c>
      <c r="P1914" s="5">
        <f t="shared" si="232"/>
        <v>70.595238095238102</v>
      </c>
      <c r="Q1914" t="str">
        <f t="shared" si="234"/>
        <v>technology</v>
      </c>
      <c r="R1914" t="str">
        <f t="shared" si="235"/>
        <v>gadgets</v>
      </c>
      <c r="S1914" s="10">
        <f t="shared" si="236"/>
        <v>42129.018055555549</v>
      </c>
      <c r="T1914" s="10">
        <f t="shared" si="237"/>
        <v>42159.018055555549</v>
      </c>
      <c r="U1914" s="11">
        <f t="shared" si="238"/>
        <v>2015</v>
      </c>
      <c r="V1914" t="str">
        <f t="shared" si="239"/>
        <v>May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3"/>
        <v>1.3270833333333334</v>
      </c>
      <c r="P1915" s="5">
        <f t="shared" si="232"/>
        <v>24.5</v>
      </c>
      <c r="Q1915" t="str">
        <f t="shared" si="234"/>
        <v>technology</v>
      </c>
      <c r="R1915" t="str">
        <f t="shared" si="235"/>
        <v>gadgets</v>
      </c>
      <c r="S1915" s="10">
        <f t="shared" si="236"/>
        <v>41890.302986111106</v>
      </c>
      <c r="T1915" s="10">
        <f t="shared" si="237"/>
        <v>41920.302986111106</v>
      </c>
      <c r="U1915" s="11">
        <f t="shared" si="238"/>
        <v>2014</v>
      </c>
      <c r="V1915" t="str">
        <f t="shared" si="239"/>
        <v>Sep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3"/>
        <v>9.0090090090090094</v>
      </c>
      <c r="P1916" s="5">
        <f t="shared" si="232"/>
        <v>30</v>
      </c>
      <c r="Q1916" t="str">
        <f t="shared" si="234"/>
        <v>technology</v>
      </c>
      <c r="R1916" t="str">
        <f t="shared" si="235"/>
        <v>gadgets</v>
      </c>
      <c r="S1916" s="10">
        <f t="shared" si="236"/>
        <v>41928.966122685182</v>
      </c>
      <c r="T1916" s="10">
        <f t="shared" si="237"/>
        <v>41943.957638888889</v>
      </c>
      <c r="U1916" s="11">
        <f t="shared" si="238"/>
        <v>2014</v>
      </c>
      <c r="V1916" t="str">
        <f t="shared" si="239"/>
        <v>Oct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3"/>
        <v>1.6</v>
      </c>
      <c r="P1917" s="5">
        <f t="shared" si="232"/>
        <v>2</v>
      </c>
      <c r="Q1917" t="str">
        <f t="shared" si="234"/>
        <v>technology</v>
      </c>
      <c r="R1917" t="str">
        <f t="shared" si="235"/>
        <v>gadgets</v>
      </c>
      <c r="S1917" s="10">
        <f t="shared" si="236"/>
        <v>41863.840532407405</v>
      </c>
      <c r="T1917" s="10">
        <f t="shared" si="237"/>
        <v>41883.840532407405</v>
      </c>
      <c r="U1917" s="11">
        <f t="shared" si="238"/>
        <v>2014</v>
      </c>
      <c r="V1917" t="str">
        <f t="shared" si="239"/>
        <v>Aug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3"/>
        <v>0.51</v>
      </c>
      <c r="P1918" s="5">
        <f t="shared" si="232"/>
        <v>17</v>
      </c>
      <c r="Q1918" t="str">
        <f t="shared" si="234"/>
        <v>technology</v>
      </c>
      <c r="R1918" t="str">
        <f t="shared" si="235"/>
        <v>gadgets</v>
      </c>
      <c r="S1918" s="10">
        <f t="shared" si="236"/>
        <v>42656.508969907409</v>
      </c>
      <c r="T1918" s="10">
        <f t="shared" si="237"/>
        <v>42681.550636574073</v>
      </c>
      <c r="U1918" s="11">
        <f t="shared" si="238"/>
        <v>2016</v>
      </c>
      <c r="V1918" t="str">
        <f t="shared" si="239"/>
        <v>Oct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3"/>
        <v>52.570512820512818</v>
      </c>
      <c r="P1919" s="5">
        <f t="shared" si="232"/>
        <v>2928.9285714285716</v>
      </c>
      <c r="Q1919" t="str">
        <f t="shared" si="234"/>
        <v>technology</v>
      </c>
      <c r="R1919" t="str">
        <f t="shared" si="235"/>
        <v>gadgets</v>
      </c>
      <c r="S1919" s="10">
        <f t="shared" si="236"/>
        <v>42746.06172453703</v>
      </c>
      <c r="T1919" s="10">
        <f t="shared" si="237"/>
        <v>42776.06172453703</v>
      </c>
      <c r="U1919" s="11">
        <f t="shared" si="238"/>
        <v>2017</v>
      </c>
      <c r="V1919" t="str">
        <f t="shared" si="239"/>
        <v>Jan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3"/>
        <v>1.04</v>
      </c>
      <c r="P1920" s="5">
        <f t="shared" si="232"/>
        <v>28.888888888888889</v>
      </c>
      <c r="Q1920" t="str">
        <f t="shared" si="234"/>
        <v>technology</v>
      </c>
      <c r="R1920" t="str">
        <f t="shared" si="235"/>
        <v>gadgets</v>
      </c>
      <c r="S1920" s="10">
        <f t="shared" si="236"/>
        <v>41828.581608796296</v>
      </c>
      <c r="T1920" s="10">
        <f t="shared" si="237"/>
        <v>41863.581608796296</v>
      </c>
      <c r="U1920" s="11">
        <f t="shared" si="238"/>
        <v>2014</v>
      </c>
      <c r="V1920" t="str">
        <f t="shared" si="239"/>
        <v>Jul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3"/>
        <v>47.4</v>
      </c>
      <c r="P1921" s="5">
        <f t="shared" si="232"/>
        <v>29.625</v>
      </c>
      <c r="Q1921" t="str">
        <f t="shared" si="234"/>
        <v>technology</v>
      </c>
      <c r="R1921" t="str">
        <f t="shared" si="235"/>
        <v>gadgets</v>
      </c>
      <c r="S1921" s="10">
        <f t="shared" si="236"/>
        <v>42113.667233796288</v>
      </c>
      <c r="T1921" s="10">
        <f t="shared" si="237"/>
        <v>42143.667233796288</v>
      </c>
      <c r="U1921" s="11">
        <f t="shared" si="238"/>
        <v>2015</v>
      </c>
      <c r="V1921" t="str">
        <f t="shared" si="239"/>
        <v>Apr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3"/>
        <v>43.03</v>
      </c>
      <c r="P1922" s="5">
        <f t="shared" ref="P1922:P1985" si="240">IFERROR(E1922/L1922,0)</f>
        <v>40.980952380952381</v>
      </c>
      <c r="Q1922" t="str">
        <f t="shared" si="234"/>
        <v>technology</v>
      </c>
      <c r="R1922" t="str">
        <f t="shared" si="235"/>
        <v>gadgets</v>
      </c>
      <c r="S1922" s="10">
        <f t="shared" si="236"/>
        <v>42270.66737268518</v>
      </c>
      <c r="T1922" s="10">
        <f t="shared" si="237"/>
        <v>42298.749999999993</v>
      </c>
      <c r="U1922" s="11">
        <f t="shared" si="238"/>
        <v>2015</v>
      </c>
      <c r="V1922" t="str">
        <f t="shared" si="239"/>
        <v>Sep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1">(E1923/D1923)*100</f>
        <v>136.80000000000001</v>
      </c>
      <c r="P1923" s="5">
        <f t="shared" si="240"/>
        <v>54</v>
      </c>
      <c r="Q1923" t="str">
        <f t="shared" ref="Q1923:Q1986" si="242">LEFT(N1923,FIND("/",N1923)-1)</f>
        <v>music</v>
      </c>
      <c r="R1923" t="str">
        <f t="shared" ref="R1923:R1986" si="243">MID(N1923,FIND("/",N1923)+1,9999)</f>
        <v>indie rock</v>
      </c>
      <c r="S1923" s="10">
        <f t="shared" ref="S1923:S1986" si="244">(((J1923/60)/60)/24)+DATE(1970,1,1)+(-5/24)</f>
        <v>41074.013229166667</v>
      </c>
      <c r="T1923" s="10">
        <f t="shared" ref="T1923:T1986" si="245">(((I1923/60)/60)/24)+DATE(1970,1,1)+(-5/24)</f>
        <v>41104.013229166667</v>
      </c>
      <c r="U1923" s="11">
        <f t="shared" ref="U1923:U1986" si="246">YEAR(S1923)</f>
        <v>2012</v>
      </c>
      <c r="V1923" t="str">
        <f t="shared" ref="V1923:V1986" si="247">TEXT(S1923, "mmm")</f>
        <v>Jun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1"/>
        <v>115.55</v>
      </c>
      <c r="P1924" s="5">
        <f t="shared" si="240"/>
        <v>36.109375</v>
      </c>
      <c r="Q1924" t="str">
        <f t="shared" si="242"/>
        <v>music</v>
      </c>
      <c r="R1924" t="str">
        <f t="shared" si="243"/>
        <v>indie rock</v>
      </c>
      <c r="S1924" s="10">
        <f t="shared" si="244"/>
        <v>41590.047534722216</v>
      </c>
      <c r="T1924" s="10">
        <f t="shared" si="245"/>
        <v>41620.047534722216</v>
      </c>
      <c r="U1924" s="11">
        <f t="shared" si="246"/>
        <v>2013</v>
      </c>
      <c r="V1924" t="str">
        <f t="shared" si="247"/>
        <v>Nov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1"/>
        <v>240.79999999999998</v>
      </c>
      <c r="P1925" s="5">
        <f t="shared" si="240"/>
        <v>23.153846153846153</v>
      </c>
      <c r="Q1925" t="str">
        <f t="shared" si="242"/>
        <v>music</v>
      </c>
      <c r="R1925" t="str">
        <f t="shared" si="243"/>
        <v>indie rock</v>
      </c>
      <c r="S1925" s="10">
        <f t="shared" si="244"/>
        <v>40772.640416666662</v>
      </c>
      <c r="T1925" s="10">
        <f t="shared" si="245"/>
        <v>40812.999305555553</v>
      </c>
      <c r="U1925" s="11">
        <f t="shared" si="246"/>
        <v>2011</v>
      </c>
      <c r="V1925" t="str">
        <f t="shared" si="247"/>
        <v>Aug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1"/>
        <v>114.39999999999999</v>
      </c>
      <c r="P1926" s="5">
        <f t="shared" si="240"/>
        <v>104</v>
      </c>
      <c r="Q1926" t="str">
        <f t="shared" si="242"/>
        <v>music</v>
      </c>
      <c r="R1926" t="str">
        <f t="shared" si="243"/>
        <v>indie rock</v>
      </c>
      <c r="S1926" s="10">
        <f t="shared" si="244"/>
        <v>41626.552719907406</v>
      </c>
      <c r="T1926" s="10">
        <f t="shared" si="245"/>
        <v>41654.606249999997</v>
      </c>
      <c r="U1926" s="11">
        <f t="shared" si="246"/>
        <v>2013</v>
      </c>
      <c r="V1926" t="str">
        <f t="shared" si="247"/>
        <v>Dec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1"/>
        <v>110.33333333333333</v>
      </c>
      <c r="P1927" s="5">
        <f t="shared" si="240"/>
        <v>31.826923076923077</v>
      </c>
      <c r="Q1927" t="str">
        <f t="shared" si="242"/>
        <v>music</v>
      </c>
      <c r="R1927" t="str">
        <f t="shared" si="243"/>
        <v>indie rock</v>
      </c>
      <c r="S1927" s="10">
        <f t="shared" si="244"/>
        <v>41535.693148148144</v>
      </c>
      <c r="T1927" s="10">
        <f t="shared" si="245"/>
        <v>41557.791666666664</v>
      </c>
      <c r="U1927" s="11">
        <f t="shared" si="246"/>
        <v>2013</v>
      </c>
      <c r="V1927" t="str">
        <f t="shared" si="247"/>
        <v>Sep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1"/>
        <v>195.37933333333334</v>
      </c>
      <c r="P1928" s="5">
        <f t="shared" si="240"/>
        <v>27.3896261682243</v>
      </c>
      <c r="Q1928" t="str">
        <f t="shared" si="242"/>
        <v>music</v>
      </c>
      <c r="R1928" t="str">
        <f t="shared" si="243"/>
        <v>indie rock</v>
      </c>
      <c r="S1928" s="10">
        <f t="shared" si="244"/>
        <v>40456.746018518512</v>
      </c>
      <c r="T1928" s="10">
        <f t="shared" si="245"/>
        <v>40483.80972222222</v>
      </c>
      <c r="U1928" s="11">
        <f t="shared" si="246"/>
        <v>2010</v>
      </c>
      <c r="V1928" t="str">
        <f t="shared" si="247"/>
        <v>Oct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1"/>
        <v>103.33333333333334</v>
      </c>
      <c r="P1929" s="5">
        <f t="shared" si="240"/>
        <v>56.363636363636367</v>
      </c>
      <c r="Q1929" t="str">
        <f t="shared" si="242"/>
        <v>music</v>
      </c>
      <c r="R1929" t="str">
        <f t="shared" si="243"/>
        <v>indie rock</v>
      </c>
      <c r="S1929" s="10">
        <f t="shared" si="244"/>
        <v>40960.653229166666</v>
      </c>
      <c r="T1929" s="10">
        <f t="shared" si="245"/>
        <v>40975.999305555553</v>
      </c>
      <c r="U1929" s="11">
        <f t="shared" si="246"/>
        <v>2012</v>
      </c>
      <c r="V1929" t="str">
        <f t="shared" si="247"/>
        <v>Feb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1"/>
        <v>103.1372549019608</v>
      </c>
      <c r="P1930" s="5">
        <f t="shared" si="240"/>
        <v>77.352941176470594</v>
      </c>
      <c r="Q1930" t="str">
        <f t="shared" si="242"/>
        <v>music</v>
      </c>
      <c r="R1930" t="str">
        <f t="shared" si="243"/>
        <v>indie rock</v>
      </c>
      <c r="S1930" s="10">
        <f t="shared" si="244"/>
        <v>41371.439745370371</v>
      </c>
      <c r="T1930" s="10">
        <f t="shared" si="245"/>
        <v>41401.439745370371</v>
      </c>
      <c r="U1930" s="11">
        <f t="shared" si="246"/>
        <v>2013</v>
      </c>
      <c r="V1930" t="str">
        <f t="shared" si="247"/>
        <v>Apr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1"/>
        <v>100.3125</v>
      </c>
      <c r="P1931" s="5">
        <f t="shared" si="240"/>
        <v>42.8</v>
      </c>
      <c r="Q1931" t="str">
        <f t="shared" si="242"/>
        <v>music</v>
      </c>
      <c r="R1931" t="str">
        <f t="shared" si="243"/>
        <v>indie rock</v>
      </c>
      <c r="S1931" s="10">
        <f t="shared" si="244"/>
        <v>40686.813263888886</v>
      </c>
      <c r="T1931" s="10">
        <f t="shared" si="245"/>
        <v>40728.813263888886</v>
      </c>
      <c r="U1931" s="11">
        <f t="shared" si="246"/>
        <v>2011</v>
      </c>
      <c r="V1931" t="str">
        <f t="shared" si="247"/>
        <v>May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1"/>
        <v>127</v>
      </c>
      <c r="P1932" s="5">
        <f t="shared" si="240"/>
        <v>48.846153846153847</v>
      </c>
      <c r="Q1932" t="str">
        <f t="shared" si="242"/>
        <v>music</v>
      </c>
      <c r="R1932" t="str">
        <f t="shared" si="243"/>
        <v>indie rock</v>
      </c>
      <c r="S1932" s="10">
        <f t="shared" si="244"/>
        <v>41402.350486111107</v>
      </c>
      <c r="T1932" s="10">
        <f t="shared" si="245"/>
        <v>41462.350486111107</v>
      </c>
      <c r="U1932" s="11">
        <f t="shared" si="246"/>
        <v>2013</v>
      </c>
      <c r="V1932" t="str">
        <f t="shared" si="247"/>
        <v>May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1"/>
        <v>120.601</v>
      </c>
      <c r="P1933" s="5">
        <f t="shared" si="240"/>
        <v>48.240400000000001</v>
      </c>
      <c r="Q1933" t="str">
        <f t="shared" si="242"/>
        <v>music</v>
      </c>
      <c r="R1933" t="str">
        <f t="shared" si="243"/>
        <v>indie rock</v>
      </c>
      <c r="S1933" s="10">
        <f t="shared" si="244"/>
        <v>41037.684131944443</v>
      </c>
      <c r="T1933" s="10">
        <f t="shared" si="245"/>
        <v>41050.9375</v>
      </c>
      <c r="U1933" s="11">
        <f t="shared" si="246"/>
        <v>2012</v>
      </c>
      <c r="V1933" t="str">
        <f t="shared" si="247"/>
        <v>May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1"/>
        <v>106.99047619047619</v>
      </c>
      <c r="P1934" s="5">
        <f t="shared" si="240"/>
        <v>70.212500000000006</v>
      </c>
      <c r="Q1934" t="str">
        <f t="shared" si="242"/>
        <v>music</v>
      </c>
      <c r="R1934" t="str">
        <f t="shared" si="243"/>
        <v>indie rock</v>
      </c>
      <c r="S1934" s="10">
        <f t="shared" si="244"/>
        <v>40911.601539351846</v>
      </c>
      <c r="T1934" s="10">
        <f t="shared" si="245"/>
        <v>40932.601539351846</v>
      </c>
      <c r="U1934" s="11">
        <f t="shared" si="246"/>
        <v>2012</v>
      </c>
      <c r="V1934" t="str">
        <f t="shared" si="247"/>
        <v>Jan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1"/>
        <v>172.43333333333334</v>
      </c>
      <c r="P1935" s="5">
        <f t="shared" si="240"/>
        <v>94.054545454545448</v>
      </c>
      <c r="Q1935" t="str">
        <f t="shared" si="242"/>
        <v>music</v>
      </c>
      <c r="R1935" t="str">
        <f t="shared" si="243"/>
        <v>indie rock</v>
      </c>
      <c r="S1935" s="10">
        <f t="shared" si="244"/>
        <v>41878.922534722216</v>
      </c>
      <c r="T1935" s="10">
        <f t="shared" si="245"/>
        <v>41908.922534722216</v>
      </c>
      <c r="U1935" s="11">
        <f t="shared" si="246"/>
        <v>2014</v>
      </c>
      <c r="V1935" t="str">
        <f t="shared" si="247"/>
        <v>Aug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1"/>
        <v>123.61999999999999</v>
      </c>
      <c r="P1936" s="5">
        <f t="shared" si="240"/>
        <v>80.272727272727266</v>
      </c>
      <c r="Q1936" t="str">
        <f t="shared" si="242"/>
        <v>music</v>
      </c>
      <c r="R1936" t="str">
        <f t="shared" si="243"/>
        <v>indie rock</v>
      </c>
      <c r="S1936" s="10">
        <f t="shared" si="244"/>
        <v>40865.658807870372</v>
      </c>
      <c r="T1936" s="10">
        <f t="shared" si="245"/>
        <v>40902</v>
      </c>
      <c r="U1936" s="11">
        <f t="shared" si="246"/>
        <v>2011</v>
      </c>
      <c r="V1936" t="str">
        <f t="shared" si="247"/>
        <v>Nov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1"/>
        <v>108.4</v>
      </c>
      <c r="P1937" s="5">
        <f t="shared" si="240"/>
        <v>54.2</v>
      </c>
      <c r="Q1937" t="str">
        <f t="shared" si="242"/>
        <v>music</v>
      </c>
      <c r="R1937" t="str">
        <f t="shared" si="243"/>
        <v>indie rock</v>
      </c>
      <c r="S1937" s="10">
        <f t="shared" si="244"/>
        <v>41773.72420138889</v>
      </c>
      <c r="T1937" s="10">
        <f t="shared" si="245"/>
        <v>41810.999305555553</v>
      </c>
      <c r="U1937" s="11">
        <f t="shared" si="246"/>
        <v>2014</v>
      </c>
      <c r="V1937" t="str">
        <f t="shared" si="247"/>
        <v>May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1"/>
        <v>116.52013333333333</v>
      </c>
      <c r="P1938" s="5">
        <f t="shared" si="240"/>
        <v>60.26903448275862</v>
      </c>
      <c r="Q1938" t="str">
        <f t="shared" si="242"/>
        <v>music</v>
      </c>
      <c r="R1938" t="str">
        <f t="shared" si="243"/>
        <v>indie rock</v>
      </c>
      <c r="S1938" s="10">
        <f t="shared" si="244"/>
        <v>40852.68136574074</v>
      </c>
      <c r="T1938" s="10">
        <f t="shared" si="245"/>
        <v>40883.040972222218</v>
      </c>
      <c r="U1938" s="11">
        <f t="shared" si="246"/>
        <v>2011</v>
      </c>
      <c r="V1938" t="str">
        <f t="shared" si="247"/>
        <v>Nov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1"/>
        <v>187.245</v>
      </c>
      <c r="P1939" s="5">
        <f t="shared" si="240"/>
        <v>38.740344827586206</v>
      </c>
      <c r="Q1939" t="str">
        <f t="shared" si="242"/>
        <v>music</v>
      </c>
      <c r="R1939" t="str">
        <f t="shared" si="243"/>
        <v>indie rock</v>
      </c>
      <c r="S1939" s="10">
        <f t="shared" si="244"/>
        <v>41058.91065972222</v>
      </c>
      <c r="T1939" s="10">
        <f t="shared" si="245"/>
        <v>41074.957638888889</v>
      </c>
      <c r="U1939" s="11">
        <f t="shared" si="246"/>
        <v>2012</v>
      </c>
      <c r="V1939" t="str">
        <f t="shared" si="247"/>
        <v>May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1"/>
        <v>115.93333333333334</v>
      </c>
      <c r="P1940" s="5">
        <f t="shared" si="240"/>
        <v>152.54385964912279</v>
      </c>
      <c r="Q1940" t="str">
        <f t="shared" si="242"/>
        <v>music</v>
      </c>
      <c r="R1940" t="str">
        <f t="shared" si="243"/>
        <v>indie rock</v>
      </c>
      <c r="S1940" s="10">
        <f t="shared" si="244"/>
        <v>41426.05128472222</v>
      </c>
      <c r="T1940" s="10">
        <f t="shared" si="245"/>
        <v>41457</v>
      </c>
      <c r="U1940" s="11">
        <f t="shared" si="246"/>
        <v>2013</v>
      </c>
      <c r="V1940" t="str">
        <f t="shared" si="247"/>
        <v>Jun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1"/>
        <v>110.7</v>
      </c>
      <c r="P1941" s="5">
        <f t="shared" si="240"/>
        <v>115.3125</v>
      </c>
      <c r="Q1941" t="str">
        <f t="shared" si="242"/>
        <v>music</v>
      </c>
      <c r="R1941" t="str">
        <f t="shared" si="243"/>
        <v>indie rock</v>
      </c>
      <c r="S1941" s="10">
        <f t="shared" si="244"/>
        <v>41313.776712962957</v>
      </c>
      <c r="T1941" s="10">
        <f t="shared" si="245"/>
        <v>41343.735046296293</v>
      </c>
      <c r="U1941" s="11">
        <f t="shared" si="246"/>
        <v>2013</v>
      </c>
      <c r="V1941" t="str">
        <f t="shared" si="247"/>
        <v>Feb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1"/>
        <v>170.92307692307693</v>
      </c>
      <c r="P1942" s="5">
        <f t="shared" si="240"/>
        <v>35.838709677419352</v>
      </c>
      <c r="Q1942" t="str">
        <f t="shared" si="242"/>
        <v>music</v>
      </c>
      <c r="R1942" t="str">
        <f t="shared" si="243"/>
        <v>indie rock</v>
      </c>
      <c r="S1942" s="10">
        <f t="shared" si="244"/>
        <v>40670.298993055556</v>
      </c>
      <c r="T1942" s="10">
        <f t="shared" si="245"/>
        <v>40708.957638888889</v>
      </c>
      <c r="U1942" s="11">
        <f t="shared" si="246"/>
        <v>2011</v>
      </c>
      <c r="V1942" t="str">
        <f t="shared" si="247"/>
        <v>May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1"/>
        <v>126.11835600000001</v>
      </c>
      <c r="P1943" s="5">
        <f t="shared" si="240"/>
        <v>64.570118779438872</v>
      </c>
      <c r="Q1943" t="str">
        <f t="shared" si="242"/>
        <v>technology</v>
      </c>
      <c r="R1943" t="str">
        <f t="shared" si="243"/>
        <v>hardware</v>
      </c>
      <c r="S1943" s="10">
        <f t="shared" si="244"/>
        <v>41744.08253472222</v>
      </c>
      <c r="T1943" s="10">
        <f t="shared" si="245"/>
        <v>41774.08253472222</v>
      </c>
      <c r="U1943" s="11">
        <f t="shared" si="246"/>
        <v>2014</v>
      </c>
      <c r="V1943" t="str">
        <f t="shared" si="247"/>
        <v>Apr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1"/>
        <v>138.44033333333334</v>
      </c>
      <c r="P1944" s="5">
        <f t="shared" si="240"/>
        <v>87.436000000000007</v>
      </c>
      <c r="Q1944" t="str">
        <f t="shared" si="242"/>
        <v>technology</v>
      </c>
      <c r="R1944" t="str">
        <f t="shared" si="243"/>
        <v>hardware</v>
      </c>
      <c r="S1944" s="10">
        <f t="shared" si="244"/>
        <v>40638.619675925926</v>
      </c>
      <c r="T1944" s="10">
        <f t="shared" si="245"/>
        <v>40728.619675925926</v>
      </c>
      <c r="U1944" s="11">
        <f t="shared" si="246"/>
        <v>2011</v>
      </c>
      <c r="V1944" t="str">
        <f t="shared" si="247"/>
        <v>Apr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1"/>
        <v>1705.2499999999998</v>
      </c>
      <c r="P1945" s="5">
        <f t="shared" si="240"/>
        <v>68.815577078288939</v>
      </c>
      <c r="Q1945" t="str">
        <f t="shared" si="242"/>
        <v>technology</v>
      </c>
      <c r="R1945" t="str">
        <f t="shared" si="243"/>
        <v>hardware</v>
      </c>
      <c r="S1945" s="10">
        <f t="shared" si="244"/>
        <v>42548.061527777776</v>
      </c>
      <c r="T1945" s="10">
        <f t="shared" si="245"/>
        <v>42593.061527777776</v>
      </c>
      <c r="U1945" s="11">
        <f t="shared" si="246"/>
        <v>2016</v>
      </c>
      <c r="V1945" t="str">
        <f t="shared" si="247"/>
        <v>Jun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1"/>
        <v>788.05550000000005</v>
      </c>
      <c r="P1946" s="5">
        <f t="shared" si="240"/>
        <v>176.200223588597</v>
      </c>
      <c r="Q1946" t="str">
        <f t="shared" si="242"/>
        <v>technology</v>
      </c>
      <c r="R1946" t="str">
        <f t="shared" si="243"/>
        <v>hardware</v>
      </c>
      <c r="S1946" s="10">
        <f t="shared" si="244"/>
        <v>41730.376041666663</v>
      </c>
      <c r="T1946" s="10">
        <f t="shared" si="245"/>
        <v>41760.376041666663</v>
      </c>
      <c r="U1946" s="11">
        <f t="shared" si="246"/>
        <v>2014</v>
      </c>
      <c r="V1946" t="str">
        <f t="shared" si="247"/>
        <v>Apr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1"/>
        <v>348.01799999999997</v>
      </c>
      <c r="P1947" s="5">
        <f t="shared" si="240"/>
        <v>511.79117647058825</v>
      </c>
      <c r="Q1947" t="str">
        <f t="shared" si="242"/>
        <v>technology</v>
      </c>
      <c r="R1947" t="str">
        <f t="shared" si="243"/>
        <v>hardware</v>
      </c>
      <c r="S1947" s="10">
        <f t="shared" si="244"/>
        <v>42157.043495370373</v>
      </c>
      <c r="T1947" s="10">
        <f t="shared" si="245"/>
        <v>42197.043495370373</v>
      </c>
      <c r="U1947" s="11">
        <f t="shared" si="246"/>
        <v>2015</v>
      </c>
      <c r="V1947" t="str">
        <f t="shared" si="247"/>
        <v>Jun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1"/>
        <v>149.74666666666667</v>
      </c>
      <c r="P1948" s="5">
        <f t="shared" si="240"/>
        <v>160.44285714285715</v>
      </c>
      <c r="Q1948" t="str">
        <f t="shared" si="242"/>
        <v>technology</v>
      </c>
      <c r="R1948" t="str">
        <f t="shared" si="243"/>
        <v>hardware</v>
      </c>
      <c r="S1948" s="10">
        <f t="shared" si="244"/>
        <v>41688.941678240735</v>
      </c>
      <c r="T1948" s="10">
        <f t="shared" si="245"/>
        <v>41748.900011574071</v>
      </c>
      <c r="U1948" s="11">
        <f t="shared" si="246"/>
        <v>2014</v>
      </c>
      <c r="V1948" t="str">
        <f t="shared" si="247"/>
        <v>Feb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1"/>
        <v>100.63375000000001</v>
      </c>
      <c r="P1949" s="5">
        <f t="shared" si="240"/>
        <v>35.003043478260871</v>
      </c>
      <c r="Q1949" t="str">
        <f t="shared" si="242"/>
        <v>technology</v>
      </c>
      <c r="R1949" t="str">
        <f t="shared" si="243"/>
        <v>hardware</v>
      </c>
      <c r="S1949" s="10">
        <f t="shared" si="244"/>
        <v>40102.709722222222</v>
      </c>
      <c r="T1949" s="10">
        <f t="shared" si="245"/>
        <v>40140.040972222218</v>
      </c>
      <c r="U1949" s="11">
        <f t="shared" si="246"/>
        <v>2009</v>
      </c>
      <c r="V1949" t="str">
        <f t="shared" si="247"/>
        <v>Oct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1"/>
        <v>800.21100000000001</v>
      </c>
      <c r="P1950" s="5">
        <f t="shared" si="240"/>
        <v>188.50671378091872</v>
      </c>
      <c r="Q1950" t="str">
        <f t="shared" si="242"/>
        <v>technology</v>
      </c>
      <c r="R1950" t="str">
        <f t="shared" si="243"/>
        <v>hardware</v>
      </c>
      <c r="S1950" s="10">
        <f t="shared" si="244"/>
        <v>42473.395937499998</v>
      </c>
      <c r="T1950" s="10">
        <f t="shared" si="245"/>
        <v>42527.501388888886</v>
      </c>
      <c r="U1950" s="11">
        <f t="shared" si="246"/>
        <v>2016</v>
      </c>
      <c r="V1950" t="str">
        <f t="shared" si="247"/>
        <v>Apr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1"/>
        <v>106.00260000000002</v>
      </c>
      <c r="P1951" s="5">
        <f t="shared" si="240"/>
        <v>56.204984093319197</v>
      </c>
      <c r="Q1951" t="str">
        <f t="shared" si="242"/>
        <v>technology</v>
      </c>
      <c r="R1951" t="str">
        <f t="shared" si="243"/>
        <v>hardware</v>
      </c>
      <c r="S1951" s="10">
        <f t="shared" si="244"/>
        <v>41800.214710648142</v>
      </c>
      <c r="T1951" s="10">
        <f t="shared" si="245"/>
        <v>41830.214710648142</v>
      </c>
      <c r="U1951" s="11">
        <f t="shared" si="246"/>
        <v>2014</v>
      </c>
      <c r="V1951" t="str">
        <f t="shared" si="247"/>
        <v>Jun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1"/>
        <v>200.51866666666669</v>
      </c>
      <c r="P1952" s="5">
        <f t="shared" si="240"/>
        <v>51.3054157782516</v>
      </c>
      <c r="Q1952" t="str">
        <f t="shared" si="242"/>
        <v>technology</v>
      </c>
      <c r="R1952" t="str">
        <f t="shared" si="243"/>
        <v>hardware</v>
      </c>
      <c r="S1952" s="10">
        <f t="shared" si="244"/>
        <v>40623.973067129627</v>
      </c>
      <c r="T1952" s="10">
        <f t="shared" si="245"/>
        <v>40654.973067129627</v>
      </c>
      <c r="U1952" s="11">
        <f t="shared" si="246"/>
        <v>2011</v>
      </c>
      <c r="V1952" t="str">
        <f t="shared" si="247"/>
        <v>Mar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1"/>
        <v>212.44399999999999</v>
      </c>
      <c r="P1953" s="5">
        <f t="shared" si="240"/>
        <v>127.36450839328538</v>
      </c>
      <c r="Q1953" t="str">
        <f t="shared" si="242"/>
        <v>technology</v>
      </c>
      <c r="R1953" t="str">
        <f t="shared" si="243"/>
        <v>hardware</v>
      </c>
      <c r="S1953" s="10">
        <f t="shared" si="244"/>
        <v>42651.212233796294</v>
      </c>
      <c r="T1953" s="10">
        <f t="shared" si="245"/>
        <v>42681.253900462958</v>
      </c>
      <c r="U1953" s="11">
        <f t="shared" si="246"/>
        <v>2016</v>
      </c>
      <c r="V1953" t="str">
        <f t="shared" si="247"/>
        <v>Oct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1"/>
        <v>198.47237142857145</v>
      </c>
      <c r="P1954" s="5">
        <f t="shared" si="240"/>
        <v>101.85532258064516</v>
      </c>
      <c r="Q1954" t="str">
        <f t="shared" si="242"/>
        <v>technology</v>
      </c>
      <c r="R1954" t="str">
        <f t="shared" si="243"/>
        <v>hardware</v>
      </c>
      <c r="S1954" s="10">
        <f t="shared" si="244"/>
        <v>41526.398321759254</v>
      </c>
      <c r="T1954" s="10">
        <f t="shared" si="245"/>
        <v>41563.398321759254</v>
      </c>
      <c r="U1954" s="11">
        <f t="shared" si="246"/>
        <v>2013</v>
      </c>
      <c r="V1954" t="str">
        <f t="shared" si="247"/>
        <v>Sep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1"/>
        <v>225.94666666666666</v>
      </c>
      <c r="P1955" s="5">
        <f t="shared" si="240"/>
        <v>230.55782312925169</v>
      </c>
      <c r="Q1955" t="str">
        <f t="shared" si="242"/>
        <v>technology</v>
      </c>
      <c r="R1955" t="str">
        <f t="shared" si="243"/>
        <v>hardware</v>
      </c>
      <c r="S1955" s="10">
        <f t="shared" si="244"/>
        <v>40940.991493055553</v>
      </c>
      <c r="T1955" s="10">
        <f t="shared" si="245"/>
        <v>40969.916666666664</v>
      </c>
      <c r="U1955" s="11">
        <f t="shared" si="246"/>
        <v>2012</v>
      </c>
      <c r="V1955" t="str">
        <f t="shared" si="247"/>
        <v>Feb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1"/>
        <v>698.94800000000009</v>
      </c>
      <c r="P1956" s="5">
        <f t="shared" si="240"/>
        <v>842.10602409638557</v>
      </c>
      <c r="Q1956" t="str">
        <f t="shared" si="242"/>
        <v>technology</v>
      </c>
      <c r="R1956" t="str">
        <f t="shared" si="243"/>
        <v>hardware</v>
      </c>
      <c r="S1956" s="10">
        <f t="shared" si="244"/>
        <v>42394.372407407405</v>
      </c>
      <c r="T1956" s="10">
        <f t="shared" si="245"/>
        <v>42440.999999999993</v>
      </c>
      <c r="U1956" s="11">
        <f t="shared" si="246"/>
        <v>2016</v>
      </c>
      <c r="V1956" t="str">
        <f t="shared" si="247"/>
        <v>Jan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1"/>
        <v>398.59528571428569</v>
      </c>
      <c r="P1957" s="5">
        <f t="shared" si="240"/>
        <v>577.27593103448271</v>
      </c>
      <c r="Q1957" t="str">
        <f t="shared" si="242"/>
        <v>technology</v>
      </c>
      <c r="R1957" t="str">
        <f t="shared" si="243"/>
        <v>hardware</v>
      </c>
      <c r="S1957" s="10">
        <f t="shared" si="244"/>
        <v>41020.063437500001</v>
      </c>
      <c r="T1957" s="10">
        <f t="shared" si="245"/>
        <v>41052.583333333328</v>
      </c>
      <c r="U1957" s="11">
        <f t="shared" si="246"/>
        <v>2012</v>
      </c>
      <c r="V1957" t="str">
        <f t="shared" si="247"/>
        <v>Apr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1"/>
        <v>294.0333333333333</v>
      </c>
      <c r="P1958" s="5">
        <f t="shared" si="240"/>
        <v>483.34246575342468</v>
      </c>
      <c r="Q1958" t="str">
        <f t="shared" si="242"/>
        <v>technology</v>
      </c>
      <c r="R1958" t="str">
        <f t="shared" si="243"/>
        <v>hardware</v>
      </c>
      <c r="S1958" s="10">
        <f t="shared" si="244"/>
        <v>42067.71533564815</v>
      </c>
      <c r="T1958" s="10">
        <f t="shared" si="245"/>
        <v>42112.673668981479</v>
      </c>
      <c r="U1958" s="11">
        <f t="shared" si="246"/>
        <v>2015</v>
      </c>
      <c r="V1958" t="str">
        <f t="shared" si="247"/>
        <v>Mar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1"/>
        <v>167.50470000000001</v>
      </c>
      <c r="P1959" s="5">
        <f t="shared" si="240"/>
        <v>76.138500000000008</v>
      </c>
      <c r="Q1959" t="str">
        <f t="shared" si="242"/>
        <v>technology</v>
      </c>
      <c r="R1959" t="str">
        <f t="shared" si="243"/>
        <v>hardware</v>
      </c>
      <c r="S1959" s="10">
        <f t="shared" si="244"/>
        <v>41178.890196759254</v>
      </c>
      <c r="T1959" s="10">
        <f t="shared" si="245"/>
        <v>41208.890196759254</v>
      </c>
      <c r="U1959" s="11">
        <f t="shared" si="246"/>
        <v>2012</v>
      </c>
      <c r="V1959" t="str">
        <f t="shared" si="247"/>
        <v>Sep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1"/>
        <v>1435.5717142857143</v>
      </c>
      <c r="P1960" s="5">
        <f t="shared" si="240"/>
        <v>74.107684365781708</v>
      </c>
      <c r="Q1960" t="str">
        <f t="shared" si="242"/>
        <v>technology</v>
      </c>
      <c r="R1960" t="str">
        <f t="shared" si="243"/>
        <v>hardware</v>
      </c>
      <c r="S1960" s="10">
        <f t="shared" si="244"/>
        <v>41326.779641203699</v>
      </c>
      <c r="T1960" s="10">
        <f t="shared" si="245"/>
        <v>41356.737974537034</v>
      </c>
      <c r="U1960" s="11">
        <f t="shared" si="246"/>
        <v>2013</v>
      </c>
      <c r="V1960" t="str">
        <f t="shared" si="247"/>
        <v>Feb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1"/>
        <v>156.73439999999999</v>
      </c>
      <c r="P1961" s="5">
        <f t="shared" si="240"/>
        <v>36.965660377358489</v>
      </c>
      <c r="Q1961" t="str">
        <f t="shared" si="242"/>
        <v>technology</v>
      </c>
      <c r="R1961" t="str">
        <f t="shared" si="243"/>
        <v>hardware</v>
      </c>
      <c r="S1961" s="10">
        <f t="shared" si="244"/>
        <v>41871.63726851852</v>
      </c>
      <c r="T1961" s="10">
        <f t="shared" si="245"/>
        <v>41912.791666666664</v>
      </c>
      <c r="U1961" s="11">
        <f t="shared" si="246"/>
        <v>2014</v>
      </c>
      <c r="V1961" t="str">
        <f t="shared" si="247"/>
        <v>Aug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1"/>
        <v>117.90285714285716</v>
      </c>
      <c r="P1962" s="5">
        <f t="shared" si="240"/>
        <v>2500.969696969697</v>
      </c>
      <c r="Q1962" t="str">
        <f t="shared" si="242"/>
        <v>technology</v>
      </c>
      <c r="R1962" t="str">
        <f t="shared" si="243"/>
        <v>hardware</v>
      </c>
      <c r="S1962" s="10">
        <f t="shared" si="244"/>
        <v>41964.154409722221</v>
      </c>
      <c r="T1962" s="10">
        <f t="shared" si="245"/>
        <v>41994.154409722221</v>
      </c>
      <c r="U1962" s="11">
        <f t="shared" si="246"/>
        <v>2014</v>
      </c>
      <c r="V1962" t="str">
        <f t="shared" si="247"/>
        <v>Nov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1"/>
        <v>1105.3811999999998</v>
      </c>
      <c r="P1963" s="5">
        <f t="shared" si="240"/>
        <v>67.690214329454989</v>
      </c>
      <c r="Q1963" t="str">
        <f t="shared" si="242"/>
        <v>technology</v>
      </c>
      <c r="R1963" t="str">
        <f t="shared" si="243"/>
        <v>hardware</v>
      </c>
      <c r="S1963" s="10">
        <f t="shared" si="244"/>
        <v>41147.986307870371</v>
      </c>
      <c r="T1963" s="10">
        <f t="shared" si="245"/>
        <v>41187.957638888889</v>
      </c>
      <c r="U1963" s="11">
        <f t="shared" si="246"/>
        <v>2012</v>
      </c>
      <c r="V1963" t="str">
        <f t="shared" si="247"/>
        <v>Aug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1"/>
        <v>192.92499999999998</v>
      </c>
      <c r="P1964" s="5">
        <f t="shared" si="240"/>
        <v>63.04738562091503</v>
      </c>
      <c r="Q1964" t="str">
        <f t="shared" si="242"/>
        <v>technology</v>
      </c>
      <c r="R1964" t="str">
        <f t="shared" si="243"/>
        <v>hardware</v>
      </c>
      <c r="S1964" s="10">
        <f t="shared" si="244"/>
        <v>41742.572175925925</v>
      </c>
      <c r="T1964" s="10">
        <f t="shared" si="245"/>
        <v>41772.572175925925</v>
      </c>
      <c r="U1964" s="11">
        <f t="shared" si="246"/>
        <v>2014</v>
      </c>
      <c r="V1964" t="str">
        <f t="shared" si="247"/>
        <v>Apr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1"/>
        <v>126.8842105263158</v>
      </c>
      <c r="P1965" s="5">
        <f t="shared" si="240"/>
        <v>117.6</v>
      </c>
      <c r="Q1965" t="str">
        <f t="shared" si="242"/>
        <v>technology</v>
      </c>
      <c r="R1965" t="str">
        <f t="shared" si="243"/>
        <v>hardware</v>
      </c>
      <c r="S1965" s="10">
        <f t="shared" si="244"/>
        <v>41863.221458333333</v>
      </c>
      <c r="T1965" s="10">
        <f t="shared" si="245"/>
        <v>41898.221458333333</v>
      </c>
      <c r="U1965" s="11">
        <f t="shared" si="246"/>
        <v>2014</v>
      </c>
      <c r="V1965" t="str">
        <f t="shared" si="247"/>
        <v>Aug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1"/>
        <v>259.57748878923763</v>
      </c>
      <c r="P1966" s="5">
        <f t="shared" si="240"/>
        <v>180.75185011709601</v>
      </c>
      <c r="Q1966" t="str">
        <f t="shared" si="242"/>
        <v>technology</v>
      </c>
      <c r="R1966" t="str">
        <f t="shared" si="243"/>
        <v>hardware</v>
      </c>
      <c r="S1966" s="10">
        <f t="shared" si="244"/>
        <v>42452.064490740733</v>
      </c>
      <c r="T1966" s="10">
        <f t="shared" si="245"/>
        <v>42482.064490740733</v>
      </c>
      <c r="U1966" s="11">
        <f t="shared" si="246"/>
        <v>2016</v>
      </c>
      <c r="V1966" t="str">
        <f t="shared" si="247"/>
        <v>Mar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1"/>
        <v>262.27999999999997</v>
      </c>
      <c r="P1967" s="5">
        <f t="shared" si="240"/>
        <v>127.32038834951456</v>
      </c>
      <c r="Q1967" t="str">
        <f t="shared" si="242"/>
        <v>technology</v>
      </c>
      <c r="R1967" t="str">
        <f t="shared" si="243"/>
        <v>hardware</v>
      </c>
      <c r="S1967" s="10">
        <f t="shared" si="244"/>
        <v>40897.880902777775</v>
      </c>
      <c r="T1967" s="10">
        <f t="shared" si="245"/>
        <v>40919.833333333328</v>
      </c>
      <c r="U1967" s="11">
        <f t="shared" si="246"/>
        <v>2011</v>
      </c>
      <c r="V1967" t="str">
        <f t="shared" si="247"/>
        <v>Dec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1"/>
        <v>206.74309000000002</v>
      </c>
      <c r="P1968" s="5">
        <f t="shared" si="240"/>
        <v>136.6444745538665</v>
      </c>
      <c r="Q1968" t="str">
        <f t="shared" si="242"/>
        <v>technology</v>
      </c>
      <c r="R1968" t="str">
        <f t="shared" si="243"/>
        <v>hardware</v>
      </c>
      <c r="S1968" s="10">
        <f t="shared" si="244"/>
        <v>41835.332152777773</v>
      </c>
      <c r="T1968" s="10">
        <f t="shared" si="245"/>
        <v>41865.332152777773</v>
      </c>
      <c r="U1968" s="11">
        <f t="shared" si="246"/>
        <v>2014</v>
      </c>
      <c r="V1968" t="str">
        <f t="shared" si="247"/>
        <v>Jul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1"/>
        <v>370.13</v>
      </c>
      <c r="P1969" s="5">
        <f t="shared" si="240"/>
        <v>182.78024691358024</v>
      </c>
      <c r="Q1969" t="str">
        <f t="shared" si="242"/>
        <v>technology</v>
      </c>
      <c r="R1969" t="str">
        <f t="shared" si="243"/>
        <v>hardware</v>
      </c>
      <c r="S1969" s="10">
        <f t="shared" si="244"/>
        <v>41730.455196759256</v>
      </c>
      <c r="T1969" s="10">
        <f t="shared" si="245"/>
        <v>41760.455196759256</v>
      </c>
      <c r="U1969" s="11">
        <f t="shared" si="246"/>
        <v>2014</v>
      </c>
      <c r="V1969" t="str">
        <f t="shared" si="247"/>
        <v>Apr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1"/>
        <v>284.96600000000001</v>
      </c>
      <c r="P1970" s="5">
        <f t="shared" si="240"/>
        <v>279.37843137254902</v>
      </c>
      <c r="Q1970" t="str">
        <f t="shared" si="242"/>
        <v>technology</v>
      </c>
      <c r="R1970" t="str">
        <f t="shared" si="243"/>
        <v>hardware</v>
      </c>
      <c r="S1970" s="10">
        <f t="shared" si="244"/>
        <v>42676.378645833327</v>
      </c>
      <c r="T1970" s="10">
        <f t="shared" si="245"/>
        <v>42707.420312499999</v>
      </c>
      <c r="U1970" s="11">
        <f t="shared" si="246"/>
        <v>2016</v>
      </c>
      <c r="V1970" t="str">
        <f t="shared" si="247"/>
        <v>Nov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1"/>
        <v>579.08000000000004</v>
      </c>
      <c r="P1971" s="5">
        <f t="shared" si="240"/>
        <v>61.375728669846318</v>
      </c>
      <c r="Q1971" t="str">
        <f t="shared" si="242"/>
        <v>technology</v>
      </c>
      <c r="R1971" t="str">
        <f t="shared" si="243"/>
        <v>hardware</v>
      </c>
      <c r="S1971" s="10">
        <f t="shared" si="244"/>
        <v>42557.584120370368</v>
      </c>
      <c r="T1971" s="10">
        <f t="shared" si="245"/>
        <v>42587.584120370368</v>
      </c>
      <c r="U1971" s="11">
        <f t="shared" si="246"/>
        <v>2016</v>
      </c>
      <c r="V1971" t="str">
        <f t="shared" si="247"/>
        <v>Jul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1"/>
        <v>1131.8</v>
      </c>
      <c r="P1972" s="5">
        <f t="shared" si="240"/>
        <v>80.727532097004286</v>
      </c>
      <c r="Q1972" t="str">
        <f t="shared" si="242"/>
        <v>technology</v>
      </c>
      <c r="R1972" t="str">
        <f t="shared" si="243"/>
        <v>hardware</v>
      </c>
      <c r="S1972" s="10">
        <f t="shared" si="244"/>
        <v>41323.984965277778</v>
      </c>
      <c r="T1972" s="10">
        <f t="shared" si="245"/>
        <v>41383.943298611113</v>
      </c>
      <c r="U1972" s="11">
        <f t="shared" si="246"/>
        <v>2013</v>
      </c>
      <c r="V1972" t="str">
        <f t="shared" si="247"/>
        <v>Feb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1"/>
        <v>263.02771750000005</v>
      </c>
      <c r="P1973" s="5">
        <f t="shared" si="240"/>
        <v>272.35590732591254</v>
      </c>
      <c r="Q1973" t="str">
        <f t="shared" si="242"/>
        <v>technology</v>
      </c>
      <c r="R1973" t="str">
        <f t="shared" si="243"/>
        <v>hardware</v>
      </c>
      <c r="S1973" s="10">
        <f t="shared" si="244"/>
        <v>41561.29237268518</v>
      </c>
      <c r="T1973" s="10">
        <f t="shared" si="245"/>
        <v>41592.958333333328</v>
      </c>
      <c r="U1973" s="11">
        <f t="shared" si="246"/>
        <v>2013</v>
      </c>
      <c r="V1973" t="str">
        <f t="shared" si="247"/>
        <v>Oct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1"/>
        <v>674.48</v>
      </c>
      <c r="P1974" s="5">
        <f t="shared" si="240"/>
        <v>70.848739495798313</v>
      </c>
      <c r="Q1974" t="str">
        <f t="shared" si="242"/>
        <v>technology</v>
      </c>
      <c r="R1974" t="str">
        <f t="shared" si="243"/>
        <v>hardware</v>
      </c>
      <c r="S1974" s="10">
        <f t="shared" si="244"/>
        <v>41200.803749999999</v>
      </c>
      <c r="T1974" s="10">
        <f t="shared" si="245"/>
        <v>41230.845416666663</v>
      </c>
      <c r="U1974" s="11">
        <f t="shared" si="246"/>
        <v>2012</v>
      </c>
      <c r="V1974" t="str">
        <f t="shared" si="247"/>
        <v>Oct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1"/>
        <v>256.83081313131316</v>
      </c>
      <c r="P1975" s="5">
        <f t="shared" si="240"/>
        <v>247.94003412969283</v>
      </c>
      <c r="Q1975" t="str">
        <f t="shared" si="242"/>
        <v>technology</v>
      </c>
      <c r="R1975" t="str">
        <f t="shared" si="243"/>
        <v>hardware</v>
      </c>
      <c r="S1975" s="10">
        <f t="shared" si="244"/>
        <v>42549.514629629623</v>
      </c>
      <c r="T1975" s="10">
        <f t="shared" si="245"/>
        <v>42588.083333333336</v>
      </c>
      <c r="U1975" s="11">
        <f t="shared" si="246"/>
        <v>2016</v>
      </c>
      <c r="V1975" t="str">
        <f t="shared" si="247"/>
        <v>Jun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1"/>
        <v>375.49599999999998</v>
      </c>
      <c r="P1976" s="5">
        <f t="shared" si="240"/>
        <v>186.81393034825871</v>
      </c>
      <c r="Q1976" t="str">
        <f t="shared" si="242"/>
        <v>technology</v>
      </c>
      <c r="R1976" t="str">
        <f t="shared" si="243"/>
        <v>hardware</v>
      </c>
      <c r="S1976" s="10">
        <f t="shared" si="244"/>
        <v>41445.125798611109</v>
      </c>
      <c r="T1976" s="10">
        <f t="shared" si="245"/>
        <v>41505.125798611109</v>
      </c>
      <c r="U1976" s="11">
        <f t="shared" si="246"/>
        <v>2013</v>
      </c>
      <c r="V1976" t="str">
        <f t="shared" si="247"/>
        <v>Jun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1"/>
        <v>208.70837499999996</v>
      </c>
      <c r="P1977" s="5">
        <f t="shared" si="240"/>
        <v>131.98948616600788</v>
      </c>
      <c r="Q1977" t="str">
        <f t="shared" si="242"/>
        <v>technology</v>
      </c>
      <c r="R1977" t="str">
        <f t="shared" si="243"/>
        <v>hardware</v>
      </c>
      <c r="S1977" s="10">
        <f t="shared" si="244"/>
        <v>41313.54688657407</v>
      </c>
      <c r="T1977" s="10">
        <f t="shared" si="245"/>
        <v>41343.54688657407</v>
      </c>
      <c r="U1977" s="11">
        <f t="shared" si="246"/>
        <v>2013</v>
      </c>
      <c r="V1977" t="str">
        <f t="shared" si="247"/>
        <v>Feb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1"/>
        <v>346.6</v>
      </c>
      <c r="P1978" s="5">
        <f t="shared" si="240"/>
        <v>29.310782241014799</v>
      </c>
      <c r="Q1978" t="str">
        <f t="shared" si="242"/>
        <v>technology</v>
      </c>
      <c r="R1978" t="str">
        <f t="shared" si="243"/>
        <v>hardware</v>
      </c>
      <c r="S1978" s="10">
        <f t="shared" si="244"/>
        <v>41438.691261574073</v>
      </c>
      <c r="T1978" s="10">
        <f t="shared" si="245"/>
        <v>41468.691261574073</v>
      </c>
      <c r="U1978" s="11">
        <f t="shared" si="246"/>
        <v>2013</v>
      </c>
      <c r="V1978" t="str">
        <f t="shared" si="247"/>
        <v>Jun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1"/>
        <v>402.33</v>
      </c>
      <c r="P1979" s="5">
        <f t="shared" si="240"/>
        <v>245.02436053593178</v>
      </c>
      <c r="Q1979" t="str">
        <f t="shared" si="242"/>
        <v>technology</v>
      </c>
      <c r="R1979" t="str">
        <f t="shared" si="243"/>
        <v>hardware</v>
      </c>
      <c r="S1979" s="10">
        <f t="shared" si="244"/>
        <v>42311.008564814816</v>
      </c>
      <c r="T1979" s="10">
        <f t="shared" si="245"/>
        <v>42357.124305555553</v>
      </c>
      <c r="U1979" s="11">
        <f t="shared" si="246"/>
        <v>2015</v>
      </c>
      <c r="V1979" t="str">
        <f t="shared" si="247"/>
        <v>Nov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1"/>
        <v>1026.8451399999999</v>
      </c>
      <c r="P1980" s="5">
        <f t="shared" si="240"/>
        <v>1323.2540463917526</v>
      </c>
      <c r="Q1980" t="str">
        <f t="shared" si="242"/>
        <v>technology</v>
      </c>
      <c r="R1980" t="str">
        <f t="shared" si="243"/>
        <v>hardware</v>
      </c>
      <c r="S1980" s="10">
        <f t="shared" si="244"/>
        <v>41039.017268518517</v>
      </c>
      <c r="T1980" s="10">
        <f t="shared" si="245"/>
        <v>41072.083333333328</v>
      </c>
      <c r="U1980" s="11">
        <f t="shared" si="246"/>
        <v>2012</v>
      </c>
      <c r="V1980" t="str">
        <f t="shared" si="247"/>
        <v>May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1"/>
        <v>114.901155</v>
      </c>
      <c r="P1981" s="5">
        <f t="shared" si="240"/>
        <v>282.65966789667897</v>
      </c>
      <c r="Q1981" t="str">
        <f t="shared" si="242"/>
        <v>technology</v>
      </c>
      <c r="R1981" t="str">
        <f t="shared" si="243"/>
        <v>hardware</v>
      </c>
      <c r="S1981" s="10">
        <f t="shared" si="244"/>
        <v>42290.25168981481</v>
      </c>
      <c r="T1981" s="10">
        <f t="shared" si="245"/>
        <v>42326.999305555553</v>
      </c>
      <c r="U1981" s="11">
        <f t="shared" si="246"/>
        <v>2015</v>
      </c>
      <c r="V1981" t="str">
        <f t="shared" si="247"/>
        <v>Oct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1"/>
        <v>354.82402000000002</v>
      </c>
      <c r="P1982" s="5">
        <f t="shared" si="240"/>
        <v>91.214401028277635</v>
      </c>
      <c r="Q1982" t="str">
        <f t="shared" si="242"/>
        <v>technology</v>
      </c>
      <c r="R1982" t="str">
        <f t="shared" si="243"/>
        <v>hardware</v>
      </c>
      <c r="S1982" s="10">
        <f t="shared" si="244"/>
        <v>42423.334050925921</v>
      </c>
      <c r="T1982" s="10">
        <f t="shared" si="245"/>
        <v>42463.292384259257</v>
      </c>
      <c r="U1982" s="11">
        <f t="shared" si="246"/>
        <v>2016</v>
      </c>
      <c r="V1982" t="str">
        <f t="shared" si="247"/>
        <v>Feb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1"/>
        <v>5.08</v>
      </c>
      <c r="P1983" s="5">
        <f t="shared" si="240"/>
        <v>31.75</v>
      </c>
      <c r="Q1983" t="str">
        <f t="shared" si="242"/>
        <v>photography</v>
      </c>
      <c r="R1983" t="str">
        <f t="shared" si="243"/>
        <v>people</v>
      </c>
      <c r="S1983" s="10">
        <f t="shared" si="244"/>
        <v>41799.516956018517</v>
      </c>
      <c r="T1983" s="10">
        <f t="shared" si="245"/>
        <v>41829.516956018517</v>
      </c>
      <c r="U1983" s="11">
        <f t="shared" si="246"/>
        <v>2014</v>
      </c>
      <c r="V1983" t="str">
        <f t="shared" si="247"/>
        <v>Jun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1"/>
        <v>0</v>
      </c>
      <c r="P1984" s="5">
        <f t="shared" si="240"/>
        <v>0</v>
      </c>
      <c r="Q1984" t="str">
        <f t="shared" si="242"/>
        <v>photography</v>
      </c>
      <c r="R1984" t="str">
        <f t="shared" si="243"/>
        <v>people</v>
      </c>
      <c r="S1984" s="10">
        <f t="shared" si="244"/>
        <v>42678.378321759257</v>
      </c>
      <c r="T1984" s="10">
        <f t="shared" si="245"/>
        <v>42708.419988425921</v>
      </c>
      <c r="U1984" s="11">
        <f t="shared" si="246"/>
        <v>2016</v>
      </c>
      <c r="V1984" t="str">
        <f t="shared" si="247"/>
        <v>Nov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1"/>
        <v>4.3</v>
      </c>
      <c r="P1985" s="5">
        <f t="shared" si="240"/>
        <v>88.6875</v>
      </c>
      <c r="Q1985" t="str">
        <f t="shared" si="242"/>
        <v>photography</v>
      </c>
      <c r="R1985" t="str">
        <f t="shared" si="243"/>
        <v>people</v>
      </c>
      <c r="S1985" s="10">
        <f t="shared" si="244"/>
        <v>42592.803449074076</v>
      </c>
      <c r="T1985" s="10">
        <f t="shared" si="245"/>
        <v>42615.083333333336</v>
      </c>
      <c r="U1985" s="11">
        <f t="shared" si="246"/>
        <v>2016</v>
      </c>
      <c r="V1985" t="str">
        <f t="shared" si="247"/>
        <v>Aug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1"/>
        <v>21.146666666666665</v>
      </c>
      <c r="P1986" s="5">
        <f t="shared" ref="P1986:P2049" si="248">IFERROR(E1986/L1986,0)</f>
        <v>453.14285714285717</v>
      </c>
      <c r="Q1986" t="str">
        <f t="shared" si="242"/>
        <v>photography</v>
      </c>
      <c r="R1986" t="str">
        <f t="shared" si="243"/>
        <v>people</v>
      </c>
      <c r="S1986" s="10">
        <f t="shared" si="244"/>
        <v>41913.581956018512</v>
      </c>
      <c r="T1986" s="10">
        <f t="shared" si="245"/>
        <v>41973.623622685183</v>
      </c>
      <c r="U1986" s="11">
        <f t="shared" si="246"/>
        <v>2014</v>
      </c>
      <c r="V1986" t="str">
        <f t="shared" si="247"/>
        <v>Oct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9">(E1987/D1987)*100</f>
        <v>3.1875</v>
      </c>
      <c r="P1987" s="5">
        <f t="shared" si="248"/>
        <v>12.75</v>
      </c>
      <c r="Q1987" t="str">
        <f t="shared" ref="Q1987:Q2050" si="250">LEFT(N1987,FIND("/",N1987)-1)</f>
        <v>photography</v>
      </c>
      <c r="R1987" t="str">
        <f t="shared" ref="R1987:R2050" si="251">MID(N1987,FIND("/",N1987)+1,9999)</f>
        <v>people</v>
      </c>
      <c r="S1987" s="10">
        <f t="shared" ref="S1987:S2050" si="252">(((J1987/60)/60)/24)+DATE(1970,1,1)+(-5/24)</f>
        <v>42555.490405092591</v>
      </c>
      <c r="T1987" s="10">
        <f t="shared" ref="T1987:T2050" si="253">(((I1987/60)/60)/24)+DATE(1970,1,1)+(-5/24)</f>
        <v>42584.749999999993</v>
      </c>
      <c r="U1987" s="11">
        <f t="shared" ref="U1987:U2050" si="254">YEAR(S1987)</f>
        <v>2016</v>
      </c>
      <c r="V1987" t="str">
        <f t="shared" ref="V1987:V2050" si="255">TEXT(S1987, "mmm")</f>
        <v>Jul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9"/>
        <v>0.05</v>
      </c>
      <c r="P1988" s="5">
        <f t="shared" si="248"/>
        <v>1</v>
      </c>
      <c r="Q1988" t="str">
        <f t="shared" si="250"/>
        <v>photography</v>
      </c>
      <c r="R1988" t="str">
        <f t="shared" si="251"/>
        <v>people</v>
      </c>
      <c r="S1988" s="10">
        <f t="shared" si="252"/>
        <v>42413.225497685176</v>
      </c>
      <c r="T1988" s="10">
        <f t="shared" si="253"/>
        <v>42443.183831018519</v>
      </c>
      <c r="U1988" s="11">
        <f t="shared" si="254"/>
        <v>2016</v>
      </c>
      <c r="V1988" t="str">
        <f t="shared" si="255"/>
        <v>Feb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9"/>
        <v>42.472727272727276</v>
      </c>
      <c r="P1989" s="5">
        <f t="shared" si="248"/>
        <v>83.428571428571431</v>
      </c>
      <c r="Q1989" t="str">
        <f t="shared" si="250"/>
        <v>photography</v>
      </c>
      <c r="R1989" t="str">
        <f t="shared" si="251"/>
        <v>people</v>
      </c>
      <c r="S1989" s="10">
        <f t="shared" si="252"/>
        <v>42034.431435185186</v>
      </c>
      <c r="T1989" s="10">
        <f t="shared" si="253"/>
        <v>42064.431435185186</v>
      </c>
      <c r="U1989" s="11">
        <f t="shared" si="254"/>
        <v>2015</v>
      </c>
      <c r="V1989" t="str">
        <f t="shared" si="255"/>
        <v>Jan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9"/>
        <v>0.41666666666666669</v>
      </c>
      <c r="P1990" s="5">
        <f t="shared" si="248"/>
        <v>25</v>
      </c>
      <c r="Q1990" t="str">
        <f t="shared" si="250"/>
        <v>photography</v>
      </c>
      <c r="R1990" t="str">
        <f t="shared" si="251"/>
        <v>people</v>
      </c>
      <c r="S1990" s="10">
        <f t="shared" si="252"/>
        <v>42206.554884259262</v>
      </c>
      <c r="T1990" s="10">
        <f t="shared" si="253"/>
        <v>42236.554884259262</v>
      </c>
      <c r="U1990" s="11">
        <f t="shared" si="254"/>
        <v>2015</v>
      </c>
      <c r="V1990" t="str">
        <f t="shared" si="255"/>
        <v>Jul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9"/>
        <v>1</v>
      </c>
      <c r="P1991" s="5">
        <f t="shared" si="248"/>
        <v>50</v>
      </c>
      <c r="Q1991" t="str">
        <f t="shared" si="250"/>
        <v>photography</v>
      </c>
      <c r="R1991" t="str">
        <f t="shared" si="251"/>
        <v>people</v>
      </c>
      <c r="S1991" s="10">
        <f t="shared" si="252"/>
        <v>42685.472314814811</v>
      </c>
      <c r="T1991" s="10">
        <f t="shared" si="253"/>
        <v>42715.472314814811</v>
      </c>
      <c r="U1991" s="11">
        <f t="shared" si="254"/>
        <v>2016</v>
      </c>
      <c r="V1991" t="str">
        <f t="shared" si="255"/>
        <v>Nov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9"/>
        <v>16.966666666666665</v>
      </c>
      <c r="P1992" s="5">
        <f t="shared" si="248"/>
        <v>101.8</v>
      </c>
      <c r="Q1992" t="str">
        <f t="shared" si="250"/>
        <v>photography</v>
      </c>
      <c r="R1992" t="str">
        <f t="shared" si="251"/>
        <v>people</v>
      </c>
      <c r="S1992" s="10">
        <f t="shared" si="252"/>
        <v>42397.987638888888</v>
      </c>
      <c r="T1992" s="10">
        <f t="shared" si="253"/>
        <v>42412.987638888888</v>
      </c>
      <c r="U1992" s="11">
        <f t="shared" si="254"/>
        <v>2016</v>
      </c>
      <c r="V1992" t="str">
        <f t="shared" si="255"/>
        <v>Jan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9"/>
        <v>7.0000000000000009</v>
      </c>
      <c r="P1993" s="5">
        <f t="shared" si="248"/>
        <v>46.666666666666664</v>
      </c>
      <c r="Q1993" t="str">
        <f t="shared" si="250"/>
        <v>photography</v>
      </c>
      <c r="R1993" t="str">
        <f t="shared" si="251"/>
        <v>people</v>
      </c>
      <c r="S1993" s="10">
        <f t="shared" si="252"/>
        <v>42167.685023148144</v>
      </c>
      <c r="T1993" s="10">
        <f t="shared" si="253"/>
        <v>42188.685023148144</v>
      </c>
      <c r="U1993" s="11">
        <f t="shared" si="254"/>
        <v>2015</v>
      </c>
      <c r="V1993" t="str">
        <f t="shared" si="255"/>
        <v>Jun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9"/>
        <v>0.13333333333333333</v>
      </c>
      <c r="P1994" s="5">
        <f t="shared" si="248"/>
        <v>1</v>
      </c>
      <c r="Q1994" t="str">
        <f t="shared" si="250"/>
        <v>photography</v>
      </c>
      <c r="R1994" t="str">
        <f t="shared" si="251"/>
        <v>people</v>
      </c>
      <c r="S1994" s="10">
        <f t="shared" si="252"/>
        <v>42022.935081018521</v>
      </c>
      <c r="T1994" s="10">
        <f t="shared" si="253"/>
        <v>42052.935081018521</v>
      </c>
      <c r="U1994" s="11">
        <f t="shared" si="254"/>
        <v>2015</v>
      </c>
      <c r="V1994" t="str">
        <f t="shared" si="255"/>
        <v>Jan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9"/>
        <v>0</v>
      </c>
      <c r="P1995" s="5">
        <f t="shared" si="248"/>
        <v>0</v>
      </c>
      <c r="Q1995" t="str">
        <f t="shared" si="250"/>
        <v>photography</v>
      </c>
      <c r="R1995" t="str">
        <f t="shared" si="251"/>
        <v>people</v>
      </c>
      <c r="S1995" s="10">
        <f t="shared" si="252"/>
        <v>42329.380057870374</v>
      </c>
      <c r="T1995" s="10">
        <f t="shared" si="253"/>
        <v>42359.380057870374</v>
      </c>
      <c r="U1995" s="11">
        <f t="shared" si="254"/>
        <v>2015</v>
      </c>
      <c r="V1995" t="str">
        <f t="shared" si="255"/>
        <v>Nov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9"/>
        <v>0</v>
      </c>
      <c r="P1996" s="5">
        <f t="shared" si="248"/>
        <v>0</v>
      </c>
      <c r="Q1996" t="str">
        <f t="shared" si="250"/>
        <v>photography</v>
      </c>
      <c r="R1996" t="str">
        <f t="shared" si="251"/>
        <v>people</v>
      </c>
      <c r="S1996" s="10">
        <f t="shared" si="252"/>
        <v>42650.797939814809</v>
      </c>
      <c r="T1996" s="10">
        <f t="shared" si="253"/>
        <v>42710.839606481481</v>
      </c>
      <c r="U1996" s="11">
        <f t="shared" si="254"/>
        <v>2016</v>
      </c>
      <c r="V1996" t="str">
        <f t="shared" si="255"/>
        <v>Oct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9"/>
        <v>7.8</v>
      </c>
      <c r="P1997" s="5">
        <f t="shared" si="248"/>
        <v>26</v>
      </c>
      <c r="Q1997" t="str">
        <f t="shared" si="250"/>
        <v>photography</v>
      </c>
      <c r="R1997" t="str">
        <f t="shared" si="251"/>
        <v>people</v>
      </c>
      <c r="S1997" s="10">
        <f t="shared" si="252"/>
        <v>42181.693703703706</v>
      </c>
      <c r="T1997" s="10">
        <f t="shared" si="253"/>
        <v>42201.693703703706</v>
      </c>
      <c r="U1997" s="11">
        <f t="shared" si="254"/>
        <v>2015</v>
      </c>
      <c r="V1997" t="str">
        <f t="shared" si="255"/>
        <v>Jun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9"/>
        <v>0</v>
      </c>
      <c r="P1998" s="5">
        <f t="shared" si="248"/>
        <v>0</v>
      </c>
      <c r="Q1998" t="str">
        <f t="shared" si="250"/>
        <v>photography</v>
      </c>
      <c r="R1998" t="str">
        <f t="shared" si="251"/>
        <v>people</v>
      </c>
      <c r="S1998" s="10">
        <f t="shared" si="252"/>
        <v>41800.611238425925</v>
      </c>
      <c r="T1998" s="10">
        <f t="shared" si="253"/>
        <v>41830.611238425925</v>
      </c>
      <c r="U1998" s="11">
        <f t="shared" si="254"/>
        <v>2014</v>
      </c>
      <c r="V1998" t="str">
        <f t="shared" si="255"/>
        <v>Jun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9"/>
        <v>0</v>
      </c>
      <c r="P1999" s="5">
        <f t="shared" si="248"/>
        <v>0</v>
      </c>
      <c r="Q1999" t="str">
        <f t="shared" si="250"/>
        <v>photography</v>
      </c>
      <c r="R1999" t="str">
        <f t="shared" si="251"/>
        <v>people</v>
      </c>
      <c r="S1999" s="10">
        <f t="shared" si="252"/>
        <v>41847.722361111111</v>
      </c>
      <c r="T1999" s="10">
        <f t="shared" si="253"/>
        <v>41877.722361111111</v>
      </c>
      <c r="U1999" s="11">
        <f t="shared" si="254"/>
        <v>2014</v>
      </c>
      <c r="V1999" t="str">
        <f t="shared" si="255"/>
        <v>Jul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9"/>
        <v>26.200000000000003</v>
      </c>
      <c r="P2000" s="5">
        <f t="shared" si="248"/>
        <v>218.33333333333334</v>
      </c>
      <c r="Q2000" t="str">
        <f t="shared" si="250"/>
        <v>photography</v>
      </c>
      <c r="R2000" t="str">
        <f t="shared" si="251"/>
        <v>people</v>
      </c>
      <c r="S2000" s="10">
        <f t="shared" si="252"/>
        <v>41806.910162037035</v>
      </c>
      <c r="T2000" s="10">
        <f t="shared" si="253"/>
        <v>41851.910162037035</v>
      </c>
      <c r="U2000" s="11">
        <f t="shared" si="254"/>
        <v>2014</v>
      </c>
      <c r="V2000" t="str">
        <f t="shared" si="255"/>
        <v>Jun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9"/>
        <v>0.76129032258064511</v>
      </c>
      <c r="P2001" s="5">
        <f t="shared" si="248"/>
        <v>33.714285714285715</v>
      </c>
      <c r="Q2001" t="str">
        <f t="shared" si="250"/>
        <v>photography</v>
      </c>
      <c r="R2001" t="str">
        <f t="shared" si="251"/>
        <v>people</v>
      </c>
      <c r="S2001" s="10">
        <f t="shared" si="252"/>
        <v>41926.274398148147</v>
      </c>
      <c r="T2001" s="10">
        <f t="shared" si="253"/>
        <v>41956.316064814811</v>
      </c>
      <c r="U2001" s="11">
        <f t="shared" si="254"/>
        <v>2014</v>
      </c>
      <c r="V2001" t="str">
        <f t="shared" si="255"/>
        <v>Oct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9"/>
        <v>12.5</v>
      </c>
      <c r="P2002" s="5">
        <f t="shared" si="248"/>
        <v>25</v>
      </c>
      <c r="Q2002" t="str">
        <f t="shared" si="250"/>
        <v>photography</v>
      </c>
      <c r="R2002" t="str">
        <f t="shared" si="251"/>
        <v>people</v>
      </c>
      <c r="S2002" s="10">
        <f t="shared" si="252"/>
        <v>42345.743206018517</v>
      </c>
      <c r="T2002" s="10">
        <f t="shared" si="253"/>
        <v>42375.743206018517</v>
      </c>
      <c r="U2002" s="11">
        <f t="shared" si="254"/>
        <v>2015</v>
      </c>
      <c r="V2002" t="str">
        <f t="shared" si="255"/>
        <v>Dec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9"/>
        <v>382.12909090909091</v>
      </c>
      <c r="P2003" s="5">
        <f t="shared" si="248"/>
        <v>128.38790470372632</v>
      </c>
      <c r="Q2003" t="str">
        <f t="shared" si="250"/>
        <v>technology</v>
      </c>
      <c r="R2003" t="str">
        <f t="shared" si="251"/>
        <v>hardware</v>
      </c>
      <c r="S2003" s="10">
        <f t="shared" si="252"/>
        <v>42136.001342592594</v>
      </c>
      <c r="T2003" s="10">
        <f t="shared" si="253"/>
        <v>42167.624999999993</v>
      </c>
      <c r="U2003" s="11">
        <f t="shared" si="254"/>
        <v>2015</v>
      </c>
      <c r="V2003" t="str">
        <f t="shared" si="255"/>
        <v>May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9"/>
        <v>216.79422000000002</v>
      </c>
      <c r="P2004" s="5">
        <f t="shared" si="248"/>
        <v>78.834261818181815</v>
      </c>
      <c r="Q2004" t="str">
        <f t="shared" si="250"/>
        <v>technology</v>
      </c>
      <c r="R2004" t="str">
        <f t="shared" si="251"/>
        <v>hardware</v>
      </c>
      <c r="S2004" s="10">
        <f t="shared" si="252"/>
        <v>42728.503969907404</v>
      </c>
      <c r="T2004" s="10">
        <f t="shared" si="253"/>
        <v>42758.503969907404</v>
      </c>
      <c r="U2004" s="11">
        <f t="shared" si="254"/>
        <v>2016</v>
      </c>
      <c r="V2004" t="str">
        <f t="shared" si="255"/>
        <v>Dec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9"/>
        <v>312</v>
      </c>
      <c r="P2005" s="5">
        <f t="shared" si="248"/>
        <v>91.764705882352942</v>
      </c>
      <c r="Q2005" t="str">
        <f t="shared" si="250"/>
        <v>technology</v>
      </c>
      <c r="R2005" t="str">
        <f t="shared" si="251"/>
        <v>hardware</v>
      </c>
      <c r="S2005" s="10">
        <f t="shared" si="252"/>
        <v>40346.917268518519</v>
      </c>
      <c r="T2005" s="10">
        <f t="shared" si="253"/>
        <v>40361.75</v>
      </c>
      <c r="U2005" s="11">
        <f t="shared" si="254"/>
        <v>2010</v>
      </c>
      <c r="V2005" t="str">
        <f t="shared" si="255"/>
        <v>Jun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9"/>
        <v>234.42048</v>
      </c>
      <c r="P2006" s="5">
        <f t="shared" si="248"/>
        <v>331.10237288135596</v>
      </c>
      <c r="Q2006" t="str">
        <f t="shared" si="250"/>
        <v>technology</v>
      </c>
      <c r="R2006" t="str">
        <f t="shared" si="251"/>
        <v>hardware</v>
      </c>
      <c r="S2006" s="10">
        <f t="shared" si="252"/>
        <v>41800.396562499998</v>
      </c>
      <c r="T2006" s="10">
        <f t="shared" si="253"/>
        <v>41830.396562499998</v>
      </c>
      <c r="U2006" s="11">
        <f t="shared" si="254"/>
        <v>2014</v>
      </c>
      <c r="V2006" t="str">
        <f t="shared" si="255"/>
        <v>Jun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9"/>
        <v>123.68010000000001</v>
      </c>
      <c r="P2007" s="5">
        <f t="shared" si="248"/>
        <v>194.26193717277485</v>
      </c>
      <c r="Q2007" t="str">
        <f t="shared" si="250"/>
        <v>technology</v>
      </c>
      <c r="R2007" t="str">
        <f t="shared" si="251"/>
        <v>hardware</v>
      </c>
      <c r="S2007" s="10">
        <f t="shared" si="252"/>
        <v>41535.604374999995</v>
      </c>
      <c r="T2007" s="10">
        <f t="shared" si="253"/>
        <v>41562.957638888889</v>
      </c>
      <c r="U2007" s="11">
        <f t="shared" si="254"/>
        <v>2013</v>
      </c>
      <c r="V2007" t="str">
        <f t="shared" si="255"/>
        <v>Sep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9"/>
        <v>247.84</v>
      </c>
      <c r="P2008" s="5">
        <f t="shared" si="248"/>
        <v>408.97689768976898</v>
      </c>
      <c r="Q2008" t="str">
        <f t="shared" si="250"/>
        <v>technology</v>
      </c>
      <c r="R2008" t="str">
        <f t="shared" si="251"/>
        <v>hardware</v>
      </c>
      <c r="S2008" s="10">
        <f t="shared" si="252"/>
        <v>41941.292187499996</v>
      </c>
      <c r="T2008" s="10">
        <f t="shared" si="253"/>
        <v>41976.333854166667</v>
      </c>
      <c r="U2008" s="11">
        <f t="shared" si="254"/>
        <v>2014</v>
      </c>
      <c r="V2008" t="str">
        <f t="shared" si="255"/>
        <v>Oct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9"/>
        <v>115.7092</v>
      </c>
      <c r="P2009" s="5">
        <f t="shared" si="248"/>
        <v>84.459270072992695</v>
      </c>
      <c r="Q2009" t="str">
        <f t="shared" si="250"/>
        <v>technology</v>
      </c>
      <c r="R2009" t="str">
        <f t="shared" si="251"/>
        <v>hardware</v>
      </c>
      <c r="S2009" s="10">
        <f t="shared" si="252"/>
        <v>40347.629467592589</v>
      </c>
      <c r="T2009" s="10">
        <f t="shared" si="253"/>
        <v>40413.958333333328</v>
      </c>
      <c r="U2009" s="11">
        <f t="shared" si="254"/>
        <v>2010</v>
      </c>
      <c r="V2009" t="str">
        <f t="shared" si="255"/>
        <v>Jun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9"/>
        <v>117.07484768810599</v>
      </c>
      <c r="P2010" s="5">
        <f t="shared" si="248"/>
        <v>44.853658536585364</v>
      </c>
      <c r="Q2010" t="str">
        <f t="shared" si="250"/>
        <v>technology</v>
      </c>
      <c r="R2010" t="str">
        <f t="shared" si="251"/>
        <v>hardware</v>
      </c>
      <c r="S2010" s="10">
        <f t="shared" si="252"/>
        <v>40761.396087962959</v>
      </c>
      <c r="T2010" s="10">
        <f t="shared" si="253"/>
        <v>40805.396087962959</v>
      </c>
      <c r="U2010" s="11">
        <f t="shared" si="254"/>
        <v>2011</v>
      </c>
      <c r="V2010" t="str">
        <f t="shared" si="255"/>
        <v>Aug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9"/>
        <v>305.15800000000002</v>
      </c>
      <c r="P2011" s="5">
        <f t="shared" si="248"/>
        <v>383.3643216080402</v>
      </c>
      <c r="Q2011" t="str">
        <f t="shared" si="250"/>
        <v>technology</v>
      </c>
      <c r="R2011" t="str">
        <f t="shared" si="251"/>
        <v>hardware</v>
      </c>
      <c r="S2011" s="10">
        <f t="shared" si="252"/>
        <v>42661.115081018514</v>
      </c>
      <c r="T2011" s="10">
        <f t="shared" si="253"/>
        <v>42697.156747685185</v>
      </c>
      <c r="U2011" s="11">
        <f t="shared" si="254"/>
        <v>2016</v>
      </c>
      <c r="V2011" t="str">
        <f t="shared" si="255"/>
        <v>Oct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9"/>
        <v>320.05299999999994</v>
      </c>
      <c r="P2012" s="5">
        <f t="shared" si="248"/>
        <v>55.276856649395505</v>
      </c>
      <c r="Q2012" t="str">
        <f t="shared" si="250"/>
        <v>technology</v>
      </c>
      <c r="R2012" t="str">
        <f t="shared" si="251"/>
        <v>hardware</v>
      </c>
      <c r="S2012" s="10">
        <f t="shared" si="252"/>
        <v>42570.788090277776</v>
      </c>
      <c r="T2012" s="10">
        <f t="shared" si="253"/>
        <v>42600.788090277776</v>
      </c>
      <c r="U2012" s="11">
        <f t="shared" si="254"/>
        <v>2016</v>
      </c>
      <c r="V2012" t="str">
        <f t="shared" si="255"/>
        <v>Jul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9"/>
        <v>819.56399999999996</v>
      </c>
      <c r="P2013" s="5">
        <f t="shared" si="248"/>
        <v>422.02059732234807</v>
      </c>
      <c r="Q2013" t="str">
        <f t="shared" si="250"/>
        <v>technology</v>
      </c>
      <c r="R2013" t="str">
        <f t="shared" si="251"/>
        <v>hardware</v>
      </c>
      <c r="S2013" s="10">
        <f t="shared" si="252"/>
        <v>42347.150150462963</v>
      </c>
      <c r="T2013" s="10">
        <f t="shared" si="253"/>
        <v>42380.749999999993</v>
      </c>
      <c r="U2013" s="11">
        <f t="shared" si="254"/>
        <v>2015</v>
      </c>
      <c r="V2013" t="str">
        <f t="shared" si="255"/>
        <v>Dec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9"/>
        <v>234.90000000000003</v>
      </c>
      <c r="P2014" s="5">
        <f t="shared" si="248"/>
        <v>64.180327868852459</v>
      </c>
      <c r="Q2014" t="str">
        <f t="shared" si="250"/>
        <v>technology</v>
      </c>
      <c r="R2014" t="str">
        <f t="shared" si="251"/>
        <v>hardware</v>
      </c>
      <c r="S2014" s="10">
        <f t="shared" si="252"/>
        <v>42010.613900462959</v>
      </c>
      <c r="T2014" s="10">
        <f t="shared" si="253"/>
        <v>42040.613900462959</v>
      </c>
      <c r="U2014" s="11">
        <f t="shared" si="254"/>
        <v>2015</v>
      </c>
      <c r="V2014" t="str">
        <f t="shared" si="255"/>
        <v>Jan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9"/>
        <v>494.91374999999999</v>
      </c>
      <c r="P2015" s="5">
        <f t="shared" si="248"/>
        <v>173.57781674704077</v>
      </c>
      <c r="Q2015" t="str">
        <f t="shared" si="250"/>
        <v>technology</v>
      </c>
      <c r="R2015" t="str">
        <f t="shared" si="251"/>
        <v>hardware</v>
      </c>
      <c r="S2015" s="10">
        <f t="shared" si="252"/>
        <v>42499.752476851849</v>
      </c>
      <c r="T2015" s="10">
        <f t="shared" si="253"/>
        <v>42559.752476851849</v>
      </c>
      <c r="U2015" s="11">
        <f t="shared" si="254"/>
        <v>2016</v>
      </c>
      <c r="V2015" t="str">
        <f t="shared" si="255"/>
        <v>May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9"/>
        <v>7813.7822333333334</v>
      </c>
      <c r="P2016" s="5">
        <f t="shared" si="248"/>
        <v>88.601680840609291</v>
      </c>
      <c r="Q2016" t="str">
        <f t="shared" si="250"/>
        <v>technology</v>
      </c>
      <c r="R2016" t="str">
        <f t="shared" si="251"/>
        <v>hardware</v>
      </c>
      <c r="S2016" s="10">
        <f t="shared" si="252"/>
        <v>41324.006238425922</v>
      </c>
      <c r="T2016" s="10">
        <f t="shared" si="253"/>
        <v>41357.964571759258</v>
      </c>
      <c r="U2016" s="11">
        <f t="shared" si="254"/>
        <v>2013</v>
      </c>
      <c r="V2016" t="str">
        <f t="shared" si="255"/>
        <v>Feb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9"/>
        <v>113.00013888888888</v>
      </c>
      <c r="P2017" s="5">
        <f t="shared" si="248"/>
        <v>50.222283950617282</v>
      </c>
      <c r="Q2017" t="str">
        <f t="shared" si="250"/>
        <v>technology</v>
      </c>
      <c r="R2017" t="str">
        <f t="shared" si="251"/>
        <v>hardware</v>
      </c>
      <c r="S2017" s="10">
        <f t="shared" si="252"/>
        <v>40765.668553240735</v>
      </c>
      <c r="T2017" s="10">
        <f t="shared" si="253"/>
        <v>40795.668553240735</v>
      </c>
      <c r="U2017" s="11">
        <f t="shared" si="254"/>
        <v>2011</v>
      </c>
      <c r="V2017" t="str">
        <f t="shared" si="255"/>
        <v>Aug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9"/>
        <v>921.54219999999998</v>
      </c>
      <c r="P2018" s="5">
        <f t="shared" si="248"/>
        <v>192.38876826722338</v>
      </c>
      <c r="Q2018" t="str">
        <f t="shared" si="250"/>
        <v>technology</v>
      </c>
      <c r="R2018" t="str">
        <f t="shared" si="251"/>
        <v>hardware</v>
      </c>
      <c r="S2018" s="10">
        <f t="shared" si="252"/>
        <v>41312.672442129624</v>
      </c>
      <c r="T2018" s="10">
        <f t="shared" si="253"/>
        <v>41342.672442129624</v>
      </c>
      <c r="U2018" s="11">
        <f t="shared" si="254"/>
        <v>2013</v>
      </c>
      <c r="V2018" t="str">
        <f t="shared" si="255"/>
        <v>Feb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9"/>
        <v>125.10239999999999</v>
      </c>
      <c r="P2019" s="5">
        <f t="shared" si="248"/>
        <v>73.416901408450698</v>
      </c>
      <c r="Q2019" t="str">
        <f t="shared" si="250"/>
        <v>technology</v>
      </c>
      <c r="R2019" t="str">
        <f t="shared" si="251"/>
        <v>hardware</v>
      </c>
      <c r="S2019" s="10">
        <f t="shared" si="252"/>
        <v>40960.849016203698</v>
      </c>
      <c r="T2019" s="10">
        <f t="shared" si="253"/>
        <v>40991.958333333328</v>
      </c>
      <c r="U2019" s="11">
        <f t="shared" si="254"/>
        <v>2012</v>
      </c>
      <c r="V2019" t="str">
        <f t="shared" si="255"/>
        <v>Feb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9"/>
        <v>102.24343076923077</v>
      </c>
      <c r="P2020" s="5">
        <f t="shared" si="248"/>
        <v>147.68495555555555</v>
      </c>
      <c r="Q2020" t="str">
        <f t="shared" si="250"/>
        <v>technology</v>
      </c>
      <c r="R2020" t="str">
        <f t="shared" si="251"/>
        <v>hardware</v>
      </c>
      <c r="S2020" s="10">
        <f t="shared" si="252"/>
        <v>42199.157511574071</v>
      </c>
      <c r="T2020" s="10">
        <f t="shared" si="253"/>
        <v>42229.157511574071</v>
      </c>
      <c r="U2020" s="11">
        <f t="shared" si="254"/>
        <v>2015</v>
      </c>
      <c r="V2020" t="str">
        <f t="shared" si="255"/>
        <v>Jul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9"/>
        <v>484.90975000000003</v>
      </c>
      <c r="P2021" s="5">
        <f t="shared" si="248"/>
        <v>108.96848314606741</v>
      </c>
      <c r="Q2021" t="str">
        <f t="shared" si="250"/>
        <v>technology</v>
      </c>
      <c r="R2021" t="str">
        <f t="shared" si="251"/>
        <v>hardware</v>
      </c>
      <c r="S2021" s="10">
        <f t="shared" si="252"/>
        <v>42605.500243055554</v>
      </c>
      <c r="T2021" s="10">
        <f t="shared" si="253"/>
        <v>42635.500243055554</v>
      </c>
      <c r="U2021" s="11">
        <f t="shared" si="254"/>
        <v>2016</v>
      </c>
      <c r="V2021" t="str">
        <f t="shared" si="255"/>
        <v>Aug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9"/>
        <v>192.33333333333334</v>
      </c>
      <c r="P2022" s="5">
        <f t="shared" si="248"/>
        <v>23.647540983606557</v>
      </c>
      <c r="Q2022" t="str">
        <f t="shared" si="250"/>
        <v>technology</v>
      </c>
      <c r="R2022" t="str">
        <f t="shared" si="251"/>
        <v>hardware</v>
      </c>
      <c r="S2022" s="10">
        <f t="shared" si="252"/>
        <v>41736.88916666666</v>
      </c>
      <c r="T2022" s="10">
        <f t="shared" si="253"/>
        <v>41773.752777777772</v>
      </c>
      <c r="U2022" s="11">
        <f t="shared" si="254"/>
        <v>2014</v>
      </c>
      <c r="V2022" t="str">
        <f t="shared" si="255"/>
        <v>Apr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9"/>
        <v>281.10000000000002</v>
      </c>
      <c r="P2023" s="5">
        <f t="shared" si="248"/>
        <v>147.94736842105263</v>
      </c>
      <c r="Q2023" t="str">
        <f t="shared" si="250"/>
        <v>technology</v>
      </c>
      <c r="R2023" t="str">
        <f t="shared" si="251"/>
        <v>hardware</v>
      </c>
      <c r="S2023" s="10">
        <f t="shared" si="252"/>
        <v>41860.862233796295</v>
      </c>
      <c r="T2023" s="10">
        <f t="shared" si="253"/>
        <v>41905.862233796295</v>
      </c>
      <c r="U2023" s="11">
        <f t="shared" si="254"/>
        <v>2014</v>
      </c>
      <c r="V2023" t="str">
        <f t="shared" si="255"/>
        <v>Aug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9"/>
        <v>125.13700000000001</v>
      </c>
      <c r="P2024" s="5">
        <f t="shared" si="248"/>
        <v>385.03692307692307</v>
      </c>
      <c r="Q2024" t="str">
        <f t="shared" si="250"/>
        <v>technology</v>
      </c>
      <c r="R2024" t="str">
        <f t="shared" si="251"/>
        <v>hardware</v>
      </c>
      <c r="S2024" s="10">
        <f t="shared" si="252"/>
        <v>42502.36078703704</v>
      </c>
      <c r="T2024" s="10">
        <f t="shared" si="253"/>
        <v>42532.36078703704</v>
      </c>
      <c r="U2024" s="11">
        <f t="shared" si="254"/>
        <v>2016</v>
      </c>
      <c r="V2024" t="str">
        <f t="shared" si="255"/>
        <v>May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9"/>
        <v>161.459</v>
      </c>
      <c r="P2025" s="5">
        <f t="shared" si="248"/>
        <v>457.39093484419266</v>
      </c>
      <c r="Q2025" t="str">
        <f t="shared" si="250"/>
        <v>technology</v>
      </c>
      <c r="R2025" t="str">
        <f t="shared" si="251"/>
        <v>hardware</v>
      </c>
      <c r="S2025" s="10">
        <f t="shared" si="252"/>
        <v>42136.212418981479</v>
      </c>
      <c r="T2025" s="10">
        <f t="shared" si="253"/>
        <v>42166.212418981479</v>
      </c>
      <c r="U2025" s="11">
        <f t="shared" si="254"/>
        <v>2015</v>
      </c>
      <c r="V2025" t="str">
        <f t="shared" si="255"/>
        <v>May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9"/>
        <v>585.35</v>
      </c>
      <c r="P2026" s="5">
        <f t="shared" si="248"/>
        <v>222.99047619047619</v>
      </c>
      <c r="Q2026" t="str">
        <f t="shared" si="250"/>
        <v>technology</v>
      </c>
      <c r="R2026" t="str">
        <f t="shared" si="251"/>
        <v>hardware</v>
      </c>
      <c r="S2026" s="10">
        <f t="shared" si="252"/>
        <v>41099.758611111109</v>
      </c>
      <c r="T2026" s="10">
        <f t="shared" si="253"/>
        <v>41133.916666666664</v>
      </c>
      <c r="U2026" s="11">
        <f t="shared" si="254"/>
        <v>2012</v>
      </c>
      <c r="V2026" t="str">
        <f t="shared" si="255"/>
        <v>Jul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9"/>
        <v>201.14999999999998</v>
      </c>
      <c r="P2027" s="5">
        <f t="shared" si="248"/>
        <v>220.74074074074073</v>
      </c>
      <c r="Q2027" t="str">
        <f t="shared" si="250"/>
        <v>technology</v>
      </c>
      <c r="R2027" t="str">
        <f t="shared" si="251"/>
        <v>hardware</v>
      </c>
      <c r="S2027" s="10">
        <f t="shared" si="252"/>
        <v>42135.976226851846</v>
      </c>
      <c r="T2027" s="10">
        <f t="shared" si="253"/>
        <v>42165.976226851846</v>
      </c>
      <c r="U2027" s="11">
        <f t="shared" si="254"/>
        <v>2015</v>
      </c>
      <c r="V2027" t="str">
        <f t="shared" si="255"/>
        <v>May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9"/>
        <v>133.48307999999997</v>
      </c>
      <c r="P2028" s="5">
        <f t="shared" si="248"/>
        <v>73.503898678414089</v>
      </c>
      <c r="Q2028" t="str">
        <f t="shared" si="250"/>
        <v>technology</v>
      </c>
      <c r="R2028" t="str">
        <f t="shared" si="251"/>
        <v>hardware</v>
      </c>
      <c r="S2028" s="10">
        <f t="shared" si="252"/>
        <v>41704.527604166666</v>
      </c>
      <c r="T2028" s="10">
        <f t="shared" si="253"/>
        <v>41749.957638888889</v>
      </c>
      <c r="U2028" s="11">
        <f t="shared" si="254"/>
        <v>2014</v>
      </c>
      <c r="V2028" t="str">
        <f t="shared" si="255"/>
        <v>Mar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9"/>
        <v>120.24900000000001</v>
      </c>
      <c r="P2029" s="5">
        <f t="shared" si="248"/>
        <v>223.09647495361781</v>
      </c>
      <c r="Q2029" t="str">
        <f t="shared" si="250"/>
        <v>technology</v>
      </c>
      <c r="R2029" t="str">
        <f t="shared" si="251"/>
        <v>hardware</v>
      </c>
      <c r="S2029" s="10">
        <f t="shared" si="252"/>
        <v>42048.605543981481</v>
      </c>
      <c r="T2029" s="10">
        <f t="shared" si="253"/>
        <v>42093.563877314817</v>
      </c>
      <c r="U2029" s="11">
        <f t="shared" si="254"/>
        <v>2015</v>
      </c>
      <c r="V2029" t="str">
        <f t="shared" si="255"/>
        <v>Feb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9"/>
        <v>126.16666666666667</v>
      </c>
      <c r="P2030" s="5">
        <f t="shared" si="248"/>
        <v>47.911392405063289</v>
      </c>
      <c r="Q2030" t="str">
        <f t="shared" si="250"/>
        <v>technology</v>
      </c>
      <c r="R2030" t="str">
        <f t="shared" si="251"/>
        <v>hardware</v>
      </c>
      <c r="S2030" s="10">
        <f t="shared" si="252"/>
        <v>40215.710717592592</v>
      </c>
      <c r="T2030" s="10">
        <f t="shared" si="253"/>
        <v>40252.704861111109</v>
      </c>
      <c r="U2030" s="11">
        <f t="shared" si="254"/>
        <v>2010</v>
      </c>
      <c r="V2030" t="str">
        <f t="shared" si="255"/>
        <v>Feb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9"/>
        <v>361.2</v>
      </c>
      <c r="P2031" s="5">
        <f t="shared" si="248"/>
        <v>96.063829787234042</v>
      </c>
      <c r="Q2031" t="str">
        <f t="shared" si="250"/>
        <v>technology</v>
      </c>
      <c r="R2031" t="str">
        <f t="shared" si="251"/>
        <v>hardware</v>
      </c>
      <c r="S2031" s="10">
        <f t="shared" si="252"/>
        <v>41847.813437500001</v>
      </c>
      <c r="T2031" s="10">
        <f t="shared" si="253"/>
        <v>41877.813437500001</v>
      </c>
      <c r="U2031" s="11">
        <f t="shared" si="254"/>
        <v>2014</v>
      </c>
      <c r="V2031" t="str">
        <f t="shared" si="255"/>
        <v>Jul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9"/>
        <v>226.239013671875</v>
      </c>
      <c r="P2032" s="5">
        <f t="shared" si="248"/>
        <v>118.6144</v>
      </c>
      <c r="Q2032" t="str">
        <f t="shared" si="250"/>
        <v>technology</v>
      </c>
      <c r="R2032" t="str">
        <f t="shared" si="251"/>
        <v>hardware</v>
      </c>
      <c r="S2032" s="10">
        <f t="shared" si="252"/>
        <v>41212.788148148145</v>
      </c>
      <c r="T2032" s="10">
        <f t="shared" si="253"/>
        <v>41242.788148148145</v>
      </c>
      <c r="U2032" s="11">
        <f t="shared" si="254"/>
        <v>2012</v>
      </c>
      <c r="V2032" t="str">
        <f t="shared" si="255"/>
        <v>Oct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9"/>
        <v>120.35</v>
      </c>
      <c r="P2033" s="5">
        <f t="shared" si="248"/>
        <v>118.45472440944881</v>
      </c>
      <c r="Q2033" t="str">
        <f t="shared" si="250"/>
        <v>technology</v>
      </c>
      <c r="R2033" t="str">
        <f t="shared" si="251"/>
        <v>hardware</v>
      </c>
      <c r="S2033" s="10">
        <f t="shared" si="252"/>
        <v>41975.120983796289</v>
      </c>
      <c r="T2033" s="10">
        <f t="shared" si="253"/>
        <v>42012.833333333336</v>
      </c>
      <c r="U2033" s="11">
        <f t="shared" si="254"/>
        <v>2014</v>
      </c>
      <c r="V2033" t="str">
        <f t="shared" si="255"/>
        <v>Dec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9"/>
        <v>304.18799999999999</v>
      </c>
      <c r="P2034" s="5">
        <f t="shared" si="248"/>
        <v>143.21468926553672</v>
      </c>
      <c r="Q2034" t="str">
        <f t="shared" si="250"/>
        <v>technology</v>
      </c>
      <c r="R2034" t="str">
        <f t="shared" si="251"/>
        <v>hardware</v>
      </c>
      <c r="S2034" s="10">
        <f t="shared" si="252"/>
        <v>42689.35733796296</v>
      </c>
      <c r="T2034" s="10">
        <f t="shared" si="253"/>
        <v>42718.999999999993</v>
      </c>
      <c r="U2034" s="11">
        <f t="shared" si="254"/>
        <v>2016</v>
      </c>
      <c r="V2034" t="str">
        <f t="shared" si="255"/>
        <v>Nov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9"/>
        <v>178.67599999999999</v>
      </c>
      <c r="P2035" s="5">
        <f t="shared" si="248"/>
        <v>282.71518987341773</v>
      </c>
      <c r="Q2035" t="str">
        <f t="shared" si="250"/>
        <v>technology</v>
      </c>
      <c r="R2035" t="str">
        <f t="shared" si="251"/>
        <v>hardware</v>
      </c>
      <c r="S2035" s="10">
        <f t="shared" si="252"/>
        <v>41724.874050925922</v>
      </c>
      <c r="T2035" s="10">
        <f t="shared" si="253"/>
        <v>41754.874050925922</v>
      </c>
      <c r="U2035" s="11">
        <f t="shared" si="254"/>
        <v>2014</v>
      </c>
      <c r="V2035" t="str">
        <f t="shared" si="255"/>
        <v>Mar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9"/>
        <v>386.81998717948721</v>
      </c>
      <c r="P2036" s="5">
        <f t="shared" si="248"/>
        <v>593.93620078740162</v>
      </c>
      <c r="Q2036" t="str">
        <f t="shared" si="250"/>
        <v>technology</v>
      </c>
      <c r="R2036" t="str">
        <f t="shared" si="251"/>
        <v>hardware</v>
      </c>
      <c r="S2036" s="10">
        <f t="shared" si="252"/>
        <v>42075.921678240738</v>
      </c>
      <c r="T2036" s="10">
        <f t="shared" si="253"/>
        <v>42131.081944444442</v>
      </c>
      <c r="U2036" s="11">
        <f t="shared" si="254"/>
        <v>2015</v>
      </c>
      <c r="V2036" t="str">
        <f t="shared" si="255"/>
        <v>Mar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9"/>
        <v>211.03642500000004</v>
      </c>
      <c r="P2037" s="5">
        <f t="shared" si="248"/>
        <v>262.15704968944101</v>
      </c>
      <c r="Q2037" t="str">
        <f t="shared" si="250"/>
        <v>technology</v>
      </c>
      <c r="R2037" t="str">
        <f t="shared" si="251"/>
        <v>hardware</v>
      </c>
      <c r="S2037" s="10">
        <f t="shared" si="252"/>
        <v>42311.41674768518</v>
      </c>
      <c r="T2037" s="10">
        <f t="shared" si="253"/>
        <v>42356.833333333336</v>
      </c>
      <c r="U2037" s="11">
        <f t="shared" si="254"/>
        <v>2015</v>
      </c>
      <c r="V2037" t="str">
        <f t="shared" si="255"/>
        <v>Nov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9"/>
        <v>131.66833333333335</v>
      </c>
      <c r="P2038" s="5">
        <f t="shared" si="248"/>
        <v>46.580778301886795</v>
      </c>
      <c r="Q2038" t="str">
        <f t="shared" si="250"/>
        <v>technology</v>
      </c>
      <c r="R2038" t="str">
        <f t="shared" si="251"/>
        <v>hardware</v>
      </c>
      <c r="S2038" s="10">
        <f t="shared" si="252"/>
        <v>41738.656469907408</v>
      </c>
      <c r="T2038" s="10">
        <f t="shared" si="253"/>
        <v>41768.656469907408</v>
      </c>
      <c r="U2038" s="11">
        <f t="shared" si="254"/>
        <v>2014</v>
      </c>
      <c r="V2038" t="str">
        <f t="shared" si="255"/>
        <v>Apr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9"/>
        <v>300.47639999999996</v>
      </c>
      <c r="P2039" s="5">
        <f t="shared" si="248"/>
        <v>70.041118881118877</v>
      </c>
      <c r="Q2039" t="str">
        <f t="shared" si="250"/>
        <v>technology</v>
      </c>
      <c r="R2039" t="str">
        <f t="shared" si="251"/>
        <v>hardware</v>
      </c>
      <c r="S2039" s="10">
        <f t="shared" si="252"/>
        <v>41578.001770833333</v>
      </c>
      <c r="T2039" s="10">
        <f t="shared" si="253"/>
        <v>41638.043437499997</v>
      </c>
      <c r="U2039" s="11">
        <f t="shared" si="254"/>
        <v>2013</v>
      </c>
      <c r="V2039" t="str">
        <f t="shared" si="255"/>
        <v>Oct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9"/>
        <v>420.51249999999999</v>
      </c>
      <c r="P2040" s="5">
        <f t="shared" si="248"/>
        <v>164.90686274509804</v>
      </c>
      <c r="Q2040" t="str">
        <f t="shared" si="250"/>
        <v>technology</v>
      </c>
      <c r="R2040" t="str">
        <f t="shared" si="251"/>
        <v>hardware</v>
      </c>
      <c r="S2040" s="10">
        <f t="shared" si="252"/>
        <v>41424.062743055554</v>
      </c>
      <c r="T2040" s="10">
        <f t="shared" si="253"/>
        <v>41456.541666666664</v>
      </c>
      <c r="U2040" s="11">
        <f t="shared" si="254"/>
        <v>2013</v>
      </c>
      <c r="V2040" t="str">
        <f t="shared" si="255"/>
        <v>May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9"/>
        <v>136.21680000000001</v>
      </c>
      <c r="P2041" s="5">
        <f t="shared" si="248"/>
        <v>449.26385224274406</v>
      </c>
      <c r="Q2041" t="str">
        <f t="shared" si="250"/>
        <v>technology</v>
      </c>
      <c r="R2041" t="str">
        <f t="shared" si="251"/>
        <v>hardware</v>
      </c>
      <c r="S2041" s="10">
        <f t="shared" si="252"/>
        <v>42675.23061342592</v>
      </c>
      <c r="T2041" s="10">
        <f t="shared" si="253"/>
        <v>42704.999305555553</v>
      </c>
      <c r="U2041" s="11">
        <f t="shared" si="254"/>
        <v>2016</v>
      </c>
      <c r="V2041" t="str">
        <f t="shared" si="255"/>
        <v>Nov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9"/>
        <v>248.17133333333334</v>
      </c>
      <c r="P2042" s="5">
        <f t="shared" si="248"/>
        <v>27.472841328413285</v>
      </c>
      <c r="Q2042" t="str">
        <f t="shared" si="250"/>
        <v>technology</v>
      </c>
      <c r="R2042" t="str">
        <f t="shared" si="251"/>
        <v>hardware</v>
      </c>
      <c r="S2042" s="10">
        <f t="shared" si="252"/>
        <v>41578.718784722223</v>
      </c>
      <c r="T2042" s="10">
        <f t="shared" si="253"/>
        <v>41593.760451388887</v>
      </c>
      <c r="U2042" s="11">
        <f t="shared" si="254"/>
        <v>2013</v>
      </c>
      <c r="V2042" t="str">
        <f t="shared" si="255"/>
        <v>Oct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9"/>
        <v>181.86315789473684</v>
      </c>
      <c r="P2043" s="5">
        <f t="shared" si="248"/>
        <v>143.97499999999999</v>
      </c>
      <c r="Q2043" t="str">
        <f t="shared" si="250"/>
        <v>technology</v>
      </c>
      <c r="R2043" t="str">
        <f t="shared" si="251"/>
        <v>hardware</v>
      </c>
      <c r="S2043" s="10">
        <f t="shared" si="252"/>
        <v>42654.317442129628</v>
      </c>
      <c r="T2043" s="10">
        <f t="shared" si="253"/>
        <v>42684.359108796292</v>
      </c>
      <c r="U2043" s="11">
        <f t="shared" si="254"/>
        <v>2016</v>
      </c>
      <c r="V2043" t="str">
        <f t="shared" si="255"/>
        <v>Oct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9"/>
        <v>123.53</v>
      </c>
      <c r="P2044" s="5">
        <f t="shared" si="248"/>
        <v>88.23571428571428</v>
      </c>
      <c r="Q2044" t="str">
        <f t="shared" si="250"/>
        <v>technology</v>
      </c>
      <c r="R2044" t="str">
        <f t="shared" si="251"/>
        <v>hardware</v>
      </c>
      <c r="S2044" s="10">
        <f t="shared" si="252"/>
        <v>42331.499699074069</v>
      </c>
      <c r="T2044" s="10">
        <f t="shared" si="253"/>
        <v>42391.499699074069</v>
      </c>
      <c r="U2044" s="11">
        <f t="shared" si="254"/>
        <v>2015</v>
      </c>
      <c r="V2044" t="str">
        <f t="shared" si="255"/>
        <v>Nov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9"/>
        <v>506.20938628158842</v>
      </c>
      <c r="P2045" s="5">
        <f t="shared" si="248"/>
        <v>36.326424870466319</v>
      </c>
      <c r="Q2045" t="str">
        <f t="shared" si="250"/>
        <v>technology</v>
      </c>
      <c r="R2045" t="str">
        <f t="shared" si="251"/>
        <v>hardware</v>
      </c>
      <c r="S2045" s="10">
        <f t="shared" si="252"/>
        <v>42660.968483796292</v>
      </c>
      <c r="T2045" s="10">
        <f t="shared" si="253"/>
        <v>42714.999305555553</v>
      </c>
      <c r="U2045" s="11">
        <f t="shared" si="254"/>
        <v>2016</v>
      </c>
      <c r="V2045" t="str">
        <f t="shared" si="255"/>
        <v>Oct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9"/>
        <v>108.21333333333334</v>
      </c>
      <c r="P2046" s="5">
        <f t="shared" si="248"/>
        <v>90.177777777777777</v>
      </c>
      <c r="Q2046" t="str">
        <f t="shared" si="250"/>
        <v>technology</v>
      </c>
      <c r="R2046" t="str">
        <f t="shared" si="251"/>
        <v>hardware</v>
      </c>
      <c r="S2046" s="10">
        <f t="shared" si="252"/>
        <v>42138.475856481477</v>
      </c>
      <c r="T2046" s="10">
        <f t="shared" si="253"/>
        <v>42168.475856481477</v>
      </c>
      <c r="U2046" s="11">
        <f t="shared" si="254"/>
        <v>2015</v>
      </c>
      <c r="V2046" t="str">
        <f t="shared" si="255"/>
        <v>May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9"/>
        <v>819.18387755102037</v>
      </c>
      <c r="P2047" s="5">
        <f t="shared" si="248"/>
        <v>152.62361216730039</v>
      </c>
      <c r="Q2047" t="str">
        <f t="shared" si="250"/>
        <v>technology</v>
      </c>
      <c r="R2047" t="str">
        <f t="shared" si="251"/>
        <v>hardware</v>
      </c>
      <c r="S2047" s="10">
        <f t="shared" si="252"/>
        <v>41068.880173611105</v>
      </c>
      <c r="T2047" s="10">
        <f t="shared" si="253"/>
        <v>41098.880173611105</v>
      </c>
      <c r="U2047" s="11">
        <f t="shared" si="254"/>
        <v>2012</v>
      </c>
      <c r="V2047" t="str">
        <f t="shared" si="255"/>
        <v>Jun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9"/>
        <v>121.10000000000001</v>
      </c>
      <c r="P2048" s="5">
        <f t="shared" si="248"/>
        <v>55.806451612903224</v>
      </c>
      <c r="Q2048" t="str">
        <f t="shared" si="250"/>
        <v>technology</v>
      </c>
      <c r="R2048" t="str">
        <f t="shared" si="251"/>
        <v>hardware</v>
      </c>
      <c r="S2048" s="10">
        <f t="shared" si="252"/>
        <v>41386.963472222218</v>
      </c>
      <c r="T2048" s="10">
        <f t="shared" si="253"/>
        <v>41416.963472222218</v>
      </c>
      <c r="U2048" s="11">
        <f t="shared" si="254"/>
        <v>2013</v>
      </c>
      <c r="V2048" t="str">
        <f t="shared" si="255"/>
        <v>Apr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9"/>
        <v>102.99897959183673</v>
      </c>
      <c r="P2049" s="5">
        <f t="shared" si="248"/>
        <v>227.85327313769753</v>
      </c>
      <c r="Q2049" t="str">
        <f t="shared" si="250"/>
        <v>technology</v>
      </c>
      <c r="R2049" t="str">
        <f t="shared" si="251"/>
        <v>hardware</v>
      </c>
      <c r="S2049" s="10">
        <f t="shared" si="252"/>
        <v>42081.695254629631</v>
      </c>
      <c r="T2049" s="10">
        <f t="shared" si="253"/>
        <v>42110.791666666664</v>
      </c>
      <c r="U2049" s="11">
        <f t="shared" si="254"/>
        <v>2015</v>
      </c>
      <c r="V2049" t="str">
        <f t="shared" si="255"/>
        <v>Mar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9"/>
        <v>148.33229411764705</v>
      </c>
      <c r="P2050" s="5">
        <f t="shared" ref="P2050:P2113" si="256">IFERROR(E2050/L2050,0)</f>
        <v>91.82989803350327</v>
      </c>
      <c r="Q2050" t="str">
        <f t="shared" si="250"/>
        <v>technology</v>
      </c>
      <c r="R2050" t="str">
        <f t="shared" si="251"/>
        <v>hardware</v>
      </c>
      <c r="S2050" s="10">
        <f t="shared" si="252"/>
        <v>41387.443182870367</v>
      </c>
      <c r="T2050" s="10">
        <f t="shared" si="253"/>
        <v>41417.443182870367</v>
      </c>
      <c r="U2050" s="11">
        <f t="shared" si="254"/>
        <v>2013</v>
      </c>
      <c r="V2050" t="str">
        <f t="shared" si="255"/>
        <v>Apr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7">(E2051/D2051)*100</f>
        <v>120.19070000000001</v>
      </c>
      <c r="P2051" s="5">
        <f t="shared" si="256"/>
        <v>80.991037735849048</v>
      </c>
      <c r="Q2051" t="str">
        <f t="shared" ref="Q2051:Q2114" si="258">LEFT(N2051,FIND("/",N2051)-1)</f>
        <v>technology</v>
      </c>
      <c r="R2051" t="str">
        <f t="shared" ref="R2051:R2114" si="259">MID(N2051,FIND("/",N2051)+1,9999)</f>
        <v>hardware</v>
      </c>
      <c r="S2051" s="10">
        <f t="shared" ref="S2051:S2114" si="260">(((J2051/60)/60)/24)+DATE(1970,1,1)+(-5/24)</f>
        <v>41575.319016203699</v>
      </c>
      <c r="T2051" s="10">
        <f t="shared" ref="T2051:T2114" si="261">(((I2051/60)/60)/24)+DATE(1970,1,1)+(-5/24)</f>
        <v>41610.749305555553</v>
      </c>
      <c r="U2051" s="11">
        <f t="shared" ref="U2051:U2114" si="262">YEAR(S2051)</f>
        <v>2013</v>
      </c>
      <c r="V2051" t="str">
        <f t="shared" ref="V2051:V2114" si="263">TEXT(S2051, "mmm")</f>
        <v>Oct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7"/>
        <v>473.27000000000004</v>
      </c>
      <c r="P2052" s="5">
        <f t="shared" si="256"/>
        <v>278.39411764705881</v>
      </c>
      <c r="Q2052" t="str">
        <f t="shared" si="258"/>
        <v>technology</v>
      </c>
      <c r="R2052" t="str">
        <f t="shared" si="259"/>
        <v>hardware</v>
      </c>
      <c r="S2052" s="10">
        <f t="shared" si="260"/>
        <v>42114.863171296289</v>
      </c>
      <c r="T2052" s="10">
        <f t="shared" si="261"/>
        <v>42154.863171296289</v>
      </c>
      <c r="U2052" s="11">
        <f t="shared" si="262"/>
        <v>2015</v>
      </c>
      <c r="V2052" t="str">
        <f t="shared" si="263"/>
        <v>Apr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7"/>
        <v>130.36250000000001</v>
      </c>
      <c r="P2053" s="5">
        <f t="shared" si="256"/>
        <v>43.095041322314053</v>
      </c>
      <c r="Q2053" t="str">
        <f t="shared" si="258"/>
        <v>technology</v>
      </c>
      <c r="R2053" t="str">
        <f t="shared" si="259"/>
        <v>hardware</v>
      </c>
      <c r="S2053" s="10">
        <f t="shared" si="260"/>
        <v>41603.814085648148</v>
      </c>
      <c r="T2053" s="10">
        <f t="shared" si="261"/>
        <v>41633.814085648148</v>
      </c>
      <c r="U2053" s="11">
        <f t="shared" si="262"/>
        <v>2013</v>
      </c>
      <c r="V2053" t="str">
        <f t="shared" si="263"/>
        <v>Nov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7"/>
        <v>353.048</v>
      </c>
      <c r="P2054" s="5">
        <f t="shared" si="256"/>
        <v>326.29205175600737</v>
      </c>
      <c r="Q2054" t="str">
        <f t="shared" si="258"/>
        <v>technology</v>
      </c>
      <c r="R2054" t="str">
        <f t="shared" si="259"/>
        <v>hardware</v>
      </c>
      <c r="S2054" s="10">
        <f t="shared" si="260"/>
        <v>42374.875613425924</v>
      </c>
      <c r="T2054" s="10">
        <f t="shared" si="261"/>
        <v>42419.875613425924</v>
      </c>
      <c r="U2054" s="11">
        <f t="shared" si="262"/>
        <v>2016</v>
      </c>
      <c r="V2054" t="str">
        <f t="shared" si="263"/>
        <v>Jan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7"/>
        <v>101.02</v>
      </c>
      <c r="P2055" s="5">
        <f t="shared" si="256"/>
        <v>41.743801652892564</v>
      </c>
      <c r="Q2055" t="str">
        <f t="shared" si="258"/>
        <v>technology</v>
      </c>
      <c r="R2055" t="str">
        <f t="shared" si="259"/>
        <v>hardware</v>
      </c>
      <c r="S2055" s="10">
        <f t="shared" si="260"/>
        <v>42303.409155092588</v>
      </c>
      <c r="T2055" s="10">
        <f t="shared" si="261"/>
        <v>42333.450821759259</v>
      </c>
      <c r="U2055" s="11">
        <f t="shared" si="262"/>
        <v>2015</v>
      </c>
      <c r="V2055" t="str">
        <f t="shared" si="263"/>
        <v>Oct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7"/>
        <v>113.59142857142857</v>
      </c>
      <c r="P2056" s="5">
        <f t="shared" si="256"/>
        <v>64.020933977455712</v>
      </c>
      <c r="Q2056" t="str">
        <f t="shared" si="258"/>
        <v>technology</v>
      </c>
      <c r="R2056" t="str">
        <f t="shared" si="259"/>
        <v>hardware</v>
      </c>
      <c r="S2056" s="10">
        <f t="shared" si="260"/>
        <v>41731.312615740739</v>
      </c>
      <c r="T2056" s="10">
        <f t="shared" si="261"/>
        <v>41761.312615740739</v>
      </c>
      <c r="U2056" s="11">
        <f t="shared" si="262"/>
        <v>2014</v>
      </c>
      <c r="V2056" t="str">
        <f t="shared" si="263"/>
        <v>Apr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7"/>
        <v>167.41666666666666</v>
      </c>
      <c r="P2057" s="5">
        <f t="shared" si="256"/>
        <v>99.455445544554451</v>
      </c>
      <c r="Q2057" t="str">
        <f t="shared" si="258"/>
        <v>technology</v>
      </c>
      <c r="R2057" t="str">
        <f t="shared" si="259"/>
        <v>hardware</v>
      </c>
      <c r="S2057" s="10">
        <f t="shared" si="260"/>
        <v>41946.465775462959</v>
      </c>
      <c r="T2057" s="10">
        <f t="shared" si="261"/>
        <v>41975.958333333336</v>
      </c>
      <c r="U2057" s="11">
        <f t="shared" si="262"/>
        <v>2014</v>
      </c>
      <c r="V2057" t="str">
        <f t="shared" si="263"/>
        <v>Nov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7"/>
        <v>153.452</v>
      </c>
      <c r="P2058" s="5">
        <f t="shared" si="256"/>
        <v>138.49458483754512</v>
      </c>
      <c r="Q2058" t="str">
        <f t="shared" si="258"/>
        <v>technology</v>
      </c>
      <c r="R2058" t="str">
        <f t="shared" si="259"/>
        <v>hardware</v>
      </c>
      <c r="S2058" s="10">
        <f t="shared" si="260"/>
        <v>41351.552569444444</v>
      </c>
      <c r="T2058" s="10">
        <f t="shared" si="261"/>
        <v>41381.552569444444</v>
      </c>
      <c r="U2058" s="11">
        <f t="shared" si="262"/>
        <v>2013</v>
      </c>
      <c r="V2058" t="str">
        <f t="shared" si="263"/>
        <v>Mar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7"/>
        <v>202.23220000000001</v>
      </c>
      <c r="P2059" s="5">
        <f t="shared" si="256"/>
        <v>45.547792792792798</v>
      </c>
      <c r="Q2059" t="str">
        <f t="shared" si="258"/>
        <v>technology</v>
      </c>
      <c r="R2059" t="str">
        <f t="shared" si="259"/>
        <v>hardware</v>
      </c>
      <c r="S2059" s="10">
        <f t="shared" si="260"/>
        <v>42396.286249999997</v>
      </c>
      <c r="T2059" s="10">
        <f t="shared" si="261"/>
        <v>42426.286249999997</v>
      </c>
      <c r="U2059" s="11">
        <f t="shared" si="262"/>
        <v>2016</v>
      </c>
      <c r="V2059" t="str">
        <f t="shared" si="263"/>
        <v>Jan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7"/>
        <v>168.28125</v>
      </c>
      <c r="P2060" s="5">
        <f t="shared" si="256"/>
        <v>10.507317073170732</v>
      </c>
      <c r="Q2060" t="str">
        <f t="shared" si="258"/>
        <v>technology</v>
      </c>
      <c r="R2060" t="str">
        <f t="shared" si="259"/>
        <v>hardware</v>
      </c>
      <c r="S2060" s="10">
        <f t="shared" si="260"/>
        <v>42026.16238425926</v>
      </c>
      <c r="T2060" s="10">
        <f t="shared" si="261"/>
        <v>42065.624999999993</v>
      </c>
      <c r="U2060" s="11">
        <f t="shared" si="262"/>
        <v>2015</v>
      </c>
      <c r="V2060" t="str">
        <f t="shared" si="263"/>
        <v>Jan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7"/>
        <v>143.45666666666668</v>
      </c>
      <c r="P2061" s="5">
        <f t="shared" si="256"/>
        <v>114.76533333333333</v>
      </c>
      <c r="Q2061" t="str">
        <f t="shared" si="258"/>
        <v>technology</v>
      </c>
      <c r="R2061" t="str">
        <f t="shared" si="259"/>
        <v>hardware</v>
      </c>
      <c r="S2061" s="10">
        <f t="shared" si="260"/>
        <v>42361.394143518519</v>
      </c>
      <c r="T2061" s="10">
        <f t="shared" si="261"/>
        <v>42400.707638888889</v>
      </c>
      <c r="U2061" s="11">
        <f t="shared" si="262"/>
        <v>2015</v>
      </c>
      <c r="V2061" t="str">
        <f t="shared" si="263"/>
        <v>Dec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7"/>
        <v>196.4</v>
      </c>
      <c r="P2062" s="5">
        <f t="shared" si="256"/>
        <v>35.997067448680355</v>
      </c>
      <c r="Q2062" t="str">
        <f t="shared" si="258"/>
        <v>technology</v>
      </c>
      <c r="R2062" t="str">
        <f t="shared" si="259"/>
        <v>hardware</v>
      </c>
      <c r="S2062" s="10">
        <f t="shared" si="260"/>
        <v>41783.434606481482</v>
      </c>
      <c r="T2062" s="10">
        <f t="shared" si="261"/>
        <v>41843.434606481482</v>
      </c>
      <c r="U2062" s="11">
        <f t="shared" si="262"/>
        <v>2014</v>
      </c>
      <c r="V2062" t="str">
        <f t="shared" si="263"/>
        <v>May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7"/>
        <v>107.91999999999999</v>
      </c>
      <c r="P2063" s="5">
        <f t="shared" si="256"/>
        <v>154.17142857142858</v>
      </c>
      <c r="Q2063" t="str">
        <f t="shared" si="258"/>
        <v>technology</v>
      </c>
      <c r="R2063" t="str">
        <f t="shared" si="259"/>
        <v>hardware</v>
      </c>
      <c r="S2063" s="10">
        <f t="shared" si="260"/>
        <v>42705.556180555555</v>
      </c>
      <c r="T2063" s="10">
        <f t="shared" si="261"/>
        <v>42735.556180555555</v>
      </c>
      <c r="U2063" s="11">
        <f t="shared" si="262"/>
        <v>2016</v>
      </c>
      <c r="V2063" t="str">
        <f t="shared" si="263"/>
        <v>Dec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7"/>
        <v>114.97699999999999</v>
      </c>
      <c r="P2064" s="5">
        <f t="shared" si="256"/>
        <v>566.38916256157631</v>
      </c>
      <c r="Q2064" t="str">
        <f t="shared" si="258"/>
        <v>technology</v>
      </c>
      <c r="R2064" t="str">
        <f t="shared" si="259"/>
        <v>hardware</v>
      </c>
      <c r="S2064" s="10">
        <f t="shared" si="260"/>
        <v>42423.174745370365</v>
      </c>
      <c r="T2064" s="10">
        <f t="shared" si="261"/>
        <v>42453.1330787037</v>
      </c>
      <c r="U2064" s="11">
        <f t="shared" si="262"/>
        <v>2016</v>
      </c>
      <c r="V2064" t="str">
        <f t="shared" si="263"/>
        <v>Feb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7"/>
        <v>148.04999999999998</v>
      </c>
      <c r="P2065" s="5">
        <f t="shared" si="256"/>
        <v>120.85714285714286</v>
      </c>
      <c r="Q2065" t="str">
        <f t="shared" si="258"/>
        <v>technology</v>
      </c>
      <c r="R2065" t="str">
        <f t="shared" si="259"/>
        <v>hardware</v>
      </c>
      <c r="S2065" s="10">
        <f t="shared" si="260"/>
        <v>42472.524317129624</v>
      </c>
      <c r="T2065" s="10">
        <f t="shared" si="261"/>
        <v>42505.524317129624</v>
      </c>
      <c r="U2065" s="11">
        <f t="shared" si="262"/>
        <v>2016</v>
      </c>
      <c r="V2065" t="str">
        <f t="shared" si="263"/>
        <v>Apr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7"/>
        <v>191.16676082790633</v>
      </c>
      <c r="P2066" s="5">
        <f t="shared" si="256"/>
        <v>86.163845492085343</v>
      </c>
      <c r="Q2066" t="str">
        <f t="shared" si="258"/>
        <v>technology</v>
      </c>
      <c r="R2066" t="str">
        <f t="shared" si="259"/>
        <v>hardware</v>
      </c>
      <c r="S2066" s="10">
        <f t="shared" si="260"/>
        <v>41389.1565162037</v>
      </c>
      <c r="T2066" s="10">
        <f t="shared" si="261"/>
        <v>41425.291666666664</v>
      </c>
      <c r="U2066" s="11">
        <f t="shared" si="262"/>
        <v>2013</v>
      </c>
      <c r="V2066" t="str">
        <f t="shared" si="263"/>
        <v>Apr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7"/>
        <v>199.215125</v>
      </c>
      <c r="P2067" s="5">
        <f t="shared" si="256"/>
        <v>51.212114395886893</v>
      </c>
      <c r="Q2067" t="str">
        <f t="shared" si="258"/>
        <v>technology</v>
      </c>
      <c r="R2067" t="str">
        <f t="shared" si="259"/>
        <v>hardware</v>
      </c>
      <c r="S2067" s="10">
        <f t="shared" si="260"/>
        <v>41603.125335648147</v>
      </c>
      <c r="T2067" s="10">
        <f t="shared" si="261"/>
        <v>41633.125335648147</v>
      </c>
      <c r="U2067" s="11">
        <f t="shared" si="262"/>
        <v>2013</v>
      </c>
      <c r="V2067" t="str">
        <f t="shared" si="263"/>
        <v>Nov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7"/>
        <v>218.6</v>
      </c>
      <c r="P2068" s="5">
        <f t="shared" si="256"/>
        <v>67.261538461538464</v>
      </c>
      <c r="Q2068" t="str">
        <f t="shared" si="258"/>
        <v>technology</v>
      </c>
      <c r="R2068" t="str">
        <f t="shared" si="259"/>
        <v>hardware</v>
      </c>
      <c r="S2068" s="10">
        <f t="shared" si="260"/>
        <v>41844.563460648147</v>
      </c>
      <c r="T2068" s="10">
        <f t="shared" si="261"/>
        <v>41874.563460648147</v>
      </c>
      <c r="U2068" s="11">
        <f t="shared" si="262"/>
        <v>2014</v>
      </c>
      <c r="V2068" t="str">
        <f t="shared" si="263"/>
        <v>Jul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7"/>
        <v>126.86868686868686</v>
      </c>
      <c r="P2069" s="5">
        <f t="shared" si="256"/>
        <v>62.8</v>
      </c>
      <c r="Q2069" t="str">
        <f t="shared" si="258"/>
        <v>technology</v>
      </c>
      <c r="R2069" t="str">
        <f t="shared" si="259"/>
        <v>hardware</v>
      </c>
      <c r="S2069" s="10">
        <f t="shared" si="260"/>
        <v>42115.645555555551</v>
      </c>
      <c r="T2069" s="10">
        <f t="shared" si="261"/>
        <v>42148.645555555551</v>
      </c>
      <c r="U2069" s="11">
        <f t="shared" si="262"/>
        <v>2015</v>
      </c>
      <c r="V2069" t="str">
        <f t="shared" si="263"/>
        <v>Apr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7"/>
        <v>105.22388000000001</v>
      </c>
      <c r="P2070" s="5">
        <f t="shared" si="256"/>
        <v>346.13118421052633</v>
      </c>
      <c r="Q2070" t="str">
        <f t="shared" si="258"/>
        <v>technology</v>
      </c>
      <c r="R2070" t="str">
        <f t="shared" si="259"/>
        <v>hardware</v>
      </c>
      <c r="S2070" s="10">
        <f t="shared" si="260"/>
        <v>42633.633275462962</v>
      </c>
      <c r="T2070" s="10">
        <f t="shared" si="261"/>
        <v>42663.633275462962</v>
      </c>
      <c r="U2070" s="11">
        <f t="shared" si="262"/>
        <v>2016</v>
      </c>
      <c r="V2070" t="str">
        <f t="shared" si="263"/>
        <v>Sep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7"/>
        <v>128.40666000000002</v>
      </c>
      <c r="P2071" s="5">
        <f t="shared" si="256"/>
        <v>244.11912547528519</v>
      </c>
      <c r="Q2071" t="str">
        <f t="shared" si="258"/>
        <v>technology</v>
      </c>
      <c r="R2071" t="str">
        <f t="shared" si="259"/>
        <v>hardware</v>
      </c>
      <c r="S2071" s="10">
        <f t="shared" si="260"/>
        <v>42340.763784722221</v>
      </c>
      <c r="T2071" s="10">
        <f t="shared" si="261"/>
        <v>42371.763784722221</v>
      </c>
      <c r="U2071" s="11">
        <f t="shared" si="262"/>
        <v>2015</v>
      </c>
      <c r="V2071" t="str">
        <f t="shared" si="263"/>
        <v>Dec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7"/>
        <v>317.3272</v>
      </c>
      <c r="P2072" s="5">
        <f t="shared" si="256"/>
        <v>259.25424836601309</v>
      </c>
      <c r="Q2072" t="str">
        <f t="shared" si="258"/>
        <v>technology</v>
      </c>
      <c r="R2072" t="str">
        <f t="shared" si="259"/>
        <v>hardware</v>
      </c>
      <c r="S2072" s="10">
        <f t="shared" si="260"/>
        <v>42519.448182870365</v>
      </c>
      <c r="T2072" s="10">
        <f t="shared" si="261"/>
        <v>42549.448182870365</v>
      </c>
      <c r="U2072" s="11">
        <f t="shared" si="262"/>
        <v>2016</v>
      </c>
      <c r="V2072" t="str">
        <f t="shared" si="263"/>
        <v>May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7"/>
        <v>280.73</v>
      </c>
      <c r="P2073" s="5">
        <f t="shared" si="256"/>
        <v>201.96402877697841</v>
      </c>
      <c r="Q2073" t="str">
        <f t="shared" si="258"/>
        <v>technology</v>
      </c>
      <c r="R2073" t="str">
        <f t="shared" si="259"/>
        <v>hardware</v>
      </c>
      <c r="S2073" s="10">
        <f t="shared" si="260"/>
        <v>42600.070416666662</v>
      </c>
      <c r="T2073" s="10">
        <f t="shared" si="261"/>
        <v>42645.070416666662</v>
      </c>
      <c r="U2073" s="11">
        <f t="shared" si="262"/>
        <v>2016</v>
      </c>
      <c r="V2073" t="str">
        <f t="shared" si="263"/>
        <v>Aug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7"/>
        <v>110.73146853146854</v>
      </c>
      <c r="P2074" s="5">
        <f t="shared" si="256"/>
        <v>226.20857142857142</v>
      </c>
      <c r="Q2074" t="str">
        <f t="shared" si="258"/>
        <v>technology</v>
      </c>
      <c r="R2074" t="str">
        <f t="shared" si="259"/>
        <v>hardware</v>
      </c>
      <c r="S2074" s="10">
        <f t="shared" si="260"/>
        <v>42467.373055555552</v>
      </c>
      <c r="T2074" s="10">
        <f t="shared" si="261"/>
        <v>42497.373055555552</v>
      </c>
      <c r="U2074" s="11">
        <f t="shared" si="262"/>
        <v>2016</v>
      </c>
      <c r="V2074" t="str">
        <f t="shared" si="263"/>
        <v>Apr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7"/>
        <v>152.60429999999999</v>
      </c>
      <c r="P2075" s="5">
        <f t="shared" si="256"/>
        <v>324.69</v>
      </c>
      <c r="Q2075" t="str">
        <f t="shared" si="258"/>
        <v>technology</v>
      </c>
      <c r="R2075" t="str">
        <f t="shared" si="259"/>
        <v>hardware</v>
      </c>
      <c r="S2075" s="10">
        <f t="shared" si="260"/>
        <v>42087.459699074076</v>
      </c>
      <c r="T2075" s="10">
        <f t="shared" si="261"/>
        <v>42132.459699074076</v>
      </c>
      <c r="U2075" s="11">
        <f t="shared" si="262"/>
        <v>2015</v>
      </c>
      <c r="V2075" t="str">
        <f t="shared" si="263"/>
        <v>Mar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7"/>
        <v>102.49999999999999</v>
      </c>
      <c r="P2076" s="5">
        <f t="shared" si="256"/>
        <v>205</v>
      </c>
      <c r="Q2076" t="str">
        <f t="shared" si="258"/>
        <v>technology</v>
      </c>
      <c r="R2076" t="str">
        <f t="shared" si="259"/>
        <v>hardware</v>
      </c>
      <c r="S2076" s="10">
        <f t="shared" si="260"/>
        <v>42466.617847222216</v>
      </c>
      <c r="T2076" s="10">
        <f t="shared" si="261"/>
        <v>42496.617847222216</v>
      </c>
      <c r="U2076" s="11">
        <f t="shared" si="262"/>
        <v>2016</v>
      </c>
      <c r="V2076" t="str">
        <f t="shared" si="263"/>
        <v>Apr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7"/>
        <v>1678.3738373837384</v>
      </c>
      <c r="P2077" s="5">
        <f t="shared" si="256"/>
        <v>20.465926829268295</v>
      </c>
      <c r="Q2077" t="str">
        <f t="shared" si="258"/>
        <v>technology</v>
      </c>
      <c r="R2077" t="str">
        <f t="shared" si="259"/>
        <v>hardware</v>
      </c>
      <c r="S2077" s="10">
        <f t="shared" si="260"/>
        <v>41450.473240740735</v>
      </c>
      <c r="T2077" s="10">
        <f t="shared" si="261"/>
        <v>41480.473240740735</v>
      </c>
      <c r="U2077" s="11">
        <f t="shared" si="262"/>
        <v>2013</v>
      </c>
      <c r="V2077" t="str">
        <f t="shared" si="263"/>
        <v>Jun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7"/>
        <v>543.349156424581</v>
      </c>
      <c r="P2078" s="5">
        <f t="shared" si="256"/>
        <v>116.35303146309367</v>
      </c>
      <c r="Q2078" t="str">
        <f t="shared" si="258"/>
        <v>technology</v>
      </c>
      <c r="R2078" t="str">
        <f t="shared" si="259"/>
        <v>hardware</v>
      </c>
      <c r="S2078" s="10">
        <f t="shared" si="260"/>
        <v>41803.672326388885</v>
      </c>
      <c r="T2078" s="10">
        <f t="shared" si="261"/>
        <v>41843.672326388885</v>
      </c>
      <c r="U2078" s="11">
        <f t="shared" si="262"/>
        <v>2014</v>
      </c>
      <c r="V2078" t="str">
        <f t="shared" si="263"/>
        <v>Jun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7"/>
        <v>115.50800000000001</v>
      </c>
      <c r="P2079" s="5">
        <f t="shared" si="256"/>
        <v>307.20212765957444</v>
      </c>
      <c r="Q2079" t="str">
        <f t="shared" si="258"/>
        <v>technology</v>
      </c>
      <c r="R2079" t="str">
        <f t="shared" si="259"/>
        <v>hardware</v>
      </c>
      <c r="S2079" s="10">
        <f t="shared" si="260"/>
        <v>42102.83421296296</v>
      </c>
      <c r="T2079" s="10">
        <f t="shared" si="261"/>
        <v>42160.666666666664</v>
      </c>
      <c r="U2079" s="11">
        <f t="shared" si="262"/>
        <v>2015</v>
      </c>
      <c r="V2079" t="str">
        <f t="shared" si="263"/>
        <v>Apr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7"/>
        <v>131.20499999999998</v>
      </c>
      <c r="P2080" s="5">
        <f t="shared" si="256"/>
        <v>546.6875</v>
      </c>
      <c r="Q2080" t="str">
        <f t="shared" si="258"/>
        <v>technology</v>
      </c>
      <c r="R2080" t="str">
        <f t="shared" si="259"/>
        <v>hardware</v>
      </c>
      <c r="S2080" s="10">
        <f t="shared" si="260"/>
        <v>42692.563159722216</v>
      </c>
      <c r="T2080" s="10">
        <f t="shared" si="261"/>
        <v>42722.563159722216</v>
      </c>
      <c r="U2080" s="11">
        <f t="shared" si="262"/>
        <v>2016</v>
      </c>
      <c r="V2080" t="str">
        <f t="shared" si="263"/>
        <v>Nov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7"/>
        <v>288.17</v>
      </c>
      <c r="P2081" s="5">
        <f t="shared" si="256"/>
        <v>47.474464579901152</v>
      </c>
      <c r="Q2081" t="str">
        <f t="shared" si="258"/>
        <v>technology</v>
      </c>
      <c r="R2081" t="str">
        <f t="shared" si="259"/>
        <v>hardware</v>
      </c>
      <c r="S2081" s="10">
        <f t="shared" si="260"/>
        <v>42150.502233796295</v>
      </c>
      <c r="T2081" s="10">
        <f t="shared" si="261"/>
        <v>42180.583333333336</v>
      </c>
      <c r="U2081" s="11">
        <f t="shared" si="262"/>
        <v>2015</v>
      </c>
      <c r="V2081" t="str">
        <f t="shared" si="263"/>
        <v>May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7"/>
        <v>507.8</v>
      </c>
      <c r="P2082" s="5">
        <f t="shared" si="256"/>
        <v>101.56</v>
      </c>
      <c r="Q2082" t="str">
        <f t="shared" si="258"/>
        <v>technology</v>
      </c>
      <c r="R2082" t="str">
        <f t="shared" si="259"/>
        <v>hardware</v>
      </c>
      <c r="S2082" s="10">
        <f t="shared" si="260"/>
        <v>42289.748842592591</v>
      </c>
      <c r="T2082" s="10">
        <f t="shared" si="261"/>
        <v>42319.790509259255</v>
      </c>
      <c r="U2082" s="11">
        <f t="shared" si="262"/>
        <v>2015</v>
      </c>
      <c r="V2082" t="str">
        <f t="shared" si="263"/>
        <v>Oct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7"/>
        <v>114.57142857142857</v>
      </c>
      <c r="P2083" s="5">
        <f t="shared" si="256"/>
        <v>72.909090909090907</v>
      </c>
      <c r="Q2083" t="str">
        <f t="shared" si="258"/>
        <v>music</v>
      </c>
      <c r="R2083" t="str">
        <f t="shared" si="259"/>
        <v>indie rock</v>
      </c>
      <c r="S2083" s="10">
        <f t="shared" si="260"/>
        <v>41003.948553240742</v>
      </c>
      <c r="T2083" s="10">
        <f t="shared" si="261"/>
        <v>41044.999305555553</v>
      </c>
      <c r="U2083" s="11">
        <f t="shared" si="262"/>
        <v>2012</v>
      </c>
      <c r="V2083" t="str">
        <f t="shared" si="263"/>
        <v>Apr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7"/>
        <v>110.73333333333333</v>
      </c>
      <c r="P2084" s="5">
        <f t="shared" si="256"/>
        <v>43.710526315789473</v>
      </c>
      <c r="Q2084" t="str">
        <f t="shared" si="258"/>
        <v>music</v>
      </c>
      <c r="R2084" t="str">
        <f t="shared" si="259"/>
        <v>indie rock</v>
      </c>
      <c r="S2084" s="10">
        <f t="shared" si="260"/>
        <v>40810.911990740737</v>
      </c>
      <c r="T2084" s="10">
        <f t="shared" si="261"/>
        <v>40870.953657407401</v>
      </c>
      <c r="U2084" s="11">
        <f t="shared" si="262"/>
        <v>2011</v>
      </c>
      <c r="V2084" t="str">
        <f t="shared" si="263"/>
        <v>Sep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7"/>
        <v>113.33333333333333</v>
      </c>
      <c r="P2085" s="5">
        <f t="shared" si="256"/>
        <v>34</v>
      </c>
      <c r="Q2085" t="str">
        <f t="shared" si="258"/>
        <v>music</v>
      </c>
      <c r="R2085" t="str">
        <f t="shared" si="259"/>
        <v>indie rock</v>
      </c>
      <c r="S2085" s="10">
        <f t="shared" si="260"/>
        <v>41034.513831018514</v>
      </c>
      <c r="T2085" s="10">
        <f t="shared" si="261"/>
        <v>41064.513831018514</v>
      </c>
      <c r="U2085" s="11">
        <f t="shared" si="262"/>
        <v>2012</v>
      </c>
      <c r="V2085" t="str">
        <f t="shared" si="263"/>
        <v>May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7"/>
        <v>108.33333333333333</v>
      </c>
      <c r="P2086" s="5">
        <f t="shared" si="256"/>
        <v>70.652173913043484</v>
      </c>
      <c r="Q2086" t="str">
        <f t="shared" si="258"/>
        <v>music</v>
      </c>
      <c r="R2086" t="str">
        <f t="shared" si="259"/>
        <v>indie rock</v>
      </c>
      <c r="S2086" s="10">
        <f t="shared" si="260"/>
        <v>41731.624791666662</v>
      </c>
      <c r="T2086" s="10">
        <f t="shared" si="261"/>
        <v>41763.082638888889</v>
      </c>
      <c r="U2086" s="11">
        <f t="shared" si="262"/>
        <v>2014</v>
      </c>
      <c r="V2086" t="str">
        <f t="shared" si="263"/>
        <v>Apr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7"/>
        <v>123.53333333333335</v>
      </c>
      <c r="P2087" s="5">
        <f t="shared" si="256"/>
        <v>89.301204819277103</v>
      </c>
      <c r="Q2087" t="str">
        <f t="shared" si="258"/>
        <v>music</v>
      </c>
      <c r="R2087" t="str">
        <f t="shared" si="259"/>
        <v>indie rock</v>
      </c>
      <c r="S2087" s="10">
        <f t="shared" si="260"/>
        <v>41075.627164351848</v>
      </c>
      <c r="T2087" s="10">
        <f t="shared" si="261"/>
        <v>41105.627164351848</v>
      </c>
      <c r="U2087" s="11">
        <f t="shared" si="262"/>
        <v>2012</v>
      </c>
      <c r="V2087" t="str">
        <f t="shared" si="263"/>
        <v>Jun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7"/>
        <v>100.69999999999999</v>
      </c>
      <c r="P2088" s="5">
        <f t="shared" si="256"/>
        <v>115.08571428571429</v>
      </c>
      <c r="Q2088" t="str">
        <f t="shared" si="258"/>
        <v>music</v>
      </c>
      <c r="R2088" t="str">
        <f t="shared" si="259"/>
        <v>indie rock</v>
      </c>
      <c r="S2088" s="10">
        <f t="shared" si="260"/>
        <v>40860.462175925924</v>
      </c>
      <c r="T2088" s="10">
        <f t="shared" si="261"/>
        <v>40890.999305555553</v>
      </c>
      <c r="U2088" s="11">
        <f t="shared" si="262"/>
        <v>2011</v>
      </c>
      <c r="V2088" t="str">
        <f t="shared" si="263"/>
        <v>Nov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7"/>
        <v>103.53333333333335</v>
      </c>
      <c r="P2089" s="5">
        <f t="shared" si="256"/>
        <v>62.12</v>
      </c>
      <c r="Q2089" t="str">
        <f t="shared" si="258"/>
        <v>music</v>
      </c>
      <c r="R2089" t="str">
        <f t="shared" si="259"/>
        <v>indie rock</v>
      </c>
      <c r="S2089" s="10">
        <f t="shared" si="260"/>
        <v>40763.996041666665</v>
      </c>
      <c r="T2089" s="10">
        <f t="shared" si="261"/>
        <v>40793.996041666665</v>
      </c>
      <c r="U2089" s="11">
        <f t="shared" si="262"/>
        <v>2011</v>
      </c>
      <c r="V2089" t="str">
        <f t="shared" si="263"/>
        <v>Aug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7"/>
        <v>115.51066666666668</v>
      </c>
      <c r="P2090" s="5">
        <f t="shared" si="256"/>
        <v>46.204266666666669</v>
      </c>
      <c r="Q2090" t="str">
        <f t="shared" si="258"/>
        <v>music</v>
      </c>
      <c r="R2090" t="str">
        <f t="shared" si="259"/>
        <v>indie rock</v>
      </c>
      <c r="S2090" s="10">
        <f t="shared" si="260"/>
        <v>40395.506388888884</v>
      </c>
      <c r="T2090" s="10">
        <f t="shared" si="261"/>
        <v>40431.957638888889</v>
      </c>
      <c r="U2090" s="11">
        <f t="shared" si="262"/>
        <v>2010</v>
      </c>
      <c r="V2090" t="str">
        <f t="shared" si="263"/>
        <v>Aug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7"/>
        <v>120.4004</v>
      </c>
      <c r="P2091" s="5">
        <f t="shared" si="256"/>
        <v>48.54854838709678</v>
      </c>
      <c r="Q2091" t="str">
        <f t="shared" si="258"/>
        <v>music</v>
      </c>
      <c r="R2091" t="str">
        <f t="shared" si="259"/>
        <v>indie rock</v>
      </c>
      <c r="S2091" s="10">
        <f t="shared" si="260"/>
        <v>41452.867986111109</v>
      </c>
      <c r="T2091" s="10">
        <f t="shared" si="261"/>
        <v>41487.867986111109</v>
      </c>
      <c r="U2091" s="11">
        <f t="shared" si="262"/>
        <v>2013</v>
      </c>
      <c r="V2091" t="str">
        <f t="shared" si="263"/>
        <v>Jun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7"/>
        <v>115.040375</v>
      </c>
      <c r="P2092" s="5">
        <f t="shared" si="256"/>
        <v>57.520187499999999</v>
      </c>
      <c r="Q2092" t="str">
        <f t="shared" si="258"/>
        <v>music</v>
      </c>
      <c r="R2092" t="str">
        <f t="shared" si="259"/>
        <v>indie rock</v>
      </c>
      <c r="S2092" s="10">
        <f t="shared" si="260"/>
        <v>41299.173090277778</v>
      </c>
      <c r="T2092" s="10">
        <f t="shared" si="261"/>
        <v>41329.173090277778</v>
      </c>
      <c r="U2092" s="11">
        <f t="shared" si="262"/>
        <v>2013</v>
      </c>
      <c r="V2092" t="str">
        <f t="shared" si="263"/>
        <v>Jan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7"/>
        <v>120.46777777777777</v>
      </c>
      <c r="P2093" s="5">
        <f t="shared" si="256"/>
        <v>88.147154471544724</v>
      </c>
      <c r="Q2093" t="str">
        <f t="shared" si="258"/>
        <v>music</v>
      </c>
      <c r="R2093" t="str">
        <f t="shared" si="259"/>
        <v>indie rock</v>
      </c>
      <c r="S2093" s="10">
        <f t="shared" si="260"/>
        <v>40555.114328703698</v>
      </c>
      <c r="T2093" s="10">
        <f t="shared" si="261"/>
        <v>40603.625</v>
      </c>
      <c r="U2093" s="11">
        <f t="shared" si="262"/>
        <v>2011</v>
      </c>
      <c r="V2093" t="str">
        <f t="shared" si="263"/>
        <v>Jan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7"/>
        <v>101.28333333333333</v>
      </c>
      <c r="P2094" s="5">
        <f t="shared" si="256"/>
        <v>110.49090909090908</v>
      </c>
      <c r="Q2094" t="str">
        <f t="shared" si="258"/>
        <v>music</v>
      </c>
      <c r="R2094" t="str">
        <f t="shared" si="259"/>
        <v>indie rock</v>
      </c>
      <c r="S2094" s="10">
        <f t="shared" si="260"/>
        <v>40763.499212962961</v>
      </c>
      <c r="T2094" s="10">
        <f t="shared" si="261"/>
        <v>40823.499212962961</v>
      </c>
      <c r="U2094" s="11">
        <f t="shared" si="262"/>
        <v>2011</v>
      </c>
      <c r="V2094" t="str">
        <f t="shared" si="263"/>
        <v>Aug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7"/>
        <v>102.46666666666667</v>
      </c>
      <c r="P2095" s="5">
        <f t="shared" si="256"/>
        <v>66.826086956521735</v>
      </c>
      <c r="Q2095" t="str">
        <f t="shared" si="258"/>
        <v>music</v>
      </c>
      <c r="R2095" t="str">
        <f t="shared" si="259"/>
        <v>indie rock</v>
      </c>
      <c r="S2095" s="10">
        <f t="shared" si="260"/>
        <v>41205.646203703705</v>
      </c>
      <c r="T2095" s="10">
        <f t="shared" si="261"/>
        <v>41265.68787037037</v>
      </c>
      <c r="U2095" s="11">
        <f t="shared" si="262"/>
        <v>2012</v>
      </c>
      <c r="V2095" t="str">
        <f t="shared" si="263"/>
        <v>Oct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7"/>
        <v>120.54285714285714</v>
      </c>
      <c r="P2096" s="5">
        <f t="shared" si="256"/>
        <v>58.597222222222221</v>
      </c>
      <c r="Q2096" t="str">
        <f t="shared" si="258"/>
        <v>music</v>
      </c>
      <c r="R2096" t="str">
        <f t="shared" si="259"/>
        <v>indie rock</v>
      </c>
      <c r="S2096" s="10">
        <f t="shared" si="260"/>
        <v>40938.811689814815</v>
      </c>
      <c r="T2096" s="10">
        <f t="shared" si="261"/>
        <v>40972.916666666664</v>
      </c>
      <c r="U2096" s="11">
        <f t="shared" si="262"/>
        <v>2012</v>
      </c>
      <c r="V2096" t="str">
        <f t="shared" si="263"/>
        <v>Jan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7"/>
        <v>100</v>
      </c>
      <c r="P2097" s="5">
        <f t="shared" si="256"/>
        <v>113.63636363636364</v>
      </c>
      <c r="Q2097" t="str">
        <f t="shared" si="258"/>
        <v>music</v>
      </c>
      <c r="R2097" t="str">
        <f t="shared" si="259"/>
        <v>indie rock</v>
      </c>
      <c r="S2097" s="10">
        <f t="shared" si="260"/>
        <v>40758.525150462956</v>
      </c>
      <c r="T2097" s="10">
        <f t="shared" si="261"/>
        <v>40818.525150462956</v>
      </c>
      <c r="U2097" s="11">
        <f t="shared" si="262"/>
        <v>2011</v>
      </c>
      <c r="V2097" t="str">
        <f t="shared" si="263"/>
        <v>Aug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7"/>
        <v>101.66666666666666</v>
      </c>
      <c r="P2098" s="5">
        <f t="shared" si="256"/>
        <v>43.571428571428569</v>
      </c>
      <c r="Q2098" t="str">
        <f t="shared" si="258"/>
        <v>music</v>
      </c>
      <c r="R2098" t="str">
        <f t="shared" si="259"/>
        <v>indie rock</v>
      </c>
      <c r="S2098" s="10">
        <f t="shared" si="260"/>
        <v>41192.550173611111</v>
      </c>
      <c r="T2098" s="10">
        <f t="shared" si="261"/>
        <v>41207.957638888889</v>
      </c>
      <c r="U2098" s="11">
        <f t="shared" si="262"/>
        <v>2012</v>
      </c>
      <c r="V2098" t="str">
        <f t="shared" si="263"/>
        <v>Oct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7"/>
        <v>100</v>
      </c>
      <c r="P2099" s="5">
        <f t="shared" si="256"/>
        <v>78.94736842105263</v>
      </c>
      <c r="Q2099" t="str">
        <f t="shared" si="258"/>
        <v>music</v>
      </c>
      <c r="R2099" t="str">
        <f t="shared" si="259"/>
        <v>indie rock</v>
      </c>
      <c r="S2099" s="10">
        <f t="shared" si="260"/>
        <v>40818.376562499994</v>
      </c>
      <c r="T2099" s="10">
        <f t="shared" si="261"/>
        <v>40878.418229166666</v>
      </c>
      <c r="U2099" s="11">
        <f t="shared" si="262"/>
        <v>2011</v>
      </c>
      <c r="V2099" t="str">
        <f t="shared" si="263"/>
        <v>Oct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7"/>
        <v>100.33333333333334</v>
      </c>
      <c r="P2100" s="5">
        <f t="shared" si="256"/>
        <v>188.125</v>
      </c>
      <c r="Q2100" t="str">
        <f t="shared" si="258"/>
        <v>music</v>
      </c>
      <c r="R2100" t="str">
        <f t="shared" si="259"/>
        <v>indie rock</v>
      </c>
      <c r="S2100" s="10">
        <f t="shared" si="260"/>
        <v>40945.905497685184</v>
      </c>
      <c r="T2100" s="10">
        <f t="shared" si="261"/>
        <v>40975.905497685184</v>
      </c>
      <c r="U2100" s="11">
        <f t="shared" si="262"/>
        <v>2012</v>
      </c>
      <c r="V2100" t="str">
        <f t="shared" si="263"/>
        <v>Feb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7"/>
        <v>132.36666666666667</v>
      </c>
      <c r="P2101" s="5">
        <f t="shared" si="256"/>
        <v>63.031746031746032</v>
      </c>
      <c r="Q2101" t="str">
        <f t="shared" si="258"/>
        <v>music</v>
      </c>
      <c r="R2101" t="str">
        <f t="shared" si="259"/>
        <v>indie rock</v>
      </c>
      <c r="S2101" s="10">
        <f t="shared" si="260"/>
        <v>42173.53800925926</v>
      </c>
      <c r="T2101" s="10">
        <f t="shared" si="261"/>
        <v>42186.944444444445</v>
      </c>
      <c r="U2101" s="11">
        <f t="shared" si="262"/>
        <v>2015</v>
      </c>
      <c r="V2101" t="str">
        <f t="shared" si="263"/>
        <v>Jun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7"/>
        <v>136.66666666666666</v>
      </c>
      <c r="P2102" s="5">
        <f t="shared" si="256"/>
        <v>30.37037037037037</v>
      </c>
      <c r="Q2102" t="str">
        <f t="shared" si="258"/>
        <v>music</v>
      </c>
      <c r="R2102" t="str">
        <f t="shared" si="259"/>
        <v>indie rock</v>
      </c>
      <c r="S2102" s="10">
        <f t="shared" si="260"/>
        <v>41074.62663194444</v>
      </c>
      <c r="T2102" s="10">
        <f t="shared" si="261"/>
        <v>41089.957638888889</v>
      </c>
      <c r="U2102" s="11">
        <f t="shared" si="262"/>
        <v>2012</v>
      </c>
      <c r="V2102" t="str">
        <f t="shared" si="263"/>
        <v>Jun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7"/>
        <v>113.25</v>
      </c>
      <c r="P2103" s="5">
        <f t="shared" si="256"/>
        <v>51.477272727272727</v>
      </c>
      <c r="Q2103" t="str">
        <f t="shared" si="258"/>
        <v>music</v>
      </c>
      <c r="R2103" t="str">
        <f t="shared" si="259"/>
        <v>indie rock</v>
      </c>
      <c r="S2103" s="10">
        <f t="shared" si="260"/>
        <v>40891.941134259258</v>
      </c>
      <c r="T2103" s="10">
        <f t="shared" si="261"/>
        <v>40951.941134259258</v>
      </c>
      <c r="U2103" s="11">
        <f t="shared" si="262"/>
        <v>2011</v>
      </c>
      <c r="V2103" t="str">
        <f t="shared" si="263"/>
        <v>Dec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7"/>
        <v>136</v>
      </c>
      <c r="P2104" s="5">
        <f t="shared" si="256"/>
        <v>35.789473684210527</v>
      </c>
      <c r="Q2104" t="str">
        <f t="shared" si="258"/>
        <v>music</v>
      </c>
      <c r="R2104" t="str">
        <f t="shared" si="259"/>
        <v>indie rock</v>
      </c>
      <c r="S2104" s="10">
        <f t="shared" si="260"/>
        <v>40638.660277777773</v>
      </c>
      <c r="T2104" s="10">
        <f t="shared" si="261"/>
        <v>40668.660277777773</v>
      </c>
      <c r="U2104" s="11">
        <f t="shared" si="262"/>
        <v>2011</v>
      </c>
      <c r="V2104" t="str">
        <f t="shared" si="263"/>
        <v>Apr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7"/>
        <v>146.12318374694613</v>
      </c>
      <c r="P2105" s="5">
        <f t="shared" si="256"/>
        <v>98.817391304347822</v>
      </c>
      <c r="Q2105" t="str">
        <f t="shared" si="258"/>
        <v>music</v>
      </c>
      <c r="R2105" t="str">
        <f t="shared" si="259"/>
        <v>indie rock</v>
      </c>
      <c r="S2105" s="10">
        <f t="shared" si="260"/>
        <v>41192.546608796292</v>
      </c>
      <c r="T2105" s="10">
        <f t="shared" si="261"/>
        <v>41222.588275462964</v>
      </c>
      <c r="U2105" s="11">
        <f t="shared" si="262"/>
        <v>2012</v>
      </c>
      <c r="V2105" t="str">
        <f t="shared" si="263"/>
        <v>Oct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7"/>
        <v>129.5</v>
      </c>
      <c r="P2106" s="5">
        <f t="shared" si="256"/>
        <v>28</v>
      </c>
      <c r="Q2106" t="str">
        <f t="shared" si="258"/>
        <v>music</v>
      </c>
      <c r="R2106" t="str">
        <f t="shared" si="259"/>
        <v>indie rock</v>
      </c>
      <c r="S2106" s="10">
        <f t="shared" si="260"/>
        <v>41393.86613425926</v>
      </c>
      <c r="T2106" s="10">
        <f t="shared" si="261"/>
        <v>41424.791666666664</v>
      </c>
      <c r="U2106" s="11">
        <f t="shared" si="262"/>
        <v>2013</v>
      </c>
      <c r="V2106" t="str">
        <f t="shared" si="263"/>
        <v>Apr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7"/>
        <v>254</v>
      </c>
      <c r="P2107" s="5">
        <f t="shared" si="256"/>
        <v>51.313131313131315</v>
      </c>
      <c r="Q2107" t="str">
        <f t="shared" si="258"/>
        <v>music</v>
      </c>
      <c r="R2107" t="str">
        <f t="shared" si="259"/>
        <v>indie rock</v>
      </c>
      <c r="S2107" s="10">
        <f t="shared" si="260"/>
        <v>41951.580474537033</v>
      </c>
      <c r="T2107" s="10">
        <f t="shared" si="261"/>
        <v>41963.958333333336</v>
      </c>
      <c r="U2107" s="11">
        <f t="shared" si="262"/>
        <v>2014</v>
      </c>
      <c r="V2107" t="str">
        <f t="shared" si="263"/>
        <v>Nov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7"/>
        <v>107.04545454545456</v>
      </c>
      <c r="P2108" s="5">
        <f t="shared" si="256"/>
        <v>53.522727272727273</v>
      </c>
      <c r="Q2108" t="str">
        <f t="shared" si="258"/>
        <v>music</v>
      </c>
      <c r="R2108" t="str">
        <f t="shared" si="259"/>
        <v>indie rock</v>
      </c>
      <c r="S2108" s="10">
        <f t="shared" si="260"/>
        <v>41270.006643518514</v>
      </c>
      <c r="T2108" s="10">
        <f t="shared" si="261"/>
        <v>41300.006643518514</v>
      </c>
      <c r="U2108" s="11">
        <f t="shared" si="262"/>
        <v>2012</v>
      </c>
      <c r="V2108" t="str">
        <f t="shared" si="263"/>
        <v>Dec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7"/>
        <v>107.73299999999999</v>
      </c>
      <c r="P2109" s="5">
        <f t="shared" si="256"/>
        <v>37.149310344827583</v>
      </c>
      <c r="Q2109" t="str">
        <f t="shared" si="258"/>
        <v>music</v>
      </c>
      <c r="R2109" t="str">
        <f t="shared" si="259"/>
        <v>indie rock</v>
      </c>
      <c r="S2109" s="10">
        <f t="shared" si="260"/>
        <v>41934.502233796295</v>
      </c>
      <c r="T2109" s="10">
        <f t="shared" si="261"/>
        <v>41955.543900462959</v>
      </c>
      <c r="U2109" s="11">
        <f t="shared" si="262"/>
        <v>2014</v>
      </c>
      <c r="V2109" t="str">
        <f t="shared" si="263"/>
        <v>Oct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7"/>
        <v>107.31250000000001</v>
      </c>
      <c r="P2110" s="5">
        <f t="shared" si="256"/>
        <v>89.895287958115176</v>
      </c>
      <c r="Q2110" t="str">
        <f t="shared" si="258"/>
        <v>music</v>
      </c>
      <c r="R2110" t="str">
        <f t="shared" si="259"/>
        <v>indie rock</v>
      </c>
      <c r="S2110" s="10">
        <f t="shared" si="260"/>
        <v>41134.967361111107</v>
      </c>
      <c r="T2110" s="10">
        <f t="shared" si="261"/>
        <v>41161.954861111109</v>
      </c>
      <c r="U2110" s="11">
        <f t="shared" si="262"/>
        <v>2012</v>
      </c>
      <c r="V2110" t="str">
        <f t="shared" si="263"/>
        <v>Aug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7"/>
        <v>106.52500000000001</v>
      </c>
      <c r="P2111" s="5">
        <f t="shared" si="256"/>
        <v>106.52500000000001</v>
      </c>
      <c r="Q2111" t="str">
        <f t="shared" si="258"/>
        <v>music</v>
      </c>
      <c r="R2111" t="str">
        <f t="shared" si="259"/>
        <v>indie rock</v>
      </c>
      <c r="S2111" s="10">
        <f t="shared" si="260"/>
        <v>42160.500196759262</v>
      </c>
      <c r="T2111" s="10">
        <f t="shared" si="261"/>
        <v>42190.500196759262</v>
      </c>
      <c r="U2111" s="11">
        <f t="shared" si="262"/>
        <v>2015</v>
      </c>
      <c r="V2111" t="str">
        <f t="shared" si="263"/>
        <v>Jun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7"/>
        <v>100.35000000000001</v>
      </c>
      <c r="P2112" s="5">
        <f t="shared" si="256"/>
        <v>52.815789473684212</v>
      </c>
      <c r="Q2112" t="str">
        <f t="shared" si="258"/>
        <v>music</v>
      </c>
      <c r="R2112" t="str">
        <f t="shared" si="259"/>
        <v>indie rock</v>
      </c>
      <c r="S2112" s="10">
        <f t="shared" si="260"/>
        <v>41759.462604166663</v>
      </c>
      <c r="T2112" s="10">
        <f t="shared" si="261"/>
        <v>41786.999305555553</v>
      </c>
      <c r="U2112" s="11">
        <f t="shared" si="262"/>
        <v>2014</v>
      </c>
      <c r="V2112" t="str">
        <f t="shared" si="263"/>
        <v>Apr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7"/>
        <v>106.5</v>
      </c>
      <c r="P2113" s="5">
        <f t="shared" si="256"/>
        <v>54.615384615384613</v>
      </c>
      <c r="Q2113" t="str">
        <f t="shared" si="258"/>
        <v>music</v>
      </c>
      <c r="R2113" t="str">
        <f t="shared" si="259"/>
        <v>indie rock</v>
      </c>
      <c r="S2113" s="10">
        <f t="shared" si="260"/>
        <v>40702.988715277774</v>
      </c>
      <c r="T2113" s="10">
        <f t="shared" si="261"/>
        <v>40769.833333333328</v>
      </c>
      <c r="U2113" s="11">
        <f t="shared" si="262"/>
        <v>2011</v>
      </c>
      <c r="V2113" t="str">
        <f t="shared" si="263"/>
        <v>Jun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7"/>
        <v>100</v>
      </c>
      <c r="P2114" s="5">
        <f t="shared" ref="P2114:P2177" si="264">IFERROR(E2114/L2114,0)</f>
        <v>27.272727272727273</v>
      </c>
      <c r="Q2114" t="str">
        <f t="shared" si="258"/>
        <v>music</v>
      </c>
      <c r="R2114" t="str">
        <f t="shared" si="259"/>
        <v>indie rock</v>
      </c>
      <c r="S2114" s="10">
        <f t="shared" si="260"/>
        <v>41365.719826388886</v>
      </c>
      <c r="T2114" s="10">
        <f t="shared" si="261"/>
        <v>41379.719826388886</v>
      </c>
      <c r="U2114" s="11">
        <f t="shared" si="262"/>
        <v>2013</v>
      </c>
      <c r="V2114" t="str">
        <f t="shared" si="263"/>
        <v>Apr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5">(E2115/D2115)*100</f>
        <v>104.85714285714285</v>
      </c>
      <c r="P2115" s="5">
        <f t="shared" si="264"/>
        <v>68.598130841121488</v>
      </c>
      <c r="Q2115" t="str">
        <f t="shared" ref="Q2115:Q2178" si="266">LEFT(N2115,FIND("/",N2115)-1)</f>
        <v>music</v>
      </c>
      <c r="R2115" t="str">
        <f t="shared" ref="R2115:R2178" si="267">MID(N2115,FIND("/",N2115)+1,9999)</f>
        <v>indie rock</v>
      </c>
      <c r="S2115" s="10">
        <f t="shared" ref="S2115:S2178" si="268">(((J2115/60)/60)/24)+DATE(1970,1,1)+(-5/24)</f>
        <v>41870.657129629624</v>
      </c>
      <c r="T2115" s="10">
        <f t="shared" ref="T2115:T2178" si="269">(((I2115/60)/60)/24)+DATE(1970,1,1)+(-5/24)</f>
        <v>41905.657129629624</v>
      </c>
      <c r="U2115" s="11">
        <f t="shared" ref="U2115:U2178" si="270">YEAR(S2115)</f>
        <v>2014</v>
      </c>
      <c r="V2115" t="str">
        <f t="shared" ref="V2115:V2178" si="271">TEXT(S2115, "mmm")</f>
        <v>Aug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5"/>
        <v>104.69999999999999</v>
      </c>
      <c r="P2116" s="5">
        <f t="shared" si="264"/>
        <v>35.612244897959187</v>
      </c>
      <c r="Q2116" t="str">
        <f t="shared" si="266"/>
        <v>music</v>
      </c>
      <c r="R2116" t="str">
        <f t="shared" si="267"/>
        <v>indie rock</v>
      </c>
      <c r="S2116" s="10">
        <f t="shared" si="268"/>
        <v>40458.607291666667</v>
      </c>
      <c r="T2116" s="10">
        <f t="shared" si="269"/>
        <v>40520.999305555553</v>
      </c>
      <c r="U2116" s="11">
        <f t="shared" si="270"/>
        <v>2010</v>
      </c>
      <c r="V2116" t="str">
        <f t="shared" si="271"/>
        <v>Oct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5"/>
        <v>225.66666666666669</v>
      </c>
      <c r="P2117" s="5">
        <f t="shared" si="264"/>
        <v>94.027777777777771</v>
      </c>
      <c r="Q2117" t="str">
        <f t="shared" si="266"/>
        <v>music</v>
      </c>
      <c r="R2117" t="str">
        <f t="shared" si="267"/>
        <v>indie rock</v>
      </c>
      <c r="S2117" s="10">
        <f t="shared" si="268"/>
        <v>40563.872696759259</v>
      </c>
      <c r="T2117" s="10">
        <f t="shared" si="269"/>
        <v>40593.872696759259</v>
      </c>
      <c r="U2117" s="11">
        <f t="shared" si="270"/>
        <v>2011</v>
      </c>
      <c r="V2117" t="str">
        <f t="shared" si="271"/>
        <v>Jan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5"/>
        <v>100.90416666666667</v>
      </c>
      <c r="P2118" s="5">
        <f t="shared" si="264"/>
        <v>526.45652173913038</v>
      </c>
      <c r="Q2118" t="str">
        <f t="shared" si="266"/>
        <v>music</v>
      </c>
      <c r="R2118" t="str">
        <f t="shared" si="267"/>
        <v>indie rock</v>
      </c>
      <c r="S2118" s="10">
        <f t="shared" si="268"/>
        <v>41136.569479166668</v>
      </c>
      <c r="T2118" s="10">
        <f t="shared" si="269"/>
        <v>41184.569479166668</v>
      </c>
      <c r="U2118" s="11">
        <f t="shared" si="270"/>
        <v>2012</v>
      </c>
      <c r="V2118" t="str">
        <f t="shared" si="271"/>
        <v>Aug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5"/>
        <v>147.75</v>
      </c>
      <c r="P2119" s="5">
        <f t="shared" si="264"/>
        <v>50.657142857142858</v>
      </c>
      <c r="Q2119" t="str">
        <f t="shared" si="266"/>
        <v>music</v>
      </c>
      <c r="R2119" t="str">
        <f t="shared" si="267"/>
        <v>indie rock</v>
      </c>
      <c r="S2119" s="10">
        <f t="shared" si="268"/>
        <v>42289.851261574069</v>
      </c>
      <c r="T2119" s="10">
        <f t="shared" si="269"/>
        <v>42303.999305555553</v>
      </c>
      <c r="U2119" s="11">
        <f t="shared" si="270"/>
        <v>2015</v>
      </c>
      <c r="V2119" t="str">
        <f t="shared" si="271"/>
        <v>Oct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5"/>
        <v>134.61099999999999</v>
      </c>
      <c r="P2120" s="5">
        <f t="shared" si="264"/>
        <v>79.182941176470578</v>
      </c>
      <c r="Q2120" t="str">
        <f t="shared" si="266"/>
        <v>music</v>
      </c>
      <c r="R2120" t="str">
        <f t="shared" si="267"/>
        <v>indie rock</v>
      </c>
      <c r="S2120" s="10">
        <f t="shared" si="268"/>
        <v>40718.631203703699</v>
      </c>
      <c r="T2120" s="10">
        <f t="shared" si="269"/>
        <v>40748.631203703699</v>
      </c>
      <c r="U2120" s="11">
        <f t="shared" si="270"/>
        <v>2011</v>
      </c>
      <c r="V2120" t="str">
        <f t="shared" si="271"/>
        <v>Jun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5"/>
        <v>100.75</v>
      </c>
      <c r="P2121" s="5">
        <f t="shared" si="264"/>
        <v>91.590909090909093</v>
      </c>
      <c r="Q2121" t="str">
        <f t="shared" si="266"/>
        <v>music</v>
      </c>
      <c r="R2121" t="str">
        <f t="shared" si="267"/>
        <v>indie rock</v>
      </c>
      <c r="S2121" s="10">
        <f t="shared" si="268"/>
        <v>41106.921817129631</v>
      </c>
      <c r="T2121" s="10">
        <f t="shared" si="269"/>
        <v>41136.921817129631</v>
      </c>
      <c r="U2121" s="11">
        <f t="shared" si="270"/>
        <v>2012</v>
      </c>
      <c r="V2121" t="str">
        <f t="shared" si="271"/>
        <v>Jul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5"/>
        <v>100.880375</v>
      </c>
      <c r="P2122" s="5">
        <f t="shared" si="264"/>
        <v>116.96275362318841</v>
      </c>
      <c r="Q2122" t="str">
        <f t="shared" si="266"/>
        <v>music</v>
      </c>
      <c r="R2122" t="str">
        <f t="shared" si="267"/>
        <v>indie rock</v>
      </c>
      <c r="S2122" s="10">
        <f t="shared" si="268"/>
        <v>41591.756203703699</v>
      </c>
      <c r="T2122" s="10">
        <f t="shared" si="269"/>
        <v>41640.756203703699</v>
      </c>
      <c r="U2122" s="11">
        <f t="shared" si="270"/>
        <v>2013</v>
      </c>
      <c r="V2122" t="str">
        <f t="shared" si="271"/>
        <v>Nov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5"/>
        <v>0.56800000000000006</v>
      </c>
      <c r="P2123" s="5">
        <f t="shared" si="264"/>
        <v>28.4</v>
      </c>
      <c r="Q2123" t="str">
        <f t="shared" si="266"/>
        <v>games</v>
      </c>
      <c r="R2123" t="str">
        <f t="shared" si="267"/>
        <v>video games</v>
      </c>
      <c r="S2123" s="10">
        <f t="shared" si="268"/>
        <v>42716.534120370365</v>
      </c>
      <c r="T2123" s="10">
        <f t="shared" si="269"/>
        <v>42746.534120370365</v>
      </c>
      <c r="U2123" s="11">
        <f t="shared" si="270"/>
        <v>2016</v>
      </c>
      <c r="V2123" t="str">
        <f t="shared" si="271"/>
        <v>Dec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5"/>
        <v>0.38750000000000001</v>
      </c>
      <c r="P2124" s="5">
        <f t="shared" si="264"/>
        <v>103.33333333333333</v>
      </c>
      <c r="Q2124" t="str">
        <f t="shared" si="266"/>
        <v>games</v>
      </c>
      <c r="R2124" t="str">
        <f t="shared" si="267"/>
        <v>video games</v>
      </c>
      <c r="S2124" s="10">
        <f t="shared" si="268"/>
        <v>42712.092233796291</v>
      </c>
      <c r="T2124" s="10">
        <f t="shared" si="269"/>
        <v>42742.092233796291</v>
      </c>
      <c r="U2124" s="11">
        <f t="shared" si="270"/>
        <v>2016</v>
      </c>
      <c r="V2124" t="str">
        <f t="shared" si="271"/>
        <v>Dec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5"/>
        <v>10</v>
      </c>
      <c r="P2125" s="5">
        <f t="shared" si="264"/>
        <v>10</v>
      </c>
      <c r="Q2125" t="str">
        <f t="shared" si="266"/>
        <v>games</v>
      </c>
      <c r="R2125" t="str">
        <f t="shared" si="267"/>
        <v>video games</v>
      </c>
      <c r="S2125" s="10">
        <f t="shared" si="268"/>
        <v>40198.216516203705</v>
      </c>
      <c r="T2125" s="10">
        <f t="shared" si="269"/>
        <v>40252.082638888889</v>
      </c>
      <c r="U2125" s="11">
        <f t="shared" si="270"/>
        <v>2010</v>
      </c>
      <c r="V2125" t="str">
        <f t="shared" si="271"/>
        <v>Jan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5"/>
        <v>10.454545454545453</v>
      </c>
      <c r="P2126" s="5">
        <f t="shared" si="264"/>
        <v>23</v>
      </c>
      <c r="Q2126" t="str">
        <f t="shared" si="266"/>
        <v>games</v>
      </c>
      <c r="R2126" t="str">
        <f t="shared" si="267"/>
        <v>video games</v>
      </c>
      <c r="S2126" s="10">
        <f t="shared" si="268"/>
        <v>40463.819849537031</v>
      </c>
      <c r="T2126" s="10">
        <f t="shared" si="269"/>
        <v>40512</v>
      </c>
      <c r="U2126" s="11">
        <f t="shared" si="270"/>
        <v>2010</v>
      </c>
      <c r="V2126" t="str">
        <f t="shared" si="271"/>
        <v>Oct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5"/>
        <v>1.4200000000000002</v>
      </c>
      <c r="P2127" s="5">
        <f t="shared" si="264"/>
        <v>31.555555555555557</v>
      </c>
      <c r="Q2127" t="str">
        <f t="shared" si="266"/>
        <v>games</v>
      </c>
      <c r="R2127" t="str">
        <f t="shared" si="267"/>
        <v>video games</v>
      </c>
      <c r="S2127" s="10">
        <f t="shared" si="268"/>
        <v>42190.815196759257</v>
      </c>
      <c r="T2127" s="10">
        <f t="shared" si="269"/>
        <v>42220.815196759257</v>
      </c>
      <c r="U2127" s="11">
        <f t="shared" si="270"/>
        <v>2015</v>
      </c>
      <c r="V2127" t="str">
        <f t="shared" si="271"/>
        <v>Jul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5"/>
        <v>0.05</v>
      </c>
      <c r="P2128" s="5">
        <f t="shared" si="264"/>
        <v>5</v>
      </c>
      <c r="Q2128" t="str">
        <f t="shared" si="266"/>
        <v>games</v>
      </c>
      <c r="R2128" t="str">
        <f t="shared" si="267"/>
        <v>video games</v>
      </c>
      <c r="S2128" s="10">
        <f t="shared" si="268"/>
        <v>41951.76489583333</v>
      </c>
      <c r="T2128" s="10">
        <f t="shared" si="269"/>
        <v>41981.76489583333</v>
      </c>
      <c r="U2128" s="11">
        <f t="shared" si="270"/>
        <v>2014</v>
      </c>
      <c r="V2128" t="str">
        <f t="shared" si="271"/>
        <v>Nov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5"/>
        <v>28.842857142857142</v>
      </c>
      <c r="P2129" s="5">
        <f t="shared" si="264"/>
        <v>34.220338983050844</v>
      </c>
      <c r="Q2129" t="str">
        <f t="shared" si="266"/>
        <v>games</v>
      </c>
      <c r="R2129" t="str">
        <f t="shared" si="267"/>
        <v>video games</v>
      </c>
      <c r="S2129" s="10">
        <f t="shared" si="268"/>
        <v>42045.297025462954</v>
      </c>
      <c r="T2129" s="10">
        <f t="shared" si="269"/>
        <v>42075.255358796298</v>
      </c>
      <c r="U2129" s="11">
        <f t="shared" si="270"/>
        <v>2015</v>
      </c>
      <c r="V2129" t="str">
        <f t="shared" si="271"/>
        <v>Feb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5"/>
        <v>0.16666666666666669</v>
      </c>
      <c r="P2130" s="5">
        <f t="shared" si="264"/>
        <v>25</v>
      </c>
      <c r="Q2130" t="str">
        <f t="shared" si="266"/>
        <v>games</v>
      </c>
      <c r="R2130" t="str">
        <f t="shared" si="267"/>
        <v>video games</v>
      </c>
      <c r="S2130" s="10">
        <f t="shared" si="268"/>
        <v>41843.564456018517</v>
      </c>
      <c r="T2130" s="10">
        <f t="shared" si="269"/>
        <v>41903.564456018517</v>
      </c>
      <c r="U2130" s="11">
        <f t="shared" si="270"/>
        <v>2014</v>
      </c>
      <c r="V2130" t="str">
        <f t="shared" si="271"/>
        <v>Jul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5"/>
        <v>11.799999999999999</v>
      </c>
      <c r="P2131" s="5">
        <f t="shared" si="264"/>
        <v>19.666666666666668</v>
      </c>
      <c r="Q2131" t="str">
        <f t="shared" si="266"/>
        <v>games</v>
      </c>
      <c r="R2131" t="str">
        <f t="shared" si="267"/>
        <v>video games</v>
      </c>
      <c r="S2131" s="10">
        <f t="shared" si="268"/>
        <v>42408.815972222219</v>
      </c>
      <c r="T2131" s="10">
        <f t="shared" si="269"/>
        <v>42438.815972222219</v>
      </c>
      <c r="U2131" s="11">
        <f t="shared" si="270"/>
        <v>2016</v>
      </c>
      <c r="V2131" t="str">
        <f t="shared" si="271"/>
        <v>Feb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5"/>
        <v>0.20238095238095236</v>
      </c>
      <c r="P2132" s="5">
        <f t="shared" si="264"/>
        <v>21.25</v>
      </c>
      <c r="Q2132" t="str">
        <f t="shared" si="266"/>
        <v>games</v>
      </c>
      <c r="R2132" t="str">
        <f t="shared" si="267"/>
        <v>video games</v>
      </c>
      <c r="S2132" s="10">
        <f t="shared" si="268"/>
        <v>41831.87804398148</v>
      </c>
      <c r="T2132" s="10">
        <f t="shared" si="269"/>
        <v>41866.87804398148</v>
      </c>
      <c r="U2132" s="11">
        <f t="shared" si="270"/>
        <v>2014</v>
      </c>
      <c r="V2132" t="str">
        <f t="shared" si="271"/>
        <v>Jul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5"/>
        <v>5</v>
      </c>
      <c r="P2133" s="5">
        <f t="shared" si="264"/>
        <v>8.3333333333333339</v>
      </c>
      <c r="Q2133" t="str">
        <f t="shared" si="266"/>
        <v>games</v>
      </c>
      <c r="R2133" t="str">
        <f t="shared" si="267"/>
        <v>video games</v>
      </c>
      <c r="S2133" s="10">
        <f t="shared" si="268"/>
        <v>42166.998738425922</v>
      </c>
      <c r="T2133" s="10">
        <f t="shared" si="269"/>
        <v>42196.998738425922</v>
      </c>
      <c r="U2133" s="11">
        <f t="shared" si="270"/>
        <v>2015</v>
      </c>
      <c r="V2133" t="str">
        <f t="shared" si="271"/>
        <v>Jun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5"/>
        <v>2.1129899999999995</v>
      </c>
      <c r="P2134" s="5">
        <f t="shared" si="264"/>
        <v>21.34333333333333</v>
      </c>
      <c r="Q2134" t="str">
        <f t="shared" si="266"/>
        <v>games</v>
      </c>
      <c r="R2134" t="str">
        <f t="shared" si="267"/>
        <v>video games</v>
      </c>
      <c r="S2134" s="10">
        <f t="shared" si="268"/>
        <v>41643.27884259259</v>
      </c>
      <c r="T2134" s="10">
        <f t="shared" si="269"/>
        <v>41673.27884259259</v>
      </c>
      <c r="U2134" s="11">
        <f t="shared" si="270"/>
        <v>2014</v>
      </c>
      <c r="V2134" t="str">
        <f t="shared" si="271"/>
        <v>Jan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5"/>
        <v>1.6</v>
      </c>
      <c r="P2135" s="5">
        <f t="shared" si="264"/>
        <v>5.333333333333333</v>
      </c>
      <c r="Q2135" t="str">
        <f t="shared" si="266"/>
        <v>games</v>
      </c>
      <c r="R2135" t="str">
        <f t="shared" si="267"/>
        <v>video games</v>
      </c>
      <c r="S2135" s="10">
        <f t="shared" si="268"/>
        <v>40618.888877314814</v>
      </c>
      <c r="T2135" s="10">
        <f t="shared" si="269"/>
        <v>40657.082638888889</v>
      </c>
      <c r="U2135" s="11">
        <f t="shared" si="270"/>
        <v>2011</v>
      </c>
      <c r="V2135" t="str">
        <f t="shared" si="271"/>
        <v>Mar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5"/>
        <v>1.7333333333333332</v>
      </c>
      <c r="P2136" s="5">
        <f t="shared" si="264"/>
        <v>34.666666666666664</v>
      </c>
      <c r="Q2136" t="str">
        <f t="shared" si="266"/>
        <v>games</v>
      </c>
      <c r="R2136" t="str">
        <f t="shared" si="267"/>
        <v>video games</v>
      </c>
      <c r="S2136" s="10">
        <f t="shared" si="268"/>
        <v>41361.678136574068</v>
      </c>
      <c r="T2136" s="10">
        <f t="shared" si="269"/>
        <v>41391.678136574068</v>
      </c>
      <c r="U2136" s="11">
        <f t="shared" si="270"/>
        <v>2013</v>
      </c>
      <c r="V2136" t="str">
        <f t="shared" si="271"/>
        <v>Mar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5"/>
        <v>9.56</v>
      </c>
      <c r="P2137" s="5">
        <f t="shared" si="264"/>
        <v>21.727272727272727</v>
      </c>
      <c r="Q2137" t="str">
        <f t="shared" si="266"/>
        <v>games</v>
      </c>
      <c r="R2137" t="str">
        <f t="shared" si="267"/>
        <v>video games</v>
      </c>
      <c r="S2137" s="10">
        <f t="shared" si="268"/>
        <v>41156.755011574067</v>
      </c>
      <c r="T2137" s="10">
        <f t="shared" si="269"/>
        <v>41186.755011574067</v>
      </c>
      <c r="U2137" s="11">
        <f t="shared" si="270"/>
        <v>2012</v>
      </c>
      <c r="V2137" t="str">
        <f t="shared" si="271"/>
        <v>Sep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5"/>
        <v>5.9612499999999999E-2</v>
      </c>
      <c r="P2138" s="5">
        <f t="shared" si="264"/>
        <v>11.922499999999999</v>
      </c>
      <c r="Q2138" t="str">
        <f t="shared" si="266"/>
        <v>games</v>
      </c>
      <c r="R2138" t="str">
        <f t="shared" si="267"/>
        <v>video games</v>
      </c>
      <c r="S2138" s="10">
        <f t="shared" si="268"/>
        <v>41536.300763888888</v>
      </c>
      <c r="T2138" s="10">
        <f t="shared" si="269"/>
        <v>41566.300763888888</v>
      </c>
      <c r="U2138" s="11">
        <f t="shared" si="270"/>
        <v>2013</v>
      </c>
      <c r="V2138" t="str">
        <f t="shared" si="271"/>
        <v>Sep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5"/>
        <v>28.405999999999999</v>
      </c>
      <c r="P2139" s="5">
        <f t="shared" si="264"/>
        <v>26.59737827715356</v>
      </c>
      <c r="Q2139" t="str">
        <f t="shared" si="266"/>
        <v>games</v>
      </c>
      <c r="R2139" t="str">
        <f t="shared" si="267"/>
        <v>video games</v>
      </c>
      <c r="S2139" s="10">
        <f t="shared" si="268"/>
        <v>41948.562835648147</v>
      </c>
      <c r="T2139" s="10">
        <f t="shared" si="269"/>
        <v>41978.562835648147</v>
      </c>
      <c r="U2139" s="11">
        <f t="shared" si="270"/>
        <v>2014</v>
      </c>
      <c r="V2139" t="str">
        <f t="shared" si="271"/>
        <v>Nov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5"/>
        <v>12.8</v>
      </c>
      <c r="P2140" s="5">
        <f t="shared" si="264"/>
        <v>10.666666666666666</v>
      </c>
      <c r="Q2140" t="str">
        <f t="shared" si="266"/>
        <v>games</v>
      </c>
      <c r="R2140" t="str">
        <f t="shared" si="267"/>
        <v>video games</v>
      </c>
      <c r="S2140" s="10">
        <f t="shared" si="268"/>
        <v>41556.804849537039</v>
      </c>
      <c r="T2140" s="10">
        <f t="shared" si="269"/>
        <v>41586.846516203703</v>
      </c>
      <c r="U2140" s="11">
        <f t="shared" si="270"/>
        <v>2013</v>
      </c>
      <c r="V2140" t="str">
        <f t="shared" si="271"/>
        <v>Oct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5"/>
        <v>5.42</v>
      </c>
      <c r="P2141" s="5">
        <f t="shared" si="264"/>
        <v>29.035714285714285</v>
      </c>
      <c r="Q2141" t="str">
        <f t="shared" si="266"/>
        <v>games</v>
      </c>
      <c r="R2141" t="str">
        <f t="shared" si="267"/>
        <v>video games</v>
      </c>
      <c r="S2141" s="10">
        <f t="shared" si="268"/>
        <v>42647.541759259257</v>
      </c>
      <c r="T2141" s="10">
        <f t="shared" si="269"/>
        <v>42677.541759259257</v>
      </c>
      <c r="U2141" s="11">
        <f t="shared" si="270"/>
        <v>2016</v>
      </c>
      <c r="V2141" t="str">
        <f t="shared" si="271"/>
        <v>Oct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5"/>
        <v>0.11199999999999999</v>
      </c>
      <c r="P2142" s="5">
        <f t="shared" si="264"/>
        <v>50.909090909090907</v>
      </c>
      <c r="Q2142" t="str">
        <f t="shared" si="266"/>
        <v>games</v>
      </c>
      <c r="R2142" t="str">
        <f t="shared" si="267"/>
        <v>video games</v>
      </c>
      <c r="S2142" s="10">
        <f t="shared" si="268"/>
        <v>41255.625277777777</v>
      </c>
      <c r="T2142" s="10">
        <f t="shared" si="269"/>
        <v>41285.625277777777</v>
      </c>
      <c r="U2142" s="11">
        <f t="shared" si="270"/>
        <v>2012</v>
      </c>
      <c r="V2142" t="str">
        <f t="shared" si="271"/>
        <v>Dec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5"/>
        <v>0</v>
      </c>
      <c r="P2143" s="5">
        <f t="shared" si="264"/>
        <v>0</v>
      </c>
      <c r="Q2143" t="str">
        <f t="shared" si="266"/>
        <v>games</v>
      </c>
      <c r="R2143" t="str">
        <f t="shared" si="267"/>
        <v>video games</v>
      </c>
      <c r="S2143" s="10">
        <f t="shared" si="268"/>
        <v>41927.027303240735</v>
      </c>
      <c r="T2143" s="10">
        <f t="shared" si="269"/>
        <v>41957.068969907406</v>
      </c>
      <c r="U2143" s="11">
        <f t="shared" si="270"/>
        <v>2014</v>
      </c>
      <c r="V2143" t="str">
        <f t="shared" si="271"/>
        <v>Oct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5"/>
        <v>5.7238095238095239</v>
      </c>
      <c r="P2144" s="5">
        <f t="shared" si="264"/>
        <v>50.083333333333336</v>
      </c>
      <c r="Q2144" t="str">
        <f t="shared" si="266"/>
        <v>games</v>
      </c>
      <c r="R2144" t="str">
        <f t="shared" si="267"/>
        <v>video games</v>
      </c>
      <c r="S2144" s="10">
        <f t="shared" si="268"/>
        <v>42340.493171296293</v>
      </c>
      <c r="T2144" s="10">
        <f t="shared" si="269"/>
        <v>42368.493171296293</v>
      </c>
      <c r="U2144" s="11">
        <f t="shared" si="270"/>
        <v>2015</v>
      </c>
      <c r="V2144" t="str">
        <f t="shared" si="271"/>
        <v>Dec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5"/>
        <v>11.25</v>
      </c>
      <c r="P2145" s="5">
        <f t="shared" si="264"/>
        <v>45</v>
      </c>
      <c r="Q2145" t="str">
        <f t="shared" si="266"/>
        <v>games</v>
      </c>
      <c r="R2145" t="str">
        <f t="shared" si="267"/>
        <v>video games</v>
      </c>
      <c r="S2145" s="10">
        <f t="shared" si="268"/>
        <v>40332.678379629629</v>
      </c>
      <c r="T2145" s="10">
        <f t="shared" si="269"/>
        <v>40380.583333333328</v>
      </c>
      <c r="U2145" s="11">
        <f t="shared" si="270"/>
        <v>2010</v>
      </c>
      <c r="V2145" t="str">
        <f t="shared" si="271"/>
        <v>Jun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5"/>
        <v>1.7098591549295776</v>
      </c>
      <c r="P2146" s="5">
        <f t="shared" si="264"/>
        <v>25.291666666666668</v>
      </c>
      <c r="Q2146" t="str">
        <f t="shared" si="266"/>
        <v>games</v>
      </c>
      <c r="R2146" t="str">
        <f t="shared" si="267"/>
        <v>video games</v>
      </c>
      <c r="S2146" s="10">
        <f t="shared" si="268"/>
        <v>41499.338425925926</v>
      </c>
      <c r="T2146" s="10">
        <f t="shared" si="269"/>
        <v>41531.338425925926</v>
      </c>
      <c r="U2146" s="11">
        <f t="shared" si="270"/>
        <v>2013</v>
      </c>
      <c r="V2146" t="str">
        <f t="shared" si="271"/>
        <v>Aug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5"/>
        <v>30.433333333333334</v>
      </c>
      <c r="P2147" s="5">
        <f t="shared" si="264"/>
        <v>51.292134831460672</v>
      </c>
      <c r="Q2147" t="str">
        <f t="shared" si="266"/>
        <v>games</v>
      </c>
      <c r="R2147" t="str">
        <f t="shared" si="267"/>
        <v>video games</v>
      </c>
      <c r="S2147" s="10">
        <f t="shared" si="268"/>
        <v>41575.029097222221</v>
      </c>
      <c r="T2147" s="10">
        <f t="shared" si="269"/>
        <v>41605.070763888885</v>
      </c>
      <c r="U2147" s="11">
        <f t="shared" si="270"/>
        <v>2013</v>
      </c>
      <c r="V2147" t="str">
        <f t="shared" si="271"/>
        <v>Oct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5"/>
        <v>0.02</v>
      </c>
      <c r="P2148" s="5">
        <f t="shared" si="264"/>
        <v>1</v>
      </c>
      <c r="Q2148" t="str">
        <f t="shared" si="266"/>
        <v>games</v>
      </c>
      <c r="R2148" t="str">
        <f t="shared" si="267"/>
        <v>video games</v>
      </c>
      <c r="S2148" s="10">
        <f t="shared" si="268"/>
        <v>42397.471180555549</v>
      </c>
      <c r="T2148" s="10">
        <f t="shared" si="269"/>
        <v>42411.471180555549</v>
      </c>
      <c r="U2148" s="11">
        <f t="shared" si="270"/>
        <v>2016</v>
      </c>
      <c r="V2148" t="str">
        <f t="shared" si="271"/>
        <v>Jan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5"/>
        <v>0.69641025641025645</v>
      </c>
      <c r="P2149" s="5">
        <f t="shared" si="264"/>
        <v>49.381818181818183</v>
      </c>
      <c r="Q2149" t="str">
        <f t="shared" si="266"/>
        <v>games</v>
      </c>
      <c r="R2149" t="str">
        <f t="shared" si="267"/>
        <v>video games</v>
      </c>
      <c r="S2149" s="10">
        <f t="shared" si="268"/>
        <v>41927.087361111109</v>
      </c>
      <c r="T2149" s="10">
        <f t="shared" si="269"/>
        <v>41959.129027777781</v>
      </c>
      <c r="U2149" s="11">
        <f t="shared" si="270"/>
        <v>2014</v>
      </c>
      <c r="V2149" t="str">
        <f t="shared" si="271"/>
        <v>Oct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5"/>
        <v>2</v>
      </c>
      <c r="P2150" s="5">
        <f t="shared" si="264"/>
        <v>1</v>
      </c>
      <c r="Q2150" t="str">
        <f t="shared" si="266"/>
        <v>games</v>
      </c>
      <c r="R2150" t="str">
        <f t="shared" si="267"/>
        <v>video games</v>
      </c>
      <c r="S2150" s="10">
        <f t="shared" si="268"/>
        <v>42066.525254629632</v>
      </c>
      <c r="T2150" s="10">
        <f t="shared" si="269"/>
        <v>42096.483587962961</v>
      </c>
      <c r="U2150" s="11">
        <f t="shared" si="270"/>
        <v>2015</v>
      </c>
      <c r="V2150" t="str">
        <f t="shared" si="271"/>
        <v>Mar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5"/>
        <v>0</v>
      </c>
      <c r="P2151" s="5">
        <f t="shared" si="264"/>
        <v>0</v>
      </c>
      <c r="Q2151" t="str">
        <f t="shared" si="266"/>
        <v>games</v>
      </c>
      <c r="R2151" t="str">
        <f t="shared" si="267"/>
        <v>video games</v>
      </c>
      <c r="S2151" s="10">
        <f t="shared" si="268"/>
        <v>40354.816620370366</v>
      </c>
      <c r="T2151" s="10">
        <f t="shared" si="269"/>
        <v>40389.791666666664</v>
      </c>
      <c r="U2151" s="11">
        <f t="shared" si="270"/>
        <v>2010</v>
      </c>
      <c r="V2151" t="str">
        <f t="shared" si="271"/>
        <v>Jun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5"/>
        <v>0.80999999999999994</v>
      </c>
      <c r="P2152" s="5">
        <f t="shared" si="264"/>
        <v>101.25</v>
      </c>
      <c r="Q2152" t="str">
        <f t="shared" si="266"/>
        <v>games</v>
      </c>
      <c r="R2152" t="str">
        <f t="shared" si="267"/>
        <v>video games</v>
      </c>
      <c r="S2152" s="10">
        <f t="shared" si="268"/>
        <v>42534.076377314814</v>
      </c>
      <c r="T2152" s="10">
        <f t="shared" si="269"/>
        <v>42564.076377314814</v>
      </c>
      <c r="U2152" s="11">
        <f t="shared" si="270"/>
        <v>2016</v>
      </c>
      <c r="V2152" t="str">
        <f t="shared" si="271"/>
        <v>Jun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5"/>
        <v>0.26222222222222225</v>
      </c>
      <c r="P2153" s="5">
        <f t="shared" si="264"/>
        <v>19.666666666666668</v>
      </c>
      <c r="Q2153" t="str">
        <f t="shared" si="266"/>
        <v>games</v>
      </c>
      <c r="R2153" t="str">
        <f t="shared" si="267"/>
        <v>video games</v>
      </c>
      <c r="S2153" s="10">
        <f t="shared" si="268"/>
        <v>42520.639050925929</v>
      </c>
      <c r="T2153" s="10">
        <f t="shared" si="269"/>
        <v>42550.639050925929</v>
      </c>
      <c r="U2153" s="11">
        <f t="shared" si="270"/>
        <v>2016</v>
      </c>
      <c r="V2153" t="str">
        <f t="shared" si="271"/>
        <v>May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5"/>
        <v>0.16666666666666669</v>
      </c>
      <c r="P2154" s="5">
        <f t="shared" si="264"/>
        <v>12.5</v>
      </c>
      <c r="Q2154" t="str">
        <f t="shared" si="266"/>
        <v>games</v>
      </c>
      <c r="R2154" t="str">
        <f t="shared" si="267"/>
        <v>video games</v>
      </c>
      <c r="S2154" s="10">
        <f t="shared" si="268"/>
        <v>41683.62394675926</v>
      </c>
      <c r="T2154" s="10">
        <f t="shared" si="269"/>
        <v>41713.582280092589</v>
      </c>
      <c r="U2154" s="11">
        <f t="shared" si="270"/>
        <v>2014</v>
      </c>
      <c r="V2154" t="str">
        <f t="shared" si="271"/>
        <v>Feb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5"/>
        <v>9.124454880912446E-3</v>
      </c>
      <c r="P2155" s="5">
        <f t="shared" si="264"/>
        <v>8.5</v>
      </c>
      <c r="Q2155" t="str">
        <f t="shared" si="266"/>
        <v>games</v>
      </c>
      <c r="R2155" t="str">
        <f t="shared" si="267"/>
        <v>video games</v>
      </c>
      <c r="S2155" s="10">
        <f t="shared" si="268"/>
        <v>41974.702754629623</v>
      </c>
      <c r="T2155" s="10">
        <f t="shared" si="269"/>
        <v>42014.124305555553</v>
      </c>
      <c r="U2155" s="11">
        <f t="shared" si="270"/>
        <v>2014</v>
      </c>
      <c r="V2155" t="str">
        <f t="shared" si="271"/>
        <v>Dec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5"/>
        <v>0.8</v>
      </c>
      <c r="P2156" s="5">
        <f t="shared" si="264"/>
        <v>1</v>
      </c>
      <c r="Q2156" t="str">
        <f t="shared" si="266"/>
        <v>games</v>
      </c>
      <c r="R2156" t="str">
        <f t="shared" si="267"/>
        <v>video games</v>
      </c>
      <c r="S2156" s="10">
        <f t="shared" si="268"/>
        <v>41647.42392361111</v>
      </c>
      <c r="T2156" s="10">
        <f t="shared" si="269"/>
        <v>41667.42392361111</v>
      </c>
      <c r="U2156" s="11">
        <f t="shared" si="270"/>
        <v>2014</v>
      </c>
      <c r="V2156" t="str">
        <f t="shared" si="271"/>
        <v>Jan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5"/>
        <v>2.2999999999999998</v>
      </c>
      <c r="P2157" s="5">
        <f t="shared" si="264"/>
        <v>23</v>
      </c>
      <c r="Q2157" t="str">
        <f t="shared" si="266"/>
        <v>games</v>
      </c>
      <c r="R2157" t="str">
        <f t="shared" si="267"/>
        <v>video games</v>
      </c>
      <c r="S2157" s="10">
        <f t="shared" si="268"/>
        <v>42430.539178240739</v>
      </c>
      <c r="T2157" s="10">
        <f t="shared" si="269"/>
        <v>42460.497511574074</v>
      </c>
      <c r="U2157" s="11">
        <f t="shared" si="270"/>
        <v>2016</v>
      </c>
      <c r="V2157" t="str">
        <f t="shared" si="271"/>
        <v>Mar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5"/>
        <v>2.6660714285714282</v>
      </c>
      <c r="P2158" s="5">
        <f t="shared" si="264"/>
        <v>17.987951807228917</v>
      </c>
      <c r="Q2158" t="str">
        <f t="shared" si="266"/>
        <v>games</v>
      </c>
      <c r="R2158" t="str">
        <f t="shared" si="267"/>
        <v>video games</v>
      </c>
      <c r="S2158" s="10">
        <f t="shared" si="268"/>
        <v>41488.645902777775</v>
      </c>
      <c r="T2158" s="10">
        <f t="shared" si="269"/>
        <v>41533.645902777775</v>
      </c>
      <c r="U2158" s="11">
        <f t="shared" si="270"/>
        <v>2013</v>
      </c>
      <c r="V2158" t="str">
        <f t="shared" si="271"/>
        <v>Aug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5"/>
        <v>28.192</v>
      </c>
      <c r="P2159" s="5">
        <f t="shared" si="264"/>
        <v>370.94736842105266</v>
      </c>
      <c r="Q2159" t="str">
        <f t="shared" si="266"/>
        <v>games</v>
      </c>
      <c r="R2159" t="str">
        <f t="shared" si="267"/>
        <v>video games</v>
      </c>
      <c r="S2159" s="10">
        <f t="shared" si="268"/>
        <v>42694.772951388884</v>
      </c>
      <c r="T2159" s="10">
        <f t="shared" si="269"/>
        <v>42727.124305555553</v>
      </c>
      <c r="U2159" s="11">
        <f t="shared" si="270"/>
        <v>2016</v>
      </c>
      <c r="V2159" t="str">
        <f t="shared" si="271"/>
        <v>Nov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5"/>
        <v>6.5900366666666672</v>
      </c>
      <c r="P2160" s="5">
        <f t="shared" si="264"/>
        <v>63.569485530546629</v>
      </c>
      <c r="Q2160" t="str">
        <f t="shared" si="266"/>
        <v>games</v>
      </c>
      <c r="R2160" t="str">
        <f t="shared" si="267"/>
        <v>video games</v>
      </c>
      <c r="S2160" s="10">
        <f t="shared" si="268"/>
        <v>41264.645532407405</v>
      </c>
      <c r="T2160" s="10">
        <f t="shared" si="269"/>
        <v>41309.645532407405</v>
      </c>
      <c r="U2160" s="11">
        <f t="shared" si="270"/>
        <v>2012</v>
      </c>
      <c r="V2160" t="str">
        <f t="shared" si="271"/>
        <v>Dec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5"/>
        <v>0.72222222222222221</v>
      </c>
      <c r="P2161" s="5">
        <f t="shared" si="264"/>
        <v>13</v>
      </c>
      <c r="Q2161" t="str">
        <f t="shared" si="266"/>
        <v>games</v>
      </c>
      <c r="R2161" t="str">
        <f t="shared" si="267"/>
        <v>video games</v>
      </c>
      <c r="S2161" s="10">
        <f t="shared" si="268"/>
        <v>40710.522847222215</v>
      </c>
      <c r="T2161" s="10">
        <f t="shared" si="269"/>
        <v>40740.522847222215</v>
      </c>
      <c r="U2161" s="11">
        <f t="shared" si="270"/>
        <v>2011</v>
      </c>
      <c r="V2161" t="str">
        <f t="shared" si="271"/>
        <v>Jun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5"/>
        <v>0.85000000000000009</v>
      </c>
      <c r="P2162" s="5">
        <f t="shared" si="264"/>
        <v>5.3125</v>
      </c>
      <c r="Q2162" t="str">
        <f t="shared" si="266"/>
        <v>games</v>
      </c>
      <c r="R2162" t="str">
        <f t="shared" si="267"/>
        <v>video games</v>
      </c>
      <c r="S2162" s="10">
        <f t="shared" si="268"/>
        <v>41018.503530092588</v>
      </c>
      <c r="T2162" s="10">
        <f t="shared" si="269"/>
        <v>41048.503530092588</v>
      </c>
      <c r="U2162" s="11">
        <f t="shared" si="270"/>
        <v>2012</v>
      </c>
      <c r="V2162" t="str">
        <f t="shared" si="271"/>
        <v>Apr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5"/>
        <v>115.75</v>
      </c>
      <c r="P2163" s="5">
        <f t="shared" si="264"/>
        <v>35.615384615384613</v>
      </c>
      <c r="Q2163" t="str">
        <f t="shared" si="266"/>
        <v>music</v>
      </c>
      <c r="R2163" t="str">
        <f t="shared" si="267"/>
        <v>rock</v>
      </c>
      <c r="S2163" s="10">
        <f t="shared" si="268"/>
        <v>42240.644201388881</v>
      </c>
      <c r="T2163" s="10">
        <f t="shared" si="269"/>
        <v>42270.644201388881</v>
      </c>
      <c r="U2163" s="11">
        <f t="shared" si="270"/>
        <v>2015</v>
      </c>
      <c r="V2163" t="str">
        <f t="shared" si="271"/>
        <v>Aug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5"/>
        <v>112.26666666666667</v>
      </c>
      <c r="P2164" s="5">
        <f t="shared" si="264"/>
        <v>87.103448275862064</v>
      </c>
      <c r="Q2164" t="str">
        <f t="shared" si="266"/>
        <v>music</v>
      </c>
      <c r="R2164" t="str">
        <f t="shared" si="267"/>
        <v>rock</v>
      </c>
      <c r="S2164" s="10">
        <f t="shared" si="268"/>
        <v>41813.557766203703</v>
      </c>
      <c r="T2164" s="10">
        <f t="shared" si="269"/>
        <v>41844.557766203703</v>
      </c>
      <c r="U2164" s="11">
        <f t="shared" si="270"/>
        <v>2014</v>
      </c>
      <c r="V2164" t="str">
        <f t="shared" si="271"/>
        <v>Jun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5"/>
        <v>132.20000000000002</v>
      </c>
      <c r="P2165" s="5">
        <f t="shared" si="264"/>
        <v>75.11363636363636</v>
      </c>
      <c r="Q2165" t="str">
        <f t="shared" si="266"/>
        <v>music</v>
      </c>
      <c r="R2165" t="str">
        <f t="shared" si="267"/>
        <v>rock</v>
      </c>
      <c r="S2165" s="10">
        <f t="shared" si="268"/>
        <v>42111.691203703704</v>
      </c>
      <c r="T2165" s="10">
        <f t="shared" si="269"/>
        <v>42162.951388888883</v>
      </c>
      <c r="U2165" s="11">
        <f t="shared" si="270"/>
        <v>2015</v>
      </c>
      <c r="V2165" t="str">
        <f t="shared" si="271"/>
        <v>Apr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5"/>
        <v>102.63636363636364</v>
      </c>
      <c r="P2166" s="5">
        <f t="shared" si="264"/>
        <v>68.01204819277109</v>
      </c>
      <c r="Q2166" t="str">
        <f t="shared" si="266"/>
        <v>music</v>
      </c>
      <c r="R2166" t="str">
        <f t="shared" si="267"/>
        <v>rock</v>
      </c>
      <c r="S2166" s="10">
        <f t="shared" si="268"/>
        <v>42515.509421296294</v>
      </c>
      <c r="T2166" s="10">
        <f t="shared" si="269"/>
        <v>42545.957638888889</v>
      </c>
      <c r="U2166" s="11">
        <f t="shared" si="270"/>
        <v>2016</v>
      </c>
      <c r="V2166" t="str">
        <f t="shared" si="271"/>
        <v>May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5"/>
        <v>138.64000000000001</v>
      </c>
      <c r="P2167" s="5">
        <f t="shared" si="264"/>
        <v>29.623931623931625</v>
      </c>
      <c r="Q2167" t="str">
        <f t="shared" si="266"/>
        <v>music</v>
      </c>
      <c r="R2167" t="str">
        <f t="shared" si="267"/>
        <v>rock</v>
      </c>
      <c r="S2167" s="10">
        <f t="shared" si="268"/>
        <v>42438.458738425928</v>
      </c>
      <c r="T2167" s="10">
        <f t="shared" si="269"/>
        <v>42468.417071759257</v>
      </c>
      <c r="U2167" s="11">
        <f t="shared" si="270"/>
        <v>2016</v>
      </c>
      <c r="V2167" t="str">
        <f t="shared" si="271"/>
        <v>Mar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5"/>
        <v>146.6</v>
      </c>
      <c r="P2168" s="5">
        <f t="shared" si="264"/>
        <v>91.625</v>
      </c>
      <c r="Q2168" t="str">
        <f t="shared" si="266"/>
        <v>music</v>
      </c>
      <c r="R2168" t="str">
        <f t="shared" si="267"/>
        <v>rock</v>
      </c>
      <c r="S2168" s="10">
        <f t="shared" si="268"/>
        <v>41933.629837962959</v>
      </c>
      <c r="T2168" s="10">
        <f t="shared" si="269"/>
        <v>41978.671504629623</v>
      </c>
      <c r="U2168" s="11">
        <f t="shared" si="270"/>
        <v>2014</v>
      </c>
      <c r="V2168" t="str">
        <f t="shared" si="271"/>
        <v>Oct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5"/>
        <v>120</v>
      </c>
      <c r="P2169" s="5">
        <f t="shared" si="264"/>
        <v>22.5</v>
      </c>
      <c r="Q2169" t="str">
        <f t="shared" si="266"/>
        <v>music</v>
      </c>
      <c r="R2169" t="str">
        <f t="shared" si="267"/>
        <v>rock</v>
      </c>
      <c r="S2169" s="10">
        <f t="shared" si="268"/>
        <v>41152.858067129629</v>
      </c>
      <c r="T2169" s="10">
        <f t="shared" si="269"/>
        <v>41166.858067129629</v>
      </c>
      <c r="U2169" s="11">
        <f t="shared" si="270"/>
        <v>2012</v>
      </c>
      <c r="V2169" t="str">
        <f t="shared" si="271"/>
        <v>Aug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5"/>
        <v>121.5816111111111</v>
      </c>
      <c r="P2170" s="5">
        <f t="shared" si="264"/>
        <v>64.366735294117646</v>
      </c>
      <c r="Q2170" t="str">
        <f t="shared" si="266"/>
        <v>music</v>
      </c>
      <c r="R2170" t="str">
        <f t="shared" si="267"/>
        <v>rock</v>
      </c>
      <c r="S2170" s="10">
        <f t="shared" si="268"/>
        <v>42745.391909722217</v>
      </c>
      <c r="T2170" s="10">
        <f t="shared" si="269"/>
        <v>42775.999999999993</v>
      </c>
      <c r="U2170" s="11">
        <f t="shared" si="270"/>
        <v>2017</v>
      </c>
      <c r="V2170" t="str">
        <f t="shared" si="271"/>
        <v>Jan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5"/>
        <v>100</v>
      </c>
      <c r="P2171" s="5">
        <f t="shared" si="264"/>
        <v>21.857142857142858</v>
      </c>
      <c r="Q2171" t="str">
        <f t="shared" si="266"/>
        <v>music</v>
      </c>
      <c r="R2171" t="str">
        <f t="shared" si="267"/>
        <v>rock</v>
      </c>
      <c r="S2171" s="10">
        <f t="shared" si="268"/>
        <v>42793.492488425924</v>
      </c>
      <c r="T2171" s="10">
        <f t="shared" si="269"/>
        <v>42796.492488425924</v>
      </c>
      <c r="U2171" s="11">
        <f t="shared" si="270"/>
        <v>2017</v>
      </c>
      <c r="V2171" t="str">
        <f t="shared" si="271"/>
        <v>Feb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5"/>
        <v>180.85714285714286</v>
      </c>
      <c r="P2172" s="5">
        <f t="shared" si="264"/>
        <v>33.315789473684212</v>
      </c>
      <c r="Q2172" t="str">
        <f t="shared" si="266"/>
        <v>music</v>
      </c>
      <c r="R2172" t="str">
        <f t="shared" si="267"/>
        <v>rock</v>
      </c>
      <c r="S2172" s="10">
        <f t="shared" si="268"/>
        <v>42198.541921296295</v>
      </c>
      <c r="T2172" s="10">
        <f t="shared" si="269"/>
        <v>42238.541921296295</v>
      </c>
      <c r="U2172" s="11">
        <f t="shared" si="270"/>
        <v>2015</v>
      </c>
      <c r="V2172" t="str">
        <f t="shared" si="271"/>
        <v>Jul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5"/>
        <v>106.075</v>
      </c>
      <c r="P2173" s="5">
        <f t="shared" si="264"/>
        <v>90.276595744680847</v>
      </c>
      <c r="Q2173" t="str">
        <f t="shared" si="266"/>
        <v>music</v>
      </c>
      <c r="R2173" t="str">
        <f t="shared" si="267"/>
        <v>rock</v>
      </c>
      <c r="S2173" s="10">
        <f t="shared" si="268"/>
        <v>42141.748784722215</v>
      </c>
      <c r="T2173" s="10">
        <f t="shared" si="269"/>
        <v>42176.999999999993</v>
      </c>
      <c r="U2173" s="11">
        <f t="shared" si="270"/>
        <v>2015</v>
      </c>
      <c r="V2173" t="str">
        <f t="shared" si="271"/>
        <v>May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5"/>
        <v>100</v>
      </c>
      <c r="P2174" s="5">
        <f t="shared" si="264"/>
        <v>76.92307692307692</v>
      </c>
      <c r="Q2174" t="str">
        <f t="shared" si="266"/>
        <v>music</v>
      </c>
      <c r="R2174" t="str">
        <f t="shared" si="267"/>
        <v>rock</v>
      </c>
      <c r="S2174" s="10">
        <f t="shared" si="268"/>
        <v>42082.371759259251</v>
      </c>
      <c r="T2174" s="10">
        <f t="shared" si="269"/>
        <v>42112.371759259251</v>
      </c>
      <c r="U2174" s="11">
        <f t="shared" si="270"/>
        <v>2015</v>
      </c>
      <c r="V2174" t="str">
        <f t="shared" si="271"/>
        <v>Mar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5"/>
        <v>126.92857142857143</v>
      </c>
      <c r="P2175" s="5">
        <f t="shared" si="264"/>
        <v>59.233333333333334</v>
      </c>
      <c r="Q2175" t="str">
        <f t="shared" si="266"/>
        <v>music</v>
      </c>
      <c r="R2175" t="str">
        <f t="shared" si="267"/>
        <v>rock</v>
      </c>
      <c r="S2175" s="10">
        <f t="shared" si="268"/>
        <v>41495.484293981477</v>
      </c>
      <c r="T2175" s="10">
        <f t="shared" si="269"/>
        <v>41526.957638888889</v>
      </c>
      <c r="U2175" s="11">
        <f t="shared" si="270"/>
        <v>2013</v>
      </c>
      <c r="V2175" t="str">
        <f t="shared" si="271"/>
        <v>Aug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5"/>
        <v>102.97499999999999</v>
      </c>
      <c r="P2176" s="5">
        <f t="shared" si="264"/>
        <v>65.38095238095238</v>
      </c>
      <c r="Q2176" t="str">
        <f t="shared" si="266"/>
        <v>music</v>
      </c>
      <c r="R2176" t="str">
        <f t="shared" si="267"/>
        <v>rock</v>
      </c>
      <c r="S2176" s="10">
        <f t="shared" si="268"/>
        <v>42465.334571759253</v>
      </c>
      <c r="T2176" s="10">
        <f t="shared" si="269"/>
        <v>42495.334571759253</v>
      </c>
      <c r="U2176" s="11">
        <f t="shared" si="270"/>
        <v>2016</v>
      </c>
      <c r="V2176" t="str">
        <f t="shared" si="271"/>
        <v>Apr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5"/>
        <v>250</v>
      </c>
      <c r="P2177" s="5">
        <f t="shared" si="264"/>
        <v>67.307692307692307</v>
      </c>
      <c r="Q2177" t="str">
        <f t="shared" si="266"/>
        <v>music</v>
      </c>
      <c r="R2177" t="str">
        <f t="shared" si="267"/>
        <v>rock</v>
      </c>
      <c r="S2177" s="10">
        <f t="shared" si="268"/>
        <v>42564.800763888888</v>
      </c>
      <c r="T2177" s="10">
        <f t="shared" si="269"/>
        <v>42571.800763888888</v>
      </c>
      <c r="U2177" s="11">
        <f t="shared" si="270"/>
        <v>2016</v>
      </c>
      <c r="V2177" t="str">
        <f t="shared" si="271"/>
        <v>Jul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5"/>
        <v>126.02</v>
      </c>
      <c r="P2178" s="5">
        <f t="shared" ref="P2178:P2241" si="272">IFERROR(E2178/L2178,0)</f>
        <v>88.74647887323944</v>
      </c>
      <c r="Q2178" t="str">
        <f t="shared" si="266"/>
        <v>music</v>
      </c>
      <c r="R2178" t="str">
        <f t="shared" si="267"/>
        <v>rock</v>
      </c>
      <c r="S2178" s="10">
        <f t="shared" si="268"/>
        <v>42096.424872685187</v>
      </c>
      <c r="T2178" s="10">
        <f t="shared" si="269"/>
        <v>42126.424872685187</v>
      </c>
      <c r="U2178" s="11">
        <f t="shared" si="270"/>
        <v>2015</v>
      </c>
      <c r="V2178" t="str">
        <f t="shared" si="271"/>
        <v>Apr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3">(E2179/D2179)*100</f>
        <v>100.12</v>
      </c>
      <c r="P2179" s="5">
        <f t="shared" si="272"/>
        <v>65.868421052631575</v>
      </c>
      <c r="Q2179" t="str">
        <f t="shared" ref="Q2179:Q2242" si="274">LEFT(N2179,FIND("/",N2179)-1)</f>
        <v>music</v>
      </c>
      <c r="R2179" t="str">
        <f t="shared" ref="R2179:R2242" si="275">MID(N2179,FIND("/",N2179)+1,9999)</f>
        <v>rock</v>
      </c>
      <c r="S2179" s="10">
        <f t="shared" ref="S2179:S2242" si="276">(((J2179/60)/60)/24)+DATE(1970,1,1)+(-5/24)</f>
        <v>42502.042442129627</v>
      </c>
      <c r="T2179" s="10">
        <f t="shared" ref="T2179:T2242" si="277">(((I2179/60)/60)/24)+DATE(1970,1,1)+(-5/24)</f>
        <v>42527.042442129627</v>
      </c>
      <c r="U2179" s="11">
        <f t="shared" ref="U2179:U2242" si="278">YEAR(S2179)</f>
        <v>2016</v>
      </c>
      <c r="V2179" t="str">
        <f t="shared" ref="V2179:V2242" si="279">TEXT(S2179, "mmm")</f>
        <v>May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3"/>
        <v>138.64000000000001</v>
      </c>
      <c r="P2180" s="5">
        <f t="shared" si="272"/>
        <v>40.349243306169967</v>
      </c>
      <c r="Q2180" t="str">
        <f t="shared" si="274"/>
        <v>music</v>
      </c>
      <c r="R2180" t="str">
        <f t="shared" si="275"/>
        <v>rock</v>
      </c>
      <c r="S2180" s="10">
        <f t="shared" si="276"/>
        <v>42723.428206018514</v>
      </c>
      <c r="T2180" s="10">
        <f t="shared" si="277"/>
        <v>42753.428206018514</v>
      </c>
      <c r="U2180" s="11">
        <f t="shared" si="278"/>
        <v>2016</v>
      </c>
      <c r="V2180" t="str">
        <f t="shared" si="279"/>
        <v>Dec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3"/>
        <v>161.4</v>
      </c>
      <c r="P2181" s="5">
        <f t="shared" si="272"/>
        <v>76.857142857142861</v>
      </c>
      <c r="Q2181" t="str">
        <f t="shared" si="274"/>
        <v>music</v>
      </c>
      <c r="R2181" t="str">
        <f t="shared" si="275"/>
        <v>rock</v>
      </c>
      <c r="S2181" s="10">
        <f t="shared" si="276"/>
        <v>42074.962870370371</v>
      </c>
      <c r="T2181" s="10">
        <f t="shared" si="277"/>
        <v>42104.962870370371</v>
      </c>
      <c r="U2181" s="11">
        <f t="shared" si="278"/>
        <v>2015</v>
      </c>
      <c r="V2181" t="str">
        <f t="shared" si="279"/>
        <v>Mar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3"/>
        <v>107.18419999999999</v>
      </c>
      <c r="P2182" s="5">
        <f t="shared" si="272"/>
        <v>68.707820512820518</v>
      </c>
      <c r="Q2182" t="str">
        <f t="shared" si="274"/>
        <v>music</v>
      </c>
      <c r="R2182" t="str">
        <f t="shared" si="275"/>
        <v>rock</v>
      </c>
      <c r="S2182" s="10">
        <f t="shared" si="276"/>
        <v>42279.461435185185</v>
      </c>
      <c r="T2182" s="10">
        <f t="shared" si="277"/>
        <v>42321.503101851849</v>
      </c>
      <c r="U2182" s="11">
        <f t="shared" si="278"/>
        <v>2015</v>
      </c>
      <c r="V2182" t="str">
        <f t="shared" si="279"/>
        <v>Oct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3"/>
        <v>153.1</v>
      </c>
      <c r="P2183" s="5">
        <f t="shared" si="272"/>
        <v>57.773584905660378</v>
      </c>
      <c r="Q2183" t="str">
        <f t="shared" si="274"/>
        <v>games</v>
      </c>
      <c r="R2183" t="str">
        <f t="shared" si="275"/>
        <v>tabletop games</v>
      </c>
      <c r="S2183" s="10">
        <f t="shared" si="276"/>
        <v>42772.796909722216</v>
      </c>
      <c r="T2183" s="10">
        <f t="shared" si="277"/>
        <v>42786.796909722216</v>
      </c>
      <c r="U2183" s="11">
        <f t="shared" si="278"/>
        <v>2017</v>
      </c>
      <c r="V2183" t="str">
        <f t="shared" si="279"/>
        <v>Feb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3"/>
        <v>524.16666666666663</v>
      </c>
      <c r="P2184" s="5">
        <f t="shared" si="272"/>
        <v>44.171348314606739</v>
      </c>
      <c r="Q2184" t="str">
        <f t="shared" si="274"/>
        <v>games</v>
      </c>
      <c r="R2184" t="str">
        <f t="shared" si="275"/>
        <v>tabletop games</v>
      </c>
      <c r="S2184" s="10">
        <f t="shared" si="276"/>
        <v>41879.692418981482</v>
      </c>
      <c r="T2184" s="10">
        <f t="shared" si="277"/>
        <v>41914.692418981482</v>
      </c>
      <c r="U2184" s="11">
        <f t="shared" si="278"/>
        <v>2014</v>
      </c>
      <c r="V2184" t="str">
        <f t="shared" si="279"/>
        <v>Aug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3"/>
        <v>489.27777777777777</v>
      </c>
      <c r="P2185" s="5">
        <f t="shared" si="272"/>
        <v>31.566308243727597</v>
      </c>
      <c r="Q2185" t="str">
        <f t="shared" si="274"/>
        <v>games</v>
      </c>
      <c r="R2185" t="str">
        <f t="shared" si="275"/>
        <v>tabletop games</v>
      </c>
      <c r="S2185" s="10">
        <f t="shared" si="276"/>
        <v>42745.157141203708</v>
      </c>
      <c r="T2185" s="10">
        <f t="shared" si="277"/>
        <v>42774.999999999993</v>
      </c>
      <c r="U2185" s="11">
        <f t="shared" si="278"/>
        <v>2017</v>
      </c>
      <c r="V2185" t="str">
        <f t="shared" si="279"/>
        <v>Jan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3"/>
        <v>284.74</v>
      </c>
      <c r="P2186" s="5">
        <f t="shared" si="272"/>
        <v>107.04511278195488</v>
      </c>
      <c r="Q2186" t="str">
        <f t="shared" si="274"/>
        <v>games</v>
      </c>
      <c r="R2186" t="str">
        <f t="shared" si="275"/>
        <v>tabletop games</v>
      </c>
      <c r="S2186" s="10">
        <f t="shared" si="276"/>
        <v>42380.481956018521</v>
      </c>
      <c r="T2186" s="10">
        <f t="shared" si="277"/>
        <v>42394.458333333336</v>
      </c>
      <c r="U2186" s="11">
        <f t="shared" si="278"/>
        <v>2016</v>
      </c>
      <c r="V2186" t="str">
        <f t="shared" si="279"/>
        <v>Jan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3"/>
        <v>1856.97</v>
      </c>
      <c r="P2187" s="5">
        <f t="shared" si="272"/>
        <v>149.03451043338683</v>
      </c>
      <c r="Q2187" t="str">
        <f t="shared" si="274"/>
        <v>games</v>
      </c>
      <c r="R2187" t="str">
        <f t="shared" si="275"/>
        <v>tabletop games</v>
      </c>
      <c r="S2187" s="10">
        <f t="shared" si="276"/>
        <v>41319.141655092593</v>
      </c>
      <c r="T2187" s="10">
        <f t="shared" si="277"/>
        <v>41359.141655092593</v>
      </c>
      <c r="U2187" s="11">
        <f t="shared" si="278"/>
        <v>2013</v>
      </c>
      <c r="V2187" t="str">
        <f t="shared" si="279"/>
        <v>Feb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3"/>
        <v>109.67499999999998</v>
      </c>
      <c r="P2188" s="5">
        <f t="shared" si="272"/>
        <v>55.956632653061227</v>
      </c>
      <c r="Q2188" t="str">
        <f t="shared" si="274"/>
        <v>games</v>
      </c>
      <c r="R2188" t="str">
        <f t="shared" si="275"/>
        <v>tabletop games</v>
      </c>
      <c r="S2188" s="10">
        <f t="shared" si="276"/>
        <v>42583.406747685185</v>
      </c>
      <c r="T2188" s="10">
        <f t="shared" si="277"/>
        <v>42619.874999999993</v>
      </c>
      <c r="U2188" s="11">
        <f t="shared" si="278"/>
        <v>2016</v>
      </c>
      <c r="V2188" t="str">
        <f t="shared" si="279"/>
        <v>Aug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3"/>
        <v>1014.6425</v>
      </c>
      <c r="P2189" s="5">
        <f t="shared" si="272"/>
        <v>56.970381807973048</v>
      </c>
      <c r="Q2189" t="str">
        <f t="shared" si="274"/>
        <v>games</v>
      </c>
      <c r="R2189" t="str">
        <f t="shared" si="275"/>
        <v>tabletop games</v>
      </c>
      <c r="S2189" s="10">
        <f t="shared" si="276"/>
        <v>42068.000763888886</v>
      </c>
      <c r="T2189" s="10">
        <f t="shared" si="277"/>
        <v>42096.957638888889</v>
      </c>
      <c r="U2189" s="11">
        <f t="shared" si="278"/>
        <v>2015</v>
      </c>
      <c r="V2189" t="str">
        <f t="shared" si="279"/>
        <v>Mar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3"/>
        <v>412.17692027666544</v>
      </c>
      <c r="P2190" s="5">
        <f t="shared" si="272"/>
        <v>44.056420233463037</v>
      </c>
      <c r="Q2190" t="str">
        <f t="shared" si="274"/>
        <v>games</v>
      </c>
      <c r="R2190" t="str">
        <f t="shared" si="275"/>
        <v>tabletop games</v>
      </c>
      <c r="S2190" s="10">
        <f t="shared" si="276"/>
        <v>42633.377789351849</v>
      </c>
      <c r="T2190" s="10">
        <f t="shared" si="277"/>
        <v>42668.499999999993</v>
      </c>
      <c r="U2190" s="11">
        <f t="shared" si="278"/>
        <v>2016</v>
      </c>
      <c r="V2190" t="str">
        <f t="shared" si="279"/>
        <v>Sep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3"/>
        <v>503.25</v>
      </c>
      <c r="P2191" s="5">
        <f t="shared" si="272"/>
        <v>68.625</v>
      </c>
      <c r="Q2191" t="str">
        <f t="shared" si="274"/>
        <v>games</v>
      </c>
      <c r="R2191" t="str">
        <f t="shared" si="275"/>
        <v>tabletop games</v>
      </c>
      <c r="S2191" s="10">
        <f t="shared" si="276"/>
        <v>42467.579861111109</v>
      </c>
      <c r="T2191" s="10">
        <f t="shared" si="277"/>
        <v>42481.708333333336</v>
      </c>
      <c r="U2191" s="11">
        <f t="shared" si="278"/>
        <v>2016</v>
      </c>
      <c r="V2191" t="str">
        <f t="shared" si="279"/>
        <v>Apr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3"/>
        <v>184.61052631578946</v>
      </c>
      <c r="P2192" s="5">
        <f t="shared" si="272"/>
        <v>65.318435754189949</v>
      </c>
      <c r="Q2192" t="str">
        <f t="shared" si="274"/>
        <v>games</v>
      </c>
      <c r="R2192" t="str">
        <f t="shared" si="275"/>
        <v>tabletop games</v>
      </c>
      <c r="S2192" s="10">
        <f t="shared" si="276"/>
        <v>42417.416712962957</v>
      </c>
      <c r="T2192" s="10">
        <f t="shared" si="277"/>
        <v>42452.082638888889</v>
      </c>
      <c r="U2192" s="11">
        <f t="shared" si="278"/>
        <v>2016</v>
      </c>
      <c r="V2192" t="str">
        <f t="shared" si="279"/>
        <v>Feb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3"/>
        <v>119.73333333333333</v>
      </c>
      <c r="P2193" s="5">
        <f t="shared" si="272"/>
        <v>35.92</v>
      </c>
      <c r="Q2193" t="str">
        <f t="shared" si="274"/>
        <v>games</v>
      </c>
      <c r="R2193" t="str">
        <f t="shared" si="275"/>
        <v>tabletop games</v>
      </c>
      <c r="S2193" s="10">
        <f t="shared" si="276"/>
        <v>42768.6253125</v>
      </c>
      <c r="T2193" s="10">
        <f t="shared" si="277"/>
        <v>42780.6253125</v>
      </c>
      <c r="U2193" s="11">
        <f t="shared" si="278"/>
        <v>2017</v>
      </c>
      <c r="V2193" t="str">
        <f t="shared" si="279"/>
        <v>Feb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3"/>
        <v>1081.2401666666667</v>
      </c>
      <c r="P2194" s="5">
        <f t="shared" si="272"/>
        <v>40.070667078443485</v>
      </c>
      <c r="Q2194" t="str">
        <f t="shared" si="274"/>
        <v>games</v>
      </c>
      <c r="R2194" t="str">
        <f t="shared" si="275"/>
        <v>tabletop games</v>
      </c>
      <c r="S2194" s="10">
        <f t="shared" si="276"/>
        <v>42691.642870370364</v>
      </c>
      <c r="T2194" s="10">
        <f t="shared" si="277"/>
        <v>42719.749999999993</v>
      </c>
      <c r="U2194" s="11">
        <f t="shared" si="278"/>
        <v>2016</v>
      </c>
      <c r="V2194" t="str">
        <f t="shared" si="279"/>
        <v>Nov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3"/>
        <v>452.37333333333333</v>
      </c>
      <c r="P2195" s="5">
        <f t="shared" si="272"/>
        <v>75.647714604236342</v>
      </c>
      <c r="Q2195" t="str">
        <f t="shared" si="274"/>
        <v>games</v>
      </c>
      <c r="R2195" t="str">
        <f t="shared" si="275"/>
        <v>tabletop games</v>
      </c>
      <c r="S2195" s="10">
        <f t="shared" si="276"/>
        <v>42664.197592592587</v>
      </c>
      <c r="T2195" s="10">
        <f t="shared" si="277"/>
        <v>42694.999305555553</v>
      </c>
      <c r="U2195" s="11">
        <f t="shared" si="278"/>
        <v>2016</v>
      </c>
      <c r="V2195" t="str">
        <f t="shared" si="279"/>
        <v>Oct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3"/>
        <v>537.37</v>
      </c>
      <c r="P2196" s="5">
        <f t="shared" si="272"/>
        <v>61.203872437357631</v>
      </c>
      <c r="Q2196" t="str">
        <f t="shared" si="274"/>
        <v>games</v>
      </c>
      <c r="R2196" t="str">
        <f t="shared" si="275"/>
        <v>tabletop games</v>
      </c>
      <c r="S2196" s="10">
        <f t="shared" si="276"/>
        <v>42425.54965277778</v>
      </c>
      <c r="T2196" s="10">
        <f t="shared" si="277"/>
        <v>42455.507986111108</v>
      </c>
      <c r="U2196" s="11">
        <f t="shared" si="278"/>
        <v>2016</v>
      </c>
      <c r="V2196" t="str">
        <f t="shared" si="279"/>
        <v>Feb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3"/>
        <v>120.32608695652173</v>
      </c>
      <c r="P2197" s="5">
        <f t="shared" si="272"/>
        <v>48.130434782608695</v>
      </c>
      <c r="Q2197" t="str">
        <f t="shared" si="274"/>
        <v>games</v>
      </c>
      <c r="R2197" t="str">
        <f t="shared" si="275"/>
        <v>tabletop games</v>
      </c>
      <c r="S2197" s="10">
        <f t="shared" si="276"/>
        <v>42197.563657407409</v>
      </c>
      <c r="T2197" s="10">
        <f t="shared" si="277"/>
        <v>42227.563657407409</v>
      </c>
      <c r="U2197" s="11">
        <f t="shared" si="278"/>
        <v>2015</v>
      </c>
      <c r="V2197" t="str">
        <f t="shared" si="279"/>
        <v>Jul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3"/>
        <v>113.83571428571429</v>
      </c>
      <c r="P2198" s="5">
        <f t="shared" si="272"/>
        <v>68.106837606837601</v>
      </c>
      <c r="Q2198" t="str">
        <f t="shared" si="274"/>
        <v>games</v>
      </c>
      <c r="R2198" t="str">
        <f t="shared" si="275"/>
        <v>tabletop games</v>
      </c>
      <c r="S2198" s="10">
        <f t="shared" si="276"/>
        <v>42675.278958333329</v>
      </c>
      <c r="T2198" s="10">
        <f t="shared" si="277"/>
        <v>42706.083333333336</v>
      </c>
      <c r="U2198" s="11">
        <f t="shared" si="278"/>
        <v>2016</v>
      </c>
      <c r="V2198" t="str">
        <f t="shared" si="279"/>
        <v>Nov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3"/>
        <v>951.03109999999992</v>
      </c>
      <c r="P2199" s="5">
        <f t="shared" si="272"/>
        <v>65.891300230946882</v>
      </c>
      <c r="Q2199" t="str">
        <f t="shared" si="274"/>
        <v>games</v>
      </c>
      <c r="R2199" t="str">
        <f t="shared" si="275"/>
        <v>tabletop games</v>
      </c>
      <c r="S2199" s="10">
        <f t="shared" si="276"/>
        <v>42033.37568287037</v>
      </c>
      <c r="T2199" s="10">
        <f t="shared" si="277"/>
        <v>42063.37568287037</v>
      </c>
      <c r="U2199" s="11">
        <f t="shared" si="278"/>
        <v>2015</v>
      </c>
      <c r="V2199" t="str">
        <f t="shared" si="279"/>
        <v>Jan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3"/>
        <v>132.89249999999998</v>
      </c>
      <c r="P2200" s="5">
        <f t="shared" si="272"/>
        <v>81.654377880184327</v>
      </c>
      <c r="Q2200" t="str">
        <f t="shared" si="274"/>
        <v>games</v>
      </c>
      <c r="R2200" t="str">
        <f t="shared" si="275"/>
        <v>tabletop games</v>
      </c>
      <c r="S2200" s="10">
        <f t="shared" si="276"/>
        <v>42292.305555555555</v>
      </c>
      <c r="T2200" s="10">
        <f t="shared" si="277"/>
        <v>42322.347222222219</v>
      </c>
      <c r="U2200" s="11">
        <f t="shared" si="278"/>
        <v>2015</v>
      </c>
      <c r="V2200" t="str">
        <f t="shared" si="279"/>
        <v>Oct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3"/>
        <v>146.97777777777779</v>
      </c>
      <c r="P2201" s="5">
        <f t="shared" si="272"/>
        <v>52.701195219123505</v>
      </c>
      <c r="Q2201" t="str">
        <f t="shared" si="274"/>
        <v>games</v>
      </c>
      <c r="R2201" t="str">
        <f t="shared" si="275"/>
        <v>tabletop games</v>
      </c>
      <c r="S2201" s="10">
        <f t="shared" si="276"/>
        <v>42262.208310185182</v>
      </c>
      <c r="T2201" s="10">
        <f t="shared" si="277"/>
        <v>42292.208310185182</v>
      </c>
      <c r="U2201" s="11">
        <f t="shared" si="278"/>
        <v>2015</v>
      </c>
      <c r="V2201" t="str">
        <f t="shared" si="279"/>
        <v>Sep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3"/>
        <v>542.15</v>
      </c>
      <c r="P2202" s="5">
        <f t="shared" si="272"/>
        <v>41.228136882129277</v>
      </c>
      <c r="Q2202" t="str">
        <f t="shared" si="274"/>
        <v>games</v>
      </c>
      <c r="R2202" t="str">
        <f t="shared" si="275"/>
        <v>tabletop games</v>
      </c>
      <c r="S2202" s="10">
        <f t="shared" si="276"/>
        <v>42163.417453703696</v>
      </c>
      <c r="T2202" s="10">
        <f t="shared" si="277"/>
        <v>42190.916666666664</v>
      </c>
      <c r="U2202" s="11">
        <f t="shared" si="278"/>
        <v>2015</v>
      </c>
      <c r="V2202" t="str">
        <f t="shared" si="279"/>
        <v>Jun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3"/>
        <v>382.71818181818185</v>
      </c>
      <c r="P2203" s="5">
        <f t="shared" si="272"/>
        <v>15.035357142857142</v>
      </c>
      <c r="Q2203" t="str">
        <f t="shared" si="274"/>
        <v>music</v>
      </c>
      <c r="R2203" t="str">
        <f t="shared" si="275"/>
        <v>electronic music</v>
      </c>
      <c r="S2203" s="10">
        <f t="shared" si="276"/>
        <v>41276.638483796298</v>
      </c>
      <c r="T2203" s="10">
        <f t="shared" si="277"/>
        <v>41290.638483796298</v>
      </c>
      <c r="U2203" s="11">
        <f t="shared" si="278"/>
        <v>2013</v>
      </c>
      <c r="V2203" t="str">
        <f t="shared" si="279"/>
        <v>Jan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3"/>
        <v>704.18124999999998</v>
      </c>
      <c r="P2204" s="5">
        <f t="shared" si="272"/>
        <v>39.066920943134534</v>
      </c>
      <c r="Q2204" t="str">
        <f t="shared" si="274"/>
        <v>music</v>
      </c>
      <c r="R2204" t="str">
        <f t="shared" si="275"/>
        <v>electronic music</v>
      </c>
      <c r="S2204" s="10">
        <f t="shared" si="276"/>
        <v>41184.640833333331</v>
      </c>
      <c r="T2204" s="10">
        <f t="shared" si="277"/>
        <v>41214.640833333331</v>
      </c>
      <c r="U2204" s="11">
        <f t="shared" si="278"/>
        <v>2012</v>
      </c>
      <c r="V2204" t="str">
        <f t="shared" si="279"/>
        <v>Oct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3"/>
        <v>109.55</v>
      </c>
      <c r="P2205" s="5">
        <f t="shared" si="272"/>
        <v>43.82</v>
      </c>
      <c r="Q2205" t="str">
        <f t="shared" si="274"/>
        <v>music</v>
      </c>
      <c r="R2205" t="str">
        <f t="shared" si="275"/>
        <v>electronic music</v>
      </c>
      <c r="S2205" s="10">
        <f t="shared" si="276"/>
        <v>42241.651412037034</v>
      </c>
      <c r="T2205" s="10">
        <f t="shared" si="277"/>
        <v>42271.651412037034</v>
      </c>
      <c r="U2205" s="11">
        <f t="shared" si="278"/>
        <v>2015</v>
      </c>
      <c r="V2205" t="str">
        <f t="shared" si="279"/>
        <v>Aug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3"/>
        <v>132.86666666666667</v>
      </c>
      <c r="P2206" s="5">
        <f t="shared" si="272"/>
        <v>27.301369863013697</v>
      </c>
      <c r="Q2206" t="str">
        <f t="shared" si="274"/>
        <v>music</v>
      </c>
      <c r="R2206" t="str">
        <f t="shared" si="275"/>
        <v>electronic music</v>
      </c>
      <c r="S2206" s="10">
        <f t="shared" si="276"/>
        <v>41312.103229166663</v>
      </c>
      <c r="T2206" s="10">
        <f t="shared" si="277"/>
        <v>41342.103229166663</v>
      </c>
      <c r="U2206" s="11">
        <f t="shared" si="278"/>
        <v>2013</v>
      </c>
      <c r="V2206" t="str">
        <f t="shared" si="279"/>
        <v>Feb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3"/>
        <v>152</v>
      </c>
      <c r="P2207" s="5">
        <f t="shared" si="272"/>
        <v>42.222222222222221</v>
      </c>
      <c r="Q2207" t="str">
        <f t="shared" si="274"/>
        <v>music</v>
      </c>
      <c r="R2207" t="str">
        <f t="shared" si="275"/>
        <v>electronic music</v>
      </c>
      <c r="S2207" s="10">
        <f t="shared" si="276"/>
        <v>41031.613298611104</v>
      </c>
      <c r="T2207" s="10">
        <f t="shared" si="277"/>
        <v>41061.613298611104</v>
      </c>
      <c r="U2207" s="11">
        <f t="shared" si="278"/>
        <v>2012</v>
      </c>
      <c r="V2207" t="str">
        <f t="shared" si="279"/>
        <v>May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3"/>
        <v>102.72727272727273</v>
      </c>
      <c r="P2208" s="5">
        <f t="shared" si="272"/>
        <v>33.235294117647058</v>
      </c>
      <c r="Q2208" t="str">
        <f t="shared" si="274"/>
        <v>music</v>
      </c>
      <c r="R2208" t="str">
        <f t="shared" si="275"/>
        <v>electronic music</v>
      </c>
      <c r="S2208" s="10">
        <f t="shared" si="276"/>
        <v>40997.048888888887</v>
      </c>
      <c r="T2208" s="10">
        <f t="shared" si="277"/>
        <v>41015.048888888887</v>
      </c>
      <c r="U2208" s="11">
        <f t="shared" si="278"/>
        <v>2012</v>
      </c>
      <c r="V2208" t="str">
        <f t="shared" si="279"/>
        <v>Mar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3"/>
        <v>100</v>
      </c>
      <c r="P2209" s="5">
        <f t="shared" si="272"/>
        <v>285.71428571428572</v>
      </c>
      <c r="Q2209" t="str">
        <f t="shared" si="274"/>
        <v>music</v>
      </c>
      <c r="R2209" t="str">
        <f t="shared" si="275"/>
        <v>electronic music</v>
      </c>
      <c r="S2209" s="10">
        <f t="shared" si="276"/>
        <v>41563.985798611109</v>
      </c>
      <c r="T2209" s="10">
        <f t="shared" si="277"/>
        <v>41594.027465277773</v>
      </c>
      <c r="U2209" s="11">
        <f t="shared" si="278"/>
        <v>2013</v>
      </c>
      <c r="V2209" t="str">
        <f t="shared" si="279"/>
        <v>Oct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3"/>
        <v>101.6</v>
      </c>
      <c r="P2210" s="5">
        <f t="shared" si="272"/>
        <v>42.333333333333336</v>
      </c>
      <c r="Q2210" t="str">
        <f t="shared" si="274"/>
        <v>music</v>
      </c>
      <c r="R2210" t="str">
        <f t="shared" si="275"/>
        <v>electronic music</v>
      </c>
      <c r="S2210" s="10">
        <f t="shared" si="276"/>
        <v>40946.673912037033</v>
      </c>
      <c r="T2210" s="10">
        <f t="shared" si="277"/>
        <v>41005.958333333328</v>
      </c>
      <c r="U2210" s="11">
        <f t="shared" si="278"/>
        <v>2012</v>
      </c>
      <c r="V2210" t="str">
        <f t="shared" si="279"/>
        <v>Feb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3"/>
        <v>150.80000000000001</v>
      </c>
      <c r="P2211" s="5">
        <f t="shared" si="272"/>
        <v>50.266666666666666</v>
      </c>
      <c r="Q2211" t="str">
        <f t="shared" si="274"/>
        <v>music</v>
      </c>
      <c r="R2211" t="str">
        <f t="shared" si="275"/>
        <v>electronic music</v>
      </c>
      <c r="S2211" s="10">
        <f t="shared" si="276"/>
        <v>41732.27134259259</v>
      </c>
      <c r="T2211" s="10">
        <f t="shared" si="277"/>
        <v>41743.75</v>
      </c>
      <c r="U2211" s="11">
        <f t="shared" si="278"/>
        <v>2014</v>
      </c>
      <c r="V2211" t="str">
        <f t="shared" si="279"/>
        <v>Apr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3"/>
        <v>111.425</v>
      </c>
      <c r="P2212" s="5">
        <f t="shared" si="272"/>
        <v>61.902777777777779</v>
      </c>
      <c r="Q2212" t="str">
        <f t="shared" si="274"/>
        <v>music</v>
      </c>
      <c r="R2212" t="str">
        <f t="shared" si="275"/>
        <v>electronic music</v>
      </c>
      <c r="S2212" s="10">
        <f t="shared" si="276"/>
        <v>40955.857754629629</v>
      </c>
      <c r="T2212" s="10">
        <f t="shared" si="277"/>
        <v>41013.524999999994</v>
      </c>
      <c r="U2212" s="11">
        <f t="shared" si="278"/>
        <v>2012</v>
      </c>
      <c r="V2212" t="str">
        <f t="shared" si="279"/>
        <v>Feb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3"/>
        <v>195.6</v>
      </c>
      <c r="P2213" s="5">
        <f t="shared" si="272"/>
        <v>40.75</v>
      </c>
      <c r="Q2213" t="str">
        <f t="shared" si="274"/>
        <v>music</v>
      </c>
      <c r="R2213" t="str">
        <f t="shared" si="275"/>
        <v>electronic music</v>
      </c>
      <c r="S2213" s="10">
        <f t="shared" si="276"/>
        <v>41716.576678240737</v>
      </c>
      <c r="T2213" s="10">
        <f t="shared" si="277"/>
        <v>41739.082638888889</v>
      </c>
      <c r="U2213" s="11">
        <f t="shared" si="278"/>
        <v>2014</v>
      </c>
      <c r="V2213" t="str">
        <f t="shared" si="279"/>
        <v>Mar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3"/>
        <v>114.38333333333333</v>
      </c>
      <c r="P2214" s="5">
        <f t="shared" si="272"/>
        <v>55.796747967479675</v>
      </c>
      <c r="Q2214" t="str">
        <f t="shared" si="274"/>
        <v>music</v>
      </c>
      <c r="R2214" t="str">
        <f t="shared" si="275"/>
        <v>electronic music</v>
      </c>
      <c r="S2214" s="10">
        <f t="shared" si="276"/>
        <v>41548.539085648146</v>
      </c>
      <c r="T2214" s="10">
        <f t="shared" si="277"/>
        <v>41581.833333333328</v>
      </c>
      <c r="U2214" s="11">
        <f t="shared" si="278"/>
        <v>2013</v>
      </c>
      <c r="V2214" t="str">
        <f t="shared" si="279"/>
        <v>Oct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3"/>
        <v>200</v>
      </c>
      <c r="P2215" s="5">
        <f t="shared" si="272"/>
        <v>10</v>
      </c>
      <c r="Q2215" t="str">
        <f t="shared" si="274"/>
        <v>music</v>
      </c>
      <c r="R2215" t="str">
        <f t="shared" si="275"/>
        <v>electronic music</v>
      </c>
      <c r="S2215" s="10">
        <f t="shared" si="276"/>
        <v>42109.617812499993</v>
      </c>
      <c r="T2215" s="10">
        <f t="shared" si="277"/>
        <v>42139.617812499993</v>
      </c>
      <c r="U2215" s="11">
        <f t="shared" si="278"/>
        <v>2015</v>
      </c>
      <c r="V2215" t="str">
        <f t="shared" si="279"/>
        <v>Apr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3"/>
        <v>292.50166666666667</v>
      </c>
      <c r="P2216" s="5">
        <f t="shared" si="272"/>
        <v>73.125416666666666</v>
      </c>
      <c r="Q2216" t="str">
        <f t="shared" si="274"/>
        <v>music</v>
      </c>
      <c r="R2216" t="str">
        <f t="shared" si="275"/>
        <v>electronic music</v>
      </c>
      <c r="S2216" s="10">
        <f t="shared" si="276"/>
        <v>41646.58388888889</v>
      </c>
      <c r="T2216" s="10">
        <f t="shared" si="277"/>
        <v>41676.58388888889</v>
      </c>
      <c r="U2216" s="11">
        <f t="shared" si="278"/>
        <v>2014</v>
      </c>
      <c r="V2216" t="str">
        <f t="shared" si="279"/>
        <v>Jan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3"/>
        <v>156.36363636363637</v>
      </c>
      <c r="P2217" s="5">
        <f t="shared" si="272"/>
        <v>26.060606060606062</v>
      </c>
      <c r="Q2217" t="str">
        <f t="shared" si="274"/>
        <v>music</v>
      </c>
      <c r="R2217" t="str">
        <f t="shared" si="275"/>
        <v>electronic music</v>
      </c>
      <c r="S2217" s="10">
        <f t="shared" si="276"/>
        <v>40958.508935185186</v>
      </c>
      <c r="T2217" s="10">
        <f t="shared" si="277"/>
        <v>40981.082638888889</v>
      </c>
      <c r="U2217" s="11">
        <f t="shared" si="278"/>
        <v>2012</v>
      </c>
      <c r="V2217" t="str">
        <f t="shared" si="279"/>
        <v>Feb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3"/>
        <v>105.66666666666666</v>
      </c>
      <c r="P2218" s="5">
        <f t="shared" si="272"/>
        <v>22.642857142857142</v>
      </c>
      <c r="Q2218" t="str">
        <f t="shared" si="274"/>
        <v>music</v>
      </c>
      <c r="R2218" t="str">
        <f t="shared" si="275"/>
        <v>electronic music</v>
      </c>
      <c r="S2218" s="10">
        <f t="shared" si="276"/>
        <v>42194.543344907412</v>
      </c>
      <c r="T2218" s="10">
        <f t="shared" si="277"/>
        <v>42208.543344907412</v>
      </c>
      <c r="U2218" s="11">
        <f t="shared" si="278"/>
        <v>2015</v>
      </c>
      <c r="V2218" t="str">
        <f t="shared" si="279"/>
        <v>Jul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3"/>
        <v>101.19047619047619</v>
      </c>
      <c r="P2219" s="5">
        <f t="shared" si="272"/>
        <v>47.222222222222221</v>
      </c>
      <c r="Q2219" t="str">
        <f t="shared" si="274"/>
        <v>music</v>
      </c>
      <c r="R2219" t="str">
        <f t="shared" si="275"/>
        <v>electronic music</v>
      </c>
      <c r="S2219" s="10">
        <f t="shared" si="276"/>
        <v>42299.568437499998</v>
      </c>
      <c r="T2219" s="10">
        <f t="shared" si="277"/>
        <v>42310.124999999993</v>
      </c>
      <c r="U2219" s="11">
        <f t="shared" si="278"/>
        <v>2015</v>
      </c>
      <c r="V2219" t="str">
        <f t="shared" si="279"/>
        <v>Oct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3"/>
        <v>122.833</v>
      </c>
      <c r="P2220" s="5">
        <f t="shared" si="272"/>
        <v>32.324473684210524</v>
      </c>
      <c r="Q2220" t="str">
        <f t="shared" si="274"/>
        <v>music</v>
      </c>
      <c r="R2220" t="str">
        <f t="shared" si="275"/>
        <v>electronic music</v>
      </c>
      <c r="S2220" s="10">
        <f t="shared" si="276"/>
        <v>41127.603969907403</v>
      </c>
      <c r="T2220" s="10">
        <f t="shared" si="277"/>
        <v>41149.791666666664</v>
      </c>
      <c r="U2220" s="11">
        <f t="shared" si="278"/>
        <v>2012</v>
      </c>
      <c r="V2220" t="str">
        <f t="shared" si="279"/>
        <v>Aug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3"/>
        <v>101.49999999999999</v>
      </c>
      <c r="P2221" s="5">
        <f t="shared" si="272"/>
        <v>53.421052631578945</v>
      </c>
      <c r="Q2221" t="str">
        <f t="shared" si="274"/>
        <v>music</v>
      </c>
      <c r="R2221" t="str">
        <f t="shared" si="275"/>
        <v>electronic music</v>
      </c>
      <c r="S2221" s="10">
        <f t="shared" si="276"/>
        <v>42205.510555555556</v>
      </c>
      <c r="T2221" s="10">
        <f t="shared" si="277"/>
        <v>42235.510555555556</v>
      </c>
      <c r="U2221" s="11">
        <f t="shared" si="278"/>
        <v>2015</v>
      </c>
      <c r="V2221" t="str">
        <f t="shared" si="279"/>
        <v>Jul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3"/>
        <v>101.14285714285714</v>
      </c>
      <c r="P2222" s="5">
        <f t="shared" si="272"/>
        <v>51.304347826086953</v>
      </c>
      <c r="Q2222" t="str">
        <f t="shared" si="274"/>
        <v>music</v>
      </c>
      <c r="R2222" t="str">
        <f t="shared" si="275"/>
        <v>electronic music</v>
      </c>
      <c r="S2222" s="10">
        <f t="shared" si="276"/>
        <v>41451.852268518516</v>
      </c>
      <c r="T2222" s="10">
        <f t="shared" si="277"/>
        <v>41481.852268518516</v>
      </c>
      <c r="U2222" s="11">
        <f t="shared" si="278"/>
        <v>2013</v>
      </c>
      <c r="V2222" t="str">
        <f t="shared" si="279"/>
        <v>Jun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3"/>
        <v>108.11999999999999</v>
      </c>
      <c r="P2223" s="5">
        <f t="shared" si="272"/>
        <v>37.197247706422019</v>
      </c>
      <c r="Q2223" t="str">
        <f t="shared" si="274"/>
        <v>games</v>
      </c>
      <c r="R2223" t="str">
        <f t="shared" si="275"/>
        <v>tabletop games</v>
      </c>
      <c r="S2223" s="10">
        <f t="shared" si="276"/>
        <v>42452.458437499998</v>
      </c>
      <c r="T2223" s="10">
        <f t="shared" si="277"/>
        <v>42482.791666666664</v>
      </c>
      <c r="U2223" s="11">
        <f t="shared" si="278"/>
        <v>2016</v>
      </c>
      <c r="V2223" t="str">
        <f t="shared" si="279"/>
        <v>Mar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3"/>
        <v>162.6</v>
      </c>
      <c r="P2224" s="5">
        <f t="shared" si="272"/>
        <v>27.1</v>
      </c>
      <c r="Q2224" t="str">
        <f t="shared" si="274"/>
        <v>games</v>
      </c>
      <c r="R2224" t="str">
        <f t="shared" si="275"/>
        <v>tabletop games</v>
      </c>
      <c r="S2224" s="10">
        <f t="shared" si="276"/>
        <v>40906.579247685186</v>
      </c>
      <c r="T2224" s="10">
        <f t="shared" si="277"/>
        <v>40936.579247685186</v>
      </c>
      <c r="U2224" s="11">
        <f t="shared" si="278"/>
        <v>2011</v>
      </c>
      <c r="V2224" t="str">
        <f t="shared" si="279"/>
        <v>Dec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3"/>
        <v>105.80000000000001</v>
      </c>
      <c r="P2225" s="5">
        <f t="shared" si="272"/>
        <v>206.31</v>
      </c>
      <c r="Q2225" t="str">
        <f t="shared" si="274"/>
        <v>games</v>
      </c>
      <c r="R2225" t="str">
        <f t="shared" si="275"/>
        <v>tabletop games</v>
      </c>
      <c r="S2225" s="10">
        <f t="shared" si="276"/>
        <v>42152.432500000003</v>
      </c>
      <c r="T2225" s="10">
        <f t="shared" si="277"/>
        <v>42182.432500000003</v>
      </c>
      <c r="U2225" s="11">
        <f t="shared" si="278"/>
        <v>2015</v>
      </c>
      <c r="V2225" t="str">
        <f t="shared" si="279"/>
        <v>May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3"/>
        <v>243.15000000000003</v>
      </c>
      <c r="P2226" s="5">
        <f t="shared" si="272"/>
        <v>82.145270270270274</v>
      </c>
      <c r="Q2226" t="str">
        <f t="shared" si="274"/>
        <v>games</v>
      </c>
      <c r="R2226" t="str">
        <f t="shared" si="275"/>
        <v>tabletop games</v>
      </c>
      <c r="S2226" s="10">
        <f t="shared" si="276"/>
        <v>42644.459201388883</v>
      </c>
      <c r="T2226" s="10">
        <f t="shared" si="277"/>
        <v>42672.583333333336</v>
      </c>
      <c r="U2226" s="11">
        <f t="shared" si="278"/>
        <v>2016</v>
      </c>
      <c r="V2226" t="str">
        <f t="shared" si="279"/>
        <v>Oct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3"/>
        <v>944.83338095238094</v>
      </c>
      <c r="P2227" s="5">
        <f t="shared" si="272"/>
        <v>164.79651993355483</v>
      </c>
      <c r="Q2227" t="str">
        <f t="shared" si="274"/>
        <v>games</v>
      </c>
      <c r="R2227" t="str">
        <f t="shared" si="275"/>
        <v>tabletop games</v>
      </c>
      <c r="S2227" s="10">
        <f t="shared" si="276"/>
        <v>41873.583506944444</v>
      </c>
      <c r="T2227" s="10">
        <f t="shared" si="277"/>
        <v>41903.583506944444</v>
      </c>
      <c r="U2227" s="11">
        <f t="shared" si="278"/>
        <v>2014</v>
      </c>
      <c r="V2227" t="str">
        <f t="shared" si="279"/>
        <v>Aug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3"/>
        <v>108.46283333333334</v>
      </c>
      <c r="P2228" s="5">
        <f t="shared" si="272"/>
        <v>60.820280373831778</v>
      </c>
      <c r="Q2228" t="str">
        <f t="shared" si="274"/>
        <v>games</v>
      </c>
      <c r="R2228" t="str">
        <f t="shared" si="275"/>
        <v>tabletop games</v>
      </c>
      <c r="S2228" s="10">
        <f t="shared" si="276"/>
        <v>42381.590532407405</v>
      </c>
      <c r="T2228" s="10">
        <f t="shared" si="277"/>
        <v>42411.999305555553</v>
      </c>
      <c r="U2228" s="11">
        <f t="shared" si="278"/>
        <v>2016</v>
      </c>
      <c r="V2228" t="str">
        <f t="shared" si="279"/>
        <v>Jan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3"/>
        <v>157.37692307692308</v>
      </c>
      <c r="P2229" s="5">
        <f t="shared" si="272"/>
        <v>67.970099667774093</v>
      </c>
      <c r="Q2229" t="str">
        <f t="shared" si="274"/>
        <v>games</v>
      </c>
      <c r="R2229" t="str">
        <f t="shared" si="275"/>
        <v>tabletop games</v>
      </c>
      <c r="S2229" s="10">
        <f t="shared" si="276"/>
        <v>41561.599016203698</v>
      </c>
      <c r="T2229" s="10">
        <f t="shared" si="277"/>
        <v>41591.640682870369</v>
      </c>
      <c r="U2229" s="11">
        <f t="shared" si="278"/>
        <v>2013</v>
      </c>
      <c r="V2229" t="str">
        <f t="shared" si="279"/>
        <v>Oct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3"/>
        <v>1174.49</v>
      </c>
      <c r="P2230" s="5">
        <f t="shared" si="272"/>
        <v>81.561805555555551</v>
      </c>
      <c r="Q2230" t="str">
        <f t="shared" si="274"/>
        <v>games</v>
      </c>
      <c r="R2230" t="str">
        <f t="shared" si="275"/>
        <v>tabletop games</v>
      </c>
      <c r="S2230" s="10">
        <f t="shared" si="276"/>
        <v>42202.069861111107</v>
      </c>
      <c r="T2230" s="10">
        <f t="shared" si="277"/>
        <v>42232.069861111107</v>
      </c>
      <c r="U2230" s="11">
        <f t="shared" si="278"/>
        <v>2015</v>
      </c>
      <c r="V2230" t="str">
        <f t="shared" si="279"/>
        <v>Jul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3"/>
        <v>171.04755366949576</v>
      </c>
      <c r="P2231" s="5">
        <f t="shared" si="272"/>
        <v>25.42547309833024</v>
      </c>
      <c r="Q2231" t="str">
        <f t="shared" si="274"/>
        <v>games</v>
      </c>
      <c r="R2231" t="str">
        <f t="shared" si="275"/>
        <v>tabletop games</v>
      </c>
      <c r="S2231" s="10">
        <f t="shared" si="276"/>
        <v>41484.455914351849</v>
      </c>
      <c r="T2231" s="10">
        <f t="shared" si="277"/>
        <v>41519.958333333328</v>
      </c>
      <c r="U2231" s="11">
        <f t="shared" si="278"/>
        <v>2013</v>
      </c>
      <c r="V2231" t="str">
        <f t="shared" si="279"/>
        <v>Jul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3"/>
        <v>125.95294117647057</v>
      </c>
      <c r="P2232" s="5">
        <f t="shared" si="272"/>
        <v>21.497991967871485</v>
      </c>
      <c r="Q2232" t="str">
        <f t="shared" si="274"/>
        <v>games</v>
      </c>
      <c r="R2232" t="str">
        <f t="shared" si="275"/>
        <v>tabletop games</v>
      </c>
      <c r="S2232" s="10">
        <f t="shared" si="276"/>
        <v>41724.672766203701</v>
      </c>
      <c r="T2232" s="10">
        <f t="shared" si="277"/>
        <v>41754.672766203701</v>
      </c>
      <c r="U2232" s="11">
        <f t="shared" si="278"/>
        <v>2014</v>
      </c>
      <c r="V2232" t="str">
        <f t="shared" si="279"/>
        <v>Mar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3"/>
        <v>1212.1296000000002</v>
      </c>
      <c r="P2233" s="5">
        <f t="shared" si="272"/>
        <v>27.226630727762803</v>
      </c>
      <c r="Q2233" t="str">
        <f t="shared" si="274"/>
        <v>games</v>
      </c>
      <c r="R2233" t="str">
        <f t="shared" si="275"/>
        <v>tabletop games</v>
      </c>
      <c r="S2233" s="10">
        <f t="shared" si="276"/>
        <v>41423.702557870369</v>
      </c>
      <c r="T2233" s="10">
        <f t="shared" si="277"/>
        <v>41450</v>
      </c>
      <c r="U2233" s="11">
        <f t="shared" si="278"/>
        <v>2013</v>
      </c>
      <c r="V2233" t="str">
        <f t="shared" si="279"/>
        <v>May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3"/>
        <v>495.8</v>
      </c>
      <c r="P2234" s="5">
        <f t="shared" si="272"/>
        <v>25.091093117408906</v>
      </c>
      <c r="Q2234" t="str">
        <f t="shared" si="274"/>
        <v>games</v>
      </c>
      <c r="R2234" t="str">
        <f t="shared" si="275"/>
        <v>tabletop games</v>
      </c>
      <c r="S2234" s="10">
        <f t="shared" si="276"/>
        <v>41806.585740740738</v>
      </c>
      <c r="T2234" s="10">
        <f t="shared" si="277"/>
        <v>41838.916666666664</v>
      </c>
      <c r="U2234" s="11">
        <f t="shared" si="278"/>
        <v>2014</v>
      </c>
      <c r="V2234" t="str">
        <f t="shared" si="279"/>
        <v>Jun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3"/>
        <v>332.03999999999996</v>
      </c>
      <c r="P2235" s="5">
        <f t="shared" si="272"/>
        <v>21.230179028132991</v>
      </c>
      <c r="Q2235" t="str">
        <f t="shared" si="274"/>
        <v>games</v>
      </c>
      <c r="R2235" t="str">
        <f t="shared" si="275"/>
        <v>tabletop games</v>
      </c>
      <c r="S2235" s="10">
        <f t="shared" si="276"/>
        <v>42331.170590277768</v>
      </c>
      <c r="T2235" s="10">
        <f t="shared" si="277"/>
        <v>42351.791666666664</v>
      </c>
      <c r="U2235" s="11">
        <f t="shared" si="278"/>
        <v>2015</v>
      </c>
      <c r="V2235" t="str">
        <f t="shared" si="279"/>
        <v>Nov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3"/>
        <v>1165</v>
      </c>
      <c r="P2236" s="5">
        <f t="shared" si="272"/>
        <v>41.607142857142854</v>
      </c>
      <c r="Q2236" t="str">
        <f t="shared" si="274"/>
        <v>games</v>
      </c>
      <c r="R2236" t="str">
        <f t="shared" si="275"/>
        <v>tabletop games</v>
      </c>
      <c r="S2236" s="10">
        <f t="shared" si="276"/>
        <v>42710.616284722222</v>
      </c>
      <c r="T2236" s="10">
        <f t="shared" si="277"/>
        <v>42740.616284722222</v>
      </c>
      <c r="U2236" s="11">
        <f t="shared" si="278"/>
        <v>2016</v>
      </c>
      <c r="V2236" t="str">
        <f t="shared" si="279"/>
        <v>Dec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3"/>
        <v>153.3153846153846</v>
      </c>
      <c r="P2237" s="5">
        <f t="shared" si="272"/>
        <v>135.58503401360545</v>
      </c>
      <c r="Q2237" t="str">
        <f t="shared" si="274"/>
        <v>games</v>
      </c>
      <c r="R2237" t="str">
        <f t="shared" si="275"/>
        <v>tabletop games</v>
      </c>
      <c r="S2237" s="10">
        <f t="shared" si="276"/>
        <v>42061.813784722217</v>
      </c>
      <c r="T2237" s="10">
        <f t="shared" si="277"/>
        <v>42091.77211805556</v>
      </c>
      <c r="U2237" s="11">
        <f t="shared" si="278"/>
        <v>2015</v>
      </c>
      <c r="V2237" t="str">
        <f t="shared" si="279"/>
        <v>Feb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3"/>
        <v>537.10714285714289</v>
      </c>
      <c r="P2238" s="5">
        <f t="shared" si="272"/>
        <v>22.116176470588236</v>
      </c>
      <c r="Q2238" t="str">
        <f t="shared" si="274"/>
        <v>games</v>
      </c>
      <c r="R2238" t="str">
        <f t="shared" si="275"/>
        <v>tabletop games</v>
      </c>
      <c r="S2238" s="10">
        <f t="shared" si="276"/>
        <v>42371.408831018511</v>
      </c>
      <c r="T2238" s="10">
        <f t="shared" si="277"/>
        <v>42401.408831018511</v>
      </c>
      <c r="U2238" s="11">
        <f t="shared" si="278"/>
        <v>2016</v>
      </c>
      <c r="V2238" t="str">
        <f t="shared" si="279"/>
        <v>Jan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3"/>
        <v>352.92777777777775</v>
      </c>
      <c r="P2239" s="5">
        <f t="shared" si="272"/>
        <v>64.625635808748726</v>
      </c>
      <c r="Q2239" t="str">
        <f t="shared" si="274"/>
        <v>games</v>
      </c>
      <c r="R2239" t="str">
        <f t="shared" si="275"/>
        <v>tabletop games</v>
      </c>
      <c r="S2239" s="10">
        <f t="shared" si="276"/>
        <v>41914.794942129629</v>
      </c>
      <c r="T2239" s="10">
        <f t="shared" si="277"/>
        <v>41955.124305555553</v>
      </c>
      <c r="U2239" s="11">
        <f t="shared" si="278"/>
        <v>2014</v>
      </c>
      <c r="V2239" t="str">
        <f t="shared" si="279"/>
        <v>Oct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3"/>
        <v>137.4</v>
      </c>
      <c r="P2240" s="5">
        <f t="shared" si="272"/>
        <v>69.569620253164558</v>
      </c>
      <c r="Q2240" t="str">
        <f t="shared" si="274"/>
        <v>games</v>
      </c>
      <c r="R2240" t="str">
        <f t="shared" si="275"/>
        <v>tabletop games</v>
      </c>
      <c r="S2240" s="10">
        <f t="shared" si="276"/>
        <v>42774.41337962963</v>
      </c>
      <c r="T2240" s="10">
        <f t="shared" si="277"/>
        <v>42804.41337962963</v>
      </c>
      <c r="U2240" s="11">
        <f t="shared" si="278"/>
        <v>2017</v>
      </c>
      <c r="V2240" t="str">
        <f t="shared" si="279"/>
        <v>Feb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3"/>
        <v>128.02668</v>
      </c>
      <c r="P2241" s="5">
        <f t="shared" si="272"/>
        <v>75.133028169014082</v>
      </c>
      <c r="Q2241" t="str">
        <f t="shared" si="274"/>
        <v>games</v>
      </c>
      <c r="R2241" t="str">
        <f t="shared" si="275"/>
        <v>tabletop games</v>
      </c>
      <c r="S2241" s="10">
        <f t="shared" si="276"/>
        <v>41572.750162037039</v>
      </c>
      <c r="T2241" s="10">
        <f t="shared" si="277"/>
        <v>41608.959722222222</v>
      </c>
      <c r="U2241" s="11">
        <f t="shared" si="278"/>
        <v>2013</v>
      </c>
      <c r="V2241" t="str">
        <f t="shared" si="279"/>
        <v>Oct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3"/>
        <v>270.68</v>
      </c>
      <c r="P2242" s="5">
        <f t="shared" ref="P2242:P2305" si="280">IFERROR(E2242/L2242,0)</f>
        <v>140.97916666666666</v>
      </c>
      <c r="Q2242" t="str">
        <f t="shared" si="274"/>
        <v>games</v>
      </c>
      <c r="R2242" t="str">
        <f t="shared" si="275"/>
        <v>tabletop games</v>
      </c>
      <c r="S2242" s="10">
        <f t="shared" si="276"/>
        <v>42452.617407407401</v>
      </c>
      <c r="T2242" s="10">
        <f t="shared" si="277"/>
        <v>42482.617407407401</v>
      </c>
      <c r="U2242" s="11">
        <f t="shared" si="278"/>
        <v>2016</v>
      </c>
      <c r="V2242" t="str">
        <f t="shared" si="279"/>
        <v>Mar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1">(E2243/D2243)*100</f>
        <v>806.4</v>
      </c>
      <c r="P2243" s="5">
        <f t="shared" si="280"/>
        <v>49.472392638036808</v>
      </c>
      <c r="Q2243" t="str">
        <f t="shared" ref="Q2243:Q2306" si="282">LEFT(N2243,FIND("/",N2243)-1)</f>
        <v>games</v>
      </c>
      <c r="R2243" t="str">
        <f t="shared" ref="R2243:R2306" si="283">MID(N2243,FIND("/",N2243)+1,9999)</f>
        <v>tabletop games</v>
      </c>
      <c r="S2243" s="10">
        <f t="shared" ref="S2243:S2306" si="284">(((J2243/60)/60)/24)+DATE(1970,1,1)+(-5/24)</f>
        <v>42766.619212962956</v>
      </c>
      <c r="T2243" s="10">
        <f t="shared" ref="T2243:T2306" si="285">(((I2243/60)/60)/24)+DATE(1970,1,1)+(-5/24)</f>
        <v>42796.619212962956</v>
      </c>
      <c r="U2243" s="11">
        <f t="shared" ref="U2243:U2306" si="286">YEAR(S2243)</f>
        <v>2017</v>
      </c>
      <c r="V2243" t="str">
        <f t="shared" ref="V2243:V2306" si="287">TEXT(S2243, "mmm")</f>
        <v>Jan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1"/>
        <v>1360.0976000000001</v>
      </c>
      <c r="P2244" s="5">
        <f t="shared" si="280"/>
        <v>53.865251485148519</v>
      </c>
      <c r="Q2244" t="str">
        <f t="shared" si="282"/>
        <v>games</v>
      </c>
      <c r="R2244" t="str">
        <f t="shared" si="283"/>
        <v>tabletop games</v>
      </c>
      <c r="S2244" s="10">
        <f t="shared" si="284"/>
        <v>41569.367280092592</v>
      </c>
      <c r="T2244" s="10">
        <f t="shared" si="285"/>
        <v>41604.91805555555</v>
      </c>
      <c r="U2244" s="11">
        <f t="shared" si="286"/>
        <v>2013</v>
      </c>
      <c r="V2244" t="str">
        <f t="shared" si="287"/>
        <v>Oct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1"/>
        <v>930250</v>
      </c>
      <c r="P2245" s="5">
        <f t="shared" si="280"/>
        <v>4.5712530712530715</v>
      </c>
      <c r="Q2245" t="str">
        <f t="shared" si="282"/>
        <v>games</v>
      </c>
      <c r="R2245" t="str">
        <f t="shared" si="283"/>
        <v>tabletop games</v>
      </c>
      <c r="S2245" s="10">
        <f t="shared" si="284"/>
        <v>42800.542708333327</v>
      </c>
      <c r="T2245" s="10">
        <f t="shared" si="285"/>
        <v>42806.916666666664</v>
      </c>
      <c r="U2245" s="11">
        <f t="shared" si="286"/>
        <v>2017</v>
      </c>
      <c r="V2245" t="str">
        <f t="shared" si="287"/>
        <v>Mar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1"/>
        <v>377.02</v>
      </c>
      <c r="P2246" s="5">
        <f t="shared" si="280"/>
        <v>65.00344827586207</v>
      </c>
      <c r="Q2246" t="str">
        <f t="shared" si="282"/>
        <v>games</v>
      </c>
      <c r="R2246" t="str">
        <f t="shared" si="283"/>
        <v>tabletop games</v>
      </c>
      <c r="S2246" s="10">
        <f t="shared" si="284"/>
        <v>42647.610486111109</v>
      </c>
      <c r="T2246" s="10">
        <f t="shared" si="285"/>
        <v>42659.645833333336</v>
      </c>
      <c r="U2246" s="11">
        <f t="shared" si="286"/>
        <v>2016</v>
      </c>
      <c r="V2246" t="str">
        <f t="shared" si="287"/>
        <v>Oct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1"/>
        <v>2647.0250000000001</v>
      </c>
      <c r="P2247" s="5">
        <f t="shared" si="280"/>
        <v>53.475252525252522</v>
      </c>
      <c r="Q2247" t="str">
        <f t="shared" si="282"/>
        <v>games</v>
      </c>
      <c r="R2247" t="str">
        <f t="shared" si="283"/>
        <v>tabletop games</v>
      </c>
      <c r="S2247" s="10">
        <f t="shared" si="284"/>
        <v>41660.500196759262</v>
      </c>
      <c r="T2247" s="10">
        <f t="shared" si="285"/>
        <v>41691.541666666664</v>
      </c>
      <c r="U2247" s="11">
        <f t="shared" si="286"/>
        <v>2014</v>
      </c>
      <c r="V2247" t="str">
        <f t="shared" si="287"/>
        <v>Jan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1"/>
        <v>100.12</v>
      </c>
      <c r="P2248" s="5">
        <f t="shared" si="280"/>
        <v>43.912280701754383</v>
      </c>
      <c r="Q2248" t="str">
        <f t="shared" si="282"/>
        <v>games</v>
      </c>
      <c r="R2248" t="str">
        <f t="shared" si="283"/>
        <v>tabletop games</v>
      </c>
      <c r="S2248" s="10">
        <f t="shared" si="284"/>
        <v>42221.583449074074</v>
      </c>
      <c r="T2248" s="10">
        <f t="shared" si="285"/>
        <v>42251.583449074074</v>
      </c>
      <c r="U2248" s="11">
        <f t="shared" si="286"/>
        <v>2015</v>
      </c>
      <c r="V2248" t="str">
        <f t="shared" si="287"/>
        <v>Aug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1"/>
        <v>104.45405405405405</v>
      </c>
      <c r="P2249" s="5">
        <f t="shared" si="280"/>
        <v>50.852631578947367</v>
      </c>
      <c r="Q2249" t="str">
        <f t="shared" si="282"/>
        <v>games</v>
      </c>
      <c r="R2249" t="str">
        <f t="shared" si="283"/>
        <v>tabletop games</v>
      </c>
      <c r="S2249" s="10">
        <f t="shared" si="284"/>
        <v>42200.457928240743</v>
      </c>
      <c r="T2249" s="10">
        <f t="shared" si="285"/>
        <v>42214.457928240743</v>
      </c>
      <c r="U2249" s="11">
        <f t="shared" si="286"/>
        <v>2015</v>
      </c>
      <c r="V2249" t="str">
        <f t="shared" si="287"/>
        <v>Jul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1"/>
        <v>107.21428571428571</v>
      </c>
      <c r="P2250" s="5">
        <f t="shared" si="280"/>
        <v>58.6328125</v>
      </c>
      <c r="Q2250" t="str">
        <f t="shared" si="282"/>
        <v>games</v>
      </c>
      <c r="R2250" t="str">
        <f t="shared" si="283"/>
        <v>tabletop games</v>
      </c>
      <c r="S2250" s="10">
        <f t="shared" si="284"/>
        <v>42688.667569444442</v>
      </c>
      <c r="T2250" s="10">
        <f t="shared" si="285"/>
        <v>42718.667569444442</v>
      </c>
      <c r="U2250" s="11">
        <f t="shared" si="286"/>
        <v>2016</v>
      </c>
      <c r="V2250" t="str">
        <f t="shared" si="287"/>
        <v>Nov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1"/>
        <v>168.77142857142857</v>
      </c>
      <c r="P2251" s="5">
        <f t="shared" si="280"/>
        <v>32.81666666666667</v>
      </c>
      <c r="Q2251" t="str">
        <f t="shared" si="282"/>
        <v>games</v>
      </c>
      <c r="R2251" t="str">
        <f t="shared" si="283"/>
        <v>tabletop games</v>
      </c>
      <c r="S2251" s="10">
        <f t="shared" si="284"/>
        <v>41336.494965277772</v>
      </c>
      <c r="T2251" s="10">
        <f t="shared" si="285"/>
        <v>41366.453298611108</v>
      </c>
      <c r="U2251" s="11">
        <f t="shared" si="286"/>
        <v>2013</v>
      </c>
      <c r="V2251" t="str">
        <f t="shared" si="287"/>
        <v>Mar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1"/>
        <v>975.11200000000008</v>
      </c>
      <c r="P2252" s="5">
        <f t="shared" si="280"/>
        <v>426.93169877408059</v>
      </c>
      <c r="Q2252" t="str">
        <f t="shared" si="282"/>
        <v>games</v>
      </c>
      <c r="R2252" t="str">
        <f t="shared" si="283"/>
        <v>tabletop games</v>
      </c>
      <c r="S2252" s="10">
        <f t="shared" si="284"/>
        <v>42676.7971412037</v>
      </c>
      <c r="T2252" s="10">
        <f t="shared" si="285"/>
        <v>42706.838807870365</v>
      </c>
      <c r="U2252" s="11">
        <f t="shared" si="286"/>
        <v>2016</v>
      </c>
      <c r="V2252" t="str">
        <f t="shared" si="287"/>
        <v>Nov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1"/>
        <v>134.44929411764704</v>
      </c>
      <c r="P2253" s="5">
        <f t="shared" si="280"/>
        <v>23.808729166666669</v>
      </c>
      <c r="Q2253" t="str">
        <f t="shared" si="282"/>
        <v>games</v>
      </c>
      <c r="R2253" t="str">
        <f t="shared" si="283"/>
        <v>tabletop games</v>
      </c>
      <c r="S2253" s="10">
        <f t="shared" si="284"/>
        <v>41846.137465277774</v>
      </c>
      <c r="T2253" s="10">
        <f t="shared" si="285"/>
        <v>41867.137465277774</v>
      </c>
      <c r="U2253" s="11">
        <f t="shared" si="286"/>
        <v>2014</v>
      </c>
      <c r="V2253" t="str">
        <f t="shared" si="287"/>
        <v>Jul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1"/>
        <v>272.27777777777777</v>
      </c>
      <c r="P2254" s="5">
        <f t="shared" si="280"/>
        <v>98.413654618473899</v>
      </c>
      <c r="Q2254" t="str">
        <f t="shared" si="282"/>
        <v>games</v>
      </c>
      <c r="R2254" t="str">
        <f t="shared" si="283"/>
        <v>tabletop games</v>
      </c>
      <c r="S2254" s="10">
        <f t="shared" si="284"/>
        <v>42573.119652777772</v>
      </c>
      <c r="T2254" s="10">
        <f t="shared" si="285"/>
        <v>42588.119652777772</v>
      </c>
      <c r="U2254" s="11">
        <f t="shared" si="286"/>
        <v>2016</v>
      </c>
      <c r="V2254" t="str">
        <f t="shared" si="287"/>
        <v>Jul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1"/>
        <v>112.6875</v>
      </c>
      <c r="P2255" s="5">
        <f t="shared" si="280"/>
        <v>107.32142857142857</v>
      </c>
      <c r="Q2255" t="str">
        <f t="shared" si="282"/>
        <v>games</v>
      </c>
      <c r="R2255" t="str">
        <f t="shared" si="283"/>
        <v>tabletop games</v>
      </c>
      <c r="S2255" s="10">
        <f t="shared" si="284"/>
        <v>42296.422997685186</v>
      </c>
      <c r="T2255" s="10">
        <f t="shared" si="285"/>
        <v>42326.46466435185</v>
      </c>
      <c r="U2255" s="11">
        <f t="shared" si="286"/>
        <v>2015</v>
      </c>
      <c r="V2255" t="str">
        <f t="shared" si="287"/>
        <v>Oct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1"/>
        <v>459.8</v>
      </c>
      <c r="P2256" s="5">
        <f t="shared" si="280"/>
        <v>11.67005076142132</v>
      </c>
      <c r="Q2256" t="str">
        <f t="shared" si="282"/>
        <v>games</v>
      </c>
      <c r="R2256" t="str">
        <f t="shared" si="283"/>
        <v>tabletop games</v>
      </c>
      <c r="S2256" s="10">
        <f t="shared" si="284"/>
        <v>42752.439444444441</v>
      </c>
      <c r="T2256" s="10">
        <f t="shared" si="285"/>
        <v>42759.439444444441</v>
      </c>
      <c r="U2256" s="11">
        <f t="shared" si="286"/>
        <v>2017</v>
      </c>
      <c r="V2256" t="str">
        <f t="shared" si="287"/>
        <v>Jan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1"/>
        <v>286.65822784810126</v>
      </c>
      <c r="P2257" s="5">
        <f t="shared" si="280"/>
        <v>41.782287822878232</v>
      </c>
      <c r="Q2257" t="str">
        <f t="shared" si="282"/>
        <v>games</v>
      </c>
      <c r="R2257" t="str">
        <f t="shared" si="283"/>
        <v>tabletop games</v>
      </c>
      <c r="S2257" s="10">
        <f t="shared" si="284"/>
        <v>42467.743645833332</v>
      </c>
      <c r="T2257" s="10">
        <f t="shared" si="285"/>
        <v>42497.743645833332</v>
      </c>
      <c r="U2257" s="11">
        <f t="shared" si="286"/>
        <v>2016</v>
      </c>
      <c r="V2257" t="str">
        <f t="shared" si="287"/>
        <v>Apr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1"/>
        <v>222.70833333333334</v>
      </c>
      <c r="P2258" s="5">
        <f t="shared" si="280"/>
        <v>21.38</v>
      </c>
      <c r="Q2258" t="str">
        <f t="shared" si="282"/>
        <v>games</v>
      </c>
      <c r="R2258" t="str">
        <f t="shared" si="283"/>
        <v>tabletop games</v>
      </c>
      <c r="S2258" s="10">
        <f t="shared" si="284"/>
        <v>42682.243587962956</v>
      </c>
      <c r="T2258" s="10">
        <f t="shared" si="285"/>
        <v>42696.243587962956</v>
      </c>
      <c r="U2258" s="11">
        <f t="shared" si="286"/>
        <v>2016</v>
      </c>
      <c r="V2258" t="str">
        <f t="shared" si="287"/>
        <v>Nov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1"/>
        <v>636.14</v>
      </c>
      <c r="P2259" s="5">
        <f t="shared" si="280"/>
        <v>94.103550295857985</v>
      </c>
      <c r="Q2259" t="str">
        <f t="shared" si="282"/>
        <v>games</v>
      </c>
      <c r="R2259" t="str">
        <f t="shared" si="283"/>
        <v>tabletop games</v>
      </c>
      <c r="S2259" s="10">
        <f t="shared" si="284"/>
        <v>42505.728344907409</v>
      </c>
      <c r="T2259" s="10">
        <f t="shared" si="285"/>
        <v>42540.749999999993</v>
      </c>
      <c r="U2259" s="11">
        <f t="shared" si="286"/>
        <v>2016</v>
      </c>
      <c r="V2259" t="str">
        <f t="shared" si="287"/>
        <v>May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1"/>
        <v>146.5</v>
      </c>
      <c r="P2260" s="5">
        <f t="shared" si="280"/>
        <v>15.721951219512196</v>
      </c>
      <c r="Q2260" t="str">
        <f t="shared" si="282"/>
        <v>games</v>
      </c>
      <c r="R2260" t="str">
        <f t="shared" si="283"/>
        <v>tabletop games</v>
      </c>
      <c r="S2260" s="10">
        <f t="shared" si="284"/>
        <v>42136.542673611104</v>
      </c>
      <c r="T2260" s="10">
        <f t="shared" si="285"/>
        <v>42166.542673611104</v>
      </c>
      <c r="U2260" s="11">
        <f t="shared" si="286"/>
        <v>2015</v>
      </c>
      <c r="V2260" t="str">
        <f t="shared" si="287"/>
        <v>May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1"/>
        <v>1867.1</v>
      </c>
      <c r="P2261" s="5">
        <f t="shared" si="280"/>
        <v>90.635922330097088</v>
      </c>
      <c r="Q2261" t="str">
        <f t="shared" si="282"/>
        <v>games</v>
      </c>
      <c r="R2261" t="str">
        <f t="shared" si="283"/>
        <v>tabletop games</v>
      </c>
      <c r="S2261" s="10">
        <f t="shared" si="284"/>
        <v>42702.59648148148</v>
      </c>
      <c r="T2261" s="10">
        <f t="shared" si="285"/>
        <v>42712.59648148148</v>
      </c>
      <c r="U2261" s="11">
        <f t="shared" si="286"/>
        <v>2016</v>
      </c>
      <c r="V2261" t="str">
        <f t="shared" si="287"/>
        <v>Nov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1"/>
        <v>326.92</v>
      </c>
      <c r="P2262" s="5">
        <f t="shared" si="280"/>
        <v>97.297619047619051</v>
      </c>
      <c r="Q2262" t="str">
        <f t="shared" si="282"/>
        <v>games</v>
      </c>
      <c r="R2262" t="str">
        <f t="shared" si="283"/>
        <v>tabletop games</v>
      </c>
      <c r="S2262" s="10">
        <f t="shared" si="284"/>
        <v>41694.808449074073</v>
      </c>
      <c r="T2262" s="10">
        <f t="shared" si="285"/>
        <v>41724.766782407409</v>
      </c>
      <c r="U2262" s="11">
        <f t="shared" si="286"/>
        <v>2014</v>
      </c>
      <c r="V2262" t="str">
        <f t="shared" si="287"/>
        <v>Feb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1"/>
        <v>779.5</v>
      </c>
      <c r="P2263" s="5">
        <f t="shared" si="280"/>
        <v>37.11904761904762</v>
      </c>
      <c r="Q2263" t="str">
        <f t="shared" si="282"/>
        <v>games</v>
      </c>
      <c r="R2263" t="str">
        <f t="shared" si="283"/>
        <v>tabletop games</v>
      </c>
      <c r="S2263" s="10">
        <f t="shared" si="284"/>
        <v>42759.516435185178</v>
      </c>
      <c r="T2263" s="10">
        <f t="shared" si="285"/>
        <v>42780.516435185178</v>
      </c>
      <c r="U2263" s="11">
        <f t="shared" si="286"/>
        <v>2017</v>
      </c>
      <c r="V2263" t="str">
        <f t="shared" si="287"/>
        <v>Jan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1"/>
        <v>154.15151515151516</v>
      </c>
      <c r="P2264" s="5">
        <f t="shared" si="280"/>
        <v>28.104972375690608</v>
      </c>
      <c r="Q2264" t="str">
        <f t="shared" si="282"/>
        <v>games</v>
      </c>
      <c r="R2264" t="str">
        <f t="shared" si="283"/>
        <v>tabletop games</v>
      </c>
      <c r="S2264" s="10">
        <f t="shared" si="284"/>
        <v>41926.376828703702</v>
      </c>
      <c r="T2264" s="10">
        <f t="shared" si="285"/>
        <v>41960.791666666664</v>
      </c>
      <c r="U2264" s="11">
        <f t="shared" si="286"/>
        <v>2014</v>
      </c>
      <c r="V2264" t="str">
        <f t="shared" si="287"/>
        <v>Oct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1"/>
        <v>115.54666666666667</v>
      </c>
      <c r="P2265" s="5">
        <f t="shared" si="280"/>
        <v>144.43333333333334</v>
      </c>
      <c r="Q2265" t="str">
        <f t="shared" si="282"/>
        <v>games</v>
      </c>
      <c r="R2265" t="str">
        <f t="shared" si="283"/>
        <v>tabletop games</v>
      </c>
      <c r="S2265" s="10">
        <f t="shared" si="284"/>
        <v>42014.623993055553</v>
      </c>
      <c r="T2265" s="10">
        <f t="shared" si="285"/>
        <v>42035.623993055553</v>
      </c>
      <c r="U2265" s="11">
        <f t="shared" si="286"/>
        <v>2015</v>
      </c>
      <c r="V2265" t="str">
        <f t="shared" si="287"/>
        <v>Jan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1"/>
        <v>180.03333333333333</v>
      </c>
      <c r="P2266" s="5">
        <f t="shared" si="280"/>
        <v>24.274157303370785</v>
      </c>
      <c r="Q2266" t="str">
        <f t="shared" si="282"/>
        <v>games</v>
      </c>
      <c r="R2266" t="str">
        <f t="shared" si="283"/>
        <v>tabletop games</v>
      </c>
      <c r="S2266" s="10">
        <f t="shared" si="284"/>
        <v>42496.374004629623</v>
      </c>
      <c r="T2266" s="10">
        <f t="shared" si="285"/>
        <v>42512.916666666664</v>
      </c>
      <c r="U2266" s="11">
        <f t="shared" si="286"/>
        <v>2016</v>
      </c>
      <c r="V2266" t="str">
        <f t="shared" si="287"/>
        <v>May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1"/>
        <v>298.5</v>
      </c>
      <c r="P2267" s="5">
        <f t="shared" si="280"/>
        <v>35.117647058823529</v>
      </c>
      <c r="Q2267" t="str">
        <f t="shared" si="282"/>
        <v>games</v>
      </c>
      <c r="R2267" t="str">
        <f t="shared" si="283"/>
        <v>tabletop games</v>
      </c>
      <c r="S2267" s="10">
        <f t="shared" si="284"/>
        <v>42689.644756944443</v>
      </c>
      <c r="T2267" s="10">
        <f t="shared" si="285"/>
        <v>42696.644756944443</v>
      </c>
      <c r="U2267" s="11">
        <f t="shared" si="286"/>
        <v>2016</v>
      </c>
      <c r="V2267" t="str">
        <f t="shared" si="287"/>
        <v>Nov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1"/>
        <v>320.26666666666665</v>
      </c>
      <c r="P2268" s="5">
        <f t="shared" si="280"/>
        <v>24.762886597938145</v>
      </c>
      <c r="Q2268" t="str">
        <f t="shared" si="282"/>
        <v>games</v>
      </c>
      <c r="R2268" t="str">
        <f t="shared" si="283"/>
        <v>tabletop games</v>
      </c>
      <c r="S2268" s="10">
        <f t="shared" si="284"/>
        <v>42469.666574074072</v>
      </c>
      <c r="T2268" s="10">
        <f t="shared" si="285"/>
        <v>42486.874999999993</v>
      </c>
      <c r="U2268" s="11">
        <f t="shared" si="286"/>
        <v>2016</v>
      </c>
      <c r="V2268" t="str">
        <f t="shared" si="287"/>
        <v>Apr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1"/>
        <v>380.52499999999998</v>
      </c>
      <c r="P2269" s="5">
        <f t="shared" si="280"/>
        <v>188.37871287128712</v>
      </c>
      <c r="Q2269" t="str">
        <f t="shared" si="282"/>
        <v>games</v>
      </c>
      <c r="R2269" t="str">
        <f t="shared" si="283"/>
        <v>tabletop games</v>
      </c>
      <c r="S2269" s="10">
        <f t="shared" si="284"/>
        <v>41968.621493055551</v>
      </c>
      <c r="T2269" s="10">
        <f t="shared" si="285"/>
        <v>41993.833333333336</v>
      </c>
      <c r="U2269" s="11">
        <f t="shared" si="286"/>
        <v>2014</v>
      </c>
      <c r="V2269" t="str">
        <f t="shared" si="287"/>
        <v>Nov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1"/>
        <v>102.60000000000001</v>
      </c>
      <c r="P2270" s="5">
        <f t="shared" si="280"/>
        <v>148.08247422680412</v>
      </c>
      <c r="Q2270" t="str">
        <f t="shared" si="282"/>
        <v>games</v>
      </c>
      <c r="R2270" t="str">
        <f t="shared" si="283"/>
        <v>tabletop games</v>
      </c>
      <c r="S2270" s="10">
        <f t="shared" si="284"/>
        <v>42775.874016203699</v>
      </c>
      <c r="T2270" s="10">
        <f t="shared" si="285"/>
        <v>42805.874016203699</v>
      </c>
      <c r="U2270" s="11">
        <f t="shared" si="286"/>
        <v>2017</v>
      </c>
      <c r="V2270" t="str">
        <f t="shared" si="287"/>
        <v>Feb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1"/>
        <v>1801.64</v>
      </c>
      <c r="P2271" s="5">
        <f t="shared" si="280"/>
        <v>49.934589800443462</v>
      </c>
      <c r="Q2271" t="str">
        <f t="shared" si="282"/>
        <v>games</v>
      </c>
      <c r="R2271" t="str">
        <f t="shared" si="283"/>
        <v>tabletop games</v>
      </c>
      <c r="S2271" s="10">
        <f t="shared" si="284"/>
        <v>42776.496099537035</v>
      </c>
      <c r="T2271" s="10">
        <f t="shared" si="285"/>
        <v>42800.999999999993</v>
      </c>
      <c r="U2271" s="11">
        <f t="shared" si="286"/>
        <v>2017</v>
      </c>
      <c r="V2271" t="str">
        <f t="shared" si="287"/>
        <v>Feb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1"/>
        <v>720.24800000000005</v>
      </c>
      <c r="P2272" s="5">
        <f t="shared" si="280"/>
        <v>107.82155688622754</v>
      </c>
      <c r="Q2272" t="str">
        <f t="shared" si="282"/>
        <v>games</v>
      </c>
      <c r="R2272" t="str">
        <f t="shared" si="283"/>
        <v>tabletop games</v>
      </c>
      <c r="S2272" s="10">
        <f t="shared" si="284"/>
        <v>42725.661030092589</v>
      </c>
      <c r="T2272" s="10">
        <f t="shared" si="285"/>
        <v>42745.707638888889</v>
      </c>
      <c r="U2272" s="11">
        <f t="shared" si="286"/>
        <v>2016</v>
      </c>
      <c r="V2272" t="str">
        <f t="shared" si="287"/>
        <v>Dec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1"/>
        <v>283.09000000000003</v>
      </c>
      <c r="P2273" s="5">
        <f t="shared" si="280"/>
        <v>42.63403614457831</v>
      </c>
      <c r="Q2273" t="str">
        <f t="shared" si="282"/>
        <v>games</v>
      </c>
      <c r="R2273" t="str">
        <f t="shared" si="283"/>
        <v>tabletop games</v>
      </c>
      <c r="S2273" s="10">
        <f t="shared" si="284"/>
        <v>42683.791712962957</v>
      </c>
      <c r="T2273" s="10">
        <f t="shared" si="285"/>
        <v>42713.791712962957</v>
      </c>
      <c r="U2273" s="11">
        <f t="shared" si="286"/>
        <v>2016</v>
      </c>
      <c r="V2273" t="str">
        <f t="shared" si="287"/>
        <v>Nov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1"/>
        <v>1356.6000000000001</v>
      </c>
      <c r="P2274" s="5">
        <f t="shared" si="280"/>
        <v>14.370762711864407</v>
      </c>
      <c r="Q2274" t="str">
        <f t="shared" si="282"/>
        <v>games</v>
      </c>
      <c r="R2274" t="str">
        <f t="shared" si="283"/>
        <v>tabletop games</v>
      </c>
      <c r="S2274" s="10">
        <f t="shared" si="284"/>
        <v>42315.491157407399</v>
      </c>
      <c r="T2274" s="10">
        <f t="shared" si="285"/>
        <v>42345.491157407399</v>
      </c>
      <c r="U2274" s="11">
        <f t="shared" si="286"/>
        <v>2015</v>
      </c>
      <c r="V2274" t="str">
        <f t="shared" si="287"/>
        <v>Nov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1"/>
        <v>220.35999999999999</v>
      </c>
      <c r="P2275" s="5">
        <f t="shared" si="280"/>
        <v>37.476190476190474</v>
      </c>
      <c r="Q2275" t="str">
        <f t="shared" si="282"/>
        <v>games</v>
      </c>
      <c r="R2275" t="str">
        <f t="shared" si="283"/>
        <v>tabletop games</v>
      </c>
      <c r="S2275" s="10">
        <f t="shared" si="284"/>
        <v>42781.340763888882</v>
      </c>
      <c r="T2275" s="10">
        <f t="shared" si="285"/>
        <v>42806.299097222225</v>
      </c>
      <c r="U2275" s="11">
        <f t="shared" si="286"/>
        <v>2017</v>
      </c>
      <c r="V2275" t="str">
        <f t="shared" si="287"/>
        <v>Feb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1"/>
        <v>119.6</v>
      </c>
      <c r="P2276" s="5">
        <f t="shared" si="280"/>
        <v>30.202020202020201</v>
      </c>
      <c r="Q2276" t="str">
        <f t="shared" si="282"/>
        <v>games</v>
      </c>
      <c r="R2276" t="str">
        <f t="shared" si="283"/>
        <v>tabletop games</v>
      </c>
      <c r="S2276" s="10">
        <f t="shared" si="284"/>
        <v>41663.292326388888</v>
      </c>
      <c r="T2276" s="10">
        <f t="shared" si="285"/>
        <v>41693.292326388888</v>
      </c>
      <c r="U2276" s="11">
        <f t="shared" si="286"/>
        <v>2014</v>
      </c>
      <c r="V2276" t="str">
        <f t="shared" si="287"/>
        <v>Jan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1"/>
        <v>407.76923076923077</v>
      </c>
      <c r="P2277" s="5">
        <f t="shared" si="280"/>
        <v>33.550632911392405</v>
      </c>
      <c r="Q2277" t="str">
        <f t="shared" si="282"/>
        <v>games</v>
      </c>
      <c r="R2277" t="str">
        <f t="shared" si="283"/>
        <v>tabletop games</v>
      </c>
      <c r="S2277" s="10">
        <f t="shared" si="284"/>
        <v>41965.408321759263</v>
      </c>
      <c r="T2277" s="10">
        <f t="shared" si="285"/>
        <v>41995.408321759263</v>
      </c>
      <c r="U2277" s="11">
        <f t="shared" si="286"/>
        <v>2014</v>
      </c>
      <c r="V2277" t="str">
        <f t="shared" si="287"/>
        <v>Nov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1"/>
        <v>105.81826105905425</v>
      </c>
      <c r="P2278" s="5">
        <f t="shared" si="280"/>
        <v>64.74666666666667</v>
      </c>
      <c r="Q2278" t="str">
        <f t="shared" si="282"/>
        <v>games</v>
      </c>
      <c r="R2278" t="str">
        <f t="shared" si="283"/>
        <v>tabletop games</v>
      </c>
      <c r="S2278" s="10">
        <f t="shared" si="284"/>
        <v>41614.443159722221</v>
      </c>
      <c r="T2278" s="10">
        <f t="shared" si="285"/>
        <v>41644.443159722221</v>
      </c>
      <c r="U2278" s="11">
        <f t="shared" si="286"/>
        <v>2013</v>
      </c>
      <c r="V2278" t="str">
        <f t="shared" si="287"/>
        <v>Dec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1"/>
        <v>141.08235294117648</v>
      </c>
      <c r="P2279" s="5">
        <f t="shared" si="280"/>
        <v>57.932367149758456</v>
      </c>
      <c r="Q2279" t="str">
        <f t="shared" si="282"/>
        <v>games</v>
      </c>
      <c r="R2279" t="str">
        <f t="shared" si="283"/>
        <v>tabletop games</v>
      </c>
      <c r="S2279" s="10">
        <f t="shared" si="284"/>
        <v>40936.470173611109</v>
      </c>
      <c r="T2279" s="10">
        <f t="shared" si="285"/>
        <v>40966.470173611109</v>
      </c>
      <c r="U2279" s="11">
        <f t="shared" si="286"/>
        <v>2012</v>
      </c>
      <c r="V2279" t="str">
        <f t="shared" si="287"/>
        <v>Jan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1"/>
        <v>270.7</v>
      </c>
      <c r="P2280" s="5">
        <f t="shared" si="280"/>
        <v>53.078431372549019</v>
      </c>
      <c r="Q2280" t="str">
        <f t="shared" si="282"/>
        <v>games</v>
      </c>
      <c r="R2280" t="str">
        <f t="shared" si="283"/>
        <v>tabletop games</v>
      </c>
      <c r="S2280" s="10">
        <f t="shared" si="284"/>
        <v>42338.500775462955</v>
      </c>
      <c r="T2280" s="10">
        <f t="shared" si="285"/>
        <v>42372.749305555553</v>
      </c>
      <c r="U2280" s="11">
        <f t="shared" si="286"/>
        <v>2015</v>
      </c>
      <c r="V2280" t="str">
        <f t="shared" si="287"/>
        <v>Nov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1"/>
        <v>153.80000000000001</v>
      </c>
      <c r="P2281" s="5">
        <f t="shared" si="280"/>
        <v>48.0625</v>
      </c>
      <c r="Q2281" t="str">
        <f t="shared" si="282"/>
        <v>games</v>
      </c>
      <c r="R2281" t="str">
        <f t="shared" si="283"/>
        <v>tabletop games</v>
      </c>
      <c r="S2281" s="10">
        <f t="shared" si="284"/>
        <v>42020.598368055551</v>
      </c>
      <c r="T2281" s="10">
        <f t="shared" si="285"/>
        <v>42038.958333333336</v>
      </c>
      <c r="U2281" s="11">
        <f t="shared" si="286"/>
        <v>2015</v>
      </c>
      <c r="V2281" t="str">
        <f t="shared" si="287"/>
        <v>Jan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1"/>
        <v>403.57653061224488</v>
      </c>
      <c r="P2282" s="5">
        <f t="shared" si="280"/>
        <v>82.396874999999994</v>
      </c>
      <c r="Q2282" t="str">
        <f t="shared" si="282"/>
        <v>games</v>
      </c>
      <c r="R2282" t="str">
        <f t="shared" si="283"/>
        <v>tabletop games</v>
      </c>
      <c r="S2282" s="10">
        <f t="shared" si="284"/>
        <v>42234.416562499995</v>
      </c>
      <c r="T2282" s="10">
        <f t="shared" si="285"/>
        <v>42264.416562499995</v>
      </c>
      <c r="U2282" s="11">
        <f t="shared" si="286"/>
        <v>2015</v>
      </c>
      <c r="V2282" t="str">
        <f t="shared" si="287"/>
        <v>Aug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1"/>
        <v>185</v>
      </c>
      <c r="P2283" s="5">
        <f t="shared" si="280"/>
        <v>50.454545454545453</v>
      </c>
      <c r="Q2283" t="str">
        <f t="shared" si="282"/>
        <v>music</v>
      </c>
      <c r="R2283" t="str">
        <f t="shared" si="283"/>
        <v>rock</v>
      </c>
      <c r="S2283" s="10">
        <f t="shared" si="284"/>
        <v>40687.077511574069</v>
      </c>
      <c r="T2283" s="10">
        <f t="shared" si="285"/>
        <v>40749.076388888883</v>
      </c>
      <c r="U2283" s="11">
        <f t="shared" si="286"/>
        <v>2011</v>
      </c>
      <c r="V2283" t="str">
        <f t="shared" si="287"/>
        <v>May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1"/>
        <v>185.33333333333331</v>
      </c>
      <c r="P2284" s="5">
        <f t="shared" si="280"/>
        <v>115.83333333333333</v>
      </c>
      <c r="Q2284" t="str">
        <f t="shared" si="282"/>
        <v>music</v>
      </c>
      <c r="R2284" t="str">
        <f t="shared" si="283"/>
        <v>rock</v>
      </c>
      <c r="S2284" s="10">
        <f t="shared" si="284"/>
        <v>42322.966273148144</v>
      </c>
      <c r="T2284" s="10">
        <f t="shared" si="285"/>
        <v>42382.966273148144</v>
      </c>
      <c r="U2284" s="11">
        <f t="shared" si="286"/>
        <v>2015</v>
      </c>
      <c r="V2284" t="str">
        <f t="shared" si="287"/>
        <v>Nov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1"/>
        <v>100.85533333333332</v>
      </c>
      <c r="P2285" s="5">
        <f t="shared" si="280"/>
        <v>63.03458333333333</v>
      </c>
      <c r="Q2285" t="str">
        <f t="shared" si="282"/>
        <v>music</v>
      </c>
      <c r="R2285" t="str">
        <f t="shared" si="283"/>
        <v>rock</v>
      </c>
      <c r="S2285" s="10">
        <f t="shared" si="284"/>
        <v>40977.916712962957</v>
      </c>
      <c r="T2285" s="10">
        <f t="shared" si="285"/>
        <v>41037.875046296293</v>
      </c>
      <c r="U2285" s="11">
        <f t="shared" si="286"/>
        <v>2012</v>
      </c>
      <c r="V2285" t="str">
        <f t="shared" si="287"/>
        <v>Mar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1"/>
        <v>106.22116666666668</v>
      </c>
      <c r="P2286" s="5">
        <f t="shared" si="280"/>
        <v>108.02152542372882</v>
      </c>
      <c r="Q2286" t="str">
        <f t="shared" si="282"/>
        <v>music</v>
      </c>
      <c r="R2286" t="str">
        <f t="shared" si="283"/>
        <v>rock</v>
      </c>
      <c r="S2286" s="10">
        <f t="shared" si="284"/>
        <v>40585.588483796295</v>
      </c>
      <c r="T2286" s="10">
        <f t="shared" si="285"/>
        <v>40613.958333333328</v>
      </c>
      <c r="U2286" s="11">
        <f t="shared" si="286"/>
        <v>2011</v>
      </c>
      <c r="V2286" t="str">
        <f t="shared" si="287"/>
        <v>Feb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1"/>
        <v>121.36666666666667</v>
      </c>
      <c r="P2287" s="5">
        <f t="shared" si="280"/>
        <v>46.088607594936711</v>
      </c>
      <c r="Q2287" t="str">
        <f t="shared" si="282"/>
        <v>music</v>
      </c>
      <c r="R2287" t="str">
        <f t="shared" si="283"/>
        <v>rock</v>
      </c>
      <c r="S2287" s="10">
        <f t="shared" si="284"/>
        <v>41058.977349537032</v>
      </c>
      <c r="T2287" s="10">
        <f t="shared" si="285"/>
        <v>41088.977349537032</v>
      </c>
      <c r="U2287" s="11">
        <f t="shared" si="286"/>
        <v>2012</v>
      </c>
      <c r="V2287" t="str">
        <f t="shared" si="287"/>
        <v>May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1"/>
        <v>100.06666666666666</v>
      </c>
      <c r="P2288" s="5">
        <f t="shared" si="280"/>
        <v>107.21428571428571</v>
      </c>
      <c r="Q2288" t="str">
        <f t="shared" si="282"/>
        <v>music</v>
      </c>
      <c r="R2288" t="str">
        <f t="shared" si="283"/>
        <v>rock</v>
      </c>
      <c r="S2288" s="10">
        <f t="shared" si="284"/>
        <v>41494.755254629628</v>
      </c>
      <c r="T2288" s="10">
        <f t="shared" si="285"/>
        <v>41522.957638888889</v>
      </c>
      <c r="U2288" s="11">
        <f t="shared" si="286"/>
        <v>2013</v>
      </c>
      <c r="V2288" t="str">
        <f t="shared" si="287"/>
        <v>Aug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1"/>
        <v>119.97755555555555</v>
      </c>
      <c r="P2289" s="5">
        <f t="shared" si="280"/>
        <v>50.9338679245283</v>
      </c>
      <c r="Q2289" t="str">
        <f t="shared" si="282"/>
        <v>music</v>
      </c>
      <c r="R2289" t="str">
        <f t="shared" si="283"/>
        <v>rock</v>
      </c>
      <c r="S2289" s="10">
        <f t="shared" si="284"/>
        <v>41792.459027777775</v>
      </c>
      <c r="T2289" s="10">
        <f t="shared" si="285"/>
        <v>41813.459027777775</v>
      </c>
      <c r="U2289" s="11">
        <f t="shared" si="286"/>
        <v>2014</v>
      </c>
      <c r="V2289" t="str">
        <f t="shared" si="287"/>
        <v>Jun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1"/>
        <v>100.1</v>
      </c>
      <c r="P2290" s="5">
        <f t="shared" si="280"/>
        <v>40.04</v>
      </c>
      <c r="Q2290" t="str">
        <f t="shared" si="282"/>
        <v>music</v>
      </c>
      <c r="R2290" t="str">
        <f t="shared" si="283"/>
        <v>rock</v>
      </c>
      <c r="S2290" s="10">
        <f t="shared" si="284"/>
        <v>41067.619085648148</v>
      </c>
      <c r="T2290" s="10">
        <f t="shared" si="285"/>
        <v>41086.541666666664</v>
      </c>
      <c r="U2290" s="11">
        <f t="shared" si="286"/>
        <v>2012</v>
      </c>
      <c r="V2290" t="str">
        <f t="shared" si="287"/>
        <v>Jun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1"/>
        <v>107.4</v>
      </c>
      <c r="P2291" s="5">
        <f t="shared" si="280"/>
        <v>64.44</v>
      </c>
      <c r="Q2291" t="str">
        <f t="shared" si="282"/>
        <v>music</v>
      </c>
      <c r="R2291" t="str">
        <f t="shared" si="283"/>
        <v>rock</v>
      </c>
      <c r="S2291" s="10">
        <f t="shared" si="284"/>
        <v>41571.790046296293</v>
      </c>
      <c r="T2291" s="10">
        <f t="shared" si="285"/>
        <v>41614.765277777777</v>
      </c>
      <c r="U2291" s="11">
        <f t="shared" si="286"/>
        <v>2013</v>
      </c>
      <c r="V2291" t="str">
        <f t="shared" si="287"/>
        <v>Oct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1"/>
        <v>104.06666666666666</v>
      </c>
      <c r="P2292" s="5">
        <f t="shared" si="280"/>
        <v>53.827586206896555</v>
      </c>
      <c r="Q2292" t="str">
        <f t="shared" si="282"/>
        <v>music</v>
      </c>
      <c r="R2292" t="str">
        <f t="shared" si="283"/>
        <v>rock</v>
      </c>
      <c r="S2292" s="10">
        <f t="shared" si="284"/>
        <v>40070.045486111107</v>
      </c>
      <c r="T2292" s="10">
        <f t="shared" si="285"/>
        <v>40148.5</v>
      </c>
      <c r="U2292" s="11">
        <f t="shared" si="286"/>
        <v>2009</v>
      </c>
      <c r="V2292" t="str">
        <f t="shared" si="287"/>
        <v>Sep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1"/>
        <v>172.8</v>
      </c>
      <c r="P2293" s="5">
        <f t="shared" si="280"/>
        <v>100.46511627906976</v>
      </c>
      <c r="Q2293" t="str">
        <f t="shared" si="282"/>
        <v>music</v>
      </c>
      <c r="R2293" t="str">
        <f t="shared" si="283"/>
        <v>rock</v>
      </c>
      <c r="S2293" s="10">
        <f t="shared" si="284"/>
        <v>40987.768726851849</v>
      </c>
      <c r="T2293" s="10">
        <f t="shared" si="285"/>
        <v>41021.958333333328</v>
      </c>
      <c r="U2293" s="11">
        <f t="shared" si="286"/>
        <v>2012</v>
      </c>
      <c r="V2293" t="str">
        <f t="shared" si="287"/>
        <v>Mar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1"/>
        <v>107.2505</v>
      </c>
      <c r="P2294" s="5">
        <f t="shared" si="280"/>
        <v>46.630652173913049</v>
      </c>
      <c r="Q2294" t="str">
        <f t="shared" si="282"/>
        <v>music</v>
      </c>
      <c r="R2294" t="str">
        <f t="shared" si="283"/>
        <v>rock</v>
      </c>
      <c r="S2294" s="10">
        <f t="shared" si="284"/>
        <v>40987.489305555551</v>
      </c>
      <c r="T2294" s="10">
        <f t="shared" si="285"/>
        <v>41017.489305555551</v>
      </c>
      <c r="U2294" s="11">
        <f t="shared" si="286"/>
        <v>2012</v>
      </c>
      <c r="V2294" t="str">
        <f t="shared" si="287"/>
        <v>Mar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1"/>
        <v>108.23529411764706</v>
      </c>
      <c r="P2295" s="5">
        <f t="shared" si="280"/>
        <v>34.074074074074076</v>
      </c>
      <c r="Q2295" t="str">
        <f t="shared" si="282"/>
        <v>music</v>
      </c>
      <c r="R2295" t="str">
        <f t="shared" si="283"/>
        <v>rock</v>
      </c>
      <c r="S2295" s="10">
        <f t="shared" si="284"/>
        <v>41151.499988425923</v>
      </c>
      <c r="T2295" s="10">
        <f t="shared" si="285"/>
        <v>41176.957638888889</v>
      </c>
      <c r="U2295" s="11">
        <f t="shared" si="286"/>
        <v>2012</v>
      </c>
      <c r="V2295" t="str">
        <f t="shared" si="287"/>
        <v>Aug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1"/>
        <v>146.08079999999998</v>
      </c>
      <c r="P2296" s="5">
        <f t="shared" si="280"/>
        <v>65.214642857142863</v>
      </c>
      <c r="Q2296" t="str">
        <f t="shared" si="282"/>
        <v>music</v>
      </c>
      <c r="R2296" t="str">
        <f t="shared" si="283"/>
        <v>rock</v>
      </c>
      <c r="S2296" s="10">
        <f t="shared" si="284"/>
        <v>41264.514814814815</v>
      </c>
      <c r="T2296" s="10">
        <f t="shared" si="285"/>
        <v>41294.514814814815</v>
      </c>
      <c r="U2296" s="11">
        <f t="shared" si="286"/>
        <v>2012</v>
      </c>
      <c r="V2296" t="str">
        <f t="shared" si="287"/>
        <v>Dec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1"/>
        <v>125.25</v>
      </c>
      <c r="P2297" s="5">
        <f t="shared" si="280"/>
        <v>44.205882352941174</v>
      </c>
      <c r="Q2297" t="str">
        <f t="shared" si="282"/>
        <v>music</v>
      </c>
      <c r="R2297" t="str">
        <f t="shared" si="283"/>
        <v>rock</v>
      </c>
      <c r="S2297" s="10">
        <f t="shared" si="284"/>
        <v>41270.746018518512</v>
      </c>
      <c r="T2297" s="10">
        <f t="shared" si="285"/>
        <v>41300.746018518512</v>
      </c>
      <c r="U2297" s="11">
        <f t="shared" si="286"/>
        <v>2012</v>
      </c>
      <c r="V2297" t="str">
        <f t="shared" si="287"/>
        <v>Dec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1"/>
        <v>149.07142857142856</v>
      </c>
      <c r="P2298" s="5">
        <f t="shared" si="280"/>
        <v>71.965517241379317</v>
      </c>
      <c r="Q2298" t="str">
        <f t="shared" si="282"/>
        <v>music</v>
      </c>
      <c r="R2298" t="str">
        <f t="shared" si="283"/>
        <v>rock</v>
      </c>
      <c r="S2298" s="10">
        <f t="shared" si="284"/>
        <v>40927.52344907407</v>
      </c>
      <c r="T2298" s="10">
        <f t="shared" si="285"/>
        <v>40962.52344907407</v>
      </c>
      <c r="U2298" s="11">
        <f t="shared" si="286"/>
        <v>2012</v>
      </c>
      <c r="V2298" t="str">
        <f t="shared" si="287"/>
        <v>Jan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1"/>
        <v>100.6</v>
      </c>
      <c r="P2299" s="5">
        <f t="shared" si="280"/>
        <v>52.94736842105263</v>
      </c>
      <c r="Q2299" t="str">
        <f t="shared" si="282"/>
        <v>music</v>
      </c>
      <c r="R2299" t="str">
        <f t="shared" si="283"/>
        <v>rock</v>
      </c>
      <c r="S2299" s="10">
        <f t="shared" si="284"/>
        <v>40947.83390046296</v>
      </c>
      <c r="T2299" s="10">
        <f t="shared" si="285"/>
        <v>40981.957638888889</v>
      </c>
      <c r="U2299" s="11">
        <f t="shared" si="286"/>
        <v>2012</v>
      </c>
      <c r="V2299" t="str">
        <f t="shared" si="287"/>
        <v>Feb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1"/>
        <v>105.07333333333332</v>
      </c>
      <c r="P2300" s="5">
        <f t="shared" si="280"/>
        <v>109.45138888888889</v>
      </c>
      <c r="Q2300" t="str">
        <f t="shared" si="282"/>
        <v>music</v>
      </c>
      <c r="R2300" t="str">
        <f t="shared" si="283"/>
        <v>rock</v>
      </c>
      <c r="S2300" s="10">
        <f t="shared" si="284"/>
        <v>41694.632326388884</v>
      </c>
      <c r="T2300" s="10">
        <f t="shared" si="285"/>
        <v>41724.59065972222</v>
      </c>
      <c r="U2300" s="11">
        <f t="shared" si="286"/>
        <v>2014</v>
      </c>
      <c r="V2300" t="str">
        <f t="shared" si="287"/>
        <v>Feb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1"/>
        <v>350.16666666666663</v>
      </c>
      <c r="P2301" s="5">
        <f t="shared" si="280"/>
        <v>75.035714285714292</v>
      </c>
      <c r="Q2301" t="str">
        <f t="shared" si="282"/>
        <v>music</v>
      </c>
      <c r="R2301" t="str">
        <f t="shared" si="283"/>
        <v>rock</v>
      </c>
      <c r="S2301" s="10">
        <f t="shared" si="284"/>
        <v>40564.824178240735</v>
      </c>
      <c r="T2301" s="10">
        <f t="shared" si="285"/>
        <v>40579.824178240735</v>
      </c>
      <c r="U2301" s="11">
        <f t="shared" si="286"/>
        <v>2011</v>
      </c>
      <c r="V2301" t="str">
        <f t="shared" si="287"/>
        <v>Jan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1"/>
        <v>101.25</v>
      </c>
      <c r="P2302" s="5">
        <f t="shared" si="280"/>
        <v>115.71428571428571</v>
      </c>
      <c r="Q2302" t="str">
        <f t="shared" si="282"/>
        <v>music</v>
      </c>
      <c r="R2302" t="str">
        <f t="shared" si="283"/>
        <v>rock</v>
      </c>
      <c r="S2302" s="10">
        <f t="shared" si="284"/>
        <v>41074.518703703703</v>
      </c>
      <c r="T2302" s="10">
        <f t="shared" si="285"/>
        <v>41088.518703703703</v>
      </c>
      <c r="U2302" s="11">
        <f t="shared" si="286"/>
        <v>2012</v>
      </c>
      <c r="V2302" t="str">
        <f t="shared" si="287"/>
        <v>Jun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1"/>
        <v>133.6044</v>
      </c>
      <c r="P2303" s="5">
        <f t="shared" si="280"/>
        <v>31.659810426540286</v>
      </c>
      <c r="Q2303" t="str">
        <f t="shared" si="282"/>
        <v>music</v>
      </c>
      <c r="R2303" t="str">
        <f t="shared" si="283"/>
        <v>indie rock</v>
      </c>
      <c r="S2303" s="10">
        <f t="shared" si="284"/>
        <v>41415.938611111109</v>
      </c>
      <c r="T2303" s="10">
        <f t="shared" si="285"/>
        <v>41445.938611111109</v>
      </c>
      <c r="U2303" s="11">
        <f t="shared" si="286"/>
        <v>2013</v>
      </c>
      <c r="V2303" t="str">
        <f t="shared" si="287"/>
        <v>May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1"/>
        <v>170.65217391304347</v>
      </c>
      <c r="P2304" s="5">
        <f t="shared" si="280"/>
        <v>46.176470588235297</v>
      </c>
      <c r="Q2304" t="str">
        <f t="shared" si="282"/>
        <v>music</v>
      </c>
      <c r="R2304" t="str">
        <f t="shared" si="283"/>
        <v>indie rock</v>
      </c>
      <c r="S2304" s="10">
        <f t="shared" si="284"/>
        <v>41605.660115740735</v>
      </c>
      <c r="T2304" s="10">
        <f t="shared" si="285"/>
        <v>41639.083333333328</v>
      </c>
      <c r="U2304" s="11">
        <f t="shared" si="286"/>
        <v>2013</v>
      </c>
      <c r="V2304" t="str">
        <f t="shared" si="287"/>
        <v>Nov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1"/>
        <v>109.35829457364341</v>
      </c>
      <c r="P2305" s="5">
        <f t="shared" si="280"/>
        <v>68.481650485436887</v>
      </c>
      <c r="Q2305" t="str">
        <f t="shared" si="282"/>
        <v>music</v>
      </c>
      <c r="R2305" t="str">
        <f t="shared" si="283"/>
        <v>indie rock</v>
      </c>
      <c r="S2305" s="10">
        <f t="shared" si="284"/>
        <v>40849.902731481481</v>
      </c>
      <c r="T2305" s="10">
        <f t="shared" si="285"/>
        <v>40889.944398148145</v>
      </c>
      <c r="U2305" s="11">
        <f t="shared" si="286"/>
        <v>2011</v>
      </c>
      <c r="V2305" t="str">
        <f t="shared" si="287"/>
        <v>Nov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1"/>
        <v>100.70033333333335</v>
      </c>
      <c r="P2306" s="5">
        <f t="shared" ref="P2306:P2369" si="288">IFERROR(E2306/L2306,0)</f>
        <v>53.469203539823013</v>
      </c>
      <c r="Q2306" t="str">
        <f t="shared" si="282"/>
        <v>music</v>
      </c>
      <c r="R2306" t="str">
        <f t="shared" si="283"/>
        <v>indie rock</v>
      </c>
      <c r="S2306" s="10">
        <f t="shared" si="284"/>
        <v>40502.607534722221</v>
      </c>
      <c r="T2306" s="10">
        <f t="shared" si="285"/>
        <v>40543.999305555553</v>
      </c>
      <c r="U2306" s="11">
        <f t="shared" si="286"/>
        <v>2010</v>
      </c>
      <c r="V2306" t="str">
        <f t="shared" si="287"/>
        <v>Nov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9">(E2307/D2307)*100</f>
        <v>101.22777777777779</v>
      </c>
      <c r="P2307" s="5">
        <f t="shared" si="288"/>
        <v>109.10778443113773</v>
      </c>
      <c r="Q2307" t="str">
        <f t="shared" ref="Q2307:Q2370" si="290">LEFT(N2307,FIND("/",N2307)-1)</f>
        <v>music</v>
      </c>
      <c r="R2307" t="str">
        <f t="shared" ref="R2307:R2370" si="291">MID(N2307,FIND("/",N2307)+1,9999)</f>
        <v>indie rock</v>
      </c>
      <c r="S2307" s="10">
        <f t="shared" ref="S2307:S2370" si="292">(((J2307/60)/60)/24)+DATE(1970,1,1)+(-5/24)</f>
        <v>41834.486944444441</v>
      </c>
      <c r="T2307" s="10">
        <f t="shared" ref="T2307:T2370" si="293">(((I2307/60)/60)/24)+DATE(1970,1,1)+(-5/24)</f>
        <v>41859.541666666664</v>
      </c>
      <c r="U2307" s="11">
        <f t="shared" ref="U2307:U2370" si="294">YEAR(S2307)</f>
        <v>2014</v>
      </c>
      <c r="V2307" t="str">
        <f t="shared" ref="V2307:V2370" si="295">TEXT(S2307, "mmm")</f>
        <v>Jul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9"/>
        <v>106.75857142857143</v>
      </c>
      <c r="P2308" s="5">
        <f t="shared" si="288"/>
        <v>51.185616438356163</v>
      </c>
      <c r="Q2308" t="str">
        <f t="shared" si="290"/>
        <v>music</v>
      </c>
      <c r="R2308" t="str">
        <f t="shared" si="291"/>
        <v>indie rock</v>
      </c>
      <c r="S2308" s="10">
        <f t="shared" si="292"/>
        <v>40947.959826388884</v>
      </c>
      <c r="T2308" s="10">
        <f t="shared" si="293"/>
        <v>40977.959826388884</v>
      </c>
      <c r="U2308" s="11">
        <f t="shared" si="294"/>
        <v>2012</v>
      </c>
      <c r="V2308" t="str">
        <f t="shared" si="295"/>
        <v>Feb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9"/>
        <v>106.65777537961894</v>
      </c>
      <c r="P2309" s="5">
        <f t="shared" si="288"/>
        <v>27.936800000000002</v>
      </c>
      <c r="Q2309" t="str">
        <f t="shared" si="290"/>
        <v>music</v>
      </c>
      <c r="R2309" t="str">
        <f t="shared" si="291"/>
        <v>indie rock</v>
      </c>
      <c r="S2309" s="10">
        <f t="shared" si="292"/>
        <v>41004.594131944439</v>
      </c>
      <c r="T2309" s="10">
        <f t="shared" si="293"/>
        <v>41034.59407407407</v>
      </c>
      <c r="U2309" s="11">
        <f t="shared" si="294"/>
        <v>2012</v>
      </c>
      <c r="V2309" t="str">
        <f t="shared" si="295"/>
        <v>Apr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9"/>
        <v>101.30622</v>
      </c>
      <c r="P2310" s="5">
        <f t="shared" si="288"/>
        <v>82.496921824104234</v>
      </c>
      <c r="Q2310" t="str">
        <f t="shared" si="290"/>
        <v>music</v>
      </c>
      <c r="R2310" t="str">
        <f t="shared" si="291"/>
        <v>indie rock</v>
      </c>
      <c r="S2310" s="10">
        <f t="shared" si="292"/>
        <v>41851.754583333335</v>
      </c>
      <c r="T2310" s="10">
        <f t="shared" si="293"/>
        <v>41879.833333333328</v>
      </c>
      <c r="U2310" s="11">
        <f t="shared" si="294"/>
        <v>2014</v>
      </c>
      <c r="V2310" t="str">
        <f t="shared" si="295"/>
        <v>Jul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9"/>
        <v>106.67450000000001</v>
      </c>
      <c r="P2311" s="5">
        <f t="shared" si="288"/>
        <v>59.817476635514019</v>
      </c>
      <c r="Q2311" t="str">
        <f t="shared" si="290"/>
        <v>music</v>
      </c>
      <c r="R2311" t="str">
        <f t="shared" si="291"/>
        <v>indie rock</v>
      </c>
      <c r="S2311" s="10">
        <f t="shared" si="292"/>
        <v>41307.779363425921</v>
      </c>
      <c r="T2311" s="10">
        <f t="shared" si="293"/>
        <v>41342.779363425921</v>
      </c>
      <c r="U2311" s="11">
        <f t="shared" si="294"/>
        <v>2013</v>
      </c>
      <c r="V2311" t="str">
        <f t="shared" si="295"/>
        <v>Feb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9"/>
        <v>428.83978378378379</v>
      </c>
      <c r="P2312" s="5">
        <f t="shared" si="288"/>
        <v>64.816470588235291</v>
      </c>
      <c r="Q2312" t="str">
        <f t="shared" si="290"/>
        <v>music</v>
      </c>
      <c r="R2312" t="str">
        <f t="shared" si="291"/>
        <v>indie rock</v>
      </c>
      <c r="S2312" s="10">
        <f t="shared" si="292"/>
        <v>41324.585821759254</v>
      </c>
      <c r="T2312" s="10">
        <f t="shared" si="293"/>
        <v>41354.54415509259</v>
      </c>
      <c r="U2312" s="11">
        <f t="shared" si="294"/>
        <v>2013</v>
      </c>
      <c r="V2312" t="str">
        <f t="shared" si="295"/>
        <v>Feb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9"/>
        <v>104.11111111111111</v>
      </c>
      <c r="P2313" s="5">
        <f t="shared" si="288"/>
        <v>90.09615384615384</v>
      </c>
      <c r="Q2313" t="str">
        <f t="shared" si="290"/>
        <v>music</v>
      </c>
      <c r="R2313" t="str">
        <f t="shared" si="291"/>
        <v>indie rock</v>
      </c>
      <c r="S2313" s="10">
        <f t="shared" si="292"/>
        <v>41735.796168981477</v>
      </c>
      <c r="T2313" s="10">
        <f t="shared" si="293"/>
        <v>41765.796168981477</v>
      </c>
      <c r="U2313" s="11">
        <f t="shared" si="294"/>
        <v>2014</v>
      </c>
      <c r="V2313" t="str">
        <f t="shared" si="295"/>
        <v>Apr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9"/>
        <v>107.86666666666666</v>
      </c>
      <c r="P2314" s="5">
        <f t="shared" si="288"/>
        <v>40.962025316455694</v>
      </c>
      <c r="Q2314" t="str">
        <f t="shared" si="290"/>
        <v>music</v>
      </c>
      <c r="R2314" t="str">
        <f t="shared" si="291"/>
        <v>indie rock</v>
      </c>
      <c r="S2314" s="10">
        <f t="shared" si="292"/>
        <v>41716.424513888887</v>
      </c>
      <c r="T2314" s="10">
        <f t="shared" si="293"/>
        <v>41747.75</v>
      </c>
      <c r="U2314" s="11">
        <f t="shared" si="294"/>
        <v>2014</v>
      </c>
      <c r="V2314" t="str">
        <f t="shared" si="295"/>
        <v>Mar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9"/>
        <v>175.84040000000002</v>
      </c>
      <c r="P2315" s="5">
        <f t="shared" si="288"/>
        <v>56.000127388535034</v>
      </c>
      <c r="Q2315" t="str">
        <f t="shared" si="290"/>
        <v>music</v>
      </c>
      <c r="R2315" t="str">
        <f t="shared" si="291"/>
        <v>indie rock</v>
      </c>
      <c r="S2315" s="10">
        <f t="shared" si="292"/>
        <v>41002.750300925924</v>
      </c>
      <c r="T2315" s="10">
        <f t="shared" si="293"/>
        <v>41032.750300925924</v>
      </c>
      <c r="U2315" s="11">
        <f t="shared" si="294"/>
        <v>2012</v>
      </c>
      <c r="V2315" t="str">
        <f t="shared" si="295"/>
        <v>Apr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9"/>
        <v>156.97</v>
      </c>
      <c r="P2316" s="5">
        <f t="shared" si="288"/>
        <v>37.672800000000002</v>
      </c>
      <c r="Q2316" t="str">
        <f t="shared" si="290"/>
        <v>music</v>
      </c>
      <c r="R2316" t="str">
        <f t="shared" si="291"/>
        <v>indie rock</v>
      </c>
      <c r="S2316" s="10">
        <f t="shared" si="292"/>
        <v>41037.343252314815</v>
      </c>
      <c r="T2316" s="10">
        <f t="shared" si="293"/>
        <v>41067.343252314815</v>
      </c>
      <c r="U2316" s="11">
        <f t="shared" si="294"/>
        <v>2012</v>
      </c>
      <c r="V2316" t="str">
        <f t="shared" si="295"/>
        <v>May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9"/>
        <v>102.60000000000001</v>
      </c>
      <c r="P2317" s="5">
        <f t="shared" si="288"/>
        <v>40.078125</v>
      </c>
      <c r="Q2317" t="str">
        <f t="shared" si="290"/>
        <v>music</v>
      </c>
      <c r="R2317" t="str">
        <f t="shared" si="291"/>
        <v>indie rock</v>
      </c>
      <c r="S2317" s="10">
        <f t="shared" si="292"/>
        <v>41004.517858796295</v>
      </c>
      <c r="T2317" s="10">
        <f t="shared" si="293"/>
        <v>41034.517858796295</v>
      </c>
      <c r="U2317" s="11">
        <f t="shared" si="294"/>
        <v>2012</v>
      </c>
      <c r="V2317" t="str">
        <f t="shared" si="295"/>
        <v>Apr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9"/>
        <v>104.04266666666666</v>
      </c>
      <c r="P2318" s="5">
        <f t="shared" si="288"/>
        <v>78.031999999999996</v>
      </c>
      <c r="Q2318" t="str">
        <f t="shared" si="290"/>
        <v>music</v>
      </c>
      <c r="R2318" t="str">
        <f t="shared" si="291"/>
        <v>indie rock</v>
      </c>
      <c r="S2318" s="10">
        <f t="shared" si="292"/>
        <v>40079.516782407409</v>
      </c>
      <c r="T2318" s="10">
        <f t="shared" si="293"/>
        <v>40156.558333333334</v>
      </c>
      <c r="U2318" s="11">
        <f t="shared" si="294"/>
        <v>2009</v>
      </c>
      <c r="V2318" t="str">
        <f t="shared" si="295"/>
        <v>Sep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9"/>
        <v>104</v>
      </c>
      <c r="P2319" s="5">
        <f t="shared" si="288"/>
        <v>18.90909090909091</v>
      </c>
      <c r="Q2319" t="str">
        <f t="shared" si="290"/>
        <v>music</v>
      </c>
      <c r="R2319" t="str">
        <f t="shared" si="291"/>
        <v>indie rock</v>
      </c>
      <c r="S2319" s="10">
        <f t="shared" si="292"/>
        <v>40192.33390046296</v>
      </c>
      <c r="T2319" s="10">
        <f t="shared" si="293"/>
        <v>40224</v>
      </c>
      <c r="U2319" s="11">
        <f t="shared" si="294"/>
        <v>2010</v>
      </c>
      <c r="V2319" t="str">
        <f t="shared" si="295"/>
        <v>Jan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9"/>
        <v>121.05999999999999</v>
      </c>
      <c r="P2320" s="5">
        <f t="shared" si="288"/>
        <v>37.134969325153371</v>
      </c>
      <c r="Q2320" t="str">
        <f t="shared" si="290"/>
        <v>music</v>
      </c>
      <c r="R2320" t="str">
        <f t="shared" si="291"/>
        <v>indie rock</v>
      </c>
      <c r="S2320" s="10">
        <f t="shared" si="292"/>
        <v>40050.435347222221</v>
      </c>
      <c r="T2320" s="10">
        <f t="shared" si="293"/>
        <v>40081.957638888889</v>
      </c>
      <c r="U2320" s="11">
        <f t="shared" si="294"/>
        <v>2009</v>
      </c>
      <c r="V2320" t="str">
        <f t="shared" si="295"/>
        <v>Aug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9"/>
        <v>107.69999999999999</v>
      </c>
      <c r="P2321" s="5">
        <f t="shared" si="288"/>
        <v>41.961038961038959</v>
      </c>
      <c r="Q2321" t="str">
        <f t="shared" si="290"/>
        <v>music</v>
      </c>
      <c r="R2321" t="str">
        <f t="shared" si="291"/>
        <v>indie rock</v>
      </c>
      <c r="S2321" s="10">
        <f t="shared" si="292"/>
        <v>41592.873668981476</v>
      </c>
      <c r="T2321" s="10">
        <f t="shared" si="293"/>
        <v>41622.873668981476</v>
      </c>
      <c r="U2321" s="11">
        <f t="shared" si="294"/>
        <v>2013</v>
      </c>
      <c r="V2321" t="str">
        <f t="shared" si="295"/>
        <v>Nov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9"/>
        <v>108.66</v>
      </c>
      <c r="P2322" s="5">
        <f t="shared" si="288"/>
        <v>61.044943820224717</v>
      </c>
      <c r="Q2322" t="str">
        <f t="shared" si="290"/>
        <v>music</v>
      </c>
      <c r="R2322" t="str">
        <f t="shared" si="291"/>
        <v>indie rock</v>
      </c>
      <c r="S2322" s="10">
        <f t="shared" si="292"/>
        <v>41696.608796296292</v>
      </c>
      <c r="T2322" s="10">
        <f t="shared" si="293"/>
        <v>41731.567129629628</v>
      </c>
      <c r="U2322" s="11">
        <f t="shared" si="294"/>
        <v>2014</v>
      </c>
      <c r="V2322" t="str">
        <f t="shared" si="295"/>
        <v>Feb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9"/>
        <v>39.120962394619681</v>
      </c>
      <c r="P2323" s="5">
        <f t="shared" si="288"/>
        <v>64.53125</v>
      </c>
      <c r="Q2323" t="str">
        <f t="shared" si="290"/>
        <v>food</v>
      </c>
      <c r="R2323" t="str">
        <f t="shared" si="291"/>
        <v>small batch</v>
      </c>
      <c r="S2323" s="10">
        <f t="shared" si="292"/>
        <v>42799.052094907405</v>
      </c>
      <c r="T2323" s="10">
        <f t="shared" si="293"/>
        <v>42829.010428240734</v>
      </c>
      <c r="U2323" s="11">
        <f t="shared" si="294"/>
        <v>2017</v>
      </c>
      <c r="V2323" t="str">
        <f t="shared" si="295"/>
        <v>Mar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9"/>
        <v>3.1481481481481479</v>
      </c>
      <c r="P2324" s="5">
        <f t="shared" si="288"/>
        <v>21.25</v>
      </c>
      <c r="Q2324" t="str">
        <f t="shared" si="290"/>
        <v>food</v>
      </c>
      <c r="R2324" t="str">
        <f t="shared" si="291"/>
        <v>small batch</v>
      </c>
      <c r="S2324" s="10">
        <f t="shared" si="292"/>
        <v>42804.687141203707</v>
      </c>
      <c r="T2324" s="10">
        <f t="shared" si="293"/>
        <v>42834.645474537036</v>
      </c>
      <c r="U2324" s="11">
        <f t="shared" si="294"/>
        <v>2017</v>
      </c>
      <c r="V2324" t="str">
        <f t="shared" si="295"/>
        <v>Mar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9"/>
        <v>48</v>
      </c>
      <c r="P2325" s="5">
        <f t="shared" si="288"/>
        <v>30</v>
      </c>
      <c r="Q2325" t="str">
        <f t="shared" si="290"/>
        <v>food</v>
      </c>
      <c r="R2325" t="str">
        <f t="shared" si="291"/>
        <v>small batch</v>
      </c>
      <c r="S2325" s="10">
        <f t="shared" si="292"/>
        <v>42807.54684027777</v>
      </c>
      <c r="T2325" s="10">
        <f t="shared" si="293"/>
        <v>42814.54684027777</v>
      </c>
      <c r="U2325" s="11">
        <f t="shared" si="294"/>
        <v>2017</v>
      </c>
      <c r="V2325" t="str">
        <f t="shared" si="295"/>
        <v>Mar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9"/>
        <v>20.733333333333334</v>
      </c>
      <c r="P2326" s="5">
        <f t="shared" si="288"/>
        <v>25.491803278688526</v>
      </c>
      <c r="Q2326" t="str">
        <f t="shared" si="290"/>
        <v>food</v>
      </c>
      <c r="R2326" t="str">
        <f t="shared" si="291"/>
        <v>small batch</v>
      </c>
      <c r="S2326" s="10">
        <f t="shared" si="292"/>
        <v>42790.67690972222</v>
      </c>
      <c r="T2326" s="10">
        <f t="shared" si="293"/>
        <v>42820.635243055549</v>
      </c>
      <c r="U2326" s="11">
        <f t="shared" si="294"/>
        <v>2017</v>
      </c>
      <c r="V2326" t="str">
        <f t="shared" si="295"/>
        <v>Feb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9"/>
        <v>8</v>
      </c>
      <c r="P2327" s="5">
        <f t="shared" si="288"/>
        <v>11.428571428571429</v>
      </c>
      <c r="Q2327" t="str">
        <f t="shared" si="290"/>
        <v>food</v>
      </c>
      <c r="R2327" t="str">
        <f t="shared" si="291"/>
        <v>small batch</v>
      </c>
      <c r="S2327" s="10">
        <f t="shared" si="292"/>
        <v>42793.814016203702</v>
      </c>
      <c r="T2327" s="10">
        <f t="shared" si="293"/>
        <v>42823.772349537037</v>
      </c>
      <c r="U2327" s="11">
        <f t="shared" si="294"/>
        <v>2017</v>
      </c>
      <c r="V2327" t="str">
        <f t="shared" si="295"/>
        <v>Feb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9"/>
        <v>0.72</v>
      </c>
      <c r="P2328" s="5">
        <f t="shared" si="288"/>
        <v>108</v>
      </c>
      <c r="Q2328" t="str">
        <f t="shared" si="290"/>
        <v>food</v>
      </c>
      <c r="R2328" t="str">
        <f t="shared" si="291"/>
        <v>small batch</v>
      </c>
      <c r="S2328" s="10">
        <f t="shared" si="292"/>
        <v>42803.825787037036</v>
      </c>
      <c r="T2328" s="10">
        <f t="shared" si="293"/>
        <v>42855.499999999993</v>
      </c>
      <c r="U2328" s="11">
        <f t="shared" si="294"/>
        <v>2017</v>
      </c>
      <c r="V2328" t="str">
        <f t="shared" si="295"/>
        <v>Mar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9"/>
        <v>526.09431428571429</v>
      </c>
      <c r="P2329" s="5">
        <f t="shared" si="288"/>
        <v>54.883162444113267</v>
      </c>
      <c r="Q2329" t="str">
        <f t="shared" si="290"/>
        <v>food</v>
      </c>
      <c r="R2329" t="str">
        <f t="shared" si="291"/>
        <v>small batch</v>
      </c>
      <c r="S2329" s="10">
        <f t="shared" si="292"/>
        <v>41842.708796296298</v>
      </c>
      <c r="T2329" s="10">
        <f t="shared" si="293"/>
        <v>41877.708796296298</v>
      </c>
      <c r="U2329" s="11">
        <f t="shared" si="294"/>
        <v>2014</v>
      </c>
      <c r="V2329" t="str">
        <f t="shared" si="295"/>
        <v>Jul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9"/>
        <v>254.45000000000002</v>
      </c>
      <c r="P2330" s="5">
        <f t="shared" si="288"/>
        <v>47.383612662942269</v>
      </c>
      <c r="Q2330" t="str">
        <f t="shared" si="290"/>
        <v>food</v>
      </c>
      <c r="R2330" t="str">
        <f t="shared" si="291"/>
        <v>small batch</v>
      </c>
      <c r="S2330" s="10">
        <f t="shared" si="292"/>
        <v>42139.573344907411</v>
      </c>
      <c r="T2330" s="10">
        <f t="shared" si="293"/>
        <v>42169.573344907411</v>
      </c>
      <c r="U2330" s="11">
        <f t="shared" si="294"/>
        <v>2015</v>
      </c>
      <c r="V2330" t="str">
        <f t="shared" si="295"/>
        <v>May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9"/>
        <v>105.91999999999999</v>
      </c>
      <c r="P2331" s="5">
        <f t="shared" si="288"/>
        <v>211.84</v>
      </c>
      <c r="Q2331" t="str">
        <f t="shared" si="290"/>
        <v>food</v>
      </c>
      <c r="R2331" t="str">
        <f t="shared" si="291"/>
        <v>small batch</v>
      </c>
      <c r="S2331" s="10">
        <f t="shared" si="292"/>
        <v>41807.416041666664</v>
      </c>
      <c r="T2331" s="10">
        <f t="shared" si="293"/>
        <v>41837.416041666664</v>
      </c>
      <c r="U2331" s="11">
        <f t="shared" si="294"/>
        <v>2014</v>
      </c>
      <c r="V2331" t="str">
        <f t="shared" si="295"/>
        <v>Jun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9"/>
        <v>102.42285714285715</v>
      </c>
      <c r="P2332" s="5">
        <f t="shared" si="288"/>
        <v>219.92638036809817</v>
      </c>
      <c r="Q2332" t="str">
        <f t="shared" si="290"/>
        <v>food</v>
      </c>
      <c r="R2332" t="str">
        <f t="shared" si="291"/>
        <v>small batch</v>
      </c>
      <c r="S2332" s="10">
        <f t="shared" si="292"/>
        <v>42332.691469907404</v>
      </c>
      <c r="T2332" s="10">
        <f t="shared" si="293"/>
        <v>42362.791666666664</v>
      </c>
      <c r="U2332" s="11">
        <f t="shared" si="294"/>
        <v>2015</v>
      </c>
      <c r="V2332" t="str">
        <f t="shared" si="295"/>
        <v>Nov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9"/>
        <v>144.31375</v>
      </c>
      <c r="P2333" s="5">
        <f t="shared" si="288"/>
        <v>40.795406360424032</v>
      </c>
      <c r="Q2333" t="str">
        <f t="shared" si="290"/>
        <v>food</v>
      </c>
      <c r="R2333" t="str">
        <f t="shared" si="291"/>
        <v>small batch</v>
      </c>
      <c r="S2333" s="10">
        <f t="shared" si="292"/>
        <v>41838.797337962962</v>
      </c>
      <c r="T2333" s="10">
        <f t="shared" si="293"/>
        <v>41868.797337962962</v>
      </c>
      <c r="U2333" s="11">
        <f t="shared" si="294"/>
        <v>2014</v>
      </c>
      <c r="V2333" t="str">
        <f t="shared" si="295"/>
        <v>Jul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9"/>
        <v>106.30800000000001</v>
      </c>
      <c r="P2334" s="5">
        <f t="shared" si="288"/>
        <v>75.502840909090907</v>
      </c>
      <c r="Q2334" t="str">
        <f t="shared" si="290"/>
        <v>food</v>
      </c>
      <c r="R2334" t="str">
        <f t="shared" si="291"/>
        <v>small batch</v>
      </c>
      <c r="S2334" s="10">
        <f t="shared" si="292"/>
        <v>42011.419803240737</v>
      </c>
      <c r="T2334" s="10">
        <f t="shared" si="293"/>
        <v>42041.419803240737</v>
      </c>
      <c r="U2334" s="11">
        <f t="shared" si="294"/>
        <v>2015</v>
      </c>
      <c r="V2334" t="str">
        <f t="shared" si="295"/>
        <v>Jan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9"/>
        <v>212.16666666666666</v>
      </c>
      <c r="P2335" s="5">
        <f t="shared" si="288"/>
        <v>13.542553191489361</v>
      </c>
      <c r="Q2335" t="str">
        <f t="shared" si="290"/>
        <v>food</v>
      </c>
      <c r="R2335" t="str">
        <f t="shared" si="291"/>
        <v>small batch</v>
      </c>
      <c r="S2335" s="10">
        <f t="shared" si="292"/>
        <v>41767.442013888889</v>
      </c>
      <c r="T2335" s="10">
        <f t="shared" si="293"/>
        <v>41788.534722222219</v>
      </c>
      <c r="U2335" s="11">
        <f t="shared" si="294"/>
        <v>2014</v>
      </c>
      <c r="V2335" t="str">
        <f t="shared" si="295"/>
        <v>May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9"/>
        <v>101.95</v>
      </c>
      <c r="P2336" s="5">
        <f t="shared" si="288"/>
        <v>60.865671641791046</v>
      </c>
      <c r="Q2336" t="str">
        <f t="shared" si="290"/>
        <v>food</v>
      </c>
      <c r="R2336" t="str">
        <f t="shared" si="291"/>
        <v>small batch</v>
      </c>
      <c r="S2336" s="10">
        <f t="shared" si="292"/>
        <v>41918.461782407401</v>
      </c>
      <c r="T2336" s="10">
        <f t="shared" si="293"/>
        <v>41948.523611111108</v>
      </c>
      <c r="U2336" s="11">
        <f t="shared" si="294"/>
        <v>2014</v>
      </c>
      <c r="V2336" t="str">
        <f t="shared" si="295"/>
        <v>Oct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9"/>
        <v>102.27200000000001</v>
      </c>
      <c r="P2337" s="5">
        <f t="shared" si="288"/>
        <v>115.69230769230769</v>
      </c>
      <c r="Q2337" t="str">
        <f t="shared" si="290"/>
        <v>food</v>
      </c>
      <c r="R2337" t="str">
        <f t="shared" si="291"/>
        <v>small batch</v>
      </c>
      <c r="S2337" s="10">
        <f t="shared" si="292"/>
        <v>41771.363923611112</v>
      </c>
      <c r="T2337" s="10">
        <f t="shared" si="293"/>
        <v>41801.363923611112</v>
      </c>
      <c r="U2337" s="11">
        <f t="shared" si="294"/>
        <v>2014</v>
      </c>
      <c r="V2337" t="str">
        <f t="shared" si="295"/>
        <v>May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9"/>
        <v>520.73254999999995</v>
      </c>
      <c r="P2338" s="5">
        <f t="shared" si="288"/>
        <v>48.104623556581984</v>
      </c>
      <c r="Q2338" t="str">
        <f t="shared" si="290"/>
        <v>food</v>
      </c>
      <c r="R2338" t="str">
        <f t="shared" si="291"/>
        <v>small batch</v>
      </c>
      <c r="S2338" s="10">
        <f t="shared" si="292"/>
        <v>41666.716377314813</v>
      </c>
      <c r="T2338" s="10">
        <f t="shared" si="293"/>
        <v>41706.716377314813</v>
      </c>
      <c r="U2338" s="11">
        <f t="shared" si="294"/>
        <v>2014</v>
      </c>
      <c r="V2338" t="str">
        <f t="shared" si="295"/>
        <v>Jan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9"/>
        <v>110.65833333333333</v>
      </c>
      <c r="P2339" s="5">
        <f t="shared" si="288"/>
        <v>74.184357541899445</v>
      </c>
      <c r="Q2339" t="str">
        <f t="shared" si="290"/>
        <v>food</v>
      </c>
      <c r="R2339" t="str">
        <f t="shared" si="291"/>
        <v>small batch</v>
      </c>
      <c r="S2339" s="10">
        <f t="shared" si="292"/>
        <v>41786.432210648149</v>
      </c>
      <c r="T2339" s="10">
        <f t="shared" si="293"/>
        <v>41816.432210648149</v>
      </c>
      <c r="U2339" s="11">
        <f t="shared" si="294"/>
        <v>2014</v>
      </c>
      <c r="V2339" t="str">
        <f t="shared" si="295"/>
        <v>May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9"/>
        <v>101.14333333333335</v>
      </c>
      <c r="P2340" s="5">
        <f t="shared" si="288"/>
        <v>123.34552845528455</v>
      </c>
      <c r="Q2340" t="str">
        <f t="shared" si="290"/>
        <v>food</v>
      </c>
      <c r="R2340" t="str">
        <f t="shared" si="291"/>
        <v>small batch</v>
      </c>
      <c r="S2340" s="10">
        <f t="shared" si="292"/>
        <v>41789.688472222217</v>
      </c>
      <c r="T2340" s="10">
        <f t="shared" si="293"/>
        <v>41819.688472222217</v>
      </c>
      <c r="U2340" s="11">
        <f t="shared" si="294"/>
        <v>2014</v>
      </c>
      <c r="V2340" t="str">
        <f t="shared" si="295"/>
        <v>May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9"/>
        <v>294.20799999999997</v>
      </c>
      <c r="P2341" s="5">
        <f t="shared" si="288"/>
        <v>66.623188405797094</v>
      </c>
      <c r="Q2341" t="str">
        <f t="shared" si="290"/>
        <v>food</v>
      </c>
      <c r="R2341" t="str">
        <f t="shared" si="291"/>
        <v>small batch</v>
      </c>
      <c r="S2341" s="10">
        <f t="shared" si="292"/>
        <v>42692.591539351844</v>
      </c>
      <c r="T2341" s="10">
        <f t="shared" si="293"/>
        <v>42723.124305555553</v>
      </c>
      <c r="U2341" s="11">
        <f t="shared" si="294"/>
        <v>2016</v>
      </c>
      <c r="V2341" t="str">
        <f t="shared" si="295"/>
        <v>Nov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9"/>
        <v>105.77749999999999</v>
      </c>
      <c r="P2342" s="5">
        <f t="shared" si="288"/>
        <v>104.99007444168734</v>
      </c>
      <c r="Q2342" t="str">
        <f t="shared" si="290"/>
        <v>food</v>
      </c>
      <c r="R2342" t="str">
        <f t="shared" si="291"/>
        <v>small batch</v>
      </c>
      <c r="S2342" s="10">
        <f t="shared" si="292"/>
        <v>42643.434467592589</v>
      </c>
      <c r="T2342" s="10">
        <f t="shared" si="293"/>
        <v>42673.434467592589</v>
      </c>
      <c r="U2342" s="11">
        <f t="shared" si="294"/>
        <v>2016</v>
      </c>
      <c r="V2342" t="str">
        <f t="shared" si="295"/>
        <v>Sep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9"/>
        <v>0</v>
      </c>
      <c r="P2343" s="5">
        <f t="shared" si="288"/>
        <v>0</v>
      </c>
      <c r="Q2343" t="str">
        <f t="shared" si="290"/>
        <v>technology</v>
      </c>
      <c r="R2343" t="str">
        <f t="shared" si="291"/>
        <v>web</v>
      </c>
      <c r="S2343" s="10">
        <f t="shared" si="292"/>
        <v>42167.605370370373</v>
      </c>
      <c r="T2343" s="10">
        <f t="shared" si="293"/>
        <v>42197.605370370373</v>
      </c>
      <c r="U2343" s="11">
        <f t="shared" si="294"/>
        <v>2015</v>
      </c>
      <c r="V2343" t="str">
        <f t="shared" si="295"/>
        <v>Jun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9"/>
        <v>0</v>
      </c>
      <c r="P2344" s="5">
        <f t="shared" si="288"/>
        <v>0</v>
      </c>
      <c r="Q2344" t="str">
        <f t="shared" si="290"/>
        <v>technology</v>
      </c>
      <c r="R2344" t="str">
        <f t="shared" si="291"/>
        <v>web</v>
      </c>
      <c r="S2344" s="10">
        <f t="shared" si="292"/>
        <v>41897.49386574074</v>
      </c>
      <c r="T2344" s="10">
        <f t="shared" si="293"/>
        <v>41918</v>
      </c>
      <c r="U2344" s="11">
        <f t="shared" si="294"/>
        <v>2014</v>
      </c>
      <c r="V2344" t="str">
        <f t="shared" si="295"/>
        <v>Sep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9"/>
        <v>3</v>
      </c>
      <c r="P2345" s="5">
        <f t="shared" si="288"/>
        <v>300</v>
      </c>
      <c r="Q2345" t="str">
        <f t="shared" si="290"/>
        <v>technology</v>
      </c>
      <c r="R2345" t="str">
        <f t="shared" si="291"/>
        <v>web</v>
      </c>
      <c r="S2345" s="10">
        <f t="shared" si="292"/>
        <v>42327.616956018515</v>
      </c>
      <c r="T2345" s="10">
        <f t="shared" si="293"/>
        <v>42377.615972222215</v>
      </c>
      <c r="U2345" s="11">
        <f t="shared" si="294"/>
        <v>2015</v>
      </c>
      <c r="V2345" t="str">
        <f t="shared" si="295"/>
        <v>Nov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9"/>
        <v>0.1</v>
      </c>
      <c r="P2346" s="5">
        <f t="shared" si="288"/>
        <v>1</v>
      </c>
      <c r="Q2346" t="str">
        <f t="shared" si="290"/>
        <v>technology</v>
      </c>
      <c r="R2346" t="str">
        <f t="shared" si="291"/>
        <v>web</v>
      </c>
      <c r="S2346" s="10">
        <f t="shared" si="292"/>
        <v>42515.519317129627</v>
      </c>
      <c r="T2346" s="10">
        <f t="shared" si="293"/>
        <v>42545.519317129627</v>
      </c>
      <c r="U2346" s="11">
        <f t="shared" si="294"/>
        <v>2016</v>
      </c>
      <c r="V2346" t="str">
        <f t="shared" si="295"/>
        <v>May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9"/>
        <v>0</v>
      </c>
      <c r="P2347" s="5">
        <f t="shared" si="288"/>
        <v>0</v>
      </c>
      <c r="Q2347" t="str">
        <f t="shared" si="290"/>
        <v>technology</v>
      </c>
      <c r="R2347" t="str">
        <f t="shared" si="291"/>
        <v>web</v>
      </c>
      <c r="S2347" s="10">
        <f t="shared" si="292"/>
        <v>42059.79347222222</v>
      </c>
      <c r="T2347" s="10">
        <f t="shared" si="293"/>
        <v>42094.777083333327</v>
      </c>
      <c r="U2347" s="11">
        <f t="shared" si="294"/>
        <v>2015</v>
      </c>
      <c r="V2347" t="str">
        <f t="shared" si="295"/>
        <v>Feb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9"/>
        <v>6.5000000000000002E-2</v>
      </c>
      <c r="P2348" s="5">
        <f t="shared" si="288"/>
        <v>13</v>
      </c>
      <c r="Q2348" t="str">
        <f t="shared" si="290"/>
        <v>technology</v>
      </c>
      <c r="R2348" t="str">
        <f t="shared" si="291"/>
        <v>web</v>
      </c>
      <c r="S2348" s="10">
        <f t="shared" si="292"/>
        <v>42615.590636574074</v>
      </c>
      <c r="T2348" s="10">
        <f t="shared" si="293"/>
        <v>42660.590636574074</v>
      </c>
      <c r="U2348" s="11">
        <f t="shared" si="294"/>
        <v>2016</v>
      </c>
      <c r="V2348" t="str">
        <f t="shared" si="295"/>
        <v>Sep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9"/>
        <v>1.5</v>
      </c>
      <c r="P2349" s="5">
        <f t="shared" si="288"/>
        <v>15</v>
      </c>
      <c r="Q2349" t="str">
        <f t="shared" si="290"/>
        <v>technology</v>
      </c>
      <c r="R2349" t="str">
        <f t="shared" si="291"/>
        <v>web</v>
      </c>
      <c r="S2349" s="10">
        <f t="shared" si="292"/>
        <v>42577.399027777778</v>
      </c>
      <c r="T2349" s="10">
        <f t="shared" si="293"/>
        <v>42607.399027777778</v>
      </c>
      <c r="U2349" s="11">
        <f t="shared" si="294"/>
        <v>2016</v>
      </c>
      <c r="V2349" t="str">
        <f t="shared" si="295"/>
        <v>Jul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9"/>
        <v>0.38571428571428573</v>
      </c>
      <c r="P2350" s="5">
        <f t="shared" si="288"/>
        <v>54</v>
      </c>
      <c r="Q2350" t="str">
        <f t="shared" si="290"/>
        <v>technology</v>
      </c>
      <c r="R2350" t="str">
        <f t="shared" si="291"/>
        <v>web</v>
      </c>
      <c r="S2350" s="10">
        <f t="shared" si="292"/>
        <v>42360.723819444444</v>
      </c>
      <c r="T2350" s="10">
        <f t="shared" si="293"/>
        <v>42420.723819444444</v>
      </c>
      <c r="U2350" s="11">
        <f t="shared" si="294"/>
        <v>2015</v>
      </c>
      <c r="V2350" t="str">
        <f t="shared" si="295"/>
        <v>Dec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9"/>
        <v>0</v>
      </c>
      <c r="P2351" s="5">
        <f t="shared" si="288"/>
        <v>0</v>
      </c>
      <c r="Q2351" t="str">
        <f t="shared" si="290"/>
        <v>technology</v>
      </c>
      <c r="R2351" t="str">
        <f t="shared" si="291"/>
        <v>web</v>
      </c>
      <c r="S2351" s="10">
        <f t="shared" si="292"/>
        <v>42198.567453703705</v>
      </c>
      <c r="T2351" s="10">
        <f t="shared" si="293"/>
        <v>42227.567453703705</v>
      </c>
      <c r="U2351" s="11">
        <f t="shared" si="294"/>
        <v>2015</v>
      </c>
      <c r="V2351" t="str">
        <f t="shared" si="295"/>
        <v>Jul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9"/>
        <v>0</v>
      </c>
      <c r="P2352" s="5">
        <f t="shared" si="288"/>
        <v>0</v>
      </c>
      <c r="Q2352" t="str">
        <f t="shared" si="290"/>
        <v>technology</v>
      </c>
      <c r="R2352" t="str">
        <f t="shared" si="291"/>
        <v>web</v>
      </c>
      <c r="S2352" s="10">
        <f t="shared" si="292"/>
        <v>42708.633912037032</v>
      </c>
      <c r="T2352" s="10">
        <f t="shared" si="293"/>
        <v>42738.633912037032</v>
      </c>
      <c r="U2352" s="11">
        <f t="shared" si="294"/>
        <v>2016</v>
      </c>
      <c r="V2352" t="str">
        <f t="shared" si="295"/>
        <v>Dec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9"/>
        <v>0.5714285714285714</v>
      </c>
      <c r="P2353" s="5">
        <f t="shared" si="288"/>
        <v>15.428571428571429</v>
      </c>
      <c r="Q2353" t="str">
        <f t="shared" si="290"/>
        <v>technology</v>
      </c>
      <c r="R2353" t="str">
        <f t="shared" si="291"/>
        <v>web</v>
      </c>
      <c r="S2353" s="10">
        <f t="shared" si="292"/>
        <v>42093.892812500002</v>
      </c>
      <c r="T2353" s="10">
        <f t="shared" si="293"/>
        <v>42123.892812500002</v>
      </c>
      <c r="U2353" s="11">
        <f t="shared" si="294"/>
        <v>2015</v>
      </c>
      <c r="V2353" t="str">
        <f t="shared" si="295"/>
        <v>Mar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9"/>
        <v>0</v>
      </c>
      <c r="P2354" s="5">
        <f t="shared" si="288"/>
        <v>0</v>
      </c>
      <c r="Q2354" t="str">
        <f t="shared" si="290"/>
        <v>technology</v>
      </c>
      <c r="R2354" t="str">
        <f t="shared" si="291"/>
        <v>web</v>
      </c>
      <c r="S2354" s="10">
        <f t="shared" si="292"/>
        <v>42101.425370370365</v>
      </c>
      <c r="T2354" s="10">
        <f t="shared" si="293"/>
        <v>42161.425370370365</v>
      </c>
      <c r="U2354" s="11">
        <f t="shared" si="294"/>
        <v>2015</v>
      </c>
      <c r="V2354" t="str">
        <f t="shared" si="295"/>
        <v>Apr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9"/>
        <v>0</v>
      </c>
      <c r="P2355" s="5">
        <f t="shared" si="288"/>
        <v>0</v>
      </c>
      <c r="Q2355" t="str">
        <f t="shared" si="290"/>
        <v>technology</v>
      </c>
      <c r="R2355" t="str">
        <f t="shared" si="291"/>
        <v>web</v>
      </c>
      <c r="S2355" s="10">
        <f t="shared" si="292"/>
        <v>42103.467847222222</v>
      </c>
      <c r="T2355" s="10">
        <f t="shared" si="293"/>
        <v>42115.467847222222</v>
      </c>
      <c r="U2355" s="11">
        <f t="shared" si="294"/>
        <v>2015</v>
      </c>
      <c r="V2355" t="str">
        <f t="shared" si="295"/>
        <v>Apr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9"/>
        <v>7.1428571428571425E-2</v>
      </c>
      <c r="P2356" s="5">
        <f t="shared" si="288"/>
        <v>25</v>
      </c>
      <c r="Q2356" t="str">
        <f t="shared" si="290"/>
        <v>technology</v>
      </c>
      <c r="R2356" t="str">
        <f t="shared" si="291"/>
        <v>web</v>
      </c>
      <c r="S2356" s="10">
        <f t="shared" si="292"/>
        <v>41954.51458333333</v>
      </c>
      <c r="T2356" s="10">
        <f t="shared" si="293"/>
        <v>42014.51458333333</v>
      </c>
      <c r="U2356" s="11">
        <f t="shared" si="294"/>
        <v>2014</v>
      </c>
      <c r="V2356" t="str">
        <f t="shared" si="295"/>
        <v>Nov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9"/>
        <v>0.6875</v>
      </c>
      <c r="P2357" s="5">
        <f t="shared" si="288"/>
        <v>27.5</v>
      </c>
      <c r="Q2357" t="str">
        <f t="shared" si="290"/>
        <v>technology</v>
      </c>
      <c r="R2357" t="str">
        <f t="shared" si="291"/>
        <v>web</v>
      </c>
      <c r="S2357" s="10">
        <f t="shared" si="292"/>
        <v>42096.709907407399</v>
      </c>
      <c r="T2357" s="10">
        <f t="shared" si="293"/>
        <v>42126.709907407399</v>
      </c>
      <c r="U2357" s="11">
        <f t="shared" si="294"/>
        <v>2015</v>
      </c>
      <c r="V2357" t="str">
        <f t="shared" si="295"/>
        <v>Apr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9"/>
        <v>0</v>
      </c>
      <c r="P2358" s="5">
        <f t="shared" si="288"/>
        <v>0</v>
      </c>
      <c r="Q2358" t="str">
        <f t="shared" si="290"/>
        <v>technology</v>
      </c>
      <c r="R2358" t="str">
        <f t="shared" si="291"/>
        <v>web</v>
      </c>
      <c r="S2358" s="10">
        <f t="shared" si="292"/>
        <v>42130.575277777774</v>
      </c>
      <c r="T2358" s="10">
        <f t="shared" si="293"/>
        <v>42160.575277777774</v>
      </c>
      <c r="U2358" s="11">
        <f t="shared" si="294"/>
        <v>2015</v>
      </c>
      <c r="V2358" t="str">
        <f t="shared" si="295"/>
        <v>May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9"/>
        <v>0</v>
      </c>
      <c r="P2359" s="5">
        <f t="shared" si="288"/>
        <v>0</v>
      </c>
      <c r="Q2359" t="str">
        <f t="shared" si="290"/>
        <v>technology</v>
      </c>
      <c r="R2359" t="str">
        <f t="shared" si="291"/>
        <v>web</v>
      </c>
      <c r="S2359" s="10">
        <f t="shared" si="292"/>
        <v>42264.411782407398</v>
      </c>
      <c r="T2359" s="10">
        <f t="shared" si="293"/>
        <v>42294.411782407398</v>
      </c>
      <c r="U2359" s="11">
        <f t="shared" si="294"/>
        <v>2015</v>
      </c>
      <c r="V2359" t="str">
        <f t="shared" si="295"/>
        <v>Sep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9"/>
        <v>0</v>
      </c>
      <c r="P2360" s="5">
        <f t="shared" si="288"/>
        <v>0</v>
      </c>
      <c r="Q2360" t="str">
        <f t="shared" si="290"/>
        <v>technology</v>
      </c>
      <c r="R2360" t="str">
        <f t="shared" si="291"/>
        <v>web</v>
      </c>
      <c r="S2360" s="10">
        <f t="shared" si="292"/>
        <v>41978.722638888888</v>
      </c>
      <c r="T2360" s="10">
        <f t="shared" si="293"/>
        <v>42034.818749999999</v>
      </c>
      <c r="U2360" s="11">
        <f t="shared" si="294"/>
        <v>2014</v>
      </c>
      <c r="V2360" t="str">
        <f t="shared" si="295"/>
        <v>Dec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9"/>
        <v>14.680000000000001</v>
      </c>
      <c r="P2361" s="5">
        <f t="shared" si="288"/>
        <v>367</v>
      </c>
      <c r="Q2361" t="str">
        <f t="shared" si="290"/>
        <v>technology</v>
      </c>
      <c r="R2361" t="str">
        <f t="shared" si="291"/>
        <v>web</v>
      </c>
      <c r="S2361" s="10">
        <f t="shared" si="292"/>
        <v>42159.441249999996</v>
      </c>
      <c r="T2361" s="10">
        <f t="shared" si="293"/>
        <v>42219.441249999996</v>
      </c>
      <c r="U2361" s="11">
        <f t="shared" si="294"/>
        <v>2015</v>
      </c>
      <c r="V2361" t="str">
        <f t="shared" si="295"/>
        <v>Jun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9"/>
        <v>0.04</v>
      </c>
      <c r="P2362" s="5">
        <f t="shared" si="288"/>
        <v>2</v>
      </c>
      <c r="Q2362" t="str">
        <f t="shared" si="290"/>
        <v>technology</v>
      </c>
      <c r="R2362" t="str">
        <f t="shared" si="291"/>
        <v>web</v>
      </c>
      <c r="S2362" s="10">
        <f t="shared" si="292"/>
        <v>42377.498611111114</v>
      </c>
      <c r="T2362" s="10">
        <f t="shared" si="293"/>
        <v>42407.498611111114</v>
      </c>
      <c r="U2362" s="11">
        <f t="shared" si="294"/>
        <v>2016</v>
      </c>
      <c r="V2362" t="str">
        <f t="shared" si="295"/>
        <v>Jan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9"/>
        <v>0</v>
      </c>
      <c r="P2363" s="5">
        <f t="shared" si="288"/>
        <v>0</v>
      </c>
      <c r="Q2363" t="str">
        <f t="shared" si="290"/>
        <v>technology</v>
      </c>
      <c r="R2363" t="str">
        <f t="shared" si="291"/>
        <v>web</v>
      </c>
      <c r="S2363" s="10">
        <f t="shared" si="292"/>
        <v>42466.650555555556</v>
      </c>
      <c r="T2363" s="10">
        <f t="shared" si="293"/>
        <v>42490.708333333336</v>
      </c>
      <c r="U2363" s="11">
        <f t="shared" si="294"/>
        <v>2016</v>
      </c>
      <c r="V2363" t="str">
        <f t="shared" si="295"/>
        <v>Apr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9"/>
        <v>28.571428571428569</v>
      </c>
      <c r="P2364" s="5">
        <f t="shared" si="288"/>
        <v>60</v>
      </c>
      <c r="Q2364" t="str">
        <f t="shared" si="290"/>
        <v>technology</v>
      </c>
      <c r="R2364" t="str">
        <f t="shared" si="291"/>
        <v>web</v>
      </c>
      <c r="S2364" s="10">
        <f t="shared" si="292"/>
        <v>41954.47997685185</v>
      </c>
      <c r="T2364" s="10">
        <f t="shared" si="293"/>
        <v>41984.47997685185</v>
      </c>
      <c r="U2364" s="11">
        <f t="shared" si="294"/>
        <v>2014</v>
      </c>
      <c r="V2364" t="str">
        <f t="shared" si="295"/>
        <v>Nov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9"/>
        <v>0</v>
      </c>
      <c r="P2365" s="5">
        <f t="shared" si="288"/>
        <v>0</v>
      </c>
      <c r="Q2365" t="str">
        <f t="shared" si="290"/>
        <v>technology</v>
      </c>
      <c r="R2365" t="str">
        <f t="shared" si="291"/>
        <v>web</v>
      </c>
      <c r="S2365" s="10">
        <f t="shared" si="292"/>
        <v>42321.803240740737</v>
      </c>
      <c r="T2365" s="10">
        <f t="shared" si="293"/>
        <v>42366.803240740737</v>
      </c>
      <c r="U2365" s="11">
        <f t="shared" si="294"/>
        <v>2015</v>
      </c>
      <c r="V2365" t="str">
        <f t="shared" si="295"/>
        <v>Nov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9"/>
        <v>0</v>
      </c>
      <c r="P2366" s="5">
        <f t="shared" si="288"/>
        <v>0</v>
      </c>
      <c r="Q2366" t="str">
        <f t="shared" si="290"/>
        <v>technology</v>
      </c>
      <c r="R2366" t="str">
        <f t="shared" si="291"/>
        <v>web</v>
      </c>
      <c r="S2366" s="10">
        <f t="shared" si="292"/>
        <v>42248.726342592585</v>
      </c>
      <c r="T2366" s="10">
        <f t="shared" si="293"/>
        <v>42303.726342592585</v>
      </c>
      <c r="U2366" s="11">
        <f t="shared" si="294"/>
        <v>2015</v>
      </c>
      <c r="V2366" t="str">
        <f t="shared" si="295"/>
        <v>Sep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9"/>
        <v>0</v>
      </c>
      <c r="P2367" s="5">
        <f t="shared" si="288"/>
        <v>0</v>
      </c>
      <c r="Q2367" t="str">
        <f t="shared" si="290"/>
        <v>technology</v>
      </c>
      <c r="R2367" t="str">
        <f t="shared" si="291"/>
        <v>web</v>
      </c>
      <c r="S2367" s="10">
        <f t="shared" si="292"/>
        <v>42346.528067129628</v>
      </c>
      <c r="T2367" s="10">
        <f t="shared" si="293"/>
        <v>42386.749999999993</v>
      </c>
      <c r="U2367" s="11">
        <f t="shared" si="294"/>
        <v>2015</v>
      </c>
      <c r="V2367" t="str">
        <f t="shared" si="295"/>
        <v>Dec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9"/>
        <v>10.52</v>
      </c>
      <c r="P2368" s="5">
        <f t="shared" si="288"/>
        <v>97.407407407407405</v>
      </c>
      <c r="Q2368" t="str">
        <f t="shared" si="290"/>
        <v>technology</v>
      </c>
      <c r="R2368" t="str">
        <f t="shared" si="291"/>
        <v>web</v>
      </c>
      <c r="S2368" s="10">
        <f t="shared" si="292"/>
        <v>42268.323298611103</v>
      </c>
      <c r="T2368" s="10">
        <f t="shared" si="293"/>
        <v>42298.323298611103</v>
      </c>
      <c r="U2368" s="11">
        <f t="shared" si="294"/>
        <v>2015</v>
      </c>
      <c r="V2368" t="str">
        <f t="shared" si="295"/>
        <v>Sep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9"/>
        <v>1.34</v>
      </c>
      <c r="P2369" s="5">
        <f t="shared" si="288"/>
        <v>47.857142857142854</v>
      </c>
      <c r="Q2369" t="str">
        <f t="shared" si="290"/>
        <v>technology</v>
      </c>
      <c r="R2369" t="str">
        <f t="shared" si="291"/>
        <v>web</v>
      </c>
      <c r="S2369" s="10">
        <f t="shared" si="292"/>
        <v>42425.761759259258</v>
      </c>
      <c r="T2369" s="10">
        <f t="shared" si="293"/>
        <v>42485.720092592594</v>
      </c>
      <c r="U2369" s="11">
        <f t="shared" si="294"/>
        <v>2016</v>
      </c>
      <c r="V2369" t="str">
        <f t="shared" si="295"/>
        <v>Feb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9"/>
        <v>0.25</v>
      </c>
      <c r="P2370" s="5">
        <f t="shared" ref="P2370:P2433" si="296">IFERROR(E2370/L2370,0)</f>
        <v>50</v>
      </c>
      <c r="Q2370" t="str">
        <f t="shared" si="290"/>
        <v>technology</v>
      </c>
      <c r="R2370" t="str">
        <f t="shared" si="291"/>
        <v>web</v>
      </c>
      <c r="S2370" s="10">
        <f t="shared" si="292"/>
        <v>42063.513483796291</v>
      </c>
      <c r="T2370" s="10">
        <f t="shared" si="293"/>
        <v>42108.471817129634</v>
      </c>
      <c r="U2370" s="11">
        <f t="shared" si="294"/>
        <v>2015</v>
      </c>
      <c r="V2370" t="str">
        <f t="shared" si="295"/>
        <v>Feb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7">(E2371/D2371)*100</f>
        <v>0</v>
      </c>
      <c r="P2371" s="5">
        <f t="shared" si="296"/>
        <v>0</v>
      </c>
      <c r="Q2371" t="str">
        <f t="shared" ref="Q2371:Q2434" si="298">LEFT(N2371,FIND("/",N2371)-1)</f>
        <v>technology</v>
      </c>
      <c r="R2371" t="str">
        <f t="shared" ref="R2371:R2434" si="299">MID(N2371,FIND("/",N2371)+1,9999)</f>
        <v>web</v>
      </c>
      <c r="S2371" s="10">
        <f t="shared" ref="S2371:S2434" si="300">(((J2371/60)/60)/24)+DATE(1970,1,1)+(-5/24)</f>
        <v>42380.60429398148</v>
      </c>
      <c r="T2371" s="10">
        <f t="shared" ref="T2371:T2434" si="301">(((I2371/60)/60)/24)+DATE(1970,1,1)+(-5/24)</f>
        <v>42410.60429398148</v>
      </c>
      <c r="U2371" s="11">
        <f t="shared" ref="U2371:U2434" si="302">YEAR(S2371)</f>
        <v>2016</v>
      </c>
      <c r="V2371" t="str">
        <f t="shared" ref="V2371:V2434" si="303">TEXT(S2371, "mmm")</f>
        <v>Jan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7"/>
        <v>0.32800000000000001</v>
      </c>
      <c r="P2372" s="5">
        <f t="shared" si="296"/>
        <v>20.5</v>
      </c>
      <c r="Q2372" t="str">
        <f t="shared" si="298"/>
        <v>technology</v>
      </c>
      <c r="R2372" t="str">
        <f t="shared" si="299"/>
        <v>web</v>
      </c>
      <c r="S2372" s="10">
        <f t="shared" si="300"/>
        <v>41960.980798611105</v>
      </c>
      <c r="T2372" s="10">
        <f t="shared" si="301"/>
        <v>41990.980798611105</v>
      </c>
      <c r="U2372" s="11">
        <f t="shared" si="302"/>
        <v>2014</v>
      </c>
      <c r="V2372" t="str">
        <f t="shared" si="303"/>
        <v>Nov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7"/>
        <v>0</v>
      </c>
      <c r="P2373" s="5">
        <f t="shared" si="296"/>
        <v>0</v>
      </c>
      <c r="Q2373" t="str">
        <f t="shared" si="298"/>
        <v>technology</v>
      </c>
      <c r="R2373" t="str">
        <f t="shared" si="299"/>
        <v>web</v>
      </c>
      <c r="S2373" s="10">
        <f t="shared" si="300"/>
        <v>42150.569398148145</v>
      </c>
      <c r="T2373" s="10">
        <f t="shared" si="301"/>
        <v>42180.569398148145</v>
      </c>
      <c r="U2373" s="11">
        <f t="shared" si="302"/>
        <v>2015</v>
      </c>
      <c r="V2373" t="str">
        <f t="shared" si="303"/>
        <v>May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7"/>
        <v>3.2727272727272729</v>
      </c>
      <c r="P2374" s="5">
        <f t="shared" si="296"/>
        <v>30</v>
      </c>
      <c r="Q2374" t="str">
        <f t="shared" si="298"/>
        <v>technology</v>
      </c>
      <c r="R2374" t="str">
        <f t="shared" si="299"/>
        <v>web</v>
      </c>
      <c r="S2374" s="10">
        <f t="shared" si="300"/>
        <v>42087.860775462956</v>
      </c>
      <c r="T2374" s="10">
        <f t="shared" si="301"/>
        <v>42117.860775462956</v>
      </c>
      <c r="U2374" s="11">
        <f t="shared" si="302"/>
        <v>2015</v>
      </c>
      <c r="V2374" t="str">
        <f t="shared" si="303"/>
        <v>Mar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7"/>
        <v>5.8823529411764705E-3</v>
      </c>
      <c r="P2375" s="5">
        <f t="shared" si="296"/>
        <v>50</v>
      </c>
      <c r="Q2375" t="str">
        <f t="shared" si="298"/>
        <v>technology</v>
      </c>
      <c r="R2375" t="str">
        <f t="shared" si="299"/>
        <v>web</v>
      </c>
      <c r="S2375" s="10">
        <f t="shared" si="300"/>
        <v>42215.453981481485</v>
      </c>
      <c r="T2375" s="10">
        <f t="shared" si="301"/>
        <v>42245.453981481485</v>
      </c>
      <c r="U2375" s="11">
        <f t="shared" si="302"/>
        <v>2015</v>
      </c>
      <c r="V2375" t="str">
        <f t="shared" si="303"/>
        <v>Jul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7"/>
        <v>4.5454545454545456E-2</v>
      </c>
      <c r="P2376" s="5">
        <f t="shared" si="296"/>
        <v>10</v>
      </c>
      <c r="Q2376" t="str">
        <f t="shared" si="298"/>
        <v>technology</v>
      </c>
      <c r="R2376" t="str">
        <f t="shared" si="299"/>
        <v>web</v>
      </c>
      <c r="S2376" s="10">
        <f t="shared" si="300"/>
        <v>42017.634953703695</v>
      </c>
      <c r="T2376" s="10">
        <f t="shared" si="301"/>
        <v>42047.634953703695</v>
      </c>
      <c r="U2376" s="11">
        <f t="shared" si="302"/>
        <v>2015</v>
      </c>
      <c r="V2376" t="str">
        <f t="shared" si="303"/>
        <v>Jan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7"/>
        <v>0</v>
      </c>
      <c r="P2377" s="5">
        <f t="shared" si="296"/>
        <v>0</v>
      </c>
      <c r="Q2377" t="str">
        <f t="shared" si="298"/>
        <v>technology</v>
      </c>
      <c r="R2377" t="str">
        <f t="shared" si="299"/>
        <v>web</v>
      </c>
      <c r="S2377" s="10">
        <f t="shared" si="300"/>
        <v>42592.627743055556</v>
      </c>
      <c r="T2377" s="10">
        <f t="shared" si="301"/>
        <v>42622.627743055556</v>
      </c>
      <c r="U2377" s="11">
        <f t="shared" si="302"/>
        <v>2016</v>
      </c>
      <c r="V2377" t="str">
        <f t="shared" si="303"/>
        <v>Aug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7"/>
        <v>10.877666666666666</v>
      </c>
      <c r="P2378" s="5">
        <f t="shared" si="296"/>
        <v>81.582499999999996</v>
      </c>
      <c r="Q2378" t="str">
        <f t="shared" si="298"/>
        <v>technology</v>
      </c>
      <c r="R2378" t="str">
        <f t="shared" si="299"/>
        <v>web</v>
      </c>
      <c r="S2378" s="10">
        <f t="shared" si="300"/>
        <v>42318.717199074068</v>
      </c>
      <c r="T2378" s="10">
        <f t="shared" si="301"/>
        <v>42348.717199074068</v>
      </c>
      <c r="U2378" s="11">
        <f t="shared" si="302"/>
        <v>2015</v>
      </c>
      <c r="V2378" t="str">
        <f t="shared" si="303"/>
        <v>Nov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7"/>
        <v>0</v>
      </c>
      <c r="P2379" s="5">
        <f t="shared" si="296"/>
        <v>0</v>
      </c>
      <c r="Q2379" t="str">
        <f t="shared" si="298"/>
        <v>technology</v>
      </c>
      <c r="R2379" t="str">
        <f t="shared" si="299"/>
        <v>web</v>
      </c>
      <c r="S2379" s="10">
        <f t="shared" si="300"/>
        <v>42669.661840277775</v>
      </c>
      <c r="T2379" s="10">
        <f t="shared" si="301"/>
        <v>42699.703506944446</v>
      </c>
      <c r="U2379" s="11">
        <f t="shared" si="302"/>
        <v>2016</v>
      </c>
      <c r="V2379" t="str">
        <f t="shared" si="303"/>
        <v>Oct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7"/>
        <v>0</v>
      </c>
      <c r="P2380" s="5">
        <f t="shared" si="296"/>
        <v>0</v>
      </c>
      <c r="Q2380" t="str">
        <f t="shared" si="298"/>
        <v>technology</v>
      </c>
      <c r="R2380" t="str">
        <f t="shared" si="299"/>
        <v>web</v>
      </c>
      <c r="S2380" s="10">
        <f t="shared" si="300"/>
        <v>42212.804745370369</v>
      </c>
      <c r="T2380" s="10">
        <f t="shared" si="301"/>
        <v>42241.804745370369</v>
      </c>
      <c r="U2380" s="11">
        <f t="shared" si="302"/>
        <v>2015</v>
      </c>
      <c r="V2380" t="str">
        <f t="shared" si="303"/>
        <v>Jul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7"/>
        <v>0</v>
      </c>
      <c r="P2381" s="5">
        <f t="shared" si="296"/>
        <v>0</v>
      </c>
      <c r="Q2381" t="str">
        <f t="shared" si="298"/>
        <v>technology</v>
      </c>
      <c r="R2381" t="str">
        <f t="shared" si="299"/>
        <v>web</v>
      </c>
      <c r="S2381" s="10">
        <f t="shared" si="300"/>
        <v>42236.808055555557</v>
      </c>
      <c r="T2381" s="10">
        <f t="shared" si="301"/>
        <v>42281.808055555557</v>
      </c>
      <c r="U2381" s="11">
        <f t="shared" si="302"/>
        <v>2015</v>
      </c>
      <c r="V2381" t="str">
        <f t="shared" si="303"/>
        <v>Aug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7"/>
        <v>0.36666666666666664</v>
      </c>
      <c r="P2382" s="5">
        <f t="shared" si="296"/>
        <v>18.333333333333332</v>
      </c>
      <c r="Q2382" t="str">
        <f t="shared" si="298"/>
        <v>technology</v>
      </c>
      <c r="R2382" t="str">
        <f t="shared" si="299"/>
        <v>web</v>
      </c>
      <c r="S2382" s="10">
        <f t="shared" si="300"/>
        <v>42248.584976851846</v>
      </c>
      <c r="T2382" s="10">
        <f t="shared" si="301"/>
        <v>42278.584976851846</v>
      </c>
      <c r="U2382" s="11">
        <f t="shared" si="302"/>
        <v>2015</v>
      </c>
      <c r="V2382" t="str">
        <f t="shared" si="303"/>
        <v>Sep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7"/>
        <v>1.8193398957730169</v>
      </c>
      <c r="P2383" s="5">
        <f t="shared" si="296"/>
        <v>224.42857142857142</v>
      </c>
      <c r="Q2383" t="str">
        <f t="shared" si="298"/>
        <v>technology</v>
      </c>
      <c r="R2383" t="str">
        <f t="shared" si="299"/>
        <v>web</v>
      </c>
      <c r="S2383" s="10">
        <f t="shared" si="300"/>
        <v>42074.727407407401</v>
      </c>
      <c r="T2383" s="10">
        <f t="shared" si="301"/>
        <v>42104.727407407401</v>
      </c>
      <c r="U2383" s="11">
        <f t="shared" si="302"/>
        <v>2015</v>
      </c>
      <c r="V2383" t="str">
        <f t="shared" si="303"/>
        <v>Mar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7"/>
        <v>2.5</v>
      </c>
      <c r="P2384" s="5">
        <f t="shared" si="296"/>
        <v>37.5</v>
      </c>
      <c r="Q2384" t="str">
        <f t="shared" si="298"/>
        <v>technology</v>
      </c>
      <c r="R2384" t="str">
        <f t="shared" si="299"/>
        <v>web</v>
      </c>
      <c r="S2384" s="10">
        <f t="shared" si="300"/>
        <v>42194.979201388887</v>
      </c>
      <c r="T2384" s="10">
        <f t="shared" si="301"/>
        <v>42219.979201388887</v>
      </c>
      <c r="U2384" s="11">
        <f t="shared" si="302"/>
        <v>2015</v>
      </c>
      <c r="V2384" t="str">
        <f t="shared" si="303"/>
        <v>Jul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7"/>
        <v>4.3499999999999996</v>
      </c>
      <c r="P2385" s="5">
        <f t="shared" si="296"/>
        <v>145</v>
      </c>
      <c r="Q2385" t="str">
        <f t="shared" si="298"/>
        <v>technology</v>
      </c>
      <c r="R2385" t="str">
        <f t="shared" si="299"/>
        <v>web</v>
      </c>
      <c r="S2385" s="10">
        <f t="shared" si="300"/>
        <v>42026.848460648143</v>
      </c>
      <c r="T2385" s="10">
        <f t="shared" si="301"/>
        <v>42056.848460648143</v>
      </c>
      <c r="U2385" s="11">
        <f t="shared" si="302"/>
        <v>2015</v>
      </c>
      <c r="V2385" t="str">
        <f t="shared" si="303"/>
        <v>Jan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7"/>
        <v>0.8</v>
      </c>
      <c r="P2386" s="5">
        <f t="shared" si="296"/>
        <v>1</v>
      </c>
      <c r="Q2386" t="str">
        <f t="shared" si="298"/>
        <v>technology</v>
      </c>
      <c r="R2386" t="str">
        <f t="shared" si="299"/>
        <v>web</v>
      </c>
      <c r="S2386" s="10">
        <f t="shared" si="300"/>
        <v>41926.859293981477</v>
      </c>
      <c r="T2386" s="10">
        <f t="shared" si="301"/>
        <v>41956.900960648149</v>
      </c>
      <c r="U2386" s="11">
        <f t="shared" si="302"/>
        <v>2014</v>
      </c>
      <c r="V2386" t="str">
        <f t="shared" si="303"/>
        <v>Oct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7"/>
        <v>1.2123076923076923</v>
      </c>
      <c r="P2387" s="5">
        <f t="shared" si="296"/>
        <v>112.57142857142857</v>
      </c>
      <c r="Q2387" t="str">
        <f t="shared" si="298"/>
        <v>technology</v>
      </c>
      <c r="R2387" t="str">
        <f t="shared" si="299"/>
        <v>web</v>
      </c>
      <c r="S2387" s="10">
        <f t="shared" si="300"/>
        <v>42191.493425925924</v>
      </c>
      <c r="T2387" s="10">
        <f t="shared" si="301"/>
        <v>42221.493425925924</v>
      </c>
      <c r="U2387" s="11">
        <f t="shared" si="302"/>
        <v>2015</v>
      </c>
      <c r="V2387" t="str">
        <f t="shared" si="303"/>
        <v>Jul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7"/>
        <v>0</v>
      </c>
      <c r="P2388" s="5">
        <f t="shared" si="296"/>
        <v>0</v>
      </c>
      <c r="Q2388" t="str">
        <f t="shared" si="298"/>
        <v>technology</v>
      </c>
      <c r="R2388" t="str">
        <f t="shared" si="299"/>
        <v>web</v>
      </c>
      <c r="S2388" s="10">
        <f t="shared" si="300"/>
        <v>41954.629907407405</v>
      </c>
      <c r="T2388" s="10">
        <f t="shared" si="301"/>
        <v>42014.629907407405</v>
      </c>
      <c r="U2388" s="11">
        <f t="shared" si="302"/>
        <v>2014</v>
      </c>
      <c r="V2388" t="str">
        <f t="shared" si="303"/>
        <v>Nov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7"/>
        <v>0.68399999999999994</v>
      </c>
      <c r="P2389" s="5">
        <f t="shared" si="296"/>
        <v>342</v>
      </c>
      <c r="Q2389" t="str">
        <f t="shared" si="298"/>
        <v>technology</v>
      </c>
      <c r="R2389" t="str">
        <f t="shared" si="299"/>
        <v>web</v>
      </c>
      <c r="S2389" s="10">
        <f t="shared" si="300"/>
        <v>42528.418287037035</v>
      </c>
      <c r="T2389" s="10">
        <f t="shared" si="301"/>
        <v>42573.418287037035</v>
      </c>
      <c r="U2389" s="11">
        <f t="shared" si="302"/>
        <v>2016</v>
      </c>
      <c r="V2389" t="str">
        <f t="shared" si="303"/>
        <v>Jun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7"/>
        <v>1.2513513513513512</v>
      </c>
      <c r="P2390" s="5">
        <f t="shared" si="296"/>
        <v>57.875</v>
      </c>
      <c r="Q2390" t="str">
        <f t="shared" si="298"/>
        <v>technology</v>
      </c>
      <c r="R2390" t="str">
        <f t="shared" si="299"/>
        <v>web</v>
      </c>
      <c r="S2390" s="10">
        <f t="shared" si="300"/>
        <v>41989.645358796297</v>
      </c>
      <c r="T2390" s="10">
        <f t="shared" si="301"/>
        <v>42019.603472222218</v>
      </c>
      <c r="U2390" s="11">
        <f t="shared" si="302"/>
        <v>2014</v>
      </c>
      <c r="V2390" t="str">
        <f t="shared" si="303"/>
        <v>Dec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7"/>
        <v>0.1875</v>
      </c>
      <c r="P2391" s="5">
        <f t="shared" si="296"/>
        <v>30</v>
      </c>
      <c r="Q2391" t="str">
        <f t="shared" si="298"/>
        <v>technology</v>
      </c>
      <c r="R2391" t="str">
        <f t="shared" si="299"/>
        <v>web</v>
      </c>
      <c r="S2391" s="10">
        <f t="shared" si="300"/>
        <v>42179.445046296292</v>
      </c>
      <c r="T2391" s="10">
        <f t="shared" si="301"/>
        <v>42210.707638888889</v>
      </c>
      <c r="U2391" s="11">
        <f t="shared" si="302"/>
        <v>2015</v>
      </c>
      <c r="V2391" t="str">
        <f t="shared" si="303"/>
        <v>Jun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7"/>
        <v>0</v>
      </c>
      <c r="P2392" s="5">
        <f t="shared" si="296"/>
        <v>0</v>
      </c>
      <c r="Q2392" t="str">
        <f t="shared" si="298"/>
        <v>technology</v>
      </c>
      <c r="R2392" t="str">
        <f t="shared" si="299"/>
        <v>web</v>
      </c>
      <c r="S2392" s="10">
        <f t="shared" si="300"/>
        <v>41968.053981481477</v>
      </c>
      <c r="T2392" s="10">
        <f t="shared" si="301"/>
        <v>42008.053981481477</v>
      </c>
      <c r="U2392" s="11">
        <f t="shared" si="302"/>
        <v>2014</v>
      </c>
      <c r="V2392" t="str">
        <f t="shared" si="303"/>
        <v>Nov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7"/>
        <v>0.125</v>
      </c>
      <c r="P2393" s="5">
        <f t="shared" si="296"/>
        <v>25</v>
      </c>
      <c r="Q2393" t="str">
        <f t="shared" si="298"/>
        <v>technology</v>
      </c>
      <c r="R2393" t="str">
        <f t="shared" si="299"/>
        <v>web</v>
      </c>
      <c r="S2393" s="10">
        <f t="shared" si="300"/>
        <v>42064.586157407401</v>
      </c>
      <c r="T2393" s="10">
        <f t="shared" si="301"/>
        <v>42094.544490740744</v>
      </c>
      <c r="U2393" s="11">
        <f t="shared" si="302"/>
        <v>2015</v>
      </c>
      <c r="V2393" t="str">
        <f t="shared" si="303"/>
        <v>Mar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7"/>
        <v>0</v>
      </c>
      <c r="P2394" s="5">
        <f t="shared" si="296"/>
        <v>0</v>
      </c>
      <c r="Q2394" t="str">
        <f t="shared" si="298"/>
        <v>technology</v>
      </c>
      <c r="R2394" t="str">
        <f t="shared" si="299"/>
        <v>web</v>
      </c>
      <c r="S2394" s="10">
        <f t="shared" si="300"/>
        <v>42275.912303240737</v>
      </c>
      <c r="T2394" s="10">
        <f t="shared" si="301"/>
        <v>42305.912303240737</v>
      </c>
      <c r="U2394" s="11">
        <f t="shared" si="302"/>
        <v>2015</v>
      </c>
      <c r="V2394" t="str">
        <f t="shared" si="303"/>
        <v>Sep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7"/>
        <v>0.05</v>
      </c>
      <c r="P2395" s="5">
        <f t="shared" si="296"/>
        <v>50</v>
      </c>
      <c r="Q2395" t="str">
        <f t="shared" si="298"/>
        <v>technology</v>
      </c>
      <c r="R2395" t="str">
        <f t="shared" si="299"/>
        <v>web</v>
      </c>
      <c r="S2395" s="10">
        <f t="shared" si="300"/>
        <v>42194.440011574072</v>
      </c>
      <c r="T2395" s="10">
        <f t="shared" si="301"/>
        <v>42224.440011574072</v>
      </c>
      <c r="U2395" s="11">
        <f t="shared" si="302"/>
        <v>2015</v>
      </c>
      <c r="V2395" t="str">
        <f t="shared" si="303"/>
        <v>Jul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7"/>
        <v>0.06</v>
      </c>
      <c r="P2396" s="5">
        <f t="shared" si="296"/>
        <v>1.5</v>
      </c>
      <c r="Q2396" t="str">
        <f t="shared" si="298"/>
        <v>technology</v>
      </c>
      <c r="R2396" t="str">
        <f t="shared" si="299"/>
        <v>web</v>
      </c>
      <c r="S2396" s="10">
        <f t="shared" si="300"/>
        <v>42031.15385416666</v>
      </c>
      <c r="T2396" s="10">
        <f t="shared" si="301"/>
        <v>42061.15385416666</v>
      </c>
      <c r="U2396" s="11">
        <f t="shared" si="302"/>
        <v>2015</v>
      </c>
      <c r="V2396" t="str">
        <f t="shared" si="303"/>
        <v>Jan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7"/>
        <v>0</v>
      </c>
      <c r="P2397" s="5">
        <f t="shared" si="296"/>
        <v>0</v>
      </c>
      <c r="Q2397" t="str">
        <f t="shared" si="298"/>
        <v>technology</v>
      </c>
      <c r="R2397" t="str">
        <f t="shared" si="299"/>
        <v>web</v>
      </c>
      <c r="S2397" s="10">
        <f t="shared" si="300"/>
        <v>42716.913043981483</v>
      </c>
      <c r="T2397" s="10">
        <f t="shared" si="301"/>
        <v>42745.164583333331</v>
      </c>
      <c r="U2397" s="11">
        <f t="shared" si="302"/>
        <v>2016</v>
      </c>
      <c r="V2397" t="str">
        <f t="shared" si="303"/>
        <v>Dec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7"/>
        <v>0.2</v>
      </c>
      <c r="P2398" s="5">
        <f t="shared" si="296"/>
        <v>10</v>
      </c>
      <c r="Q2398" t="str">
        <f t="shared" si="298"/>
        <v>technology</v>
      </c>
      <c r="R2398" t="str">
        <f t="shared" si="299"/>
        <v>web</v>
      </c>
      <c r="S2398" s="10">
        <f t="shared" si="300"/>
        <v>42262.640717592592</v>
      </c>
      <c r="T2398" s="10">
        <f t="shared" si="301"/>
        <v>42292.640717592592</v>
      </c>
      <c r="U2398" s="11">
        <f t="shared" si="302"/>
        <v>2015</v>
      </c>
      <c r="V2398" t="str">
        <f t="shared" si="303"/>
        <v>Sep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7"/>
        <v>0</v>
      </c>
      <c r="P2399" s="5">
        <f t="shared" si="296"/>
        <v>0</v>
      </c>
      <c r="Q2399" t="str">
        <f t="shared" si="298"/>
        <v>technology</v>
      </c>
      <c r="R2399" t="str">
        <f t="shared" si="299"/>
        <v>web</v>
      </c>
      <c r="S2399" s="10">
        <f t="shared" si="300"/>
        <v>41976.676574074074</v>
      </c>
      <c r="T2399" s="10">
        <f t="shared" si="301"/>
        <v>42006.676574074074</v>
      </c>
      <c r="U2399" s="11">
        <f t="shared" si="302"/>
        <v>2014</v>
      </c>
      <c r="V2399" t="str">
        <f t="shared" si="303"/>
        <v>Dec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7"/>
        <v>0</v>
      </c>
      <c r="P2400" s="5">
        <f t="shared" si="296"/>
        <v>0</v>
      </c>
      <c r="Q2400" t="str">
        <f t="shared" si="298"/>
        <v>technology</v>
      </c>
      <c r="R2400" t="str">
        <f t="shared" si="299"/>
        <v>web</v>
      </c>
      <c r="S2400" s="10">
        <f t="shared" si="300"/>
        <v>42157.708148148151</v>
      </c>
      <c r="T2400" s="10">
        <f t="shared" si="301"/>
        <v>42187.708148148151</v>
      </c>
      <c r="U2400" s="11">
        <f t="shared" si="302"/>
        <v>2015</v>
      </c>
      <c r="V2400" t="str">
        <f t="shared" si="303"/>
        <v>Jun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7"/>
        <v>0</v>
      </c>
      <c r="P2401" s="5">
        <f t="shared" si="296"/>
        <v>0</v>
      </c>
      <c r="Q2401" t="str">
        <f t="shared" si="298"/>
        <v>technology</v>
      </c>
      <c r="R2401" t="str">
        <f t="shared" si="299"/>
        <v>web</v>
      </c>
      <c r="S2401" s="10">
        <f t="shared" si="300"/>
        <v>41956.644745370366</v>
      </c>
      <c r="T2401" s="10">
        <f t="shared" si="301"/>
        <v>41991.644745370366</v>
      </c>
      <c r="U2401" s="11">
        <f t="shared" si="302"/>
        <v>2014</v>
      </c>
      <c r="V2401" t="str">
        <f t="shared" si="303"/>
        <v>Nov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7"/>
        <v>0</v>
      </c>
      <c r="P2402" s="5">
        <f t="shared" si="296"/>
        <v>0</v>
      </c>
      <c r="Q2402" t="str">
        <f t="shared" si="298"/>
        <v>technology</v>
      </c>
      <c r="R2402" t="str">
        <f t="shared" si="299"/>
        <v>web</v>
      </c>
      <c r="S2402" s="10">
        <f t="shared" si="300"/>
        <v>42444.059768518513</v>
      </c>
      <c r="T2402" s="10">
        <f t="shared" si="301"/>
        <v>42474.059768518513</v>
      </c>
      <c r="U2402" s="11">
        <f t="shared" si="302"/>
        <v>2016</v>
      </c>
      <c r="V2402" t="str">
        <f t="shared" si="303"/>
        <v>Mar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7"/>
        <v>0.71785714285714286</v>
      </c>
      <c r="P2403" s="5">
        <f t="shared" si="296"/>
        <v>22.333333333333332</v>
      </c>
      <c r="Q2403" t="str">
        <f t="shared" si="298"/>
        <v>food</v>
      </c>
      <c r="R2403" t="str">
        <f t="shared" si="299"/>
        <v>food trucks</v>
      </c>
      <c r="S2403" s="10">
        <f t="shared" si="300"/>
        <v>42374.614537037036</v>
      </c>
      <c r="T2403" s="10">
        <f t="shared" si="301"/>
        <v>42434.614537037036</v>
      </c>
      <c r="U2403" s="11">
        <f t="shared" si="302"/>
        <v>2016</v>
      </c>
      <c r="V2403" t="str">
        <f t="shared" si="303"/>
        <v>Jan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7"/>
        <v>0.43333333333333329</v>
      </c>
      <c r="P2404" s="5">
        <f t="shared" si="296"/>
        <v>52</v>
      </c>
      <c r="Q2404" t="str">
        <f t="shared" si="298"/>
        <v>food</v>
      </c>
      <c r="R2404" t="str">
        <f t="shared" si="299"/>
        <v>food trucks</v>
      </c>
      <c r="S2404" s="10">
        <f t="shared" si="300"/>
        <v>42107.47142361111</v>
      </c>
      <c r="T2404" s="10">
        <f t="shared" si="301"/>
        <v>42137.47142361111</v>
      </c>
      <c r="U2404" s="11">
        <f t="shared" si="302"/>
        <v>2015</v>
      </c>
      <c r="V2404" t="str">
        <f t="shared" si="303"/>
        <v>Apr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7"/>
        <v>16.833333333333332</v>
      </c>
      <c r="P2405" s="5">
        <f t="shared" si="296"/>
        <v>16.833333333333332</v>
      </c>
      <c r="Q2405" t="str">
        <f t="shared" si="298"/>
        <v>food</v>
      </c>
      <c r="R2405" t="str">
        <f t="shared" si="299"/>
        <v>food trucks</v>
      </c>
      <c r="S2405" s="10">
        <f t="shared" si="300"/>
        <v>42399.674282407403</v>
      </c>
      <c r="T2405" s="10">
        <f t="shared" si="301"/>
        <v>42459.632615740738</v>
      </c>
      <c r="U2405" s="11">
        <f t="shared" si="302"/>
        <v>2016</v>
      </c>
      <c r="V2405" t="str">
        <f t="shared" si="303"/>
        <v>Jan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7"/>
        <v>0</v>
      </c>
      <c r="P2406" s="5">
        <f t="shared" si="296"/>
        <v>0</v>
      </c>
      <c r="Q2406" t="str">
        <f t="shared" si="298"/>
        <v>food</v>
      </c>
      <c r="R2406" t="str">
        <f t="shared" si="299"/>
        <v>food trucks</v>
      </c>
      <c r="S2406" s="10">
        <f t="shared" si="300"/>
        <v>42341.831099537034</v>
      </c>
      <c r="T2406" s="10">
        <f t="shared" si="301"/>
        <v>42371.831099537034</v>
      </c>
      <c r="U2406" s="11">
        <f t="shared" si="302"/>
        <v>2015</v>
      </c>
      <c r="V2406" t="str">
        <f t="shared" si="303"/>
        <v>Dec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7"/>
        <v>22.52</v>
      </c>
      <c r="P2407" s="5">
        <f t="shared" si="296"/>
        <v>56.3</v>
      </c>
      <c r="Q2407" t="str">
        <f t="shared" si="298"/>
        <v>food</v>
      </c>
      <c r="R2407" t="str">
        <f t="shared" si="299"/>
        <v>food trucks</v>
      </c>
      <c r="S2407" s="10">
        <f t="shared" si="300"/>
        <v>42595.377025462956</v>
      </c>
      <c r="T2407" s="10">
        <f t="shared" si="301"/>
        <v>42616.377025462956</v>
      </c>
      <c r="U2407" s="11">
        <f t="shared" si="302"/>
        <v>2016</v>
      </c>
      <c r="V2407" t="str">
        <f t="shared" si="303"/>
        <v>Aug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7"/>
        <v>41.384615384615387</v>
      </c>
      <c r="P2408" s="5">
        <f t="shared" si="296"/>
        <v>84.0625</v>
      </c>
      <c r="Q2408" t="str">
        <f t="shared" si="298"/>
        <v>food</v>
      </c>
      <c r="R2408" t="str">
        <f t="shared" si="299"/>
        <v>food trucks</v>
      </c>
      <c r="S2408" s="10">
        <f t="shared" si="300"/>
        <v>41982.902662037035</v>
      </c>
      <c r="T2408" s="10">
        <f t="shared" si="301"/>
        <v>42022.902662037035</v>
      </c>
      <c r="U2408" s="11">
        <f t="shared" si="302"/>
        <v>2014</v>
      </c>
      <c r="V2408" t="str">
        <f t="shared" si="303"/>
        <v>Dec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7"/>
        <v>25.259090909090908</v>
      </c>
      <c r="P2409" s="5">
        <f t="shared" si="296"/>
        <v>168.39393939393941</v>
      </c>
      <c r="Q2409" t="str">
        <f t="shared" si="298"/>
        <v>food</v>
      </c>
      <c r="R2409" t="str">
        <f t="shared" si="299"/>
        <v>food trucks</v>
      </c>
      <c r="S2409" s="10">
        <f t="shared" si="300"/>
        <v>42082.367222222216</v>
      </c>
      <c r="T2409" s="10">
        <f t="shared" si="301"/>
        <v>42105.041666666664</v>
      </c>
      <c r="U2409" s="11">
        <f t="shared" si="302"/>
        <v>2015</v>
      </c>
      <c r="V2409" t="str">
        <f t="shared" si="303"/>
        <v>Mar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7"/>
        <v>0.2</v>
      </c>
      <c r="P2410" s="5">
        <f t="shared" si="296"/>
        <v>15</v>
      </c>
      <c r="Q2410" t="str">
        <f t="shared" si="298"/>
        <v>food</v>
      </c>
      <c r="R2410" t="str">
        <f t="shared" si="299"/>
        <v>food trucks</v>
      </c>
      <c r="S2410" s="10">
        <f t="shared" si="300"/>
        <v>41918.93237268518</v>
      </c>
      <c r="T2410" s="10">
        <f t="shared" si="301"/>
        <v>41948.974039351851</v>
      </c>
      <c r="U2410" s="11">
        <f t="shared" si="302"/>
        <v>2014</v>
      </c>
      <c r="V2410" t="str">
        <f t="shared" si="303"/>
        <v>Oct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7"/>
        <v>1.8399999999999999</v>
      </c>
      <c r="P2411" s="5">
        <f t="shared" si="296"/>
        <v>76.666666666666671</v>
      </c>
      <c r="Q2411" t="str">
        <f t="shared" si="298"/>
        <v>food</v>
      </c>
      <c r="R2411" t="str">
        <f t="shared" si="299"/>
        <v>food trucks</v>
      </c>
      <c r="S2411" s="10">
        <f t="shared" si="300"/>
        <v>42204.667534722219</v>
      </c>
      <c r="T2411" s="10">
        <f t="shared" si="301"/>
        <v>42234.667534722219</v>
      </c>
      <c r="U2411" s="11">
        <f t="shared" si="302"/>
        <v>2015</v>
      </c>
      <c r="V2411" t="str">
        <f t="shared" si="303"/>
        <v>Jul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7"/>
        <v>0</v>
      </c>
      <c r="P2412" s="5">
        <f t="shared" si="296"/>
        <v>0</v>
      </c>
      <c r="Q2412" t="str">
        <f t="shared" si="298"/>
        <v>food</v>
      </c>
      <c r="R2412" t="str">
        <f t="shared" si="299"/>
        <v>food trucks</v>
      </c>
      <c r="S2412" s="10">
        <f t="shared" si="300"/>
        <v>42224.199942129628</v>
      </c>
      <c r="T2412" s="10">
        <f t="shared" si="301"/>
        <v>42254.199942129628</v>
      </c>
      <c r="U2412" s="11">
        <f t="shared" si="302"/>
        <v>2015</v>
      </c>
      <c r="V2412" t="str">
        <f t="shared" si="303"/>
        <v>Aug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7"/>
        <v>0.60399999999999998</v>
      </c>
      <c r="P2413" s="5">
        <f t="shared" si="296"/>
        <v>50.333333333333336</v>
      </c>
      <c r="Q2413" t="str">
        <f t="shared" si="298"/>
        <v>food</v>
      </c>
      <c r="R2413" t="str">
        <f t="shared" si="299"/>
        <v>food trucks</v>
      </c>
      <c r="S2413" s="10">
        <f t="shared" si="300"/>
        <v>42211.524097222216</v>
      </c>
      <c r="T2413" s="10">
        <f t="shared" si="301"/>
        <v>42241.524097222216</v>
      </c>
      <c r="U2413" s="11">
        <f t="shared" si="302"/>
        <v>2015</v>
      </c>
      <c r="V2413" t="str">
        <f t="shared" si="303"/>
        <v>Jul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7"/>
        <v>0</v>
      </c>
      <c r="P2414" s="5">
        <f t="shared" si="296"/>
        <v>0</v>
      </c>
      <c r="Q2414" t="str">
        <f t="shared" si="298"/>
        <v>food</v>
      </c>
      <c r="R2414" t="str">
        <f t="shared" si="299"/>
        <v>food trucks</v>
      </c>
      <c r="S2414" s="10">
        <f t="shared" si="300"/>
        <v>42655.528622685182</v>
      </c>
      <c r="T2414" s="10">
        <f t="shared" si="301"/>
        <v>42700.570289351854</v>
      </c>
      <c r="U2414" s="11">
        <f t="shared" si="302"/>
        <v>2016</v>
      </c>
      <c r="V2414" t="str">
        <f t="shared" si="303"/>
        <v>Oct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7"/>
        <v>0.83333333333333337</v>
      </c>
      <c r="P2415" s="5">
        <f t="shared" si="296"/>
        <v>8.3333333333333339</v>
      </c>
      <c r="Q2415" t="str">
        <f t="shared" si="298"/>
        <v>food</v>
      </c>
      <c r="R2415" t="str">
        <f t="shared" si="299"/>
        <v>food trucks</v>
      </c>
      <c r="S2415" s="10">
        <f t="shared" si="300"/>
        <v>41759.901412037034</v>
      </c>
      <c r="T2415" s="10">
        <f t="shared" si="301"/>
        <v>41790.770833333328</v>
      </c>
      <c r="U2415" s="11">
        <f t="shared" si="302"/>
        <v>2014</v>
      </c>
      <c r="V2415" t="str">
        <f t="shared" si="303"/>
        <v>Apr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7"/>
        <v>3.0666666666666664</v>
      </c>
      <c r="P2416" s="5">
        <f t="shared" si="296"/>
        <v>35.384615384615387</v>
      </c>
      <c r="Q2416" t="str">
        <f t="shared" si="298"/>
        <v>food</v>
      </c>
      <c r="R2416" t="str">
        <f t="shared" si="299"/>
        <v>food trucks</v>
      </c>
      <c r="S2416" s="10">
        <f t="shared" si="300"/>
        <v>42198.486805555549</v>
      </c>
      <c r="T2416" s="10">
        <f t="shared" si="301"/>
        <v>42237.957638888889</v>
      </c>
      <c r="U2416" s="11">
        <f t="shared" si="302"/>
        <v>2015</v>
      </c>
      <c r="V2416" t="str">
        <f t="shared" si="303"/>
        <v>Jul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7"/>
        <v>0.55833333333333335</v>
      </c>
      <c r="P2417" s="5">
        <f t="shared" si="296"/>
        <v>55.833333333333336</v>
      </c>
      <c r="Q2417" t="str">
        <f t="shared" si="298"/>
        <v>food</v>
      </c>
      <c r="R2417" t="str">
        <f t="shared" si="299"/>
        <v>food trucks</v>
      </c>
      <c r="S2417" s="10">
        <f t="shared" si="300"/>
        <v>42536.654467592591</v>
      </c>
      <c r="T2417" s="10">
        <f t="shared" si="301"/>
        <v>42566.654467592591</v>
      </c>
      <c r="U2417" s="11">
        <f t="shared" si="302"/>
        <v>2016</v>
      </c>
      <c r="V2417" t="str">
        <f t="shared" si="303"/>
        <v>Jun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7"/>
        <v>2.5000000000000001E-2</v>
      </c>
      <c r="P2418" s="5">
        <f t="shared" si="296"/>
        <v>5</v>
      </c>
      <c r="Q2418" t="str">
        <f t="shared" si="298"/>
        <v>food</v>
      </c>
      <c r="R2418" t="str">
        <f t="shared" si="299"/>
        <v>food trucks</v>
      </c>
      <c r="S2418" s="10">
        <f t="shared" si="300"/>
        <v>42019.529432870368</v>
      </c>
      <c r="T2418" s="10">
        <f t="shared" si="301"/>
        <v>42077.416666666664</v>
      </c>
      <c r="U2418" s="11">
        <f t="shared" si="302"/>
        <v>2015</v>
      </c>
      <c r="V2418" t="str">
        <f t="shared" si="303"/>
        <v>Jan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7"/>
        <v>0</v>
      </c>
      <c r="P2419" s="5">
        <f t="shared" si="296"/>
        <v>0</v>
      </c>
      <c r="Q2419" t="str">
        <f t="shared" si="298"/>
        <v>food</v>
      </c>
      <c r="R2419" t="str">
        <f t="shared" si="299"/>
        <v>food trucks</v>
      </c>
      <c r="S2419" s="10">
        <f t="shared" si="300"/>
        <v>41831.675775462958</v>
      </c>
      <c r="T2419" s="10">
        <f t="shared" si="301"/>
        <v>41861.675775462958</v>
      </c>
      <c r="U2419" s="11">
        <f t="shared" si="302"/>
        <v>2014</v>
      </c>
      <c r="V2419" t="str">
        <f t="shared" si="303"/>
        <v>Jul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7"/>
        <v>0.02</v>
      </c>
      <c r="P2420" s="5">
        <f t="shared" si="296"/>
        <v>1</v>
      </c>
      <c r="Q2420" t="str">
        <f t="shared" si="298"/>
        <v>food</v>
      </c>
      <c r="R2420" t="str">
        <f t="shared" si="299"/>
        <v>food trucks</v>
      </c>
      <c r="S2420" s="10">
        <f t="shared" si="300"/>
        <v>42027.648657407401</v>
      </c>
      <c r="T2420" s="10">
        <f t="shared" si="301"/>
        <v>42087.606990740744</v>
      </c>
      <c r="U2420" s="11">
        <f t="shared" si="302"/>
        <v>2015</v>
      </c>
      <c r="V2420" t="str">
        <f t="shared" si="303"/>
        <v>Jan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7"/>
        <v>0</v>
      </c>
      <c r="P2421" s="5">
        <f t="shared" si="296"/>
        <v>0</v>
      </c>
      <c r="Q2421" t="str">
        <f t="shared" si="298"/>
        <v>food</v>
      </c>
      <c r="R2421" t="str">
        <f t="shared" si="299"/>
        <v>food trucks</v>
      </c>
      <c r="S2421" s="10">
        <f t="shared" si="300"/>
        <v>41993.529965277768</v>
      </c>
      <c r="T2421" s="10">
        <f t="shared" si="301"/>
        <v>42053.529965277768</v>
      </c>
      <c r="U2421" s="11">
        <f t="shared" si="302"/>
        <v>2014</v>
      </c>
      <c r="V2421" t="str">
        <f t="shared" si="303"/>
        <v>Dec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7"/>
        <v>14.825133372851216</v>
      </c>
      <c r="P2422" s="5">
        <f t="shared" si="296"/>
        <v>69.472222222222229</v>
      </c>
      <c r="Q2422" t="str">
        <f t="shared" si="298"/>
        <v>food</v>
      </c>
      <c r="R2422" t="str">
        <f t="shared" si="299"/>
        <v>food trucks</v>
      </c>
      <c r="S2422" s="10">
        <f t="shared" si="300"/>
        <v>41892.820543981477</v>
      </c>
      <c r="T2422" s="10">
        <f t="shared" si="301"/>
        <v>41952.862210648142</v>
      </c>
      <c r="U2422" s="11">
        <f t="shared" si="302"/>
        <v>2014</v>
      </c>
      <c r="V2422" t="str">
        <f t="shared" si="303"/>
        <v>Sep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7"/>
        <v>1.6666666666666666E-2</v>
      </c>
      <c r="P2423" s="5">
        <f t="shared" si="296"/>
        <v>1</v>
      </c>
      <c r="Q2423" t="str">
        <f t="shared" si="298"/>
        <v>food</v>
      </c>
      <c r="R2423" t="str">
        <f t="shared" si="299"/>
        <v>food trucks</v>
      </c>
      <c r="S2423" s="10">
        <f t="shared" si="300"/>
        <v>42026.479120370372</v>
      </c>
      <c r="T2423" s="10">
        <f t="shared" si="301"/>
        <v>42056.479120370372</v>
      </c>
      <c r="U2423" s="11">
        <f t="shared" si="302"/>
        <v>2015</v>
      </c>
      <c r="V2423" t="str">
        <f t="shared" si="303"/>
        <v>Jan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7"/>
        <v>0.2</v>
      </c>
      <c r="P2424" s="5">
        <f t="shared" si="296"/>
        <v>1</v>
      </c>
      <c r="Q2424" t="str">
        <f t="shared" si="298"/>
        <v>food</v>
      </c>
      <c r="R2424" t="str">
        <f t="shared" si="299"/>
        <v>food trucks</v>
      </c>
      <c r="S2424" s="10">
        <f t="shared" si="300"/>
        <v>42044.516620370363</v>
      </c>
      <c r="T2424" s="10">
        <f t="shared" si="301"/>
        <v>42074.474953703706</v>
      </c>
      <c r="U2424" s="11">
        <f t="shared" si="302"/>
        <v>2015</v>
      </c>
      <c r="V2424" t="str">
        <f t="shared" si="303"/>
        <v>Feb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7"/>
        <v>1.3333333333333334E-2</v>
      </c>
      <c r="P2425" s="5">
        <f t="shared" si="296"/>
        <v>8</v>
      </c>
      <c r="Q2425" t="str">
        <f t="shared" si="298"/>
        <v>food</v>
      </c>
      <c r="R2425" t="str">
        <f t="shared" si="299"/>
        <v>food trucks</v>
      </c>
      <c r="S2425" s="10">
        <f t="shared" si="300"/>
        <v>41974.496412037035</v>
      </c>
      <c r="T2425" s="10">
        <f t="shared" si="301"/>
        <v>42004.496412037035</v>
      </c>
      <c r="U2425" s="11">
        <f t="shared" si="302"/>
        <v>2014</v>
      </c>
      <c r="V2425" t="str">
        <f t="shared" si="303"/>
        <v>Dec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7"/>
        <v>1.24</v>
      </c>
      <c r="P2426" s="5">
        <f t="shared" si="296"/>
        <v>34.444444444444443</v>
      </c>
      <c r="Q2426" t="str">
        <f t="shared" si="298"/>
        <v>food</v>
      </c>
      <c r="R2426" t="str">
        <f t="shared" si="299"/>
        <v>food trucks</v>
      </c>
      <c r="S2426" s="10">
        <f t="shared" si="300"/>
        <v>41909.684120370366</v>
      </c>
      <c r="T2426" s="10">
        <f t="shared" si="301"/>
        <v>41939.684120370366</v>
      </c>
      <c r="U2426" s="11">
        <f t="shared" si="302"/>
        <v>2014</v>
      </c>
      <c r="V2426" t="str">
        <f t="shared" si="303"/>
        <v>Sep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7"/>
        <v>2.8571428571428574E-2</v>
      </c>
      <c r="P2427" s="5">
        <f t="shared" si="296"/>
        <v>1</v>
      </c>
      <c r="Q2427" t="str">
        <f t="shared" si="298"/>
        <v>food</v>
      </c>
      <c r="R2427" t="str">
        <f t="shared" si="299"/>
        <v>food trucks</v>
      </c>
      <c r="S2427" s="10">
        <f t="shared" si="300"/>
        <v>42502.705428240741</v>
      </c>
      <c r="T2427" s="10">
        <f t="shared" si="301"/>
        <v>42517.711111111108</v>
      </c>
      <c r="U2427" s="11">
        <f t="shared" si="302"/>
        <v>2016</v>
      </c>
      <c r="V2427" t="str">
        <f t="shared" si="303"/>
        <v>May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7"/>
        <v>0</v>
      </c>
      <c r="P2428" s="5">
        <f t="shared" si="296"/>
        <v>0</v>
      </c>
      <c r="Q2428" t="str">
        <f t="shared" si="298"/>
        <v>food</v>
      </c>
      <c r="R2428" t="str">
        <f t="shared" si="299"/>
        <v>food trucks</v>
      </c>
      <c r="S2428" s="10">
        <f t="shared" si="300"/>
        <v>42163.961712962955</v>
      </c>
      <c r="T2428" s="10">
        <f t="shared" si="301"/>
        <v>42223.961712962955</v>
      </c>
      <c r="U2428" s="11">
        <f t="shared" si="302"/>
        <v>2015</v>
      </c>
      <c r="V2428" t="str">
        <f t="shared" si="303"/>
        <v>Jun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7"/>
        <v>2E-3</v>
      </c>
      <c r="P2429" s="5">
        <f t="shared" si="296"/>
        <v>1</v>
      </c>
      <c r="Q2429" t="str">
        <f t="shared" si="298"/>
        <v>food</v>
      </c>
      <c r="R2429" t="str">
        <f t="shared" si="299"/>
        <v>food trucks</v>
      </c>
      <c r="S2429" s="10">
        <f t="shared" si="300"/>
        <v>42412.11033564814</v>
      </c>
      <c r="T2429" s="10">
        <f t="shared" si="301"/>
        <v>42452.068668981483</v>
      </c>
      <c r="U2429" s="11">
        <f t="shared" si="302"/>
        <v>2016</v>
      </c>
      <c r="V2429" t="str">
        <f t="shared" si="303"/>
        <v>Feb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7"/>
        <v>2.8571428571428571E-3</v>
      </c>
      <c r="P2430" s="5">
        <f t="shared" si="296"/>
        <v>1</v>
      </c>
      <c r="Q2430" t="str">
        <f t="shared" si="298"/>
        <v>food</v>
      </c>
      <c r="R2430" t="str">
        <f t="shared" si="299"/>
        <v>food trucks</v>
      </c>
      <c r="S2430" s="10">
        <f t="shared" si="300"/>
        <v>42045.575821759259</v>
      </c>
      <c r="T2430" s="10">
        <f t="shared" si="301"/>
        <v>42075.534155092588</v>
      </c>
      <c r="U2430" s="11">
        <f t="shared" si="302"/>
        <v>2015</v>
      </c>
      <c r="V2430" t="str">
        <f t="shared" si="303"/>
        <v>Feb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7"/>
        <v>1.4321428571428572</v>
      </c>
      <c r="P2431" s="5">
        <f t="shared" si="296"/>
        <v>501.25</v>
      </c>
      <c r="Q2431" t="str">
        <f t="shared" si="298"/>
        <v>food</v>
      </c>
      <c r="R2431" t="str">
        <f t="shared" si="299"/>
        <v>food trucks</v>
      </c>
      <c r="S2431" s="10">
        <f t="shared" si="300"/>
        <v>42734.670902777776</v>
      </c>
      <c r="T2431" s="10">
        <f t="shared" si="301"/>
        <v>42771.488888888889</v>
      </c>
      <c r="U2431" s="11">
        <f t="shared" si="302"/>
        <v>2016</v>
      </c>
      <c r="V2431" t="str">
        <f t="shared" si="303"/>
        <v>Dec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7"/>
        <v>0.70000000000000007</v>
      </c>
      <c r="P2432" s="5">
        <f t="shared" si="296"/>
        <v>10.5</v>
      </c>
      <c r="Q2432" t="str">
        <f t="shared" si="298"/>
        <v>food</v>
      </c>
      <c r="R2432" t="str">
        <f t="shared" si="299"/>
        <v>food trucks</v>
      </c>
      <c r="S2432" s="10">
        <f t="shared" si="300"/>
        <v>42381.922499999993</v>
      </c>
      <c r="T2432" s="10">
        <f t="shared" si="301"/>
        <v>42411.922499999993</v>
      </c>
      <c r="U2432" s="11">
        <f t="shared" si="302"/>
        <v>2016</v>
      </c>
      <c r="V2432" t="str">
        <f t="shared" si="303"/>
        <v>Jan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7"/>
        <v>2E-3</v>
      </c>
      <c r="P2433" s="5">
        <f t="shared" si="296"/>
        <v>1</v>
      </c>
      <c r="Q2433" t="str">
        <f t="shared" si="298"/>
        <v>food</v>
      </c>
      <c r="R2433" t="str">
        <f t="shared" si="299"/>
        <v>food trucks</v>
      </c>
      <c r="S2433" s="10">
        <f t="shared" si="300"/>
        <v>42488.891354166662</v>
      </c>
      <c r="T2433" s="10">
        <f t="shared" si="301"/>
        <v>42548.891354166662</v>
      </c>
      <c r="U2433" s="11">
        <f t="shared" si="302"/>
        <v>2016</v>
      </c>
      <c r="V2433" t="str">
        <f t="shared" si="303"/>
        <v>Apr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7"/>
        <v>1.4285714285714287E-2</v>
      </c>
      <c r="P2434" s="5">
        <f t="shared" ref="P2434:P2497" si="304">IFERROR(E2434/L2434,0)</f>
        <v>1</v>
      </c>
      <c r="Q2434" t="str">
        <f t="shared" si="298"/>
        <v>food</v>
      </c>
      <c r="R2434" t="str">
        <f t="shared" si="299"/>
        <v>food trucks</v>
      </c>
      <c r="S2434" s="10">
        <f t="shared" si="300"/>
        <v>42041.010381944441</v>
      </c>
      <c r="T2434" s="10">
        <f t="shared" si="301"/>
        <v>42071.010381944441</v>
      </c>
      <c r="U2434" s="11">
        <f t="shared" si="302"/>
        <v>2015</v>
      </c>
      <c r="V2434" t="str">
        <f t="shared" si="303"/>
        <v>Feb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5">(E2435/D2435)*100</f>
        <v>0</v>
      </c>
      <c r="P2435" s="5">
        <f t="shared" si="304"/>
        <v>0</v>
      </c>
      <c r="Q2435" t="str">
        <f t="shared" ref="Q2435:Q2498" si="306">LEFT(N2435,FIND("/",N2435)-1)</f>
        <v>food</v>
      </c>
      <c r="R2435" t="str">
        <f t="shared" ref="R2435:R2498" si="307">MID(N2435,FIND("/",N2435)+1,9999)</f>
        <v>food trucks</v>
      </c>
      <c r="S2435" s="10">
        <f t="shared" ref="S2435:S2498" si="308">(((J2435/60)/60)/24)+DATE(1970,1,1)+(-5/24)</f>
        <v>42397.691469907404</v>
      </c>
      <c r="T2435" s="10">
        <f t="shared" ref="T2435:T2498" si="309">(((I2435/60)/60)/24)+DATE(1970,1,1)+(-5/24)</f>
        <v>42427.691469907404</v>
      </c>
      <c r="U2435" s="11">
        <f t="shared" ref="U2435:U2498" si="310">YEAR(S2435)</f>
        <v>2016</v>
      </c>
      <c r="V2435" t="str">
        <f t="shared" ref="V2435:V2498" si="311">TEXT(S2435, "mmm")</f>
        <v>Jan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5"/>
        <v>0.13</v>
      </c>
      <c r="P2436" s="5">
        <f t="shared" si="304"/>
        <v>13</v>
      </c>
      <c r="Q2436" t="str">
        <f t="shared" si="306"/>
        <v>food</v>
      </c>
      <c r="R2436" t="str">
        <f t="shared" si="307"/>
        <v>food trucks</v>
      </c>
      <c r="S2436" s="10">
        <f t="shared" si="308"/>
        <v>42179.977708333325</v>
      </c>
      <c r="T2436" s="10">
        <f t="shared" si="309"/>
        <v>42219.977708333325</v>
      </c>
      <c r="U2436" s="11">
        <f t="shared" si="310"/>
        <v>2015</v>
      </c>
      <c r="V2436" t="str">
        <f t="shared" si="311"/>
        <v>Jun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5"/>
        <v>0.48960000000000004</v>
      </c>
      <c r="P2437" s="5">
        <f t="shared" si="304"/>
        <v>306</v>
      </c>
      <c r="Q2437" t="str">
        <f t="shared" si="306"/>
        <v>food</v>
      </c>
      <c r="R2437" t="str">
        <f t="shared" si="307"/>
        <v>food trucks</v>
      </c>
      <c r="S2437" s="10">
        <f t="shared" si="308"/>
        <v>42252.069282407399</v>
      </c>
      <c r="T2437" s="10">
        <f t="shared" si="309"/>
        <v>42282.069282407399</v>
      </c>
      <c r="U2437" s="11">
        <f t="shared" si="310"/>
        <v>2015</v>
      </c>
      <c r="V2437" t="str">
        <f t="shared" si="311"/>
        <v>Sep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5"/>
        <v>3.8461538461538464E-2</v>
      </c>
      <c r="P2438" s="5">
        <f t="shared" si="304"/>
        <v>22.5</v>
      </c>
      <c r="Q2438" t="str">
        <f t="shared" si="306"/>
        <v>food</v>
      </c>
      <c r="R2438" t="str">
        <f t="shared" si="307"/>
        <v>food trucks</v>
      </c>
      <c r="S2438" s="10">
        <f t="shared" si="308"/>
        <v>42338.407060185178</v>
      </c>
      <c r="T2438" s="10">
        <f t="shared" si="309"/>
        <v>42398.407060185178</v>
      </c>
      <c r="U2438" s="11">
        <f t="shared" si="310"/>
        <v>2015</v>
      </c>
      <c r="V2438" t="str">
        <f t="shared" si="311"/>
        <v>Nov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5"/>
        <v>0</v>
      </c>
      <c r="P2439" s="5">
        <f t="shared" si="304"/>
        <v>0</v>
      </c>
      <c r="Q2439" t="str">
        <f t="shared" si="306"/>
        <v>food</v>
      </c>
      <c r="R2439" t="str">
        <f t="shared" si="307"/>
        <v>food trucks</v>
      </c>
      <c r="S2439" s="10">
        <f t="shared" si="308"/>
        <v>42031.756805555553</v>
      </c>
      <c r="T2439" s="10">
        <f t="shared" si="309"/>
        <v>42080.541666666664</v>
      </c>
      <c r="U2439" s="11">
        <f t="shared" si="310"/>
        <v>2015</v>
      </c>
      <c r="V2439" t="str">
        <f t="shared" si="311"/>
        <v>Jan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5"/>
        <v>0.33333333333333337</v>
      </c>
      <c r="P2440" s="5">
        <f t="shared" si="304"/>
        <v>50</v>
      </c>
      <c r="Q2440" t="str">
        <f t="shared" si="306"/>
        <v>food</v>
      </c>
      <c r="R2440" t="str">
        <f t="shared" si="307"/>
        <v>food trucks</v>
      </c>
      <c r="S2440" s="10">
        <f t="shared" si="308"/>
        <v>42285.706736111104</v>
      </c>
      <c r="T2440" s="10">
        <f t="shared" si="309"/>
        <v>42345.748402777775</v>
      </c>
      <c r="U2440" s="11">
        <f t="shared" si="310"/>
        <v>2015</v>
      </c>
      <c r="V2440" t="str">
        <f t="shared" si="311"/>
        <v>Oct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5"/>
        <v>0</v>
      </c>
      <c r="P2441" s="5">
        <f t="shared" si="304"/>
        <v>0</v>
      </c>
      <c r="Q2441" t="str">
        <f t="shared" si="306"/>
        <v>food</v>
      </c>
      <c r="R2441" t="str">
        <f t="shared" si="307"/>
        <v>food trucks</v>
      </c>
      <c r="S2441" s="10">
        <f t="shared" si="308"/>
        <v>42265.610289351847</v>
      </c>
      <c r="T2441" s="10">
        <f t="shared" si="309"/>
        <v>42295.610289351847</v>
      </c>
      <c r="U2441" s="11">
        <f t="shared" si="310"/>
        <v>2015</v>
      </c>
      <c r="V2441" t="str">
        <f t="shared" si="311"/>
        <v>Sep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5"/>
        <v>0.2</v>
      </c>
      <c r="P2442" s="5">
        <f t="shared" si="304"/>
        <v>5</v>
      </c>
      <c r="Q2442" t="str">
        <f t="shared" si="306"/>
        <v>food</v>
      </c>
      <c r="R2442" t="str">
        <f t="shared" si="307"/>
        <v>food trucks</v>
      </c>
      <c r="S2442" s="10">
        <f t="shared" si="308"/>
        <v>42383.691122685181</v>
      </c>
      <c r="T2442" s="10">
        <f t="shared" si="309"/>
        <v>42413.691122685181</v>
      </c>
      <c r="U2442" s="11">
        <f t="shared" si="310"/>
        <v>2016</v>
      </c>
      <c r="V2442" t="str">
        <f t="shared" si="311"/>
        <v>Jan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5"/>
        <v>107.88</v>
      </c>
      <c r="P2443" s="5">
        <f t="shared" si="304"/>
        <v>74.22935779816514</v>
      </c>
      <c r="Q2443" t="str">
        <f t="shared" si="306"/>
        <v>food</v>
      </c>
      <c r="R2443" t="str">
        <f t="shared" si="307"/>
        <v>small batch</v>
      </c>
      <c r="S2443" s="10">
        <f t="shared" si="308"/>
        <v>42186.917291666665</v>
      </c>
      <c r="T2443" s="10">
        <f t="shared" si="309"/>
        <v>42207.999305555553</v>
      </c>
      <c r="U2443" s="11">
        <f t="shared" si="310"/>
        <v>2015</v>
      </c>
      <c r="V2443" t="str">
        <f t="shared" si="311"/>
        <v>Jul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5"/>
        <v>125.94166666666666</v>
      </c>
      <c r="P2444" s="5">
        <f t="shared" si="304"/>
        <v>81.252688172043008</v>
      </c>
      <c r="Q2444" t="str">
        <f t="shared" si="306"/>
        <v>food</v>
      </c>
      <c r="R2444" t="str">
        <f t="shared" si="307"/>
        <v>small batch</v>
      </c>
      <c r="S2444" s="10">
        <f t="shared" si="308"/>
        <v>42052.458657407398</v>
      </c>
      <c r="T2444" s="10">
        <f t="shared" si="309"/>
        <v>42082.416990740741</v>
      </c>
      <c r="U2444" s="11">
        <f t="shared" si="310"/>
        <v>2015</v>
      </c>
      <c r="V2444" t="str">
        <f t="shared" si="311"/>
        <v>Feb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5"/>
        <v>202.51495</v>
      </c>
      <c r="P2445" s="5">
        <f t="shared" si="304"/>
        <v>130.23469453376205</v>
      </c>
      <c r="Q2445" t="str">
        <f t="shared" si="306"/>
        <v>food</v>
      </c>
      <c r="R2445" t="str">
        <f t="shared" si="307"/>
        <v>small batch</v>
      </c>
      <c r="S2445" s="10">
        <f t="shared" si="308"/>
        <v>41836.416921296295</v>
      </c>
      <c r="T2445" s="10">
        <f t="shared" si="309"/>
        <v>41866.416921296295</v>
      </c>
      <c r="U2445" s="11">
        <f t="shared" si="310"/>
        <v>2014</v>
      </c>
      <c r="V2445" t="str">
        <f t="shared" si="311"/>
        <v>Jul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5"/>
        <v>108.60000000000001</v>
      </c>
      <c r="P2446" s="5">
        <f t="shared" si="304"/>
        <v>53.409836065573771</v>
      </c>
      <c r="Q2446" t="str">
        <f t="shared" si="306"/>
        <v>food</v>
      </c>
      <c r="R2446" t="str">
        <f t="shared" si="307"/>
        <v>small batch</v>
      </c>
      <c r="S2446" s="10">
        <f t="shared" si="308"/>
        <v>42485.54619212963</v>
      </c>
      <c r="T2446" s="10">
        <f t="shared" si="309"/>
        <v>42515.54619212963</v>
      </c>
      <c r="U2446" s="11">
        <f t="shared" si="310"/>
        <v>2016</v>
      </c>
      <c r="V2446" t="str">
        <f t="shared" si="311"/>
        <v>Apr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5"/>
        <v>172.8</v>
      </c>
      <c r="P2447" s="5">
        <f t="shared" si="304"/>
        <v>75.130434782608702</v>
      </c>
      <c r="Q2447" t="str">
        <f t="shared" si="306"/>
        <v>food</v>
      </c>
      <c r="R2447" t="str">
        <f t="shared" si="307"/>
        <v>small batch</v>
      </c>
      <c r="S2447" s="10">
        <f t="shared" si="308"/>
        <v>42242.981724537036</v>
      </c>
      <c r="T2447" s="10">
        <f t="shared" si="309"/>
        <v>42272.981724537036</v>
      </c>
      <c r="U2447" s="11">
        <f t="shared" si="310"/>
        <v>2015</v>
      </c>
      <c r="V2447" t="str">
        <f t="shared" si="311"/>
        <v>Aug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5"/>
        <v>167.98</v>
      </c>
      <c r="P2448" s="5">
        <f t="shared" si="304"/>
        <v>75.666666666666671</v>
      </c>
      <c r="Q2448" t="str">
        <f t="shared" si="306"/>
        <v>food</v>
      </c>
      <c r="R2448" t="str">
        <f t="shared" si="307"/>
        <v>small batch</v>
      </c>
      <c r="S2448" s="10">
        <f t="shared" si="308"/>
        <v>42670.394340277773</v>
      </c>
      <c r="T2448" s="10">
        <f t="shared" si="309"/>
        <v>42700.436006944445</v>
      </c>
      <c r="U2448" s="11">
        <f t="shared" si="310"/>
        <v>2016</v>
      </c>
      <c r="V2448" t="str">
        <f t="shared" si="311"/>
        <v>Oct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5"/>
        <v>427.20000000000005</v>
      </c>
      <c r="P2449" s="5">
        <f t="shared" si="304"/>
        <v>31.691394658753708</v>
      </c>
      <c r="Q2449" t="str">
        <f t="shared" si="306"/>
        <v>food</v>
      </c>
      <c r="R2449" t="str">
        <f t="shared" si="307"/>
        <v>small batch</v>
      </c>
      <c r="S2449" s="10">
        <f t="shared" si="308"/>
        <v>42654.26149305555</v>
      </c>
      <c r="T2449" s="10">
        <f t="shared" si="309"/>
        <v>42685.958333333336</v>
      </c>
      <c r="U2449" s="11">
        <f t="shared" si="310"/>
        <v>2016</v>
      </c>
      <c r="V2449" t="str">
        <f t="shared" si="311"/>
        <v>Oct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5"/>
        <v>107.5</v>
      </c>
      <c r="P2450" s="5">
        <f t="shared" si="304"/>
        <v>47.777777777777779</v>
      </c>
      <c r="Q2450" t="str">
        <f t="shared" si="306"/>
        <v>food</v>
      </c>
      <c r="R2450" t="str">
        <f t="shared" si="307"/>
        <v>small batch</v>
      </c>
      <c r="S2450" s="10">
        <f t="shared" si="308"/>
        <v>42607.107789351845</v>
      </c>
      <c r="T2450" s="10">
        <f t="shared" si="309"/>
        <v>42613.025000000001</v>
      </c>
      <c r="U2450" s="11">
        <f t="shared" si="310"/>
        <v>2016</v>
      </c>
      <c r="V2450" t="str">
        <f t="shared" si="311"/>
        <v>Aug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5"/>
        <v>108</v>
      </c>
      <c r="P2451" s="5">
        <f t="shared" si="304"/>
        <v>90</v>
      </c>
      <c r="Q2451" t="str">
        <f t="shared" si="306"/>
        <v>food</v>
      </c>
      <c r="R2451" t="str">
        <f t="shared" si="307"/>
        <v>small batch</v>
      </c>
      <c r="S2451" s="10">
        <f t="shared" si="308"/>
        <v>41942.934201388889</v>
      </c>
      <c r="T2451" s="10">
        <f t="shared" si="309"/>
        <v>41972.975868055553</v>
      </c>
      <c r="U2451" s="11">
        <f t="shared" si="310"/>
        <v>2014</v>
      </c>
      <c r="V2451" t="str">
        <f t="shared" si="311"/>
        <v>Oct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5"/>
        <v>101.53353333333335</v>
      </c>
      <c r="P2452" s="5">
        <f t="shared" si="304"/>
        <v>149.31401960784314</v>
      </c>
      <c r="Q2452" t="str">
        <f t="shared" si="306"/>
        <v>food</v>
      </c>
      <c r="R2452" t="str">
        <f t="shared" si="307"/>
        <v>small batch</v>
      </c>
      <c r="S2452" s="10">
        <f t="shared" si="308"/>
        <v>41901.864074074074</v>
      </c>
      <c r="T2452" s="10">
        <f t="shared" si="309"/>
        <v>41939.924305555556</v>
      </c>
      <c r="U2452" s="11">
        <f t="shared" si="310"/>
        <v>2014</v>
      </c>
      <c r="V2452" t="str">
        <f t="shared" si="311"/>
        <v>Sep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5"/>
        <v>115.45</v>
      </c>
      <c r="P2453" s="5">
        <f t="shared" si="304"/>
        <v>62.06989247311828</v>
      </c>
      <c r="Q2453" t="str">
        <f t="shared" si="306"/>
        <v>food</v>
      </c>
      <c r="R2453" t="str">
        <f t="shared" si="307"/>
        <v>small batch</v>
      </c>
      <c r="S2453" s="10">
        <f t="shared" si="308"/>
        <v>42779.700115740743</v>
      </c>
      <c r="T2453" s="10">
        <f t="shared" si="309"/>
        <v>42799.700115740743</v>
      </c>
      <c r="U2453" s="11">
        <f t="shared" si="310"/>
        <v>2017</v>
      </c>
      <c r="V2453" t="str">
        <f t="shared" si="311"/>
        <v>Feb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5"/>
        <v>133.5</v>
      </c>
      <c r="P2454" s="5">
        <f t="shared" si="304"/>
        <v>53.4</v>
      </c>
      <c r="Q2454" t="str">
        <f t="shared" si="306"/>
        <v>food</v>
      </c>
      <c r="R2454" t="str">
        <f t="shared" si="307"/>
        <v>small batch</v>
      </c>
      <c r="S2454" s="10">
        <f t="shared" si="308"/>
        <v>42338.635416666664</v>
      </c>
      <c r="T2454" s="10">
        <f t="shared" si="309"/>
        <v>42367.749999999993</v>
      </c>
      <c r="U2454" s="11">
        <f t="shared" si="310"/>
        <v>2015</v>
      </c>
      <c r="V2454" t="str">
        <f t="shared" si="311"/>
        <v>Nov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5"/>
        <v>154.69999999999999</v>
      </c>
      <c r="P2455" s="5">
        <f t="shared" si="304"/>
        <v>69.268656716417908</v>
      </c>
      <c r="Q2455" t="str">
        <f t="shared" si="306"/>
        <v>food</v>
      </c>
      <c r="R2455" t="str">
        <f t="shared" si="307"/>
        <v>small batch</v>
      </c>
      <c r="S2455" s="10">
        <f t="shared" si="308"/>
        <v>42738.483900462961</v>
      </c>
      <c r="T2455" s="10">
        <f t="shared" si="309"/>
        <v>42768.483900462961</v>
      </c>
      <c r="U2455" s="11">
        <f t="shared" si="310"/>
        <v>2017</v>
      </c>
      <c r="V2455" t="str">
        <f t="shared" si="311"/>
        <v>Jan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5"/>
        <v>100.84571428571429</v>
      </c>
      <c r="P2456" s="5">
        <f t="shared" si="304"/>
        <v>271.50769230769231</v>
      </c>
      <c r="Q2456" t="str">
        <f t="shared" si="306"/>
        <v>food</v>
      </c>
      <c r="R2456" t="str">
        <f t="shared" si="307"/>
        <v>small batch</v>
      </c>
      <c r="S2456" s="10">
        <f t="shared" si="308"/>
        <v>42769.99314814814</v>
      </c>
      <c r="T2456" s="10">
        <f t="shared" si="309"/>
        <v>42804.99314814814</v>
      </c>
      <c r="U2456" s="11">
        <f t="shared" si="310"/>
        <v>2017</v>
      </c>
      <c r="V2456" t="str">
        <f t="shared" si="311"/>
        <v>Feb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5"/>
        <v>182</v>
      </c>
      <c r="P2457" s="5">
        <f t="shared" si="304"/>
        <v>34.125</v>
      </c>
      <c r="Q2457" t="str">
        <f t="shared" si="306"/>
        <v>food</v>
      </c>
      <c r="R2457" t="str">
        <f t="shared" si="307"/>
        <v>small batch</v>
      </c>
      <c r="S2457" s="10">
        <f t="shared" si="308"/>
        <v>42452.573495370372</v>
      </c>
      <c r="T2457" s="10">
        <f t="shared" si="309"/>
        <v>42480.573495370372</v>
      </c>
      <c r="U2457" s="11">
        <f t="shared" si="310"/>
        <v>2016</v>
      </c>
      <c r="V2457" t="str">
        <f t="shared" si="311"/>
        <v>Mar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5"/>
        <v>180.86666666666667</v>
      </c>
      <c r="P2458" s="5">
        <f t="shared" si="304"/>
        <v>40.492537313432834</v>
      </c>
      <c r="Q2458" t="str">
        <f t="shared" si="306"/>
        <v>food</v>
      </c>
      <c r="R2458" t="str">
        <f t="shared" si="307"/>
        <v>small batch</v>
      </c>
      <c r="S2458" s="10">
        <f t="shared" si="308"/>
        <v>42761.752766203703</v>
      </c>
      <c r="T2458" s="10">
        <f t="shared" si="309"/>
        <v>42791.752766203703</v>
      </c>
      <c r="U2458" s="11">
        <f t="shared" si="310"/>
        <v>2017</v>
      </c>
      <c r="V2458" t="str">
        <f t="shared" si="311"/>
        <v>Jan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5"/>
        <v>102.30434782608695</v>
      </c>
      <c r="P2459" s="5">
        <f t="shared" si="304"/>
        <v>189.75806451612902</v>
      </c>
      <c r="Q2459" t="str">
        <f t="shared" si="306"/>
        <v>food</v>
      </c>
      <c r="R2459" t="str">
        <f t="shared" si="307"/>
        <v>small batch</v>
      </c>
      <c r="S2459" s="10">
        <f t="shared" si="308"/>
        <v>42423.394166666665</v>
      </c>
      <c r="T2459" s="10">
        <f t="shared" si="309"/>
        <v>42453.352500000001</v>
      </c>
      <c r="U2459" s="11">
        <f t="shared" si="310"/>
        <v>2016</v>
      </c>
      <c r="V2459" t="str">
        <f t="shared" si="311"/>
        <v>Feb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5"/>
        <v>110.17999999999999</v>
      </c>
      <c r="P2460" s="5">
        <f t="shared" si="304"/>
        <v>68.862499999999997</v>
      </c>
      <c r="Q2460" t="str">
        <f t="shared" si="306"/>
        <v>food</v>
      </c>
      <c r="R2460" t="str">
        <f t="shared" si="307"/>
        <v>small batch</v>
      </c>
      <c r="S2460" s="10">
        <f t="shared" si="308"/>
        <v>42495.663402777776</v>
      </c>
      <c r="T2460" s="10">
        <f t="shared" si="309"/>
        <v>42530.583333333336</v>
      </c>
      <c r="U2460" s="11">
        <f t="shared" si="310"/>
        <v>2016</v>
      </c>
      <c r="V2460" t="str">
        <f t="shared" si="311"/>
        <v>May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5"/>
        <v>102.25</v>
      </c>
      <c r="P2461" s="5">
        <f t="shared" si="304"/>
        <v>108.77659574468085</v>
      </c>
      <c r="Q2461" t="str">
        <f t="shared" si="306"/>
        <v>food</v>
      </c>
      <c r="R2461" t="str">
        <f t="shared" si="307"/>
        <v>small batch</v>
      </c>
      <c r="S2461" s="10">
        <f t="shared" si="308"/>
        <v>42407.429224537038</v>
      </c>
      <c r="T2461" s="10">
        <f t="shared" si="309"/>
        <v>42452.387557870366</v>
      </c>
      <c r="U2461" s="11">
        <f t="shared" si="310"/>
        <v>2016</v>
      </c>
      <c r="V2461" t="str">
        <f t="shared" si="311"/>
        <v>Feb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5"/>
        <v>100.78823529411764</v>
      </c>
      <c r="P2462" s="5">
        <f t="shared" si="304"/>
        <v>125.98529411764706</v>
      </c>
      <c r="Q2462" t="str">
        <f t="shared" si="306"/>
        <v>food</v>
      </c>
      <c r="R2462" t="str">
        <f t="shared" si="307"/>
        <v>small batch</v>
      </c>
      <c r="S2462" s="10">
        <f t="shared" si="308"/>
        <v>42703.978784722225</v>
      </c>
      <c r="T2462" s="10">
        <f t="shared" si="309"/>
        <v>42737.970138888886</v>
      </c>
      <c r="U2462" s="11">
        <f t="shared" si="310"/>
        <v>2016</v>
      </c>
      <c r="V2462" t="str">
        <f t="shared" si="311"/>
        <v>Nov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5"/>
        <v>103.8</v>
      </c>
      <c r="P2463" s="5">
        <f t="shared" si="304"/>
        <v>90.523255813953483</v>
      </c>
      <c r="Q2463" t="str">
        <f t="shared" si="306"/>
        <v>music</v>
      </c>
      <c r="R2463" t="str">
        <f t="shared" si="307"/>
        <v>indie rock</v>
      </c>
      <c r="S2463" s="10">
        <f t="shared" si="308"/>
        <v>40783.804363425923</v>
      </c>
      <c r="T2463" s="10">
        <f t="shared" si="309"/>
        <v>40816.916666666664</v>
      </c>
      <c r="U2463" s="11">
        <f t="shared" si="310"/>
        <v>2011</v>
      </c>
      <c r="V2463" t="str">
        <f t="shared" si="311"/>
        <v>Aug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5"/>
        <v>110.70833333333334</v>
      </c>
      <c r="P2464" s="5">
        <f t="shared" si="304"/>
        <v>28.880434782608695</v>
      </c>
      <c r="Q2464" t="str">
        <f t="shared" si="306"/>
        <v>music</v>
      </c>
      <c r="R2464" t="str">
        <f t="shared" si="307"/>
        <v>indie rock</v>
      </c>
      <c r="S2464" s="10">
        <f t="shared" si="308"/>
        <v>41088.977962962963</v>
      </c>
      <c r="T2464" s="10">
        <f t="shared" si="309"/>
        <v>41108.977962962963</v>
      </c>
      <c r="U2464" s="11">
        <f t="shared" si="310"/>
        <v>2012</v>
      </c>
      <c r="V2464" t="str">
        <f t="shared" si="311"/>
        <v>Jun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5"/>
        <v>116.25000000000001</v>
      </c>
      <c r="P2465" s="5">
        <f t="shared" si="304"/>
        <v>31</v>
      </c>
      <c r="Q2465" t="str">
        <f t="shared" si="306"/>
        <v>music</v>
      </c>
      <c r="R2465" t="str">
        <f t="shared" si="307"/>
        <v>indie rock</v>
      </c>
      <c r="S2465" s="10">
        <f t="shared" si="308"/>
        <v>41340.903067129628</v>
      </c>
      <c r="T2465" s="10">
        <f t="shared" si="309"/>
        <v>41380.583333333328</v>
      </c>
      <c r="U2465" s="11">
        <f t="shared" si="310"/>
        <v>2013</v>
      </c>
      <c r="V2465" t="str">
        <f t="shared" si="311"/>
        <v>Mar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5"/>
        <v>111.1</v>
      </c>
      <c r="P2466" s="5">
        <f t="shared" si="304"/>
        <v>51.674418604651166</v>
      </c>
      <c r="Q2466" t="str">
        <f t="shared" si="306"/>
        <v>music</v>
      </c>
      <c r="R2466" t="str">
        <f t="shared" si="307"/>
        <v>indie rock</v>
      </c>
      <c r="S2466" s="10">
        <f t="shared" si="308"/>
        <v>42248.692094907405</v>
      </c>
      <c r="T2466" s="10">
        <f t="shared" si="309"/>
        <v>42277.603472222218</v>
      </c>
      <c r="U2466" s="11">
        <f t="shared" si="310"/>
        <v>2015</v>
      </c>
      <c r="V2466" t="str">
        <f t="shared" si="311"/>
        <v>Sep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5"/>
        <v>180.14285714285714</v>
      </c>
      <c r="P2467" s="5">
        <f t="shared" si="304"/>
        <v>26.270833333333332</v>
      </c>
      <c r="Q2467" t="str">
        <f t="shared" si="306"/>
        <v>music</v>
      </c>
      <c r="R2467" t="str">
        <f t="shared" si="307"/>
        <v>indie rock</v>
      </c>
      <c r="S2467" s="10">
        <f t="shared" si="308"/>
        <v>41145.510972222219</v>
      </c>
      <c r="T2467" s="10">
        <f t="shared" si="309"/>
        <v>41175.510972222219</v>
      </c>
      <c r="U2467" s="11">
        <f t="shared" si="310"/>
        <v>2012</v>
      </c>
      <c r="V2467" t="str">
        <f t="shared" si="311"/>
        <v>Aug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5"/>
        <v>100</v>
      </c>
      <c r="P2468" s="5">
        <f t="shared" si="304"/>
        <v>48.07692307692308</v>
      </c>
      <c r="Q2468" t="str">
        <f t="shared" si="306"/>
        <v>music</v>
      </c>
      <c r="R2468" t="str">
        <f t="shared" si="307"/>
        <v>indie rock</v>
      </c>
      <c r="S2468" s="10">
        <f t="shared" si="308"/>
        <v>41372.894131944442</v>
      </c>
      <c r="T2468" s="10">
        <f t="shared" si="309"/>
        <v>41402.894131944442</v>
      </c>
      <c r="U2468" s="11">
        <f t="shared" si="310"/>
        <v>2013</v>
      </c>
      <c r="V2468" t="str">
        <f t="shared" si="311"/>
        <v>Apr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5"/>
        <v>118.5</v>
      </c>
      <c r="P2469" s="5">
        <f t="shared" si="304"/>
        <v>27.558139534883722</v>
      </c>
      <c r="Q2469" t="str">
        <f t="shared" si="306"/>
        <v>music</v>
      </c>
      <c r="R2469" t="str">
        <f t="shared" si="307"/>
        <v>indie rock</v>
      </c>
      <c r="S2469" s="10">
        <f t="shared" si="308"/>
        <v>41025.665868055556</v>
      </c>
      <c r="T2469" s="10">
        <f t="shared" si="309"/>
        <v>41039.5</v>
      </c>
      <c r="U2469" s="11">
        <f t="shared" si="310"/>
        <v>2012</v>
      </c>
      <c r="V2469" t="str">
        <f t="shared" si="311"/>
        <v>Apr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5"/>
        <v>107.21700000000001</v>
      </c>
      <c r="P2470" s="5">
        <f t="shared" si="304"/>
        <v>36.97137931034483</v>
      </c>
      <c r="Q2470" t="str">
        <f t="shared" si="306"/>
        <v>music</v>
      </c>
      <c r="R2470" t="str">
        <f t="shared" si="307"/>
        <v>indie rock</v>
      </c>
      <c r="S2470" s="10">
        <f t="shared" si="308"/>
        <v>41173.945844907401</v>
      </c>
      <c r="T2470" s="10">
        <f t="shared" si="309"/>
        <v>41210</v>
      </c>
      <c r="U2470" s="11">
        <f t="shared" si="310"/>
        <v>2012</v>
      </c>
      <c r="V2470" t="str">
        <f t="shared" si="311"/>
        <v>Sep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5"/>
        <v>113.66666666666667</v>
      </c>
      <c r="P2471" s="5">
        <f t="shared" si="304"/>
        <v>29.021276595744681</v>
      </c>
      <c r="Q2471" t="str">
        <f t="shared" si="306"/>
        <v>music</v>
      </c>
      <c r="R2471" t="str">
        <f t="shared" si="307"/>
        <v>indie rock</v>
      </c>
      <c r="S2471" s="10">
        <f t="shared" si="308"/>
        <v>40557.221400462957</v>
      </c>
      <c r="T2471" s="10">
        <f t="shared" si="309"/>
        <v>40582.221400462957</v>
      </c>
      <c r="U2471" s="11">
        <f t="shared" si="310"/>
        <v>2011</v>
      </c>
      <c r="V2471" t="str">
        <f t="shared" si="311"/>
        <v>Jan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5"/>
        <v>103.16400000000002</v>
      </c>
      <c r="P2472" s="5">
        <f t="shared" si="304"/>
        <v>28.65666666666667</v>
      </c>
      <c r="Q2472" t="str">
        <f t="shared" si="306"/>
        <v>music</v>
      </c>
      <c r="R2472" t="str">
        <f t="shared" si="307"/>
        <v>indie rock</v>
      </c>
      <c r="S2472" s="10">
        <f t="shared" si="308"/>
        <v>41022.866377314815</v>
      </c>
      <c r="T2472" s="10">
        <f t="shared" si="309"/>
        <v>41052.866377314815</v>
      </c>
      <c r="U2472" s="11">
        <f t="shared" si="310"/>
        <v>2012</v>
      </c>
      <c r="V2472" t="str">
        <f t="shared" si="311"/>
        <v>Apr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5"/>
        <v>128</v>
      </c>
      <c r="P2473" s="5">
        <f t="shared" si="304"/>
        <v>37.647058823529413</v>
      </c>
      <c r="Q2473" t="str">
        <f t="shared" si="306"/>
        <v>music</v>
      </c>
      <c r="R2473" t="str">
        <f t="shared" si="307"/>
        <v>indie rock</v>
      </c>
      <c r="S2473" s="10">
        <f t="shared" si="308"/>
        <v>40893.784629629627</v>
      </c>
      <c r="T2473" s="10">
        <f t="shared" si="309"/>
        <v>40933.784629629627</v>
      </c>
      <c r="U2473" s="11">
        <f t="shared" si="310"/>
        <v>2011</v>
      </c>
      <c r="V2473" t="str">
        <f t="shared" si="311"/>
        <v>Dec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5"/>
        <v>135.76026666666667</v>
      </c>
      <c r="P2474" s="5">
        <f t="shared" si="304"/>
        <v>97.904038461538462</v>
      </c>
      <c r="Q2474" t="str">
        <f t="shared" si="306"/>
        <v>music</v>
      </c>
      <c r="R2474" t="str">
        <f t="shared" si="307"/>
        <v>indie rock</v>
      </c>
      <c r="S2474" s="10">
        <f t="shared" si="308"/>
        <v>40353.907175925924</v>
      </c>
      <c r="T2474" s="10">
        <f t="shared" si="309"/>
        <v>40424.835416666661</v>
      </c>
      <c r="U2474" s="11">
        <f t="shared" si="310"/>
        <v>2010</v>
      </c>
      <c r="V2474" t="str">
        <f t="shared" si="311"/>
        <v>Jun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5"/>
        <v>100</v>
      </c>
      <c r="P2475" s="5">
        <f t="shared" si="304"/>
        <v>42.553191489361701</v>
      </c>
      <c r="Q2475" t="str">
        <f t="shared" si="306"/>
        <v>music</v>
      </c>
      <c r="R2475" t="str">
        <f t="shared" si="307"/>
        <v>indie rock</v>
      </c>
      <c r="S2475" s="10">
        <f t="shared" si="308"/>
        <v>41193.540150462963</v>
      </c>
      <c r="T2475" s="10">
        <f t="shared" si="309"/>
        <v>41223.581817129627</v>
      </c>
      <c r="U2475" s="11">
        <f t="shared" si="310"/>
        <v>2012</v>
      </c>
      <c r="V2475" t="str">
        <f t="shared" si="311"/>
        <v>Oct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5"/>
        <v>100.00360000000002</v>
      </c>
      <c r="P2476" s="5">
        <f t="shared" si="304"/>
        <v>131.58368421052631</v>
      </c>
      <c r="Q2476" t="str">
        <f t="shared" si="306"/>
        <v>music</v>
      </c>
      <c r="R2476" t="str">
        <f t="shared" si="307"/>
        <v>indie rock</v>
      </c>
      <c r="S2476" s="10">
        <f t="shared" si="308"/>
        <v>40416.80296296296</v>
      </c>
      <c r="T2476" s="10">
        <f t="shared" si="309"/>
        <v>40461.80296296296</v>
      </c>
      <c r="U2476" s="11">
        <f t="shared" si="310"/>
        <v>2010</v>
      </c>
      <c r="V2476" t="str">
        <f t="shared" si="311"/>
        <v>Aug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5"/>
        <v>104.71999999999998</v>
      </c>
      <c r="P2477" s="5">
        <f t="shared" si="304"/>
        <v>32.320987654320987</v>
      </c>
      <c r="Q2477" t="str">
        <f t="shared" si="306"/>
        <v>music</v>
      </c>
      <c r="R2477" t="str">
        <f t="shared" si="307"/>
        <v>indie rock</v>
      </c>
      <c r="S2477" s="10">
        <f t="shared" si="308"/>
        <v>40310.079340277778</v>
      </c>
      <c r="T2477" s="10">
        <f t="shared" si="309"/>
        <v>40369.708333333328</v>
      </c>
      <c r="U2477" s="11">
        <f t="shared" si="310"/>
        <v>2010</v>
      </c>
      <c r="V2477" t="str">
        <f t="shared" si="311"/>
        <v>May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5"/>
        <v>105.02249999999999</v>
      </c>
      <c r="P2478" s="5">
        <f t="shared" si="304"/>
        <v>61.103999999999999</v>
      </c>
      <c r="Q2478" t="str">
        <f t="shared" si="306"/>
        <v>music</v>
      </c>
      <c r="R2478" t="str">
        <f t="shared" si="307"/>
        <v>indie rock</v>
      </c>
      <c r="S2478" s="10">
        <f t="shared" si="308"/>
        <v>41913.120023148142</v>
      </c>
      <c r="T2478" s="10">
        <f t="shared" si="309"/>
        <v>41946.161689814813</v>
      </c>
      <c r="U2478" s="11">
        <f t="shared" si="310"/>
        <v>2014</v>
      </c>
      <c r="V2478" t="str">
        <f t="shared" si="311"/>
        <v>Oct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5"/>
        <v>171.33333333333334</v>
      </c>
      <c r="P2479" s="5">
        <f t="shared" si="304"/>
        <v>31.341463414634145</v>
      </c>
      <c r="Q2479" t="str">
        <f t="shared" si="306"/>
        <v>music</v>
      </c>
      <c r="R2479" t="str">
        <f t="shared" si="307"/>
        <v>indie rock</v>
      </c>
      <c r="S2479" s="10">
        <f t="shared" si="308"/>
        <v>41088.483159722222</v>
      </c>
      <c r="T2479" s="10">
        <f t="shared" si="309"/>
        <v>41133.483159722222</v>
      </c>
      <c r="U2479" s="11">
        <f t="shared" si="310"/>
        <v>2012</v>
      </c>
      <c r="V2479" t="str">
        <f t="shared" si="311"/>
        <v>Jun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5"/>
        <v>127.49999999999999</v>
      </c>
      <c r="P2480" s="5">
        <f t="shared" si="304"/>
        <v>129.1139240506329</v>
      </c>
      <c r="Q2480" t="str">
        <f t="shared" si="306"/>
        <v>music</v>
      </c>
      <c r="R2480" t="str">
        <f t="shared" si="307"/>
        <v>indie rock</v>
      </c>
      <c r="S2480" s="10">
        <f t="shared" si="308"/>
        <v>41257.742048611108</v>
      </c>
      <c r="T2480" s="10">
        <f t="shared" si="309"/>
        <v>41287.742048611108</v>
      </c>
      <c r="U2480" s="11">
        <f t="shared" si="310"/>
        <v>2012</v>
      </c>
      <c r="V2480" t="str">
        <f t="shared" si="311"/>
        <v>Dec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5"/>
        <v>133.44333333333333</v>
      </c>
      <c r="P2481" s="5">
        <f t="shared" si="304"/>
        <v>25.020624999999999</v>
      </c>
      <c r="Q2481" t="str">
        <f t="shared" si="306"/>
        <v>music</v>
      </c>
      <c r="R2481" t="str">
        <f t="shared" si="307"/>
        <v>indie rock</v>
      </c>
      <c r="S2481" s="10">
        <f t="shared" si="308"/>
        <v>41107.518449074072</v>
      </c>
      <c r="T2481" s="10">
        <f t="shared" si="309"/>
        <v>41117.875</v>
      </c>
      <c r="U2481" s="11">
        <f t="shared" si="310"/>
        <v>2012</v>
      </c>
      <c r="V2481" t="str">
        <f t="shared" si="311"/>
        <v>Jul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5"/>
        <v>100</v>
      </c>
      <c r="P2482" s="5">
        <f t="shared" si="304"/>
        <v>250</v>
      </c>
      <c r="Q2482" t="str">
        <f t="shared" si="306"/>
        <v>music</v>
      </c>
      <c r="R2482" t="str">
        <f t="shared" si="307"/>
        <v>indie rock</v>
      </c>
      <c r="S2482" s="10">
        <f t="shared" si="308"/>
        <v>42227.727824074071</v>
      </c>
      <c r="T2482" s="10">
        <f t="shared" si="309"/>
        <v>42287.727824074071</v>
      </c>
      <c r="U2482" s="11">
        <f t="shared" si="310"/>
        <v>2015</v>
      </c>
      <c r="V2482" t="str">
        <f t="shared" si="311"/>
        <v>Aug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5"/>
        <v>112.91099999999999</v>
      </c>
      <c r="P2483" s="5">
        <f t="shared" si="304"/>
        <v>47.541473684210523</v>
      </c>
      <c r="Q2483" t="str">
        <f t="shared" si="306"/>
        <v>music</v>
      </c>
      <c r="R2483" t="str">
        <f t="shared" si="307"/>
        <v>indie rock</v>
      </c>
      <c r="S2483" s="10">
        <f t="shared" si="308"/>
        <v>40999.437592592592</v>
      </c>
      <c r="T2483" s="10">
        <f t="shared" si="309"/>
        <v>41029.437592592592</v>
      </c>
      <c r="U2483" s="11">
        <f t="shared" si="310"/>
        <v>2012</v>
      </c>
      <c r="V2483" t="str">
        <f t="shared" si="311"/>
        <v>Mar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5"/>
        <v>100.1</v>
      </c>
      <c r="P2484" s="5">
        <f t="shared" si="304"/>
        <v>40.04</v>
      </c>
      <c r="Q2484" t="str">
        <f t="shared" si="306"/>
        <v>music</v>
      </c>
      <c r="R2484" t="str">
        <f t="shared" si="307"/>
        <v>indie rock</v>
      </c>
      <c r="S2484" s="10">
        <f t="shared" si="308"/>
        <v>40711.573877314811</v>
      </c>
      <c r="T2484" s="10">
        <f t="shared" si="309"/>
        <v>40756.573877314811</v>
      </c>
      <c r="U2484" s="11">
        <f t="shared" si="310"/>
        <v>2011</v>
      </c>
      <c r="V2484" t="str">
        <f t="shared" si="311"/>
        <v>Jun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5"/>
        <v>113.72727272727272</v>
      </c>
      <c r="P2485" s="5">
        <f t="shared" si="304"/>
        <v>65.84210526315789</v>
      </c>
      <c r="Q2485" t="str">
        <f t="shared" si="306"/>
        <v>music</v>
      </c>
      <c r="R2485" t="str">
        <f t="shared" si="307"/>
        <v>indie rock</v>
      </c>
      <c r="S2485" s="10">
        <f t="shared" si="308"/>
        <v>40970.541701388887</v>
      </c>
      <c r="T2485" s="10">
        <f t="shared" si="309"/>
        <v>41030.500034722223</v>
      </c>
      <c r="U2485" s="11">
        <f t="shared" si="310"/>
        <v>2012</v>
      </c>
      <c r="V2485" t="str">
        <f t="shared" si="311"/>
        <v>Mar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5"/>
        <v>119.31742857142855</v>
      </c>
      <c r="P2486" s="5">
        <f t="shared" si="304"/>
        <v>46.401222222222216</v>
      </c>
      <c r="Q2486" t="str">
        <f t="shared" si="306"/>
        <v>music</v>
      </c>
      <c r="R2486" t="str">
        <f t="shared" si="307"/>
        <v>indie rock</v>
      </c>
      <c r="S2486" s="10">
        <f t="shared" si="308"/>
        <v>40771.708368055552</v>
      </c>
      <c r="T2486" s="10">
        <f t="shared" si="309"/>
        <v>40801.708368055552</v>
      </c>
      <c r="U2486" s="11">
        <f t="shared" si="310"/>
        <v>2011</v>
      </c>
      <c r="V2486" t="str">
        <f t="shared" si="311"/>
        <v>Aug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5"/>
        <v>103.25</v>
      </c>
      <c r="P2487" s="5">
        <f t="shared" si="304"/>
        <v>50.365853658536587</v>
      </c>
      <c r="Q2487" t="str">
        <f t="shared" si="306"/>
        <v>music</v>
      </c>
      <c r="R2487" t="str">
        <f t="shared" si="307"/>
        <v>indie rock</v>
      </c>
      <c r="S2487" s="10">
        <f t="shared" si="308"/>
        <v>40793.790266203701</v>
      </c>
      <c r="T2487" s="10">
        <f t="shared" si="309"/>
        <v>40828.790266203701</v>
      </c>
      <c r="U2487" s="11">
        <f t="shared" si="310"/>
        <v>2011</v>
      </c>
      <c r="V2487" t="str">
        <f t="shared" si="311"/>
        <v>Sep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5"/>
        <v>265.66666666666669</v>
      </c>
      <c r="P2488" s="5">
        <f t="shared" si="304"/>
        <v>26.566666666666666</v>
      </c>
      <c r="Q2488" t="str">
        <f t="shared" si="306"/>
        <v>music</v>
      </c>
      <c r="R2488" t="str">
        <f t="shared" si="307"/>
        <v>indie rock</v>
      </c>
      <c r="S2488" s="10">
        <f t="shared" si="308"/>
        <v>40991.499722222223</v>
      </c>
      <c r="T2488" s="10">
        <f t="shared" si="309"/>
        <v>41021.499722222223</v>
      </c>
      <c r="U2488" s="11">
        <f t="shared" si="310"/>
        <v>2012</v>
      </c>
      <c r="V2488" t="str">
        <f t="shared" si="311"/>
        <v>Mar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5"/>
        <v>100.05066666666667</v>
      </c>
      <c r="P2489" s="5">
        <f t="shared" si="304"/>
        <v>39.493684210526318</v>
      </c>
      <c r="Q2489" t="str">
        <f t="shared" si="306"/>
        <v>music</v>
      </c>
      <c r="R2489" t="str">
        <f t="shared" si="307"/>
        <v>indie rock</v>
      </c>
      <c r="S2489" s="10">
        <f t="shared" si="308"/>
        <v>41025.874965277777</v>
      </c>
      <c r="T2489" s="10">
        <f t="shared" si="309"/>
        <v>41055.874965277777</v>
      </c>
      <c r="U2489" s="11">
        <f t="shared" si="310"/>
        <v>2012</v>
      </c>
      <c r="V2489" t="str">
        <f t="shared" si="311"/>
        <v>Apr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5"/>
        <v>106.69999999999999</v>
      </c>
      <c r="P2490" s="5">
        <f t="shared" si="304"/>
        <v>49.246153846153845</v>
      </c>
      <c r="Q2490" t="str">
        <f t="shared" si="306"/>
        <v>music</v>
      </c>
      <c r="R2490" t="str">
        <f t="shared" si="307"/>
        <v>indie rock</v>
      </c>
      <c r="S2490" s="10">
        <f t="shared" si="308"/>
        <v>40833.424861111111</v>
      </c>
      <c r="T2490" s="10">
        <f t="shared" si="309"/>
        <v>40863.466527777775</v>
      </c>
      <c r="U2490" s="11">
        <f t="shared" si="310"/>
        <v>2011</v>
      </c>
      <c r="V2490" t="str">
        <f t="shared" si="311"/>
        <v>Oct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5"/>
        <v>133.67142857142858</v>
      </c>
      <c r="P2491" s="5">
        <f t="shared" si="304"/>
        <v>62.38</v>
      </c>
      <c r="Q2491" t="str">
        <f t="shared" si="306"/>
        <v>music</v>
      </c>
      <c r="R2491" t="str">
        <f t="shared" si="307"/>
        <v>indie rock</v>
      </c>
      <c r="S2491" s="10">
        <f t="shared" si="308"/>
        <v>41373.481932870367</v>
      </c>
      <c r="T2491" s="10">
        <f t="shared" si="309"/>
        <v>41403.481932870367</v>
      </c>
      <c r="U2491" s="11">
        <f t="shared" si="310"/>
        <v>2013</v>
      </c>
      <c r="V2491" t="str">
        <f t="shared" si="311"/>
        <v>Apr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5"/>
        <v>121.39999999999999</v>
      </c>
      <c r="P2492" s="5">
        <f t="shared" si="304"/>
        <v>37.9375</v>
      </c>
      <c r="Q2492" t="str">
        <f t="shared" si="306"/>
        <v>music</v>
      </c>
      <c r="R2492" t="str">
        <f t="shared" si="307"/>
        <v>indie rock</v>
      </c>
      <c r="S2492" s="10">
        <f t="shared" si="308"/>
        <v>41023.019398148142</v>
      </c>
      <c r="T2492" s="10">
        <f t="shared" si="309"/>
        <v>41083.019398148142</v>
      </c>
      <c r="U2492" s="11">
        <f t="shared" si="310"/>
        <v>2012</v>
      </c>
      <c r="V2492" t="str">
        <f t="shared" si="311"/>
        <v>Apr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5"/>
        <v>103.2</v>
      </c>
      <c r="P2493" s="5">
        <f t="shared" si="304"/>
        <v>51.6</v>
      </c>
      <c r="Q2493" t="str">
        <f t="shared" si="306"/>
        <v>music</v>
      </c>
      <c r="R2493" t="str">
        <f t="shared" si="307"/>
        <v>indie rock</v>
      </c>
      <c r="S2493" s="10">
        <f t="shared" si="308"/>
        <v>40542.630949074075</v>
      </c>
      <c r="T2493" s="10">
        <f t="shared" si="309"/>
        <v>40558.868749999994</v>
      </c>
      <c r="U2493" s="11">
        <f t="shared" si="310"/>
        <v>2010</v>
      </c>
      <c r="V2493" t="str">
        <f t="shared" si="311"/>
        <v>Dec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5"/>
        <v>125</v>
      </c>
      <c r="P2494" s="5">
        <f t="shared" si="304"/>
        <v>27.777777777777779</v>
      </c>
      <c r="Q2494" t="str">
        <f t="shared" si="306"/>
        <v>music</v>
      </c>
      <c r="R2494" t="str">
        <f t="shared" si="307"/>
        <v>indie rock</v>
      </c>
      <c r="S2494" s="10">
        <f t="shared" si="308"/>
        <v>41024.777638888889</v>
      </c>
      <c r="T2494" s="10">
        <f t="shared" si="309"/>
        <v>41076.207638888889</v>
      </c>
      <c r="U2494" s="11">
        <f t="shared" si="310"/>
        <v>2012</v>
      </c>
      <c r="V2494" t="str">
        <f t="shared" si="311"/>
        <v>Apr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5"/>
        <v>128.69999999999999</v>
      </c>
      <c r="P2495" s="5">
        <f t="shared" si="304"/>
        <v>99.382239382239376</v>
      </c>
      <c r="Q2495" t="str">
        <f t="shared" si="306"/>
        <v>music</v>
      </c>
      <c r="R2495" t="str">
        <f t="shared" si="307"/>
        <v>indie rock</v>
      </c>
      <c r="S2495" s="10">
        <f t="shared" si="308"/>
        <v>41347.959953703699</v>
      </c>
      <c r="T2495" s="10">
        <f t="shared" si="309"/>
        <v>41392.959953703699</v>
      </c>
      <c r="U2495" s="11">
        <f t="shared" si="310"/>
        <v>2013</v>
      </c>
      <c r="V2495" t="str">
        <f t="shared" si="311"/>
        <v>Mar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5"/>
        <v>101.00533333333333</v>
      </c>
      <c r="P2496" s="5">
        <f t="shared" si="304"/>
        <v>38.848205128205123</v>
      </c>
      <c r="Q2496" t="str">
        <f t="shared" si="306"/>
        <v>music</v>
      </c>
      <c r="R2496" t="str">
        <f t="shared" si="307"/>
        <v>indie rock</v>
      </c>
      <c r="S2496" s="10">
        <f t="shared" si="308"/>
        <v>41022.436851851846</v>
      </c>
      <c r="T2496" s="10">
        <f t="shared" si="309"/>
        <v>41052.436851851846</v>
      </c>
      <c r="U2496" s="11">
        <f t="shared" si="310"/>
        <v>2012</v>
      </c>
      <c r="V2496" t="str">
        <f t="shared" si="311"/>
        <v>Apr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5"/>
        <v>127.53666666666665</v>
      </c>
      <c r="P2497" s="5">
        <f t="shared" si="304"/>
        <v>45.548809523809524</v>
      </c>
      <c r="Q2497" t="str">
        <f t="shared" si="306"/>
        <v>music</v>
      </c>
      <c r="R2497" t="str">
        <f t="shared" si="307"/>
        <v>indie rock</v>
      </c>
      <c r="S2497" s="10">
        <f t="shared" si="308"/>
        <v>41036.738136574073</v>
      </c>
      <c r="T2497" s="10">
        <f t="shared" si="309"/>
        <v>41066.738136574073</v>
      </c>
      <c r="U2497" s="11">
        <f t="shared" si="310"/>
        <v>2012</v>
      </c>
      <c r="V2497" t="str">
        <f t="shared" si="311"/>
        <v>May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5"/>
        <v>100</v>
      </c>
      <c r="P2498" s="5">
        <f t="shared" ref="P2498:P2561" si="312">IFERROR(E2498/L2498,0)</f>
        <v>600</v>
      </c>
      <c r="Q2498" t="str">
        <f t="shared" si="306"/>
        <v>music</v>
      </c>
      <c r="R2498" t="str">
        <f t="shared" si="307"/>
        <v>indie rock</v>
      </c>
      <c r="S2498" s="10">
        <f t="shared" si="308"/>
        <v>41327.788101851853</v>
      </c>
      <c r="T2498" s="10">
        <f t="shared" si="309"/>
        <v>41362.746435185181</v>
      </c>
      <c r="U2498" s="11">
        <f t="shared" si="310"/>
        <v>2013</v>
      </c>
      <c r="V2498" t="str">
        <f t="shared" si="311"/>
        <v>Feb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3">(E2499/D2499)*100</f>
        <v>112.7715</v>
      </c>
      <c r="P2499" s="5">
        <f t="shared" si="312"/>
        <v>80.551071428571419</v>
      </c>
      <c r="Q2499" t="str">
        <f t="shared" ref="Q2499:Q2562" si="314">LEFT(N2499,FIND("/",N2499)-1)</f>
        <v>music</v>
      </c>
      <c r="R2499" t="str">
        <f t="shared" ref="R2499:R2562" si="315">MID(N2499,FIND("/",N2499)+1,9999)</f>
        <v>indie rock</v>
      </c>
      <c r="S2499" s="10">
        <f t="shared" ref="S2499:S2562" si="316">(((J2499/60)/60)/24)+DATE(1970,1,1)+(-5/24)</f>
        <v>40730.670578703699</v>
      </c>
      <c r="T2499" s="10">
        <f t="shared" ref="T2499:T2562" si="317">(((I2499/60)/60)/24)+DATE(1970,1,1)+(-5/24)</f>
        <v>40760.670578703699</v>
      </c>
      <c r="U2499" s="11">
        <f t="shared" ref="U2499:U2562" si="318">YEAR(S2499)</f>
        <v>2011</v>
      </c>
      <c r="V2499" t="str">
        <f t="shared" ref="V2499:V2562" si="319">TEXT(S2499, "mmm")</f>
        <v>Jul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3"/>
        <v>105.60000000000001</v>
      </c>
      <c r="P2500" s="5">
        <f t="shared" si="312"/>
        <v>52.8</v>
      </c>
      <c r="Q2500" t="str">
        <f t="shared" si="314"/>
        <v>music</v>
      </c>
      <c r="R2500" t="str">
        <f t="shared" si="315"/>
        <v>indie rock</v>
      </c>
      <c r="S2500" s="10">
        <f t="shared" si="316"/>
        <v>42017.759108796294</v>
      </c>
      <c r="T2500" s="10">
        <f t="shared" si="317"/>
        <v>42031.759108796294</v>
      </c>
      <c r="U2500" s="11">
        <f t="shared" si="318"/>
        <v>2015</v>
      </c>
      <c r="V2500" t="str">
        <f t="shared" si="319"/>
        <v>Jan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3"/>
        <v>202.625</v>
      </c>
      <c r="P2501" s="5">
        <f t="shared" si="312"/>
        <v>47.676470588235297</v>
      </c>
      <c r="Q2501" t="str">
        <f t="shared" si="314"/>
        <v>music</v>
      </c>
      <c r="R2501" t="str">
        <f t="shared" si="315"/>
        <v>indie rock</v>
      </c>
      <c r="S2501" s="10">
        <f t="shared" si="316"/>
        <v>41226.440243055549</v>
      </c>
      <c r="T2501" s="10">
        <f t="shared" si="317"/>
        <v>41274.541666666664</v>
      </c>
      <c r="U2501" s="11">
        <f t="shared" si="318"/>
        <v>2012</v>
      </c>
      <c r="V2501" t="str">
        <f t="shared" si="319"/>
        <v>Nov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3"/>
        <v>113.33333333333333</v>
      </c>
      <c r="P2502" s="5">
        <f t="shared" si="312"/>
        <v>23.448275862068964</v>
      </c>
      <c r="Q2502" t="str">
        <f t="shared" si="314"/>
        <v>music</v>
      </c>
      <c r="R2502" t="str">
        <f t="shared" si="315"/>
        <v>indie rock</v>
      </c>
      <c r="S2502" s="10">
        <f t="shared" si="316"/>
        <v>41053.564525462964</v>
      </c>
      <c r="T2502" s="10">
        <f t="shared" si="317"/>
        <v>41083.564525462964</v>
      </c>
      <c r="U2502" s="11">
        <f t="shared" si="318"/>
        <v>2012</v>
      </c>
      <c r="V2502" t="str">
        <f t="shared" si="319"/>
        <v>May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3"/>
        <v>2.5545454545454547</v>
      </c>
      <c r="P2503" s="5">
        <f t="shared" si="312"/>
        <v>40.142857142857146</v>
      </c>
      <c r="Q2503" t="str">
        <f t="shared" si="314"/>
        <v>food</v>
      </c>
      <c r="R2503" t="str">
        <f t="shared" si="315"/>
        <v>restaurants</v>
      </c>
      <c r="S2503" s="10">
        <f t="shared" si="316"/>
        <v>42244.568333333329</v>
      </c>
      <c r="T2503" s="10">
        <f t="shared" si="317"/>
        <v>42274.568333333329</v>
      </c>
      <c r="U2503" s="11">
        <f t="shared" si="318"/>
        <v>2015</v>
      </c>
      <c r="V2503" t="str">
        <f t="shared" si="319"/>
        <v>Aug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3"/>
        <v>7.8181818181818186E-2</v>
      </c>
      <c r="P2504" s="5">
        <f t="shared" si="312"/>
        <v>17.2</v>
      </c>
      <c r="Q2504" t="str">
        <f t="shared" si="314"/>
        <v>food</v>
      </c>
      <c r="R2504" t="str">
        <f t="shared" si="315"/>
        <v>restaurants</v>
      </c>
      <c r="S2504" s="10">
        <f t="shared" si="316"/>
        <v>41858.617106481477</v>
      </c>
      <c r="T2504" s="10">
        <f t="shared" si="317"/>
        <v>41903.617106481477</v>
      </c>
      <c r="U2504" s="11">
        <f t="shared" si="318"/>
        <v>2014</v>
      </c>
      <c r="V2504" t="str">
        <f t="shared" si="319"/>
        <v>Aug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3"/>
        <v>0</v>
      </c>
      <c r="P2505" s="5">
        <f t="shared" si="312"/>
        <v>0</v>
      </c>
      <c r="Q2505" t="str">
        <f t="shared" si="314"/>
        <v>food</v>
      </c>
      <c r="R2505" t="str">
        <f t="shared" si="315"/>
        <v>restaurants</v>
      </c>
      <c r="S2505" s="10">
        <f t="shared" si="316"/>
        <v>42498.691064814811</v>
      </c>
      <c r="T2505" s="10">
        <f t="shared" si="317"/>
        <v>42528.67083333333</v>
      </c>
      <c r="U2505" s="11">
        <f t="shared" si="318"/>
        <v>2016</v>
      </c>
      <c r="V2505" t="str">
        <f t="shared" si="319"/>
        <v>May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3"/>
        <v>0</v>
      </c>
      <c r="P2506" s="5">
        <f t="shared" si="312"/>
        <v>0</v>
      </c>
      <c r="Q2506" t="str">
        <f t="shared" si="314"/>
        <v>food</v>
      </c>
      <c r="R2506" t="str">
        <f t="shared" si="315"/>
        <v>restaurants</v>
      </c>
      <c r="S2506" s="10">
        <f t="shared" si="316"/>
        <v>41927.807106481479</v>
      </c>
      <c r="T2506" s="10">
        <f t="shared" si="317"/>
        <v>41957.848773148151</v>
      </c>
      <c r="U2506" s="11">
        <f t="shared" si="318"/>
        <v>2014</v>
      </c>
      <c r="V2506" t="str">
        <f t="shared" si="319"/>
        <v>Oct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3"/>
        <v>0</v>
      </c>
      <c r="P2507" s="5">
        <f t="shared" si="312"/>
        <v>0</v>
      </c>
      <c r="Q2507" t="str">
        <f t="shared" si="314"/>
        <v>food</v>
      </c>
      <c r="R2507" t="str">
        <f t="shared" si="315"/>
        <v>restaurants</v>
      </c>
      <c r="S2507" s="10">
        <f t="shared" si="316"/>
        <v>42046.847407407404</v>
      </c>
      <c r="T2507" s="10">
        <f t="shared" si="317"/>
        <v>42076.80574074074</v>
      </c>
      <c r="U2507" s="11">
        <f t="shared" si="318"/>
        <v>2015</v>
      </c>
      <c r="V2507" t="str">
        <f t="shared" si="319"/>
        <v>Feb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3"/>
        <v>0.6</v>
      </c>
      <c r="P2508" s="5">
        <f t="shared" si="312"/>
        <v>15</v>
      </c>
      <c r="Q2508" t="str">
        <f t="shared" si="314"/>
        <v>food</v>
      </c>
      <c r="R2508" t="str">
        <f t="shared" si="315"/>
        <v>restaurants</v>
      </c>
      <c r="S2508" s="10">
        <f t="shared" si="316"/>
        <v>42258.088761574072</v>
      </c>
      <c r="T2508" s="10">
        <f t="shared" si="317"/>
        <v>42280.666666666664</v>
      </c>
      <c r="U2508" s="11">
        <f t="shared" si="318"/>
        <v>2015</v>
      </c>
      <c r="V2508" t="str">
        <f t="shared" si="319"/>
        <v>Sep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3"/>
        <v>0</v>
      </c>
      <c r="P2509" s="5">
        <f t="shared" si="312"/>
        <v>0</v>
      </c>
      <c r="Q2509" t="str">
        <f t="shared" si="314"/>
        <v>food</v>
      </c>
      <c r="R2509" t="str">
        <f t="shared" si="315"/>
        <v>restaurants</v>
      </c>
      <c r="S2509" s="10">
        <f t="shared" si="316"/>
        <v>42104.864629629628</v>
      </c>
      <c r="T2509" s="10">
        <f t="shared" si="317"/>
        <v>42134.864629629628</v>
      </c>
      <c r="U2509" s="11">
        <f t="shared" si="318"/>
        <v>2015</v>
      </c>
      <c r="V2509" t="str">
        <f t="shared" si="319"/>
        <v>Apr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3"/>
        <v>0</v>
      </c>
      <c r="P2510" s="5">
        <f t="shared" si="312"/>
        <v>0</v>
      </c>
      <c r="Q2510" t="str">
        <f t="shared" si="314"/>
        <v>food</v>
      </c>
      <c r="R2510" t="str">
        <f t="shared" si="315"/>
        <v>restaurants</v>
      </c>
      <c r="S2510" s="10">
        <f t="shared" si="316"/>
        <v>41835.743449074071</v>
      </c>
      <c r="T2510" s="10">
        <f t="shared" si="317"/>
        <v>41865.743449074071</v>
      </c>
      <c r="U2510" s="11">
        <f t="shared" si="318"/>
        <v>2014</v>
      </c>
      <c r="V2510" t="str">
        <f t="shared" si="319"/>
        <v>Jul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3"/>
        <v>1.0526315789473684</v>
      </c>
      <c r="P2511" s="5">
        <f t="shared" si="312"/>
        <v>35.714285714285715</v>
      </c>
      <c r="Q2511" t="str">
        <f t="shared" si="314"/>
        <v>food</v>
      </c>
      <c r="R2511" t="str">
        <f t="shared" si="315"/>
        <v>restaurants</v>
      </c>
      <c r="S2511" s="10">
        <f t="shared" si="316"/>
        <v>42058.601261574069</v>
      </c>
      <c r="T2511" s="10">
        <f t="shared" si="317"/>
        <v>42114.559594907405</v>
      </c>
      <c r="U2511" s="11">
        <f t="shared" si="318"/>
        <v>2015</v>
      </c>
      <c r="V2511" t="str">
        <f t="shared" si="319"/>
        <v>Feb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3"/>
        <v>0.15</v>
      </c>
      <c r="P2512" s="5">
        <f t="shared" si="312"/>
        <v>37.5</v>
      </c>
      <c r="Q2512" t="str">
        <f t="shared" si="314"/>
        <v>food</v>
      </c>
      <c r="R2512" t="str">
        <f t="shared" si="315"/>
        <v>restaurants</v>
      </c>
      <c r="S2512" s="10">
        <f t="shared" si="316"/>
        <v>42078.78902777777</v>
      </c>
      <c r="T2512" s="10">
        <f t="shared" si="317"/>
        <v>42138.78902777777</v>
      </c>
      <c r="U2512" s="11">
        <f t="shared" si="318"/>
        <v>2015</v>
      </c>
      <c r="V2512" t="str">
        <f t="shared" si="319"/>
        <v>Mar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3"/>
        <v>0</v>
      </c>
      <c r="P2513" s="5">
        <f t="shared" si="312"/>
        <v>0</v>
      </c>
      <c r="Q2513" t="str">
        <f t="shared" si="314"/>
        <v>food</v>
      </c>
      <c r="R2513" t="str">
        <f t="shared" si="315"/>
        <v>restaurants</v>
      </c>
      <c r="S2513" s="10">
        <f t="shared" si="316"/>
        <v>42371.238576388881</v>
      </c>
      <c r="T2513" s="10">
        <f t="shared" si="317"/>
        <v>42401.238576388881</v>
      </c>
      <c r="U2513" s="11">
        <f t="shared" si="318"/>
        <v>2016</v>
      </c>
      <c r="V2513" t="str">
        <f t="shared" si="319"/>
        <v>Jan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3"/>
        <v>0</v>
      </c>
      <c r="P2514" s="5">
        <f t="shared" si="312"/>
        <v>0</v>
      </c>
      <c r="Q2514" t="str">
        <f t="shared" si="314"/>
        <v>food</v>
      </c>
      <c r="R2514" t="str">
        <f t="shared" si="315"/>
        <v>restaurants</v>
      </c>
      <c r="S2514" s="10">
        <f t="shared" si="316"/>
        <v>41971.668530092589</v>
      </c>
      <c r="T2514" s="10">
        <f t="shared" si="317"/>
        <v>41986.668530092589</v>
      </c>
      <c r="U2514" s="11">
        <f t="shared" si="318"/>
        <v>2014</v>
      </c>
      <c r="V2514" t="str">
        <f t="shared" si="319"/>
        <v>Nov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3"/>
        <v>0</v>
      </c>
      <c r="P2515" s="5">
        <f t="shared" si="312"/>
        <v>0</v>
      </c>
      <c r="Q2515" t="str">
        <f t="shared" si="314"/>
        <v>food</v>
      </c>
      <c r="R2515" t="str">
        <f t="shared" si="315"/>
        <v>restaurants</v>
      </c>
      <c r="S2515" s="10">
        <f t="shared" si="316"/>
        <v>42731.798483796294</v>
      </c>
      <c r="T2515" s="10">
        <f t="shared" si="317"/>
        <v>42791.798483796294</v>
      </c>
      <c r="U2515" s="11">
        <f t="shared" si="318"/>
        <v>2016</v>
      </c>
      <c r="V2515" t="str">
        <f t="shared" si="319"/>
        <v>Dec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3"/>
        <v>1.7500000000000002</v>
      </c>
      <c r="P2516" s="5">
        <f t="shared" si="312"/>
        <v>52.5</v>
      </c>
      <c r="Q2516" t="str">
        <f t="shared" si="314"/>
        <v>food</v>
      </c>
      <c r="R2516" t="str">
        <f t="shared" si="315"/>
        <v>restaurants</v>
      </c>
      <c r="S2516" s="10">
        <f t="shared" si="316"/>
        <v>41854.181446759256</v>
      </c>
      <c r="T2516" s="10">
        <f t="shared" si="317"/>
        <v>41871.181446759256</v>
      </c>
      <c r="U2516" s="11">
        <f t="shared" si="318"/>
        <v>2014</v>
      </c>
      <c r="V2516" t="str">
        <f t="shared" si="319"/>
        <v>Aug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3"/>
        <v>18.600000000000001</v>
      </c>
      <c r="P2517" s="5">
        <f t="shared" si="312"/>
        <v>77.5</v>
      </c>
      <c r="Q2517" t="str">
        <f t="shared" si="314"/>
        <v>food</v>
      </c>
      <c r="R2517" t="str">
        <f t="shared" si="315"/>
        <v>restaurants</v>
      </c>
      <c r="S2517" s="10">
        <f t="shared" si="316"/>
        <v>42027.63140046296</v>
      </c>
      <c r="T2517" s="10">
        <f t="shared" si="317"/>
        <v>42057.63140046296</v>
      </c>
      <c r="U2517" s="11">
        <f t="shared" si="318"/>
        <v>2015</v>
      </c>
      <c r="V2517" t="str">
        <f t="shared" si="319"/>
        <v>Jan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3"/>
        <v>0</v>
      </c>
      <c r="P2518" s="5">
        <f t="shared" si="312"/>
        <v>0</v>
      </c>
      <c r="Q2518" t="str">
        <f t="shared" si="314"/>
        <v>food</v>
      </c>
      <c r="R2518" t="str">
        <f t="shared" si="315"/>
        <v>restaurants</v>
      </c>
      <c r="S2518" s="10">
        <f t="shared" si="316"/>
        <v>41942.445046296292</v>
      </c>
      <c r="T2518" s="10">
        <f t="shared" si="317"/>
        <v>41972.486712962964</v>
      </c>
      <c r="U2518" s="11">
        <f t="shared" si="318"/>
        <v>2014</v>
      </c>
      <c r="V2518" t="str">
        <f t="shared" si="319"/>
        <v>Oct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3"/>
        <v>9.8166666666666664</v>
      </c>
      <c r="P2519" s="5">
        <f t="shared" si="312"/>
        <v>53.545454545454547</v>
      </c>
      <c r="Q2519" t="str">
        <f t="shared" si="314"/>
        <v>food</v>
      </c>
      <c r="R2519" t="str">
        <f t="shared" si="315"/>
        <v>restaurants</v>
      </c>
      <c r="S2519" s="10">
        <f t="shared" si="316"/>
        <v>42052.594097222223</v>
      </c>
      <c r="T2519" s="10">
        <f t="shared" si="317"/>
        <v>42082.552430555552</v>
      </c>
      <c r="U2519" s="11">
        <f t="shared" si="318"/>
        <v>2015</v>
      </c>
      <c r="V2519" t="str">
        <f t="shared" si="319"/>
        <v>Feb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3"/>
        <v>0</v>
      </c>
      <c r="P2520" s="5">
        <f t="shared" si="312"/>
        <v>0</v>
      </c>
      <c r="Q2520" t="str">
        <f t="shared" si="314"/>
        <v>food</v>
      </c>
      <c r="R2520" t="str">
        <f t="shared" si="315"/>
        <v>restaurants</v>
      </c>
      <c r="S2520" s="10">
        <f t="shared" si="316"/>
        <v>41926.472546296296</v>
      </c>
      <c r="T2520" s="10">
        <f t="shared" si="317"/>
        <v>41956.51421296296</v>
      </c>
      <c r="U2520" s="11">
        <f t="shared" si="318"/>
        <v>2014</v>
      </c>
      <c r="V2520" t="str">
        <f t="shared" si="319"/>
        <v>Oct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3"/>
        <v>4.3333333333333335E-2</v>
      </c>
      <c r="P2521" s="5">
        <f t="shared" si="312"/>
        <v>16.25</v>
      </c>
      <c r="Q2521" t="str">
        <f t="shared" si="314"/>
        <v>food</v>
      </c>
      <c r="R2521" t="str">
        <f t="shared" si="315"/>
        <v>restaurants</v>
      </c>
      <c r="S2521" s="10">
        <f t="shared" si="316"/>
        <v>41808.946805555555</v>
      </c>
      <c r="T2521" s="10">
        <f t="shared" si="317"/>
        <v>41838.946805555555</v>
      </c>
      <c r="U2521" s="11">
        <f t="shared" si="318"/>
        <v>2014</v>
      </c>
      <c r="V2521" t="str">
        <f t="shared" si="319"/>
        <v>Jun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3"/>
        <v>0</v>
      </c>
      <c r="P2522" s="5">
        <f t="shared" si="312"/>
        <v>0</v>
      </c>
      <c r="Q2522" t="str">
        <f t="shared" si="314"/>
        <v>food</v>
      </c>
      <c r="R2522" t="str">
        <f t="shared" si="315"/>
        <v>restaurants</v>
      </c>
      <c r="S2522" s="10">
        <f t="shared" si="316"/>
        <v>42612.392187500001</v>
      </c>
      <c r="T2522" s="10">
        <f t="shared" si="317"/>
        <v>42658.597916666658</v>
      </c>
      <c r="U2522" s="11">
        <f t="shared" si="318"/>
        <v>2016</v>
      </c>
      <c r="V2522" t="str">
        <f t="shared" si="319"/>
        <v>Aug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3"/>
        <v>109.48792</v>
      </c>
      <c r="P2523" s="5">
        <f t="shared" si="312"/>
        <v>103.68174242424243</v>
      </c>
      <c r="Q2523" t="str">
        <f t="shared" si="314"/>
        <v>music</v>
      </c>
      <c r="R2523" t="str">
        <f t="shared" si="315"/>
        <v>classical music</v>
      </c>
      <c r="S2523" s="10">
        <f t="shared" si="316"/>
        <v>42269.75950231481</v>
      </c>
      <c r="T2523" s="10">
        <f t="shared" si="317"/>
        <v>42290.75950231481</v>
      </c>
      <c r="U2523" s="11">
        <f t="shared" si="318"/>
        <v>2015</v>
      </c>
      <c r="V2523" t="str">
        <f t="shared" si="319"/>
        <v>Sep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3"/>
        <v>100</v>
      </c>
      <c r="P2524" s="5">
        <f t="shared" si="312"/>
        <v>185.18518518518519</v>
      </c>
      <c r="Q2524" t="str">
        <f t="shared" si="314"/>
        <v>music</v>
      </c>
      <c r="R2524" t="str">
        <f t="shared" si="315"/>
        <v>classical music</v>
      </c>
      <c r="S2524" s="10">
        <f t="shared" si="316"/>
        <v>42460.365277777775</v>
      </c>
      <c r="T2524" s="10">
        <f t="shared" si="317"/>
        <v>42482.411111111105</v>
      </c>
      <c r="U2524" s="11">
        <f t="shared" si="318"/>
        <v>2016</v>
      </c>
      <c r="V2524" t="str">
        <f t="shared" si="319"/>
        <v>Mar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3"/>
        <v>156.44444444444446</v>
      </c>
      <c r="P2525" s="5">
        <f t="shared" si="312"/>
        <v>54.153846153846153</v>
      </c>
      <c r="Q2525" t="str">
        <f t="shared" si="314"/>
        <v>music</v>
      </c>
      <c r="R2525" t="str">
        <f t="shared" si="315"/>
        <v>classical music</v>
      </c>
      <c r="S2525" s="10">
        <f t="shared" si="316"/>
        <v>41930.767268518517</v>
      </c>
      <c r="T2525" s="10">
        <f t="shared" si="317"/>
        <v>41960.808935185189</v>
      </c>
      <c r="U2525" s="11">
        <f t="shared" si="318"/>
        <v>2014</v>
      </c>
      <c r="V2525" t="str">
        <f t="shared" si="319"/>
        <v>Oct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3"/>
        <v>101.6</v>
      </c>
      <c r="P2526" s="5">
        <f t="shared" si="312"/>
        <v>177.2093023255814</v>
      </c>
      <c r="Q2526" t="str">
        <f t="shared" si="314"/>
        <v>music</v>
      </c>
      <c r="R2526" t="str">
        <f t="shared" si="315"/>
        <v>classical music</v>
      </c>
      <c r="S2526" s="10">
        <f t="shared" si="316"/>
        <v>41961.599039351851</v>
      </c>
      <c r="T2526" s="10">
        <f t="shared" si="317"/>
        <v>41993.979166666664</v>
      </c>
      <c r="U2526" s="11">
        <f t="shared" si="318"/>
        <v>2014</v>
      </c>
      <c r="V2526" t="str">
        <f t="shared" si="319"/>
        <v>Nov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3"/>
        <v>100.325</v>
      </c>
      <c r="P2527" s="5">
        <f t="shared" si="312"/>
        <v>100.325</v>
      </c>
      <c r="Q2527" t="str">
        <f t="shared" si="314"/>
        <v>music</v>
      </c>
      <c r="R2527" t="str">
        <f t="shared" si="315"/>
        <v>classical music</v>
      </c>
      <c r="S2527" s="10">
        <f t="shared" si="316"/>
        <v>41058.636238425926</v>
      </c>
      <c r="T2527" s="10">
        <f t="shared" si="317"/>
        <v>41088.636238425926</v>
      </c>
      <c r="U2527" s="11">
        <f t="shared" si="318"/>
        <v>2012</v>
      </c>
      <c r="V2527" t="str">
        <f t="shared" si="319"/>
        <v>May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3"/>
        <v>112.94999999999999</v>
      </c>
      <c r="P2528" s="5">
        <f t="shared" si="312"/>
        <v>136.90909090909091</v>
      </c>
      <c r="Q2528" t="str">
        <f t="shared" si="314"/>
        <v>music</v>
      </c>
      <c r="R2528" t="str">
        <f t="shared" si="315"/>
        <v>classical music</v>
      </c>
      <c r="S2528" s="10">
        <f t="shared" si="316"/>
        <v>41952.882800925923</v>
      </c>
      <c r="T2528" s="10">
        <f t="shared" si="317"/>
        <v>41980.999305555553</v>
      </c>
      <c r="U2528" s="11">
        <f t="shared" si="318"/>
        <v>2014</v>
      </c>
      <c r="V2528" t="str">
        <f t="shared" si="319"/>
        <v>Nov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3"/>
        <v>102.125</v>
      </c>
      <c r="P2529" s="5">
        <f t="shared" si="312"/>
        <v>57.535211267605632</v>
      </c>
      <c r="Q2529" t="str">
        <f t="shared" si="314"/>
        <v>music</v>
      </c>
      <c r="R2529" t="str">
        <f t="shared" si="315"/>
        <v>classical music</v>
      </c>
      <c r="S2529" s="10">
        <f t="shared" si="316"/>
        <v>41546.542719907404</v>
      </c>
      <c r="T2529" s="10">
        <f t="shared" si="317"/>
        <v>41564.957638888889</v>
      </c>
      <c r="U2529" s="11">
        <f t="shared" si="318"/>
        <v>2013</v>
      </c>
      <c r="V2529" t="str">
        <f t="shared" si="319"/>
        <v>Sep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3"/>
        <v>107.24974999999999</v>
      </c>
      <c r="P2530" s="5">
        <f t="shared" si="312"/>
        <v>52.962839506172834</v>
      </c>
      <c r="Q2530" t="str">
        <f t="shared" si="314"/>
        <v>music</v>
      </c>
      <c r="R2530" t="str">
        <f t="shared" si="315"/>
        <v>classical music</v>
      </c>
      <c r="S2530" s="10">
        <f t="shared" si="316"/>
        <v>42217.626192129632</v>
      </c>
      <c r="T2530" s="10">
        <f t="shared" si="317"/>
        <v>42236.249999999993</v>
      </c>
      <c r="U2530" s="11">
        <f t="shared" si="318"/>
        <v>2015</v>
      </c>
      <c r="V2530" t="str">
        <f t="shared" si="319"/>
        <v>Aug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3"/>
        <v>104.28333333333333</v>
      </c>
      <c r="P2531" s="5">
        <f t="shared" si="312"/>
        <v>82.328947368421055</v>
      </c>
      <c r="Q2531" t="str">
        <f t="shared" si="314"/>
        <v>music</v>
      </c>
      <c r="R2531" t="str">
        <f t="shared" si="315"/>
        <v>classical music</v>
      </c>
      <c r="S2531" s="10">
        <f t="shared" si="316"/>
        <v>40947.872395833328</v>
      </c>
      <c r="T2531" s="10">
        <f t="shared" si="317"/>
        <v>40992.830729166664</v>
      </c>
      <c r="U2531" s="11">
        <f t="shared" si="318"/>
        <v>2012</v>
      </c>
      <c r="V2531" t="str">
        <f t="shared" si="319"/>
        <v>Feb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3"/>
        <v>100</v>
      </c>
      <c r="P2532" s="5">
        <f t="shared" si="312"/>
        <v>135.41666666666666</v>
      </c>
      <c r="Q2532" t="str">
        <f t="shared" si="314"/>
        <v>music</v>
      </c>
      <c r="R2532" t="str">
        <f t="shared" si="315"/>
        <v>classical music</v>
      </c>
      <c r="S2532" s="10">
        <f t="shared" si="316"/>
        <v>42081.656307870369</v>
      </c>
      <c r="T2532" s="10">
        <f t="shared" si="317"/>
        <v>42113.993055555555</v>
      </c>
      <c r="U2532" s="11">
        <f t="shared" si="318"/>
        <v>2015</v>
      </c>
      <c r="V2532" t="str">
        <f t="shared" si="319"/>
        <v>Mar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3"/>
        <v>100.4</v>
      </c>
      <c r="P2533" s="5">
        <f t="shared" si="312"/>
        <v>74.06557377049181</v>
      </c>
      <c r="Q2533" t="str">
        <f t="shared" si="314"/>
        <v>music</v>
      </c>
      <c r="R2533" t="str">
        <f t="shared" si="315"/>
        <v>classical music</v>
      </c>
      <c r="S2533" s="10">
        <f t="shared" si="316"/>
        <v>42208.471689814811</v>
      </c>
      <c r="T2533" s="10">
        <f t="shared" si="317"/>
        <v>42230.957638888889</v>
      </c>
      <c r="U2533" s="11">
        <f t="shared" si="318"/>
        <v>2015</v>
      </c>
      <c r="V2533" t="str">
        <f t="shared" si="319"/>
        <v>Jul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3"/>
        <v>126.125</v>
      </c>
      <c r="P2534" s="5">
        <f t="shared" si="312"/>
        <v>84.083333333333329</v>
      </c>
      <c r="Q2534" t="str">
        <f t="shared" si="314"/>
        <v>music</v>
      </c>
      <c r="R2534" t="str">
        <f t="shared" si="315"/>
        <v>classical music</v>
      </c>
      <c r="S2534" s="10">
        <f t="shared" si="316"/>
        <v>41107.640810185185</v>
      </c>
      <c r="T2534" s="10">
        <f t="shared" si="317"/>
        <v>41137.640810185185</v>
      </c>
      <c r="U2534" s="11">
        <f t="shared" si="318"/>
        <v>2012</v>
      </c>
      <c r="V2534" t="str">
        <f t="shared" si="319"/>
        <v>Jul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3"/>
        <v>110.66666666666667</v>
      </c>
      <c r="P2535" s="5">
        <f t="shared" si="312"/>
        <v>61.029411764705884</v>
      </c>
      <c r="Q2535" t="str">
        <f t="shared" si="314"/>
        <v>music</v>
      </c>
      <c r="R2535" t="str">
        <f t="shared" si="315"/>
        <v>classical music</v>
      </c>
      <c r="S2535" s="10">
        <f t="shared" si="316"/>
        <v>41304.542951388888</v>
      </c>
      <c r="T2535" s="10">
        <f t="shared" si="317"/>
        <v>41334.542453703703</v>
      </c>
      <c r="U2535" s="11">
        <f t="shared" si="318"/>
        <v>2013</v>
      </c>
      <c r="V2535" t="str">
        <f t="shared" si="319"/>
        <v>Jan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3"/>
        <v>105</v>
      </c>
      <c r="P2536" s="5">
        <f t="shared" si="312"/>
        <v>150</v>
      </c>
      <c r="Q2536" t="str">
        <f t="shared" si="314"/>
        <v>music</v>
      </c>
      <c r="R2536" t="str">
        <f t="shared" si="315"/>
        <v>classical music</v>
      </c>
      <c r="S2536" s="10">
        <f t="shared" si="316"/>
        <v>40127.492037037038</v>
      </c>
      <c r="T2536" s="10">
        <f t="shared" si="317"/>
        <v>40179.041666666664</v>
      </c>
      <c r="U2536" s="11">
        <f t="shared" si="318"/>
        <v>2009</v>
      </c>
      <c r="V2536" t="str">
        <f t="shared" si="319"/>
        <v>Nov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3"/>
        <v>103.77499999999999</v>
      </c>
      <c r="P2537" s="5">
        <f t="shared" si="312"/>
        <v>266.08974358974359</v>
      </c>
      <c r="Q2537" t="str">
        <f t="shared" si="314"/>
        <v>music</v>
      </c>
      <c r="R2537" t="str">
        <f t="shared" si="315"/>
        <v>classical music</v>
      </c>
      <c r="S2537" s="10">
        <f t="shared" si="316"/>
        <v>41943.582696759258</v>
      </c>
      <c r="T2537" s="10">
        <f t="shared" si="317"/>
        <v>41974.624363425923</v>
      </c>
      <c r="U2537" s="11">
        <f t="shared" si="318"/>
        <v>2014</v>
      </c>
      <c r="V2537" t="str">
        <f t="shared" si="319"/>
        <v>Oct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3"/>
        <v>115.99999999999999</v>
      </c>
      <c r="P2538" s="5">
        <f t="shared" si="312"/>
        <v>7.25</v>
      </c>
      <c r="Q2538" t="str">
        <f t="shared" si="314"/>
        <v>music</v>
      </c>
      <c r="R2538" t="str">
        <f t="shared" si="315"/>
        <v>classical music</v>
      </c>
      <c r="S2538" s="10">
        <f t="shared" si="316"/>
        <v>41463.89775462963</v>
      </c>
      <c r="T2538" s="10">
        <f t="shared" si="317"/>
        <v>41484.89775462963</v>
      </c>
      <c r="U2538" s="11">
        <f t="shared" si="318"/>
        <v>2013</v>
      </c>
      <c r="V2538" t="str">
        <f t="shared" si="319"/>
        <v>Jul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3"/>
        <v>110.00000000000001</v>
      </c>
      <c r="P2539" s="5">
        <f t="shared" si="312"/>
        <v>100</v>
      </c>
      <c r="Q2539" t="str">
        <f t="shared" si="314"/>
        <v>music</v>
      </c>
      <c r="R2539" t="str">
        <f t="shared" si="315"/>
        <v>classical music</v>
      </c>
      <c r="S2539" s="10">
        <f t="shared" si="316"/>
        <v>40696.440451388888</v>
      </c>
      <c r="T2539" s="10">
        <f t="shared" si="317"/>
        <v>40756.440451388888</v>
      </c>
      <c r="U2539" s="11">
        <f t="shared" si="318"/>
        <v>2011</v>
      </c>
      <c r="V2539" t="str">
        <f t="shared" si="319"/>
        <v>Jun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3"/>
        <v>113.01761111111111</v>
      </c>
      <c r="P2540" s="5">
        <f t="shared" si="312"/>
        <v>109.96308108108107</v>
      </c>
      <c r="Q2540" t="str">
        <f t="shared" si="314"/>
        <v>music</v>
      </c>
      <c r="R2540" t="str">
        <f t="shared" si="315"/>
        <v>classical music</v>
      </c>
      <c r="S2540" s="10">
        <f t="shared" si="316"/>
        <v>41298.301631944443</v>
      </c>
      <c r="T2540" s="10">
        <f t="shared" si="317"/>
        <v>41328.999305555553</v>
      </c>
      <c r="U2540" s="11">
        <f t="shared" si="318"/>
        <v>2013</v>
      </c>
      <c r="V2540" t="str">
        <f t="shared" si="319"/>
        <v>Jan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3"/>
        <v>100.25</v>
      </c>
      <c r="P2541" s="5">
        <f t="shared" si="312"/>
        <v>169.91525423728814</v>
      </c>
      <c r="Q2541" t="str">
        <f t="shared" si="314"/>
        <v>music</v>
      </c>
      <c r="R2541" t="str">
        <f t="shared" si="315"/>
        <v>classical music</v>
      </c>
      <c r="S2541" s="10">
        <f t="shared" si="316"/>
        <v>41977.693888888891</v>
      </c>
      <c r="T2541" s="10">
        <f t="shared" si="317"/>
        <v>42037.693888888891</v>
      </c>
      <c r="U2541" s="11">
        <f t="shared" si="318"/>
        <v>2014</v>
      </c>
      <c r="V2541" t="str">
        <f t="shared" si="319"/>
        <v>Dec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3"/>
        <v>103.4</v>
      </c>
      <c r="P2542" s="5">
        <f t="shared" si="312"/>
        <v>95.740740740740748</v>
      </c>
      <c r="Q2542" t="str">
        <f t="shared" si="314"/>
        <v>music</v>
      </c>
      <c r="R2542" t="str">
        <f t="shared" si="315"/>
        <v>classical music</v>
      </c>
      <c r="S2542" s="10">
        <f t="shared" si="316"/>
        <v>40785.466678240737</v>
      </c>
      <c r="T2542" s="10">
        <f t="shared" si="317"/>
        <v>40845.466678240737</v>
      </c>
      <c r="U2542" s="11">
        <f t="shared" si="318"/>
        <v>2011</v>
      </c>
      <c r="V2542" t="str">
        <f t="shared" si="319"/>
        <v>Aug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3"/>
        <v>107.02857142857142</v>
      </c>
      <c r="P2543" s="5">
        <f t="shared" si="312"/>
        <v>59.460317460317462</v>
      </c>
      <c r="Q2543" t="str">
        <f t="shared" si="314"/>
        <v>music</v>
      </c>
      <c r="R2543" t="str">
        <f t="shared" si="315"/>
        <v>classical music</v>
      </c>
      <c r="S2543" s="10">
        <f t="shared" si="316"/>
        <v>41483.240949074068</v>
      </c>
      <c r="T2543" s="10">
        <f t="shared" si="317"/>
        <v>41543.240949074068</v>
      </c>
      <c r="U2543" s="11">
        <f t="shared" si="318"/>
        <v>2013</v>
      </c>
      <c r="V2543" t="str">
        <f t="shared" si="319"/>
        <v>Jul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3"/>
        <v>103.57142857142858</v>
      </c>
      <c r="P2544" s="5">
        <f t="shared" si="312"/>
        <v>55.769230769230766</v>
      </c>
      <c r="Q2544" t="str">
        <f t="shared" si="314"/>
        <v>music</v>
      </c>
      <c r="R2544" t="str">
        <f t="shared" si="315"/>
        <v>classical music</v>
      </c>
      <c r="S2544" s="10">
        <f t="shared" si="316"/>
        <v>41509.218252314815</v>
      </c>
      <c r="T2544" s="10">
        <f t="shared" si="317"/>
        <v>41547.957638888889</v>
      </c>
      <c r="U2544" s="11">
        <f t="shared" si="318"/>
        <v>2013</v>
      </c>
      <c r="V2544" t="str">
        <f t="shared" si="319"/>
        <v>Aug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3"/>
        <v>156.4</v>
      </c>
      <c r="P2545" s="5">
        <f t="shared" si="312"/>
        <v>30.076923076923077</v>
      </c>
      <c r="Q2545" t="str">
        <f t="shared" si="314"/>
        <v>music</v>
      </c>
      <c r="R2545" t="str">
        <f t="shared" si="315"/>
        <v>classical music</v>
      </c>
      <c r="S2545" s="10">
        <f t="shared" si="316"/>
        <v>40513.899282407401</v>
      </c>
      <c r="T2545" s="10">
        <f t="shared" si="317"/>
        <v>40544.916666666664</v>
      </c>
      <c r="U2545" s="11">
        <f t="shared" si="318"/>
        <v>2010</v>
      </c>
      <c r="V2545" t="str">
        <f t="shared" si="319"/>
        <v>Dec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3"/>
        <v>100.82</v>
      </c>
      <c r="P2546" s="5">
        <f t="shared" si="312"/>
        <v>88.438596491228068</v>
      </c>
      <c r="Q2546" t="str">
        <f t="shared" si="314"/>
        <v>music</v>
      </c>
      <c r="R2546" t="str">
        <f t="shared" si="315"/>
        <v>classical music</v>
      </c>
      <c r="S2546" s="10">
        <f t="shared" si="316"/>
        <v>41068.3121412037</v>
      </c>
      <c r="T2546" s="10">
        <f t="shared" si="317"/>
        <v>41098.3121412037</v>
      </c>
      <c r="U2546" s="11">
        <f t="shared" si="318"/>
        <v>2012</v>
      </c>
      <c r="V2546" t="str">
        <f t="shared" si="319"/>
        <v>Jun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3"/>
        <v>195.3</v>
      </c>
      <c r="P2547" s="5">
        <f t="shared" si="312"/>
        <v>64.032786885245898</v>
      </c>
      <c r="Q2547" t="str">
        <f t="shared" si="314"/>
        <v>music</v>
      </c>
      <c r="R2547" t="str">
        <f t="shared" si="315"/>
        <v>classical music</v>
      </c>
      <c r="S2547" s="10">
        <f t="shared" si="316"/>
        <v>42026.929837962954</v>
      </c>
      <c r="T2547" s="10">
        <f t="shared" si="317"/>
        <v>42061.812499999993</v>
      </c>
      <c r="U2547" s="11">
        <f t="shared" si="318"/>
        <v>2015</v>
      </c>
      <c r="V2547" t="str">
        <f t="shared" si="319"/>
        <v>Jan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3"/>
        <v>111.71428571428572</v>
      </c>
      <c r="P2548" s="5">
        <f t="shared" si="312"/>
        <v>60.153846153846153</v>
      </c>
      <c r="Q2548" t="str">
        <f t="shared" si="314"/>
        <v>music</v>
      </c>
      <c r="R2548" t="str">
        <f t="shared" si="315"/>
        <v>classical music</v>
      </c>
      <c r="S2548" s="10">
        <f t="shared" si="316"/>
        <v>41524.650219907402</v>
      </c>
      <c r="T2548" s="10">
        <f t="shared" si="317"/>
        <v>41552</v>
      </c>
      <c r="U2548" s="11">
        <f t="shared" si="318"/>
        <v>2013</v>
      </c>
      <c r="V2548" t="str">
        <f t="shared" si="319"/>
        <v>Sep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3"/>
        <v>119.85454545454546</v>
      </c>
      <c r="P2549" s="5">
        <f t="shared" si="312"/>
        <v>49.194029850746269</v>
      </c>
      <c r="Q2549" t="str">
        <f t="shared" si="314"/>
        <v>music</v>
      </c>
      <c r="R2549" t="str">
        <f t="shared" si="315"/>
        <v>classical music</v>
      </c>
      <c r="S2549" s="10">
        <f t="shared" si="316"/>
        <v>40973.564849537033</v>
      </c>
      <c r="T2549" s="10">
        <f t="shared" si="317"/>
        <v>41003.523182870369</v>
      </c>
      <c r="U2549" s="11">
        <f t="shared" si="318"/>
        <v>2012</v>
      </c>
      <c r="V2549" t="str">
        <f t="shared" si="319"/>
        <v>Mar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3"/>
        <v>101.85</v>
      </c>
      <c r="P2550" s="5">
        <f t="shared" si="312"/>
        <v>165.16216216216216</v>
      </c>
      <c r="Q2550" t="str">
        <f t="shared" si="314"/>
        <v>music</v>
      </c>
      <c r="R2550" t="str">
        <f t="shared" si="315"/>
        <v>classical music</v>
      </c>
      <c r="S2550" s="10">
        <f t="shared" si="316"/>
        <v>42618.417094907411</v>
      </c>
      <c r="T2550" s="10">
        <f t="shared" si="317"/>
        <v>42642.977083333331</v>
      </c>
      <c r="U2550" s="11">
        <f t="shared" si="318"/>
        <v>2016</v>
      </c>
      <c r="V2550" t="str">
        <f t="shared" si="319"/>
        <v>Sep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3"/>
        <v>102.80254777070064</v>
      </c>
      <c r="P2551" s="5">
        <f t="shared" si="312"/>
        <v>43.621621621621621</v>
      </c>
      <c r="Q2551" t="str">
        <f t="shared" si="314"/>
        <v>music</v>
      </c>
      <c r="R2551" t="str">
        <f t="shared" si="315"/>
        <v>classical music</v>
      </c>
      <c r="S2551" s="10">
        <f t="shared" si="316"/>
        <v>41390.549421296295</v>
      </c>
      <c r="T2551" s="10">
        <f t="shared" si="317"/>
        <v>41425.5</v>
      </c>
      <c r="U2551" s="11">
        <f t="shared" si="318"/>
        <v>2013</v>
      </c>
      <c r="V2551" t="str">
        <f t="shared" si="319"/>
        <v>Apr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3"/>
        <v>100.84615384615385</v>
      </c>
      <c r="P2552" s="5">
        <f t="shared" si="312"/>
        <v>43.7</v>
      </c>
      <c r="Q2552" t="str">
        <f t="shared" si="314"/>
        <v>music</v>
      </c>
      <c r="R2552" t="str">
        <f t="shared" si="315"/>
        <v>classical music</v>
      </c>
      <c r="S2552" s="10">
        <f t="shared" si="316"/>
        <v>42228.425995370366</v>
      </c>
      <c r="T2552" s="10">
        <f t="shared" si="317"/>
        <v>42284.957638888889</v>
      </c>
      <c r="U2552" s="11">
        <f t="shared" si="318"/>
        <v>2015</v>
      </c>
      <c r="V2552" t="str">
        <f t="shared" si="319"/>
        <v>Aug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3"/>
        <v>102.73469387755102</v>
      </c>
      <c r="P2553" s="5">
        <f t="shared" si="312"/>
        <v>67.419642857142861</v>
      </c>
      <c r="Q2553" t="str">
        <f t="shared" si="314"/>
        <v>music</v>
      </c>
      <c r="R2553" t="str">
        <f t="shared" si="315"/>
        <v>classical music</v>
      </c>
      <c r="S2553" s="10">
        <f t="shared" si="316"/>
        <v>40961.043807870366</v>
      </c>
      <c r="T2553" s="10">
        <f t="shared" si="317"/>
        <v>40989.658333333333</v>
      </c>
      <c r="U2553" s="11">
        <f t="shared" si="318"/>
        <v>2012</v>
      </c>
      <c r="V2553" t="str">
        <f t="shared" si="319"/>
        <v>Feb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3"/>
        <v>106.5</v>
      </c>
      <c r="P2554" s="5">
        <f t="shared" si="312"/>
        <v>177.5</v>
      </c>
      <c r="Q2554" t="str">
        <f t="shared" si="314"/>
        <v>music</v>
      </c>
      <c r="R2554" t="str">
        <f t="shared" si="315"/>
        <v>classical music</v>
      </c>
      <c r="S2554" s="10">
        <f t="shared" si="316"/>
        <v>42769.601631944439</v>
      </c>
      <c r="T2554" s="10">
        <f t="shared" si="317"/>
        <v>42799.601631944439</v>
      </c>
      <c r="U2554" s="11">
        <f t="shared" si="318"/>
        <v>2017</v>
      </c>
      <c r="V2554" t="str">
        <f t="shared" si="319"/>
        <v>Feb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3"/>
        <v>155.53333333333333</v>
      </c>
      <c r="P2555" s="5">
        <f t="shared" si="312"/>
        <v>38.883333333333333</v>
      </c>
      <c r="Q2555" t="str">
        <f t="shared" si="314"/>
        <v>music</v>
      </c>
      <c r="R2555" t="str">
        <f t="shared" si="315"/>
        <v>classical music</v>
      </c>
      <c r="S2555" s="10">
        <f t="shared" si="316"/>
        <v>41112.99082175926</v>
      </c>
      <c r="T2555" s="10">
        <f t="shared" si="317"/>
        <v>41172.99082175926</v>
      </c>
      <c r="U2555" s="11">
        <f t="shared" si="318"/>
        <v>2012</v>
      </c>
      <c r="V2555" t="str">
        <f t="shared" si="319"/>
        <v>Jul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3"/>
        <v>122.8</v>
      </c>
      <c r="P2556" s="5">
        <f t="shared" si="312"/>
        <v>54.985074626865675</v>
      </c>
      <c r="Q2556" t="str">
        <f t="shared" si="314"/>
        <v>music</v>
      </c>
      <c r="R2556" t="str">
        <f t="shared" si="315"/>
        <v>classical music</v>
      </c>
      <c r="S2556" s="10">
        <f t="shared" si="316"/>
        <v>42124.869942129626</v>
      </c>
      <c r="T2556" s="10">
        <f t="shared" si="317"/>
        <v>42155.957638888889</v>
      </c>
      <c r="U2556" s="11">
        <f t="shared" si="318"/>
        <v>2015</v>
      </c>
      <c r="V2556" t="str">
        <f t="shared" si="319"/>
        <v>Apr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3"/>
        <v>107.35</v>
      </c>
      <c r="P2557" s="5">
        <f t="shared" si="312"/>
        <v>61.342857142857142</v>
      </c>
      <c r="Q2557" t="str">
        <f t="shared" si="314"/>
        <v>music</v>
      </c>
      <c r="R2557" t="str">
        <f t="shared" si="315"/>
        <v>classical music</v>
      </c>
      <c r="S2557" s="10">
        <f t="shared" si="316"/>
        <v>41026.44667824074</v>
      </c>
      <c r="T2557" s="10">
        <f t="shared" si="317"/>
        <v>41057.44667824074</v>
      </c>
      <c r="U2557" s="11">
        <f t="shared" si="318"/>
        <v>2012</v>
      </c>
      <c r="V2557" t="str">
        <f t="shared" si="319"/>
        <v>Apr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3"/>
        <v>105.50335570469798</v>
      </c>
      <c r="P2558" s="5">
        <f t="shared" si="312"/>
        <v>23.117647058823529</v>
      </c>
      <c r="Q2558" t="str">
        <f t="shared" si="314"/>
        <v>music</v>
      </c>
      <c r="R2558" t="str">
        <f t="shared" si="315"/>
        <v>classical music</v>
      </c>
      <c r="S2558" s="10">
        <f t="shared" si="316"/>
        <v>41222.783067129625</v>
      </c>
      <c r="T2558" s="10">
        <f t="shared" si="317"/>
        <v>41267.783067129625</v>
      </c>
      <c r="U2558" s="11">
        <f t="shared" si="318"/>
        <v>2012</v>
      </c>
      <c r="V2558" t="str">
        <f t="shared" si="319"/>
        <v>Nov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3"/>
        <v>118.44444444444444</v>
      </c>
      <c r="P2559" s="5">
        <f t="shared" si="312"/>
        <v>29.611111111111111</v>
      </c>
      <c r="Q2559" t="str">
        <f t="shared" si="314"/>
        <v>music</v>
      </c>
      <c r="R2559" t="str">
        <f t="shared" si="315"/>
        <v>classical music</v>
      </c>
      <c r="S2559" s="10">
        <f t="shared" si="316"/>
        <v>41744.536874999998</v>
      </c>
      <c r="T2559" s="10">
        <f t="shared" si="317"/>
        <v>41774.536874999998</v>
      </c>
      <c r="U2559" s="11">
        <f t="shared" si="318"/>
        <v>2014</v>
      </c>
      <c r="V2559" t="str">
        <f t="shared" si="319"/>
        <v>Apr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3"/>
        <v>108.88</v>
      </c>
      <c r="P2560" s="5">
        <f t="shared" si="312"/>
        <v>75.611111111111114</v>
      </c>
      <c r="Q2560" t="str">
        <f t="shared" si="314"/>
        <v>music</v>
      </c>
      <c r="R2560" t="str">
        <f t="shared" si="315"/>
        <v>classical music</v>
      </c>
      <c r="S2560" s="10">
        <f t="shared" si="316"/>
        <v>42093.651689814818</v>
      </c>
      <c r="T2560" s="10">
        <f t="shared" si="317"/>
        <v>42125.374305555553</v>
      </c>
      <c r="U2560" s="11">
        <f t="shared" si="318"/>
        <v>2015</v>
      </c>
      <c r="V2560" t="str">
        <f t="shared" si="319"/>
        <v>Mar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3"/>
        <v>111.25</v>
      </c>
      <c r="P2561" s="5">
        <f t="shared" si="312"/>
        <v>35.6</v>
      </c>
      <c r="Q2561" t="str">
        <f t="shared" si="314"/>
        <v>music</v>
      </c>
      <c r="R2561" t="str">
        <f t="shared" si="315"/>
        <v>classical music</v>
      </c>
      <c r="S2561" s="10">
        <f t="shared" si="316"/>
        <v>40829.665324074071</v>
      </c>
      <c r="T2561" s="10">
        <f t="shared" si="317"/>
        <v>40862.609027777777</v>
      </c>
      <c r="U2561" s="11">
        <f t="shared" si="318"/>
        <v>2011</v>
      </c>
      <c r="V2561" t="str">
        <f t="shared" si="319"/>
        <v>Oct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3"/>
        <v>100.1</v>
      </c>
      <c r="P2562" s="5">
        <f t="shared" ref="P2562:P2625" si="320">IFERROR(E2562/L2562,0)</f>
        <v>143</v>
      </c>
      <c r="Q2562" t="str">
        <f t="shared" si="314"/>
        <v>music</v>
      </c>
      <c r="R2562" t="str">
        <f t="shared" si="315"/>
        <v>classical music</v>
      </c>
      <c r="S2562" s="10">
        <f t="shared" si="316"/>
        <v>42039.742754629631</v>
      </c>
      <c r="T2562" s="10">
        <f t="shared" si="317"/>
        <v>42069.742754629631</v>
      </c>
      <c r="U2562" s="11">
        <f t="shared" si="318"/>
        <v>2015</v>
      </c>
      <c r="V2562" t="str">
        <f t="shared" si="319"/>
        <v>Feb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1">(E2563/D2563)*100</f>
        <v>0</v>
      </c>
      <c r="P2563" s="5">
        <f t="shared" si="320"/>
        <v>0</v>
      </c>
      <c r="Q2563" t="str">
        <f t="shared" ref="Q2563:Q2626" si="322">LEFT(N2563,FIND("/",N2563)-1)</f>
        <v>food</v>
      </c>
      <c r="R2563" t="str">
        <f t="shared" ref="R2563:R2626" si="323">MID(N2563,FIND("/",N2563)+1,9999)</f>
        <v>food trucks</v>
      </c>
      <c r="S2563" s="10">
        <f t="shared" ref="S2563:S2626" si="324">(((J2563/60)/60)/24)+DATE(1970,1,1)+(-5/24)</f>
        <v>42260.320474537039</v>
      </c>
      <c r="T2563" s="10">
        <f t="shared" ref="T2563:T2626" si="325">(((I2563/60)/60)/24)+DATE(1970,1,1)+(-5/24)</f>
        <v>42290.320474537039</v>
      </c>
      <c r="U2563" s="11">
        <f t="shared" ref="U2563:U2626" si="326">YEAR(S2563)</f>
        <v>2015</v>
      </c>
      <c r="V2563" t="str">
        <f t="shared" ref="V2563:V2626" si="327">TEXT(S2563, "mmm")</f>
        <v>Sep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1"/>
        <v>0.75</v>
      </c>
      <c r="P2564" s="5">
        <f t="shared" si="320"/>
        <v>25</v>
      </c>
      <c r="Q2564" t="str">
        <f t="shared" si="322"/>
        <v>food</v>
      </c>
      <c r="R2564" t="str">
        <f t="shared" si="323"/>
        <v>food trucks</v>
      </c>
      <c r="S2564" s="10">
        <f t="shared" si="324"/>
        <v>42594.316423611112</v>
      </c>
      <c r="T2564" s="10">
        <f t="shared" si="325"/>
        <v>42654.316423611112</v>
      </c>
      <c r="U2564" s="11">
        <f t="shared" si="326"/>
        <v>2016</v>
      </c>
      <c r="V2564" t="str">
        <f t="shared" si="327"/>
        <v>Aug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1"/>
        <v>0</v>
      </c>
      <c r="P2565" s="5">
        <f t="shared" si="320"/>
        <v>0</v>
      </c>
      <c r="Q2565" t="str">
        <f t="shared" si="322"/>
        <v>food</v>
      </c>
      <c r="R2565" t="str">
        <f t="shared" si="323"/>
        <v>food trucks</v>
      </c>
      <c r="S2565" s="10">
        <f t="shared" si="324"/>
        <v>42154.931145833332</v>
      </c>
      <c r="T2565" s="10">
        <f t="shared" si="325"/>
        <v>42214.931145833332</v>
      </c>
      <c r="U2565" s="11">
        <f t="shared" si="326"/>
        <v>2015</v>
      </c>
      <c r="V2565" t="str">
        <f t="shared" si="327"/>
        <v>May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1"/>
        <v>0</v>
      </c>
      <c r="P2566" s="5">
        <f t="shared" si="320"/>
        <v>0</v>
      </c>
      <c r="Q2566" t="str">
        <f t="shared" si="322"/>
        <v>food</v>
      </c>
      <c r="R2566" t="str">
        <f t="shared" si="323"/>
        <v>food trucks</v>
      </c>
      <c r="S2566" s="10">
        <f t="shared" si="324"/>
        <v>41821.83216435185</v>
      </c>
      <c r="T2566" s="10">
        <f t="shared" si="325"/>
        <v>41851.83216435185</v>
      </c>
      <c r="U2566" s="11">
        <f t="shared" si="326"/>
        <v>2014</v>
      </c>
      <c r="V2566" t="str">
        <f t="shared" si="327"/>
        <v>Jul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1"/>
        <v>1</v>
      </c>
      <c r="P2567" s="5">
        <f t="shared" si="320"/>
        <v>100</v>
      </c>
      <c r="Q2567" t="str">
        <f t="shared" si="322"/>
        <v>food</v>
      </c>
      <c r="R2567" t="str">
        <f t="shared" si="323"/>
        <v>food trucks</v>
      </c>
      <c r="S2567" s="10">
        <f t="shared" si="324"/>
        <v>42440.442002314812</v>
      </c>
      <c r="T2567" s="10">
        <f t="shared" si="325"/>
        <v>42499.659722222219</v>
      </c>
      <c r="U2567" s="11">
        <f t="shared" si="326"/>
        <v>2016</v>
      </c>
      <c r="V2567" t="str">
        <f t="shared" si="327"/>
        <v>Mar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1"/>
        <v>0</v>
      </c>
      <c r="P2568" s="5">
        <f t="shared" si="320"/>
        <v>0</v>
      </c>
      <c r="Q2568" t="str">
        <f t="shared" si="322"/>
        <v>food</v>
      </c>
      <c r="R2568" t="str">
        <f t="shared" si="323"/>
        <v>food trucks</v>
      </c>
      <c r="S2568" s="10">
        <f t="shared" si="324"/>
        <v>41842.772546296292</v>
      </c>
      <c r="T2568" s="10">
        <f t="shared" si="325"/>
        <v>41872.772546296292</v>
      </c>
      <c r="U2568" s="11">
        <f t="shared" si="326"/>
        <v>2014</v>
      </c>
      <c r="V2568" t="str">
        <f t="shared" si="327"/>
        <v>Jul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1"/>
        <v>0.26666666666666666</v>
      </c>
      <c r="P2569" s="5">
        <f t="shared" si="320"/>
        <v>60</v>
      </c>
      <c r="Q2569" t="str">
        <f t="shared" si="322"/>
        <v>food</v>
      </c>
      <c r="R2569" t="str">
        <f t="shared" si="323"/>
        <v>food trucks</v>
      </c>
      <c r="S2569" s="10">
        <f t="shared" si="324"/>
        <v>42087.670578703699</v>
      </c>
      <c r="T2569" s="10">
        <f t="shared" si="325"/>
        <v>42117.670578703699</v>
      </c>
      <c r="U2569" s="11">
        <f t="shared" si="326"/>
        <v>2015</v>
      </c>
      <c r="V2569" t="str">
        <f t="shared" si="327"/>
        <v>Mar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1"/>
        <v>0.5</v>
      </c>
      <c r="P2570" s="5">
        <f t="shared" si="320"/>
        <v>50</v>
      </c>
      <c r="Q2570" t="str">
        <f t="shared" si="322"/>
        <v>food</v>
      </c>
      <c r="R2570" t="str">
        <f t="shared" si="323"/>
        <v>food trucks</v>
      </c>
      <c r="S2570" s="10">
        <f t="shared" si="324"/>
        <v>42584.45826388889</v>
      </c>
      <c r="T2570" s="10">
        <f t="shared" si="325"/>
        <v>42614.45826388889</v>
      </c>
      <c r="U2570" s="11">
        <f t="shared" si="326"/>
        <v>2016</v>
      </c>
      <c r="V2570" t="str">
        <f t="shared" si="327"/>
        <v>Aug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1"/>
        <v>2.2307692307692308</v>
      </c>
      <c r="P2571" s="5">
        <f t="shared" si="320"/>
        <v>72.5</v>
      </c>
      <c r="Q2571" t="str">
        <f t="shared" si="322"/>
        <v>food</v>
      </c>
      <c r="R2571" t="str">
        <f t="shared" si="323"/>
        <v>food trucks</v>
      </c>
      <c r="S2571" s="10">
        <f t="shared" si="324"/>
        <v>42233.897129629629</v>
      </c>
      <c r="T2571" s="10">
        <f t="shared" si="325"/>
        <v>42263.897129629629</v>
      </c>
      <c r="U2571" s="11">
        <f t="shared" si="326"/>
        <v>2015</v>
      </c>
      <c r="V2571" t="str">
        <f t="shared" si="327"/>
        <v>Aug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1"/>
        <v>0.84285714285714297</v>
      </c>
      <c r="P2572" s="5">
        <f t="shared" si="320"/>
        <v>29.5</v>
      </c>
      <c r="Q2572" t="str">
        <f t="shared" si="322"/>
        <v>food</v>
      </c>
      <c r="R2572" t="str">
        <f t="shared" si="323"/>
        <v>food trucks</v>
      </c>
      <c r="S2572" s="10">
        <f t="shared" si="324"/>
        <v>42744.694849537038</v>
      </c>
      <c r="T2572" s="10">
        <f t="shared" si="325"/>
        <v>42774.694849537038</v>
      </c>
      <c r="U2572" s="11">
        <f t="shared" si="326"/>
        <v>2017</v>
      </c>
      <c r="V2572" t="str">
        <f t="shared" si="327"/>
        <v>Jan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1"/>
        <v>0.25</v>
      </c>
      <c r="P2573" s="5">
        <f t="shared" si="320"/>
        <v>62.5</v>
      </c>
      <c r="Q2573" t="str">
        <f t="shared" si="322"/>
        <v>food</v>
      </c>
      <c r="R2573" t="str">
        <f t="shared" si="323"/>
        <v>food trucks</v>
      </c>
      <c r="S2573" s="10">
        <f t="shared" si="324"/>
        <v>42449.133344907408</v>
      </c>
      <c r="T2573" s="10">
        <f t="shared" si="325"/>
        <v>42509.133344907408</v>
      </c>
      <c r="U2573" s="11">
        <f t="shared" si="326"/>
        <v>2016</v>
      </c>
      <c r="V2573" t="str">
        <f t="shared" si="327"/>
        <v>Mar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1"/>
        <v>0</v>
      </c>
      <c r="P2574" s="5">
        <f t="shared" si="320"/>
        <v>0</v>
      </c>
      <c r="Q2574" t="str">
        <f t="shared" si="322"/>
        <v>food</v>
      </c>
      <c r="R2574" t="str">
        <f t="shared" si="323"/>
        <v>food trucks</v>
      </c>
      <c r="S2574" s="10">
        <f t="shared" si="324"/>
        <v>42076.911076388882</v>
      </c>
      <c r="T2574" s="10">
        <f t="shared" si="325"/>
        <v>42106.911076388882</v>
      </c>
      <c r="U2574" s="11">
        <f t="shared" si="326"/>
        <v>2015</v>
      </c>
      <c r="V2574" t="str">
        <f t="shared" si="327"/>
        <v>Mar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1"/>
        <v>0</v>
      </c>
      <c r="P2575" s="5">
        <f t="shared" si="320"/>
        <v>0</v>
      </c>
      <c r="Q2575" t="str">
        <f t="shared" si="322"/>
        <v>food</v>
      </c>
      <c r="R2575" t="str">
        <f t="shared" si="323"/>
        <v>food trucks</v>
      </c>
      <c r="S2575" s="10">
        <f t="shared" si="324"/>
        <v>41829.383668981478</v>
      </c>
      <c r="T2575" s="10">
        <f t="shared" si="325"/>
        <v>41874.383668981478</v>
      </c>
      <c r="U2575" s="11">
        <f t="shared" si="326"/>
        <v>2014</v>
      </c>
      <c r="V2575" t="str">
        <f t="shared" si="327"/>
        <v>Jul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1"/>
        <v>0</v>
      </c>
      <c r="P2576" s="5">
        <f t="shared" si="320"/>
        <v>0</v>
      </c>
      <c r="Q2576" t="str">
        <f t="shared" si="322"/>
        <v>food</v>
      </c>
      <c r="R2576" t="str">
        <f t="shared" si="323"/>
        <v>food trucks</v>
      </c>
      <c r="S2576" s="10">
        <f t="shared" si="324"/>
        <v>42487.617418981477</v>
      </c>
      <c r="T2576" s="10">
        <f t="shared" si="325"/>
        <v>42508.617418981477</v>
      </c>
      <c r="U2576" s="11">
        <f t="shared" si="326"/>
        <v>2016</v>
      </c>
      <c r="V2576" t="str">
        <f t="shared" si="327"/>
        <v>Apr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1"/>
        <v>0</v>
      </c>
      <c r="P2577" s="5">
        <f t="shared" si="320"/>
        <v>0</v>
      </c>
      <c r="Q2577" t="str">
        <f t="shared" si="322"/>
        <v>food</v>
      </c>
      <c r="R2577" t="str">
        <f t="shared" si="323"/>
        <v>food trucks</v>
      </c>
      <c r="S2577" s="10">
        <f t="shared" si="324"/>
        <v>41985.90039351851</v>
      </c>
      <c r="T2577" s="10">
        <f t="shared" si="325"/>
        <v>42015.90039351851</v>
      </c>
      <c r="U2577" s="11">
        <f t="shared" si="326"/>
        <v>2014</v>
      </c>
      <c r="V2577" t="str">
        <f t="shared" si="327"/>
        <v>Dec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1"/>
        <v>0</v>
      </c>
      <c r="P2578" s="5">
        <f t="shared" si="320"/>
        <v>0</v>
      </c>
      <c r="Q2578" t="str">
        <f t="shared" si="322"/>
        <v>food</v>
      </c>
      <c r="R2578" t="str">
        <f t="shared" si="323"/>
        <v>food trucks</v>
      </c>
      <c r="S2578" s="10">
        <f t="shared" si="324"/>
        <v>42059.801469907405</v>
      </c>
      <c r="T2578" s="10">
        <f t="shared" si="325"/>
        <v>42104.759803240733</v>
      </c>
      <c r="U2578" s="11">
        <f t="shared" si="326"/>
        <v>2015</v>
      </c>
      <c r="V2578" t="str">
        <f t="shared" si="327"/>
        <v>Feb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1"/>
        <v>0</v>
      </c>
      <c r="P2579" s="5">
        <f t="shared" si="320"/>
        <v>0</v>
      </c>
      <c r="Q2579" t="str">
        <f t="shared" si="322"/>
        <v>food</v>
      </c>
      <c r="R2579" t="str">
        <f t="shared" si="323"/>
        <v>food trucks</v>
      </c>
      <c r="S2579" s="10">
        <f t="shared" si="324"/>
        <v>41830.612233796295</v>
      </c>
      <c r="T2579" s="10">
        <f t="shared" si="325"/>
        <v>41855.612233796295</v>
      </c>
      <c r="U2579" s="11">
        <f t="shared" si="326"/>
        <v>2014</v>
      </c>
      <c r="V2579" t="str">
        <f t="shared" si="327"/>
        <v>Jul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1"/>
        <v>0</v>
      </c>
      <c r="P2580" s="5">
        <f t="shared" si="320"/>
        <v>0</v>
      </c>
      <c r="Q2580" t="str">
        <f t="shared" si="322"/>
        <v>food</v>
      </c>
      <c r="R2580" t="str">
        <f t="shared" si="323"/>
        <v>food trucks</v>
      </c>
      <c r="S2580" s="10">
        <f t="shared" si="324"/>
        <v>42237.814571759263</v>
      </c>
      <c r="T2580" s="10">
        <f t="shared" si="325"/>
        <v>42286.499999999993</v>
      </c>
      <c r="U2580" s="11">
        <f t="shared" si="326"/>
        <v>2015</v>
      </c>
      <c r="V2580" t="str">
        <f t="shared" si="327"/>
        <v>Aug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1"/>
        <v>0.13849999999999998</v>
      </c>
      <c r="P2581" s="5">
        <f t="shared" si="320"/>
        <v>23.083333333333332</v>
      </c>
      <c r="Q2581" t="str">
        <f t="shared" si="322"/>
        <v>food</v>
      </c>
      <c r="R2581" t="str">
        <f t="shared" si="323"/>
        <v>food trucks</v>
      </c>
      <c r="S2581" s="10">
        <f t="shared" si="324"/>
        <v>41837.621562499997</v>
      </c>
      <c r="T2581" s="10">
        <f t="shared" si="325"/>
        <v>41897.621562499997</v>
      </c>
      <c r="U2581" s="11">
        <f t="shared" si="326"/>
        <v>2014</v>
      </c>
      <c r="V2581" t="str">
        <f t="shared" si="327"/>
        <v>Jul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1"/>
        <v>0.6</v>
      </c>
      <c r="P2582" s="5">
        <f t="shared" si="320"/>
        <v>25.5</v>
      </c>
      <c r="Q2582" t="str">
        <f t="shared" si="322"/>
        <v>food</v>
      </c>
      <c r="R2582" t="str">
        <f t="shared" si="323"/>
        <v>food trucks</v>
      </c>
      <c r="S2582" s="10">
        <f t="shared" si="324"/>
        <v>42110.118090277778</v>
      </c>
      <c r="T2582" s="10">
        <f t="shared" si="325"/>
        <v>42139.916666666664</v>
      </c>
      <c r="U2582" s="11">
        <f t="shared" si="326"/>
        <v>2015</v>
      </c>
      <c r="V2582" t="str">
        <f t="shared" si="327"/>
        <v>Apr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1"/>
        <v>10.6</v>
      </c>
      <c r="P2583" s="5">
        <f t="shared" si="320"/>
        <v>48.18181818181818</v>
      </c>
      <c r="Q2583" t="str">
        <f t="shared" si="322"/>
        <v>food</v>
      </c>
      <c r="R2583" t="str">
        <f t="shared" si="323"/>
        <v>food trucks</v>
      </c>
      <c r="S2583" s="10">
        <f t="shared" si="324"/>
        <v>42294.420115740737</v>
      </c>
      <c r="T2583" s="10">
        <f t="shared" si="325"/>
        <v>42324.461782407401</v>
      </c>
      <c r="U2583" s="11">
        <f t="shared" si="326"/>
        <v>2015</v>
      </c>
      <c r="V2583" t="str">
        <f t="shared" si="327"/>
        <v>Oct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1"/>
        <v>1.1111111111111111E-3</v>
      </c>
      <c r="P2584" s="5">
        <f t="shared" si="320"/>
        <v>1</v>
      </c>
      <c r="Q2584" t="str">
        <f t="shared" si="322"/>
        <v>food</v>
      </c>
      <c r="R2584" t="str">
        <f t="shared" si="323"/>
        <v>food trucks</v>
      </c>
      <c r="S2584" s="10">
        <f t="shared" si="324"/>
        <v>42642.780486111107</v>
      </c>
      <c r="T2584" s="10">
        <f t="shared" si="325"/>
        <v>42672.780486111107</v>
      </c>
      <c r="U2584" s="11">
        <f t="shared" si="326"/>
        <v>2016</v>
      </c>
      <c r="V2584" t="str">
        <f t="shared" si="327"/>
        <v>Sep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1"/>
        <v>0.5</v>
      </c>
      <c r="P2585" s="5">
        <f t="shared" si="320"/>
        <v>1</v>
      </c>
      <c r="Q2585" t="str">
        <f t="shared" si="322"/>
        <v>food</v>
      </c>
      <c r="R2585" t="str">
        <f t="shared" si="323"/>
        <v>food trucks</v>
      </c>
      <c r="S2585" s="10">
        <f t="shared" si="324"/>
        <v>42019.561111111114</v>
      </c>
      <c r="T2585" s="10">
        <f t="shared" si="325"/>
        <v>42079.519444444442</v>
      </c>
      <c r="U2585" s="11">
        <f t="shared" si="326"/>
        <v>2015</v>
      </c>
      <c r="V2585" t="str">
        <f t="shared" si="327"/>
        <v>Jan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1"/>
        <v>0</v>
      </c>
      <c r="P2586" s="5">
        <f t="shared" si="320"/>
        <v>0</v>
      </c>
      <c r="Q2586" t="str">
        <f t="shared" si="322"/>
        <v>food</v>
      </c>
      <c r="R2586" t="str">
        <f t="shared" si="323"/>
        <v>food trucks</v>
      </c>
      <c r="S2586" s="10">
        <f t="shared" si="324"/>
        <v>42139.964918981481</v>
      </c>
      <c r="T2586" s="10">
        <f t="shared" si="325"/>
        <v>42169.964918981481</v>
      </c>
      <c r="U2586" s="11">
        <f t="shared" si="326"/>
        <v>2015</v>
      </c>
      <c r="V2586" t="str">
        <f t="shared" si="327"/>
        <v>May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1"/>
        <v>0.16666666666666669</v>
      </c>
      <c r="P2587" s="5">
        <f t="shared" si="320"/>
        <v>50</v>
      </c>
      <c r="Q2587" t="str">
        <f t="shared" si="322"/>
        <v>food</v>
      </c>
      <c r="R2587" t="str">
        <f t="shared" si="323"/>
        <v>food trucks</v>
      </c>
      <c r="S2587" s="10">
        <f t="shared" si="324"/>
        <v>41795.754999999997</v>
      </c>
      <c r="T2587" s="10">
        <f t="shared" si="325"/>
        <v>41825.754999999997</v>
      </c>
      <c r="U2587" s="11">
        <f t="shared" si="326"/>
        <v>2014</v>
      </c>
      <c r="V2587" t="str">
        <f t="shared" si="327"/>
        <v>Jun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1"/>
        <v>0.16666666666666669</v>
      </c>
      <c r="P2588" s="5">
        <f t="shared" si="320"/>
        <v>5</v>
      </c>
      <c r="Q2588" t="str">
        <f t="shared" si="322"/>
        <v>food</v>
      </c>
      <c r="R2588" t="str">
        <f t="shared" si="323"/>
        <v>food trucks</v>
      </c>
      <c r="S2588" s="10">
        <f t="shared" si="324"/>
        <v>42333.121944444443</v>
      </c>
      <c r="T2588" s="10">
        <f t="shared" si="325"/>
        <v>42363.121944444443</v>
      </c>
      <c r="U2588" s="11">
        <f t="shared" si="326"/>
        <v>2015</v>
      </c>
      <c r="V2588" t="str">
        <f t="shared" si="327"/>
        <v>Nov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1"/>
        <v>2.4340000000000002</v>
      </c>
      <c r="P2589" s="5">
        <f t="shared" si="320"/>
        <v>202.83333333333334</v>
      </c>
      <c r="Q2589" t="str">
        <f t="shared" si="322"/>
        <v>food</v>
      </c>
      <c r="R2589" t="str">
        <f t="shared" si="323"/>
        <v>food trucks</v>
      </c>
      <c r="S2589" s="10">
        <f t="shared" si="324"/>
        <v>42338.467048611106</v>
      </c>
      <c r="T2589" s="10">
        <f t="shared" si="325"/>
        <v>42368.467048611106</v>
      </c>
      <c r="U2589" s="11">
        <f t="shared" si="326"/>
        <v>2015</v>
      </c>
      <c r="V2589" t="str">
        <f t="shared" si="327"/>
        <v>Nov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1"/>
        <v>3.8833333333333329</v>
      </c>
      <c r="P2590" s="5">
        <f t="shared" si="320"/>
        <v>29.125</v>
      </c>
      <c r="Q2590" t="str">
        <f t="shared" si="322"/>
        <v>food</v>
      </c>
      <c r="R2590" t="str">
        <f t="shared" si="323"/>
        <v>food trucks</v>
      </c>
      <c r="S2590" s="10">
        <f t="shared" si="324"/>
        <v>42042.467893518515</v>
      </c>
      <c r="T2590" s="10">
        <f t="shared" si="325"/>
        <v>42094.343055555553</v>
      </c>
      <c r="U2590" s="11">
        <f t="shared" si="326"/>
        <v>2015</v>
      </c>
      <c r="V2590" t="str">
        <f t="shared" si="327"/>
        <v>Feb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1"/>
        <v>0.01</v>
      </c>
      <c r="P2591" s="5">
        <f t="shared" si="320"/>
        <v>5</v>
      </c>
      <c r="Q2591" t="str">
        <f t="shared" si="322"/>
        <v>food</v>
      </c>
      <c r="R2591" t="str">
        <f t="shared" si="323"/>
        <v>food trucks</v>
      </c>
      <c r="S2591" s="10">
        <f t="shared" si="324"/>
        <v>42422.327858796292</v>
      </c>
      <c r="T2591" s="10">
        <f t="shared" si="325"/>
        <v>42452.286192129628</v>
      </c>
      <c r="U2591" s="11">
        <f t="shared" si="326"/>
        <v>2016</v>
      </c>
      <c r="V2591" t="str">
        <f t="shared" si="327"/>
        <v>Feb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1"/>
        <v>0</v>
      </c>
      <c r="P2592" s="5">
        <f t="shared" si="320"/>
        <v>0</v>
      </c>
      <c r="Q2592" t="str">
        <f t="shared" si="322"/>
        <v>food</v>
      </c>
      <c r="R2592" t="str">
        <f t="shared" si="323"/>
        <v>food trucks</v>
      </c>
      <c r="S2592" s="10">
        <f t="shared" si="324"/>
        <v>42388.380752314813</v>
      </c>
      <c r="T2592" s="10">
        <f t="shared" si="325"/>
        <v>42395.380752314813</v>
      </c>
      <c r="U2592" s="11">
        <f t="shared" si="326"/>
        <v>2016</v>
      </c>
      <c r="V2592" t="str">
        <f t="shared" si="327"/>
        <v>Jan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1"/>
        <v>1.7333333333333332</v>
      </c>
      <c r="P2593" s="5">
        <f t="shared" si="320"/>
        <v>13</v>
      </c>
      <c r="Q2593" t="str">
        <f t="shared" si="322"/>
        <v>food</v>
      </c>
      <c r="R2593" t="str">
        <f t="shared" si="323"/>
        <v>food trucks</v>
      </c>
      <c r="S2593" s="10">
        <f t="shared" si="324"/>
        <v>42382.698194444441</v>
      </c>
      <c r="T2593" s="10">
        <f t="shared" si="325"/>
        <v>42442.656527777777</v>
      </c>
      <c r="U2593" s="11">
        <f t="shared" si="326"/>
        <v>2016</v>
      </c>
      <c r="V2593" t="str">
        <f t="shared" si="327"/>
        <v>Jan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1"/>
        <v>0.16666666666666669</v>
      </c>
      <c r="P2594" s="5">
        <f t="shared" si="320"/>
        <v>50</v>
      </c>
      <c r="Q2594" t="str">
        <f t="shared" si="322"/>
        <v>food</v>
      </c>
      <c r="R2594" t="str">
        <f t="shared" si="323"/>
        <v>food trucks</v>
      </c>
      <c r="S2594" s="10">
        <f t="shared" si="324"/>
        <v>41887.592835648145</v>
      </c>
      <c r="T2594" s="10">
        <f t="shared" si="325"/>
        <v>41917.592835648145</v>
      </c>
      <c r="U2594" s="11">
        <f t="shared" si="326"/>
        <v>2014</v>
      </c>
      <c r="V2594" t="str">
        <f t="shared" si="327"/>
        <v>Sep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1"/>
        <v>0</v>
      </c>
      <c r="P2595" s="5">
        <f t="shared" si="320"/>
        <v>0</v>
      </c>
      <c r="Q2595" t="str">
        <f t="shared" si="322"/>
        <v>food</v>
      </c>
      <c r="R2595" t="str">
        <f t="shared" si="323"/>
        <v>food trucks</v>
      </c>
      <c r="S2595" s="10">
        <f t="shared" si="324"/>
        <v>42089.636875000004</v>
      </c>
      <c r="T2595" s="10">
        <f t="shared" si="325"/>
        <v>42119.636875000004</v>
      </c>
      <c r="U2595" s="11">
        <f t="shared" si="326"/>
        <v>2015</v>
      </c>
      <c r="V2595" t="str">
        <f t="shared" si="327"/>
        <v>Mar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1"/>
        <v>1.25E-3</v>
      </c>
      <c r="P2596" s="5">
        <f t="shared" si="320"/>
        <v>1</v>
      </c>
      <c r="Q2596" t="str">
        <f t="shared" si="322"/>
        <v>food</v>
      </c>
      <c r="R2596" t="str">
        <f t="shared" si="323"/>
        <v>food trucks</v>
      </c>
      <c r="S2596" s="10">
        <f t="shared" si="324"/>
        <v>41828.759583333333</v>
      </c>
      <c r="T2596" s="10">
        <f t="shared" si="325"/>
        <v>41858.759583333333</v>
      </c>
      <c r="U2596" s="11">
        <f t="shared" si="326"/>
        <v>2014</v>
      </c>
      <c r="V2596" t="str">
        <f t="shared" si="327"/>
        <v>Jul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1"/>
        <v>12.166666666666668</v>
      </c>
      <c r="P2597" s="5">
        <f t="shared" si="320"/>
        <v>96.05263157894737</v>
      </c>
      <c r="Q2597" t="str">
        <f t="shared" si="322"/>
        <v>food</v>
      </c>
      <c r="R2597" t="str">
        <f t="shared" si="323"/>
        <v>food trucks</v>
      </c>
      <c r="S2597" s="10">
        <f t="shared" si="324"/>
        <v>42760.035879629628</v>
      </c>
      <c r="T2597" s="10">
        <f t="shared" si="325"/>
        <v>42790.035879629628</v>
      </c>
      <c r="U2597" s="11">
        <f t="shared" si="326"/>
        <v>2017</v>
      </c>
      <c r="V2597" t="str">
        <f t="shared" si="327"/>
        <v>Jan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1"/>
        <v>23.588571428571427</v>
      </c>
      <c r="P2598" s="5">
        <f t="shared" si="320"/>
        <v>305.77777777777777</v>
      </c>
      <c r="Q2598" t="str">
        <f t="shared" si="322"/>
        <v>food</v>
      </c>
      <c r="R2598" t="str">
        <f t="shared" si="323"/>
        <v>food trucks</v>
      </c>
      <c r="S2598" s="10">
        <f t="shared" si="324"/>
        <v>41828.45612268518</v>
      </c>
      <c r="T2598" s="10">
        <f t="shared" si="325"/>
        <v>41858.45612268518</v>
      </c>
      <c r="U2598" s="11">
        <f t="shared" si="326"/>
        <v>2014</v>
      </c>
      <c r="V2598" t="str">
        <f t="shared" si="327"/>
        <v>Jul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1"/>
        <v>5.6666666666666661</v>
      </c>
      <c r="P2599" s="5">
        <f t="shared" si="320"/>
        <v>12.142857142857142</v>
      </c>
      <c r="Q2599" t="str">
        <f t="shared" si="322"/>
        <v>food</v>
      </c>
      <c r="R2599" t="str">
        <f t="shared" si="323"/>
        <v>food trucks</v>
      </c>
      <c r="S2599" s="10">
        <f t="shared" si="324"/>
        <v>42510.133298611108</v>
      </c>
      <c r="T2599" s="10">
        <f t="shared" si="325"/>
        <v>42540.133298611108</v>
      </c>
      <c r="U2599" s="11">
        <f t="shared" si="326"/>
        <v>2016</v>
      </c>
      <c r="V2599" t="str">
        <f t="shared" si="327"/>
        <v>May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1"/>
        <v>39</v>
      </c>
      <c r="P2600" s="5">
        <f t="shared" si="320"/>
        <v>83.571428571428569</v>
      </c>
      <c r="Q2600" t="str">
        <f t="shared" si="322"/>
        <v>food</v>
      </c>
      <c r="R2600" t="str">
        <f t="shared" si="323"/>
        <v>food trucks</v>
      </c>
      <c r="S2600" s="10">
        <f t="shared" si="324"/>
        <v>42240.631956018515</v>
      </c>
      <c r="T2600" s="10">
        <f t="shared" si="325"/>
        <v>42270.631956018515</v>
      </c>
      <c r="U2600" s="11">
        <f t="shared" si="326"/>
        <v>2015</v>
      </c>
      <c r="V2600" t="str">
        <f t="shared" si="327"/>
        <v>Aug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1"/>
        <v>0.99546510341776351</v>
      </c>
      <c r="P2601" s="5">
        <f t="shared" si="320"/>
        <v>18</v>
      </c>
      <c r="Q2601" t="str">
        <f t="shared" si="322"/>
        <v>food</v>
      </c>
      <c r="R2601" t="str">
        <f t="shared" si="323"/>
        <v>food trucks</v>
      </c>
      <c r="S2601" s="10">
        <f t="shared" si="324"/>
        <v>41809.545682870368</v>
      </c>
      <c r="T2601" s="10">
        <f t="shared" si="325"/>
        <v>41854.545682870368</v>
      </c>
      <c r="U2601" s="11">
        <f t="shared" si="326"/>
        <v>2014</v>
      </c>
      <c r="V2601" t="str">
        <f t="shared" si="327"/>
        <v>Jun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1"/>
        <v>6.9320000000000004</v>
      </c>
      <c r="P2602" s="5">
        <f t="shared" si="320"/>
        <v>115.53333333333333</v>
      </c>
      <c r="Q2602" t="str">
        <f t="shared" si="322"/>
        <v>food</v>
      </c>
      <c r="R2602" t="str">
        <f t="shared" si="323"/>
        <v>food trucks</v>
      </c>
      <c r="S2602" s="10">
        <f t="shared" si="324"/>
        <v>42394.692129629628</v>
      </c>
      <c r="T2602" s="10">
        <f t="shared" si="325"/>
        <v>42454.650462962956</v>
      </c>
      <c r="U2602" s="11">
        <f t="shared" si="326"/>
        <v>2016</v>
      </c>
      <c r="V2602" t="str">
        <f t="shared" si="327"/>
        <v>Jan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1"/>
        <v>661.4</v>
      </c>
      <c r="P2603" s="5">
        <f t="shared" si="320"/>
        <v>21.900662251655628</v>
      </c>
      <c r="Q2603" t="str">
        <f t="shared" si="322"/>
        <v>technology</v>
      </c>
      <c r="R2603" t="str">
        <f t="shared" si="323"/>
        <v>space exploration</v>
      </c>
      <c r="S2603" s="10">
        <f t="shared" si="324"/>
        <v>41150.69385416666</v>
      </c>
      <c r="T2603" s="10">
        <f t="shared" si="325"/>
        <v>41164.957638888889</v>
      </c>
      <c r="U2603" s="11">
        <f t="shared" si="326"/>
        <v>2012</v>
      </c>
      <c r="V2603" t="str">
        <f t="shared" si="327"/>
        <v>Aug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1"/>
        <v>326.0916666666667</v>
      </c>
      <c r="P2604" s="5">
        <f t="shared" si="320"/>
        <v>80.022494887525568</v>
      </c>
      <c r="Q2604" t="str">
        <f t="shared" si="322"/>
        <v>technology</v>
      </c>
      <c r="R2604" t="str">
        <f t="shared" si="323"/>
        <v>space exploration</v>
      </c>
      <c r="S2604" s="10">
        <f t="shared" si="324"/>
        <v>41915.538981481477</v>
      </c>
      <c r="T2604" s="10">
        <f t="shared" si="325"/>
        <v>41955.680555555555</v>
      </c>
      <c r="U2604" s="11">
        <f t="shared" si="326"/>
        <v>2014</v>
      </c>
      <c r="V2604" t="str">
        <f t="shared" si="327"/>
        <v>Oct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1"/>
        <v>101.48571428571429</v>
      </c>
      <c r="P2605" s="5">
        <f t="shared" si="320"/>
        <v>35.520000000000003</v>
      </c>
      <c r="Q2605" t="str">
        <f t="shared" si="322"/>
        <v>technology</v>
      </c>
      <c r="R2605" t="str">
        <f t="shared" si="323"/>
        <v>space exploration</v>
      </c>
      <c r="S2605" s="10">
        <f t="shared" si="324"/>
        <v>41617.704328703701</v>
      </c>
      <c r="T2605" s="10">
        <f t="shared" si="325"/>
        <v>41631.704328703701</v>
      </c>
      <c r="U2605" s="11">
        <f t="shared" si="326"/>
        <v>2013</v>
      </c>
      <c r="V2605" t="str">
        <f t="shared" si="327"/>
        <v>Dec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1"/>
        <v>104.21799999999999</v>
      </c>
      <c r="P2606" s="5">
        <f t="shared" si="320"/>
        <v>64.933333333333323</v>
      </c>
      <c r="Q2606" t="str">
        <f t="shared" si="322"/>
        <v>technology</v>
      </c>
      <c r="R2606" t="str">
        <f t="shared" si="323"/>
        <v>space exploration</v>
      </c>
      <c r="S2606" s="10">
        <f t="shared" si="324"/>
        <v>40997.842858796292</v>
      </c>
      <c r="T2606" s="10">
        <f t="shared" si="325"/>
        <v>41027.842858796292</v>
      </c>
      <c r="U2606" s="11">
        <f t="shared" si="326"/>
        <v>2012</v>
      </c>
      <c r="V2606" t="str">
        <f t="shared" si="327"/>
        <v>Mar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1"/>
        <v>107.42157000000002</v>
      </c>
      <c r="P2607" s="5">
        <f t="shared" si="320"/>
        <v>60.965703745743475</v>
      </c>
      <c r="Q2607" t="str">
        <f t="shared" si="322"/>
        <v>technology</v>
      </c>
      <c r="R2607" t="str">
        <f t="shared" si="323"/>
        <v>space exploration</v>
      </c>
      <c r="S2607" s="10">
        <f t="shared" si="324"/>
        <v>42508.33321759259</v>
      </c>
      <c r="T2607" s="10">
        <f t="shared" si="325"/>
        <v>42538.33321759259</v>
      </c>
      <c r="U2607" s="11">
        <f t="shared" si="326"/>
        <v>2016</v>
      </c>
      <c r="V2607" t="str">
        <f t="shared" si="327"/>
        <v>May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1"/>
        <v>110.05454545454545</v>
      </c>
      <c r="P2608" s="5">
        <f t="shared" si="320"/>
        <v>31.444155844155844</v>
      </c>
      <c r="Q2608" t="str">
        <f t="shared" si="322"/>
        <v>technology</v>
      </c>
      <c r="R2608" t="str">
        <f t="shared" si="323"/>
        <v>space exploration</v>
      </c>
      <c r="S2608" s="10">
        <f t="shared" si="324"/>
        <v>41726.504421296297</v>
      </c>
      <c r="T2608" s="10">
        <f t="shared" si="325"/>
        <v>41758.504421296297</v>
      </c>
      <c r="U2608" s="11">
        <f t="shared" si="326"/>
        <v>2014</v>
      </c>
      <c r="V2608" t="str">
        <f t="shared" si="327"/>
        <v>Mar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1"/>
        <v>407.7</v>
      </c>
      <c r="P2609" s="5">
        <f t="shared" si="320"/>
        <v>81.949748743718587</v>
      </c>
      <c r="Q2609" t="str">
        <f t="shared" si="322"/>
        <v>technology</v>
      </c>
      <c r="R2609" t="str">
        <f t="shared" si="323"/>
        <v>space exploration</v>
      </c>
      <c r="S2609" s="10">
        <f t="shared" si="324"/>
        <v>42184.666342592587</v>
      </c>
      <c r="T2609" s="10">
        <f t="shared" si="325"/>
        <v>42227.874999999993</v>
      </c>
      <c r="U2609" s="11">
        <f t="shared" si="326"/>
        <v>2015</v>
      </c>
      <c r="V2609" t="str">
        <f t="shared" si="327"/>
        <v>Jun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1"/>
        <v>223.92500000000001</v>
      </c>
      <c r="P2610" s="5">
        <f t="shared" si="320"/>
        <v>58.92763157894737</v>
      </c>
      <c r="Q2610" t="str">
        <f t="shared" si="322"/>
        <v>technology</v>
      </c>
      <c r="R2610" t="str">
        <f t="shared" si="323"/>
        <v>space exploration</v>
      </c>
      <c r="S2610" s="10">
        <f t="shared" si="324"/>
        <v>42767.593379629623</v>
      </c>
      <c r="T2610" s="10">
        <f t="shared" si="325"/>
        <v>42808.791666666664</v>
      </c>
      <c r="U2610" s="11">
        <f t="shared" si="326"/>
        <v>2017</v>
      </c>
      <c r="V2610" t="str">
        <f t="shared" si="327"/>
        <v>Feb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1"/>
        <v>303.80111428571428</v>
      </c>
      <c r="P2611" s="5">
        <f t="shared" si="320"/>
        <v>157.29347633136095</v>
      </c>
      <c r="Q2611" t="str">
        <f t="shared" si="322"/>
        <v>technology</v>
      </c>
      <c r="R2611" t="str">
        <f t="shared" si="323"/>
        <v>space exploration</v>
      </c>
      <c r="S2611" s="10">
        <f t="shared" si="324"/>
        <v>41075.02952546296</v>
      </c>
      <c r="T2611" s="10">
        <f t="shared" si="325"/>
        <v>41105.02952546296</v>
      </c>
      <c r="U2611" s="11">
        <f t="shared" si="326"/>
        <v>2012</v>
      </c>
      <c r="V2611" t="str">
        <f t="shared" si="327"/>
        <v>Jun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1"/>
        <v>141.3251043268175</v>
      </c>
      <c r="P2612" s="5">
        <f t="shared" si="320"/>
        <v>55.758509532062391</v>
      </c>
      <c r="Q2612" t="str">
        <f t="shared" si="322"/>
        <v>technology</v>
      </c>
      <c r="R2612" t="str">
        <f t="shared" si="323"/>
        <v>space exploration</v>
      </c>
      <c r="S2612" s="10">
        <f t="shared" si="324"/>
        <v>42564.672743055555</v>
      </c>
      <c r="T2612" s="10">
        <f t="shared" si="325"/>
        <v>42604.082638888889</v>
      </c>
      <c r="U2612" s="11">
        <f t="shared" si="326"/>
        <v>2016</v>
      </c>
      <c r="V2612" t="str">
        <f t="shared" si="327"/>
        <v>Jul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1"/>
        <v>2790.6363636363635</v>
      </c>
      <c r="P2613" s="5">
        <f t="shared" si="320"/>
        <v>83.802893802893806</v>
      </c>
      <c r="Q2613" t="str">
        <f t="shared" si="322"/>
        <v>technology</v>
      </c>
      <c r="R2613" t="str">
        <f t="shared" si="323"/>
        <v>space exploration</v>
      </c>
      <c r="S2613" s="10">
        <f t="shared" si="324"/>
        <v>42704.127476851849</v>
      </c>
      <c r="T2613" s="10">
        <f t="shared" si="325"/>
        <v>42737.749305555553</v>
      </c>
      <c r="U2613" s="11">
        <f t="shared" si="326"/>
        <v>2016</v>
      </c>
      <c r="V2613" t="str">
        <f t="shared" si="327"/>
        <v>Nov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1"/>
        <v>171.76130000000001</v>
      </c>
      <c r="P2614" s="5">
        <f t="shared" si="320"/>
        <v>58.422210884353746</v>
      </c>
      <c r="Q2614" t="str">
        <f t="shared" si="322"/>
        <v>technology</v>
      </c>
      <c r="R2614" t="str">
        <f t="shared" si="323"/>
        <v>space exploration</v>
      </c>
      <c r="S2614" s="10">
        <f t="shared" si="324"/>
        <v>41981.934837962959</v>
      </c>
      <c r="T2614" s="10">
        <f t="shared" si="325"/>
        <v>42012.934837962959</v>
      </c>
      <c r="U2614" s="11">
        <f t="shared" si="326"/>
        <v>2014</v>
      </c>
      <c r="V2614" t="str">
        <f t="shared" si="327"/>
        <v>Dec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1"/>
        <v>101.01333333333334</v>
      </c>
      <c r="P2615" s="5">
        <f t="shared" si="320"/>
        <v>270.57142857142856</v>
      </c>
      <c r="Q2615" t="str">
        <f t="shared" si="322"/>
        <v>technology</v>
      </c>
      <c r="R2615" t="str">
        <f t="shared" si="323"/>
        <v>space exploration</v>
      </c>
      <c r="S2615" s="10">
        <f t="shared" si="324"/>
        <v>41143.609884259255</v>
      </c>
      <c r="T2615" s="10">
        <f t="shared" si="325"/>
        <v>41173.609884259255</v>
      </c>
      <c r="U2615" s="11">
        <f t="shared" si="326"/>
        <v>2012</v>
      </c>
      <c r="V2615" t="str">
        <f t="shared" si="327"/>
        <v>Aug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1"/>
        <v>102</v>
      </c>
      <c r="P2616" s="5">
        <f t="shared" si="320"/>
        <v>107.1</v>
      </c>
      <c r="Q2616" t="str">
        <f t="shared" si="322"/>
        <v>technology</v>
      </c>
      <c r="R2616" t="str">
        <f t="shared" si="323"/>
        <v>space exploration</v>
      </c>
      <c r="S2616" s="10">
        <f t="shared" si="324"/>
        <v>41730.500138888885</v>
      </c>
      <c r="T2616" s="10">
        <f t="shared" si="325"/>
        <v>41759</v>
      </c>
      <c r="U2616" s="11">
        <f t="shared" si="326"/>
        <v>2014</v>
      </c>
      <c r="V2616" t="str">
        <f t="shared" si="327"/>
        <v>Apr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1"/>
        <v>169.76511744127936</v>
      </c>
      <c r="P2617" s="5">
        <f t="shared" si="320"/>
        <v>47.180555555555557</v>
      </c>
      <c r="Q2617" t="str">
        <f t="shared" si="322"/>
        <v>technology</v>
      </c>
      <c r="R2617" t="str">
        <f t="shared" si="323"/>
        <v>space exploration</v>
      </c>
      <c r="S2617" s="10">
        <f t="shared" si="324"/>
        <v>42453.288935185185</v>
      </c>
      <c r="T2617" s="10">
        <f t="shared" si="325"/>
        <v>42490.291666666664</v>
      </c>
      <c r="U2617" s="11">
        <f t="shared" si="326"/>
        <v>2016</v>
      </c>
      <c r="V2617" t="str">
        <f t="shared" si="327"/>
        <v>Mar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1"/>
        <v>114.53400000000001</v>
      </c>
      <c r="P2618" s="5">
        <f t="shared" si="320"/>
        <v>120.30882352941177</v>
      </c>
      <c r="Q2618" t="str">
        <f t="shared" si="322"/>
        <v>technology</v>
      </c>
      <c r="R2618" t="str">
        <f t="shared" si="323"/>
        <v>space exploration</v>
      </c>
      <c r="S2618" s="10">
        <f t="shared" si="324"/>
        <v>42211.786215277774</v>
      </c>
      <c r="T2618" s="10">
        <f t="shared" si="325"/>
        <v>42241.786215277774</v>
      </c>
      <c r="U2618" s="11">
        <f t="shared" si="326"/>
        <v>2015</v>
      </c>
      <c r="V2618" t="str">
        <f t="shared" si="327"/>
        <v>Jul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1"/>
        <v>877.6</v>
      </c>
      <c r="P2619" s="5">
        <f t="shared" si="320"/>
        <v>27.59748427672956</v>
      </c>
      <c r="Q2619" t="str">
        <f t="shared" si="322"/>
        <v>technology</v>
      </c>
      <c r="R2619" t="str">
        <f t="shared" si="323"/>
        <v>space exploration</v>
      </c>
      <c r="S2619" s="10">
        <f t="shared" si="324"/>
        <v>41902.666099537033</v>
      </c>
      <c r="T2619" s="10">
        <f t="shared" si="325"/>
        <v>41932.666099537033</v>
      </c>
      <c r="U2619" s="11">
        <f t="shared" si="326"/>
        <v>2014</v>
      </c>
      <c r="V2619" t="str">
        <f t="shared" si="327"/>
        <v>Sep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1"/>
        <v>105.38666666666667</v>
      </c>
      <c r="P2620" s="5">
        <f t="shared" si="320"/>
        <v>205.2987012987013</v>
      </c>
      <c r="Q2620" t="str">
        <f t="shared" si="322"/>
        <v>technology</v>
      </c>
      <c r="R2620" t="str">
        <f t="shared" si="323"/>
        <v>space exploration</v>
      </c>
      <c r="S2620" s="10">
        <f t="shared" si="324"/>
        <v>42279.584039351852</v>
      </c>
      <c r="T2620" s="10">
        <f t="shared" si="325"/>
        <v>42339.625706018516</v>
      </c>
      <c r="U2620" s="11">
        <f t="shared" si="326"/>
        <v>2015</v>
      </c>
      <c r="V2620" t="str">
        <f t="shared" si="327"/>
        <v>Oct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1"/>
        <v>188.39999999999998</v>
      </c>
      <c r="P2621" s="5">
        <f t="shared" si="320"/>
        <v>35.547169811320757</v>
      </c>
      <c r="Q2621" t="str">
        <f t="shared" si="322"/>
        <v>technology</v>
      </c>
      <c r="R2621" t="str">
        <f t="shared" si="323"/>
        <v>space exploration</v>
      </c>
      <c r="S2621" s="10">
        <f t="shared" si="324"/>
        <v>42273.67597222222</v>
      </c>
      <c r="T2621" s="10">
        <f t="shared" si="325"/>
        <v>42300.249999999993</v>
      </c>
      <c r="U2621" s="11">
        <f t="shared" si="326"/>
        <v>2015</v>
      </c>
      <c r="V2621" t="str">
        <f t="shared" si="327"/>
        <v>Sep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1"/>
        <v>143.65230769230772</v>
      </c>
      <c r="P2622" s="5">
        <f t="shared" si="320"/>
        <v>74.639488409272587</v>
      </c>
      <c r="Q2622" t="str">
        <f t="shared" si="322"/>
        <v>technology</v>
      </c>
      <c r="R2622" t="str">
        <f t="shared" si="323"/>
        <v>space exploration</v>
      </c>
      <c r="S2622" s="10">
        <f t="shared" si="324"/>
        <v>42250.958819444444</v>
      </c>
      <c r="T2622" s="10">
        <f t="shared" si="325"/>
        <v>42287.833333333336</v>
      </c>
      <c r="U2622" s="11">
        <f t="shared" si="326"/>
        <v>2015</v>
      </c>
      <c r="V2622" t="str">
        <f t="shared" si="327"/>
        <v>Sep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1"/>
        <v>145.88</v>
      </c>
      <c r="P2623" s="5">
        <f t="shared" si="320"/>
        <v>47.058064516129029</v>
      </c>
      <c r="Q2623" t="str">
        <f t="shared" si="322"/>
        <v>technology</v>
      </c>
      <c r="R2623" t="str">
        <f t="shared" si="323"/>
        <v>space exploration</v>
      </c>
      <c r="S2623" s="10">
        <f t="shared" si="324"/>
        <v>42115.539212962954</v>
      </c>
      <c r="T2623" s="10">
        <f t="shared" si="325"/>
        <v>42145.539212962954</v>
      </c>
      <c r="U2623" s="11">
        <f t="shared" si="326"/>
        <v>2015</v>
      </c>
      <c r="V2623" t="str">
        <f t="shared" si="327"/>
        <v>Apr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1"/>
        <v>131.184</v>
      </c>
      <c r="P2624" s="5">
        <f t="shared" si="320"/>
        <v>26.591351351351353</v>
      </c>
      <c r="Q2624" t="str">
        <f t="shared" si="322"/>
        <v>technology</v>
      </c>
      <c r="R2624" t="str">
        <f t="shared" si="323"/>
        <v>space exploration</v>
      </c>
      <c r="S2624" s="10">
        <f t="shared" si="324"/>
        <v>42689.534907407404</v>
      </c>
      <c r="T2624" s="10">
        <f t="shared" si="325"/>
        <v>42734.534907407404</v>
      </c>
      <c r="U2624" s="11">
        <f t="shared" si="326"/>
        <v>2016</v>
      </c>
      <c r="V2624" t="str">
        <f t="shared" si="327"/>
        <v>Nov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1"/>
        <v>113.99999999999999</v>
      </c>
      <c r="P2625" s="5">
        <f t="shared" si="320"/>
        <v>36.774193548387096</v>
      </c>
      <c r="Q2625" t="str">
        <f t="shared" si="322"/>
        <v>technology</v>
      </c>
      <c r="R2625" t="str">
        <f t="shared" si="323"/>
        <v>space exploration</v>
      </c>
      <c r="S2625" s="10">
        <f t="shared" si="324"/>
        <v>42692.048217592594</v>
      </c>
      <c r="T2625" s="10">
        <f t="shared" si="325"/>
        <v>42706.048217592594</v>
      </c>
      <c r="U2625" s="11">
        <f t="shared" si="326"/>
        <v>2016</v>
      </c>
      <c r="V2625" t="str">
        <f t="shared" si="327"/>
        <v>Nov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1"/>
        <v>1379.4206249999997</v>
      </c>
      <c r="P2626" s="5">
        <f t="shared" ref="P2626:P2689" si="328">IFERROR(E2626/L2626,0)</f>
        <v>31.820544982698959</v>
      </c>
      <c r="Q2626" t="str">
        <f t="shared" si="322"/>
        <v>technology</v>
      </c>
      <c r="R2626" t="str">
        <f t="shared" si="323"/>
        <v>space exploration</v>
      </c>
      <c r="S2626" s="10">
        <f t="shared" si="324"/>
        <v>41144.213217592594</v>
      </c>
      <c r="T2626" s="10">
        <f t="shared" si="325"/>
        <v>41165.213217592594</v>
      </c>
      <c r="U2626" s="11">
        <f t="shared" si="326"/>
        <v>2012</v>
      </c>
      <c r="V2626" t="str">
        <f t="shared" si="327"/>
        <v>Aug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9">(E2627/D2627)*100</f>
        <v>956</v>
      </c>
      <c r="P2627" s="5">
        <f t="shared" si="328"/>
        <v>27.576923076923077</v>
      </c>
      <c r="Q2627" t="str">
        <f t="shared" ref="Q2627:Q2690" si="330">LEFT(N2627,FIND("/",N2627)-1)</f>
        <v>technology</v>
      </c>
      <c r="R2627" t="str">
        <f t="shared" ref="R2627:R2690" si="331">MID(N2627,FIND("/",N2627)+1,9999)</f>
        <v>space exploration</v>
      </c>
      <c r="S2627" s="10">
        <f t="shared" ref="S2627:S2690" si="332">(((J2627/60)/60)/24)+DATE(1970,1,1)+(-5/24)</f>
        <v>42658.601944444446</v>
      </c>
      <c r="T2627" s="10">
        <f t="shared" ref="T2627:T2690" si="333">(((I2627/60)/60)/24)+DATE(1970,1,1)+(-5/24)</f>
        <v>42683.643611111103</v>
      </c>
      <c r="U2627" s="11">
        <f t="shared" ref="U2627:U2690" si="334">YEAR(S2627)</f>
        <v>2016</v>
      </c>
      <c r="V2627" t="str">
        <f t="shared" ref="V2627:V2690" si="335">TEXT(S2627, "mmm")</f>
        <v>Oct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9"/>
        <v>112.00000000000001</v>
      </c>
      <c r="P2628" s="5">
        <f t="shared" si="328"/>
        <v>56</v>
      </c>
      <c r="Q2628" t="str">
        <f t="shared" si="330"/>
        <v>technology</v>
      </c>
      <c r="R2628" t="str">
        <f t="shared" si="331"/>
        <v>space exploration</v>
      </c>
      <c r="S2628" s="10">
        <f t="shared" si="332"/>
        <v>42128.41978009259</v>
      </c>
      <c r="T2628" s="10">
        <f t="shared" si="333"/>
        <v>42158.41978009259</v>
      </c>
      <c r="U2628" s="11">
        <f t="shared" si="334"/>
        <v>2015</v>
      </c>
      <c r="V2628" t="str">
        <f t="shared" si="335"/>
        <v>May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9"/>
        <v>646.66666666666663</v>
      </c>
      <c r="P2629" s="5">
        <f t="shared" si="328"/>
        <v>21.555555555555557</v>
      </c>
      <c r="Q2629" t="str">
        <f t="shared" si="330"/>
        <v>technology</v>
      </c>
      <c r="R2629" t="str">
        <f t="shared" si="331"/>
        <v>space exploration</v>
      </c>
      <c r="S2629" s="10">
        <f t="shared" si="332"/>
        <v>42304.621076388888</v>
      </c>
      <c r="T2629" s="10">
        <f t="shared" si="333"/>
        <v>42334.66274305556</v>
      </c>
      <c r="U2629" s="11">
        <f t="shared" si="334"/>
        <v>2015</v>
      </c>
      <c r="V2629" t="str">
        <f t="shared" si="335"/>
        <v>Oct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9"/>
        <v>110.36948748510132</v>
      </c>
      <c r="P2630" s="5">
        <f t="shared" si="328"/>
        <v>44.095238095238095</v>
      </c>
      <c r="Q2630" t="str">
        <f t="shared" si="330"/>
        <v>technology</v>
      </c>
      <c r="R2630" t="str">
        <f t="shared" si="331"/>
        <v>space exploration</v>
      </c>
      <c r="S2630" s="10">
        <f t="shared" si="332"/>
        <v>41953.757719907408</v>
      </c>
      <c r="T2630" s="10">
        <f t="shared" si="333"/>
        <v>41973.757719907408</v>
      </c>
      <c r="U2630" s="11">
        <f t="shared" si="334"/>
        <v>2014</v>
      </c>
      <c r="V2630" t="str">
        <f t="shared" si="335"/>
        <v>Nov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9"/>
        <v>127.74000000000001</v>
      </c>
      <c r="P2631" s="5">
        <f t="shared" si="328"/>
        <v>63.87</v>
      </c>
      <c r="Q2631" t="str">
        <f t="shared" si="330"/>
        <v>technology</v>
      </c>
      <c r="R2631" t="str">
        <f t="shared" si="331"/>
        <v>space exploration</v>
      </c>
      <c r="S2631" s="10">
        <f t="shared" si="332"/>
        <v>42108.330115740733</v>
      </c>
      <c r="T2631" s="10">
        <f t="shared" si="333"/>
        <v>42138.330115740733</v>
      </c>
      <c r="U2631" s="11">
        <f t="shared" si="334"/>
        <v>2015</v>
      </c>
      <c r="V2631" t="str">
        <f t="shared" si="335"/>
        <v>Apr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9"/>
        <v>157.9</v>
      </c>
      <c r="P2632" s="5">
        <f t="shared" si="328"/>
        <v>38.987654320987652</v>
      </c>
      <c r="Q2632" t="str">
        <f t="shared" si="330"/>
        <v>technology</v>
      </c>
      <c r="R2632" t="str">
        <f t="shared" si="331"/>
        <v>space exploration</v>
      </c>
      <c r="S2632" s="10">
        <f t="shared" si="332"/>
        <v>42523.897129629629</v>
      </c>
      <c r="T2632" s="10">
        <f t="shared" si="333"/>
        <v>42551.208333333336</v>
      </c>
      <c r="U2632" s="11">
        <f t="shared" si="334"/>
        <v>2016</v>
      </c>
      <c r="V2632" t="str">
        <f t="shared" si="335"/>
        <v>Jun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9"/>
        <v>114.66525000000001</v>
      </c>
      <c r="P2633" s="5">
        <f t="shared" si="328"/>
        <v>80.185489510489504</v>
      </c>
      <c r="Q2633" t="str">
        <f t="shared" si="330"/>
        <v>technology</v>
      </c>
      <c r="R2633" t="str">
        <f t="shared" si="331"/>
        <v>space exploration</v>
      </c>
      <c r="S2633" s="10">
        <f t="shared" si="332"/>
        <v>42217.960960648146</v>
      </c>
      <c r="T2633" s="10">
        <f t="shared" si="333"/>
        <v>42245.960960648146</v>
      </c>
      <c r="U2633" s="11">
        <f t="shared" si="334"/>
        <v>2015</v>
      </c>
      <c r="V2633" t="str">
        <f t="shared" si="335"/>
        <v>Aug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9"/>
        <v>137.00934579439252</v>
      </c>
      <c r="P2634" s="5">
        <f t="shared" si="328"/>
        <v>34.904761904761905</v>
      </c>
      <c r="Q2634" t="str">
        <f t="shared" si="330"/>
        <v>technology</v>
      </c>
      <c r="R2634" t="str">
        <f t="shared" si="331"/>
        <v>space exploration</v>
      </c>
      <c r="S2634" s="10">
        <f t="shared" si="332"/>
        <v>42493.853460648148</v>
      </c>
      <c r="T2634" s="10">
        <f t="shared" si="333"/>
        <v>42518.853460648148</v>
      </c>
      <c r="U2634" s="11">
        <f t="shared" si="334"/>
        <v>2016</v>
      </c>
      <c r="V2634" t="str">
        <f t="shared" si="335"/>
        <v>May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9"/>
        <v>354.62</v>
      </c>
      <c r="P2635" s="5">
        <f t="shared" si="328"/>
        <v>89.100502512562812</v>
      </c>
      <c r="Q2635" t="str">
        <f t="shared" si="330"/>
        <v>technology</v>
      </c>
      <c r="R2635" t="str">
        <f t="shared" si="331"/>
        <v>space exploration</v>
      </c>
      <c r="S2635" s="10">
        <f t="shared" si="332"/>
        <v>41667.614953703705</v>
      </c>
      <c r="T2635" s="10">
        <f t="shared" si="333"/>
        <v>41697.75</v>
      </c>
      <c r="U2635" s="11">
        <f t="shared" si="334"/>
        <v>2014</v>
      </c>
      <c r="V2635" t="str">
        <f t="shared" si="335"/>
        <v>Jan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9"/>
        <v>106.02150537634409</v>
      </c>
      <c r="P2636" s="5">
        <f t="shared" si="328"/>
        <v>39.44</v>
      </c>
      <c r="Q2636" t="str">
        <f t="shared" si="330"/>
        <v>technology</v>
      </c>
      <c r="R2636" t="str">
        <f t="shared" si="331"/>
        <v>space exploration</v>
      </c>
      <c r="S2636" s="10">
        <f t="shared" si="332"/>
        <v>42612.448159722226</v>
      </c>
      <c r="T2636" s="10">
        <f t="shared" si="333"/>
        <v>42642.448159722226</v>
      </c>
      <c r="U2636" s="11">
        <f t="shared" si="334"/>
        <v>2016</v>
      </c>
      <c r="V2636" t="str">
        <f t="shared" si="335"/>
        <v>Aug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9"/>
        <v>100</v>
      </c>
      <c r="P2637" s="5">
        <f t="shared" si="328"/>
        <v>136.9047619047619</v>
      </c>
      <c r="Q2637" t="str">
        <f t="shared" si="330"/>
        <v>technology</v>
      </c>
      <c r="R2637" t="str">
        <f t="shared" si="331"/>
        <v>space exploration</v>
      </c>
      <c r="S2637" s="10">
        <f t="shared" si="332"/>
        <v>42037.742604166669</v>
      </c>
      <c r="T2637" s="10">
        <f t="shared" si="333"/>
        <v>42072.700937499998</v>
      </c>
      <c r="U2637" s="11">
        <f t="shared" si="334"/>
        <v>2015</v>
      </c>
      <c r="V2637" t="str">
        <f t="shared" si="335"/>
        <v>Feb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9"/>
        <v>187.3</v>
      </c>
      <c r="P2638" s="5">
        <f t="shared" si="328"/>
        <v>37.46</v>
      </c>
      <c r="Q2638" t="str">
        <f t="shared" si="330"/>
        <v>technology</v>
      </c>
      <c r="R2638" t="str">
        <f t="shared" si="331"/>
        <v>space exploration</v>
      </c>
      <c r="S2638" s="10">
        <f t="shared" si="332"/>
        <v>42636.406412037039</v>
      </c>
      <c r="T2638" s="10">
        <f t="shared" si="333"/>
        <v>42658.833333333336</v>
      </c>
      <c r="U2638" s="11">
        <f t="shared" si="334"/>
        <v>2016</v>
      </c>
      <c r="V2638" t="str">
        <f t="shared" si="335"/>
        <v>Sep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9"/>
        <v>166.2</v>
      </c>
      <c r="P2639" s="5">
        <f t="shared" si="328"/>
        <v>31.96153846153846</v>
      </c>
      <c r="Q2639" t="str">
        <f t="shared" si="330"/>
        <v>technology</v>
      </c>
      <c r="R2639" t="str">
        <f t="shared" si="331"/>
        <v>space exploration</v>
      </c>
      <c r="S2639" s="10">
        <f t="shared" si="332"/>
        <v>42639.341145833336</v>
      </c>
      <c r="T2639" s="10">
        <f t="shared" si="333"/>
        <v>42655.341145833336</v>
      </c>
      <c r="U2639" s="11">
        <f t="shared" si="334"/>
        <v>2016</v>
      </c>
      <c r="V2639" t="str">
        <f t="shared" si="335"/>
        <v>Sep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9"/>
        <v>101.72910662824208</v>
      </c>
      <c r="P2640" s="5">
        <f t="shared" si="328"/>
        <v>25.214285714285715</v>
      </c>
      <c r="Q2640" t="str">
        <f t="shared" si="330"/>
        <v>technology</v>
      </c>
      <c r="R2640" t="str">
        <f t="shared" si="331"/>
        <v>space exploration</v>
      </c>
      <c r="S2640" s="10">
        <f t="shared" si="332"/>
        <v>41989.70480324074</v>
      </c>
      <c r="T2640" s="10">
        <f t="shared" si="333"/>
        <v>42019.70480324074</v>
      </c>
      <c r="U2640" s="11">
        <f t="shared" si="334"/>
        <v>2014</v>
      </c>
      <c r="V2640" t="str">
        <f t="shared" si="335"/>
        <v>Dec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9"/>
        <v>164</v>
      </c>
      <c r="P2641" s="5">
        <f t="shared" si="328"/>
        <v>10.040816326530612</v>
      </c>
      <c r="Q2641" t="str">
        <f t="shared" si="330"/>
        <v>technology</v>
      </c>
      <c r="R2641" t="str">
        <f t="shared" si="331"/>
        <v>space exploration</v>
      </c>
      <c r="S2641" s="10">
        <f t="shared" si="332"/>
        <v>42024.656805555554</v>
      </c>
      <c r="T2641" s="10">
        <f t="shared" si="333"/>
        <v>42054.656805555554</v>
      </c>
      <c r="U2641" s="11">
        <f t="shared" si="334"/>
        <v>2015</v>
      </c>
      <c r="V2641" t="str">
        <f t="shared" si="335"/>
        <v>Jan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9"/>
        <v>105.66666666666666</v>
      </c>
      <c r="P2642" s="5">
        <f t="shared" si="328"/>
        <v>45.94202898550725</v>
      </c>
      <c r="Q2642" t="str">
        <f t="shared" si="330"/>
        <v>technology</v>
      </c>
      <c r="R2642" t="str">
        <f t="shared" si="331"/>
        <v>space exploration</v>
      </c>
      <c r="S2642" s="10">
        <f t="shared" si="332"/>
        <v>42102.952245370368</v>
      </c>
      <c r="T2642" s="10">
        <f t="shared" si="333"/>
        <v>42162.952245370368</v>
      </c>
      <c r="U2642" s="11">
        <f t="shared" si="334"/>
        <v>2015</v>
      </c>
      <c r="V2642" t="str">
        <f t="shared" si="335"/>
        <v>Apr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9"/>
        <v>1</v>
      </c>
      <c r="P2643" s="5">
        <f t="shared" si="328"/>
        <v>15</v>
      </c>
      <c r="Q2643" t="str">
        <f t="shared" si="330"/>
        <v>technology</v>
      </c>
      <c r="R2643" t="str">
        <f t="shared" si="331"/>
        <v>space exploration</v>
      </c>
      <c r="S2643" s="10">
        <f t="shared" si="332"/>
        <v>41880.618784722217</v>
      </c>
      <c r="T2643" s="10">
        <f t="shared" si="333"/>
        <v>41897.631249999999</v>
      </c>
      <c r="U2643" s="11">
        <f t="shared" si="334"/>
        <v>2014</v>
      </c>
      <c r="V2643" t="str">
        <f t="shared" si="335"/>
        <v>Aug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9"/>
        <v>0</v>
      </c>
      <c r="P2644" s="5">
        <f t="shared" si="328"/>
        <v>0</v>
      </c>
      <c r="Q2644" t="str">
        <f t="shared" si="330"/>
        <v>technology</v>
      </c>
      <c r="R2644" t="str">
        <f t="shared" si="331"/>
        <v>space exploration</v>
      </c>
      <c r="S2644" s="10">
        <f t="shared" si="332"/>
        <v>42536.03828703703</v>
      </c>
      <c r="T2644" s="10">
        <f t="shared" si="333"/>
        <v>42566.081249999996</v>
      </c>
      <c r="U2644" s="11">
        <f t="shared" si="334"/>
        <v>2016</v>
      </c>
      <c r="V2644" t="str">
        <f t="shared" si="335"/>
        <v>Jun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9"/>
        <v>33.559730999999999</v>
      </c>
      <c r="P2645" s="5">
        <f t="shared" si="328"/>
        <v>223.58248500999335</v>
      </c>
      <c r="Q2645" t="str">
        <f t="shared" si="330"/>
        <v>technology</v>
      </c>
      <c r="R2645" t="str">
        <f t="shared" si="331"/>
        <v>space exploration</v>
      </c>
      <c r="S2645" s="10">
        <f t="shared" si="332"/>
        <v>42689.374016203699</v>
      </c>
      <c r="T2645" s="10">
        <f t="shared" si="333"/>
        <v>42725.124305555553</v>
      </c>
      <c r="U2645" s="11">
        <f t="shared" si="334"/>
        <v>2016</v>
      </c>
      <c r="V2645" t="str">
        <f t="shared" si="335"/>
        <v>Nov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9"/>
        <v>2.0529999999999999</v>
      </c>
      <c r="P2646" s="5">
        <f t="shared" si="328"/>
        <v>39.480769230769234</v>
      </c>
      <c r="Q2646" t="str">
        <f t="shared" si="330"/>
        <v>technology</v>
      </c>
      <c r="R2646" t="str">
        <f t="shared" si="331"/>
        <v>space exploration</v>
      </c>
      <c r="S2646" s="10">
        <f t="shared" si="332"/>
        <v>42774.583738425928</v>
      </c>
      <c r="T2646" s="10">
        <f t="shared" si="333"/>
        <v>42804.583738425928</v>
      </c>
      <c r="U2646" s="11">
        <f t="shared" si="334"/>
        <v>2017</v>
      </c>
      <c r="V2646" t="str">
        <f t="shared" si="335"/>
        <v>Feb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9"/>
        <v>10.5</v>
      </c>
      <c r="P2647" s="5">
        <f t="shared" si="328"/>
        <v>91.304347826086953</v>
      </c>
      <c r="Q2647" t="str">
        <f t="shared" si="330"/>
        <v>technology</v>
      </c>
      <c r="R2647" t="str">
        <f t="shared" si="331"/>
        <v>space exploration</v>
      </c>
      <c r="S2647" s="10">
        <f t="shared" si="332"/>
        <v>41921.634293981479</v>
      </c>
      <c r="T2647" s="10">
        <f t="shared" si="333"/>
        <v>41951.675960648143</v>
      </c>
      <c r="U2647" s="11">
        <f t="shared" si="334"/>
        <v>2014</v>
      </c>
      <c r="V2647" t="str">
        <f t="shared" si="335"/>
        <v>Oct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9"/>
        <v>8.4172840000000004</v>
      </c>
      <c r="P2648" s="5">
        <f t="shared" si="328"/>
        <v>78.666205607476627</v>
      </c>
      <c r="Q2648" t="str">
        <f t="shared" si="330"/>
        <v>technology</v>
      </c>
      <c r="R2648" t="str">
        <f t="shared" si="331"/>
        <v>space exploration</v>
      </c>
      <c r="S2648" s="10">
        <f t="shared" si="332"/>
        <v>42226.10496527778</v>
      </c>
      <c r="T2648" s="10">
        <f t="shared" si="333"/>
        <v>42256.10496527778</v>
      </c>
      <c r="U2648" s="11">
        <f t="shared" si="334"/>
        <v>2015</v>
      </c>
      <c r="V2648" t="str">
        <f t="shared" si="335"/>
        <v>Aug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9"/>
        <v>1.44</v>
      </c>
      <c r="P2649" s="5">
        <f t="shared" si="328"/>
        <v>12</v>
      </c>
      <c r="Q2649" t="str">
        <f t="shared" si="330"/>
        <v>technology</v>
      </c>
      <c r="R2649" t="str">
        <f t="shared" si="331"/>
        <v>space exploration</v>
      </c>
      <c r="S2649" s="10">
        <f t="shared" si="332"/>
        <v>42200.053460648145</v>
      </c>
      <c r="T2649" s="10">
        <f t="shared" si="333"/>
        <v>42230.053460648145</v>
      </c>
      <c r="U2649" s="11">
        <f t="shared" si="334"/>
        <v>2015</v>
      </c>
      <c r="V2649" t="str">
        <f t="shared" si="335"/>
        <v>Jul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9"/>
        <v>0.88333333333333341</v>
      </c>
      <c r="P2650" s="5">
        <f t="shared" si="328"/>
        <v>17.666666666666668</v>
      </c>
      <c r="Q2650" t="str">
        <f t="shared" si="330"/>
        <v>technology</v>
      </c>
      <c r="R2650" t="str">
        <f t="shared" si="331"/>
        <v>space exploration</v>
      </c>
      <c r="S2650" s="10">
        <f t="shared" si="332"/>
        <v>42408.506481481476</v>
      </c>
      <c r="T2650" s="10">
        <f t="shared" si="333"/>
        <v>42438.506481481476</v>
      </c>
      <c r="U2650" s="11">
        <f t="shared" si="334"/>
        <v>2016</v>
      </c>
      <c r="V2650" t="str">
        <f t="shared" si="335"/>
        <v>Feb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9"/>
        <v>9.920000000000001E-2</v>
      </c>
      <c r="P2651" s="5">
        <f t="shared" si="328"/>
        <v>41.333333333333336</v>
      </c>
      <c r="Q2651" t="str">
        <f t="shared" si="330"/>
        <v>technology</v>
      </c>
      <c r="R2651" t="str">
        <f t="shared" si="331"/>
        <v>space exploration</v>
      </c>
      <c r="S2651" s="10">
        <f t="shared" si="332"/>
        <v>42341.788668981484</v>
      </c>
      <c r="T2651" s="10">
        <f t="shared" si="333"/>
        <v>42401.788668981484</v>
      </c>
      <c r="U2651" s="11">
        <f t="shared" si="334"/>
        <v>2015</v>
      </c>
      <c r="V2651" t="str">
        <f t="shared" si="335"/>
        <v>Dec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9"/>
        <v>0.59666666666666668</v>
      </c>
      <c r="P2652" s="5">
        <f t="shared" si="328"/>
        <v>71.599999999999994</v>
      </c>
      <c r="Q2652" t="str">
        <f t="shared" si="330"/>
        <v>technology</v>
      </c>
      <c r="R2652" t="str">
        <f t="shared" si="331"/>
        <v>space exploration</v>
      </c>
      <c r="S2652" s="10">
        <f t="shared" si="332"/>
        <v>42695.416006944441</v>
      </c>
      <c r="T2652" s="10">
        <f t="shared" si="333"/>
        <v>42725.416006944441</v>
      </c>
      <c r="U2652" s="11">
        <f t="shared" si="334"/>
        <v>2016</v>
      </c>
      <c r="V2652" t="str">
        <f t="shared" si="335"/>
        <v>Nov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9"/>
        <v>1.8689285714285715</v>
      </c>
      <c r="P2653" s="5">
        <f t="shared" si="328"/>
        <v>307.8235294117647</v>
      </c>
      <c r="Q2653" t="str">
        <f t="shared" si="330"/>
        <v>technology</v>
      </c>
      <c r="R2653" t="str">
        <f t="shared" si="331"/>
        <v>space exploration</v>
      </c>
      <c r="S2653" s="10">
        <f t="shared" si="332"/>
        <v>42327.597326388881</v>
      </c>
      <c r="T2653" s="10">
        <f t="shared" si="333"/>
        <v>42355.597326388881</v>
      </c>
      <c r="U2653" s="11">
        <f t="shared" si="334"/>
        <v>2015</v>
      </c>
      <c r="V2653" t="str">
        <f t="shared" si="335"/>
        <v>Nov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9"/>
        <v>0.88500000000000001</v>
      </c>
      <c r="P2654" s="5">
        <f t="shared" si="328"/>
        <v>80.454545454545453</v>
      </c>
      <c r="Q2654" t="str">
        <f t="shared" si="330"/>
        <v>technology</v>
      </c>
      <c r="R2654" t="str">
        <f t="shared" si="331"/>
        <v>space exploration</v>
      </c>
      <c r="S2654" s="10">
        <f t="shared" si="332"/>
        <v>41952.950520833336</v>
      </c>
      <c r="T2654" s="10">
        <f t="shared" si="333"/>
        <v>41982.950520833336</v>
      </c>
      <c r="U2654" s="11">
        <f t="shared" si="334"/>
        <v>2014</v>
      </c>
      <c r="V2654" t="str">
        <f t="shared" si="335"/>
        <v>Nov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9"/>
        <v>11.52156862745098</v>
      </c>
      <c r="P2655" s="5">
        <f t="shared" si="328"/>
        <v>83.942857142857136</v>
      </c>
      <c r="Q2655" t="str">
        <f t="shared" si="330"/>
        <v>technology</v>
      </c>
      <c r="R2655" t="str">
        <f t="shared" si="331"/>
        <v>space exploration</v>
      </c>
      <c r="S2655" s="10">
        <f t="shared" si="332"/>
        <v>41771.443599537037</v>
      </c>
      <c r="T2655" s="10">
        <f t="shared" si="333"/>
        <v>41802.958333333328</v>
      </c>
      <c r="U2655" s="11">
        <f t="shared" si="334"/>
        <v>2014</v>
      </c>
      <c r="V2655" t="str">
        <f t="shared" si="335"/>
        <v>May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9"/>
        <v>5.1000000000000004E-2</v>
      </c>
      <c r="P2656" s="5">
        <f t="shared" si="328"/>
        <v>8.5</v>
      </c>
      <c r="Q2656" t="str">
        <f t="shared" si="330"/>
        <v>technology</v>
      </c>
      <c r="R2656" t="str">
        <f t="shared" si="331"/>
        <v>space exploration</v>
      </c>
      <c r="S2656" s="10">
        <f t="shared" si="332"/>
        <v>42055.39266203704</v>
      </c>
      <c r="T2656" s="10">
        <f t="shared" si="333"/>
        <v>42115.350995370369</v>
      </c>
      <c r="U2656" s="11">
        <f t="shared" si="334"/>
        <v>2015</v>
      </c>
      <c r="V2656" t="str">
        <f t="shared" si="335"/>
        <v>Feb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9"/>
        <v>21.033333333333335</v>
      </c>
      <c r="P2657" s="5">
        <f t="shared" si="328"/>
        <v>73.372093023255815</v>
      </c>
      <c r="Q2657" t="str">
        <f t="shared" si="330"/>
        <v>technology</v>
      </c>
      <c r="R2657" t="str">
        <f t="shared" si="331"/>
        <v>space exploration</v>
      </c>
      <c r="S2657" s="10">
        <f t="shared" si="332"/>
        <v>42381.657951388886</v>
      </c>
      <c r="T2657" s="10">
        <f t="shared" si="333"/>
        <v>42409.624999999993</v>
      </c>
      <c r="U2657" s="11">
        <f t="shared" si="334"/>
        <v>2016</v>
      </c>
      <c r="V2657" t="str">
        <f t="shared" si="335"/>
        <v>Jan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9"/>
        <v>11.436666666666667</v>
      </c>
      <c r="P2658" s="5">
        <f t="shared" si="328"/>
        <v>112.86184210526316</v>
      </c>
      <c r="Q2658" t="str">
        <f t="shared" si="330"/>
        <v>technology</v>
      </c>
      <c r="R2658" t="str">
        <f t="shared" si="331"/>
        <v>space exploration</v>
      </c>
      <c r="S2658" s="10">
        <f t="shared" si="332"/>
        <v>42767.480185185181</v>
      </c>
      <c r="T2658" s="10">
        <f t="shared" si="333"/>
        <v>42806.583333333336</v>
      </c>
      <c r="U2658" s="11">
        <f t="shared" si="334"/>
        <v>2017</v>
      </c>
      <c r="V2658" t="str">
        <f t="shared" si="335"/>
        <v>Feb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9"/>
        <v>18.737933333333334</v>
      </c>
      <c r="P2659" s="5">
        <f t="shared" si="328"/>
        <v>95.277627118644077</v>
      </c>
      <c r="Q2659" t="str">
        <f t="shared" si="330"/>
        <v>technology</v>
      </c>
      <c r="R2659" t="str">
        <f t="shared" si="331"/>
        <v>space exploration</v>
      </c>
      <c r="S2659" s="10">
        <f t="shared" si="332"/>
        <v>42551.720520833333</v>
      </c>
      <c r="T2659" s="10">
        <f t="shared" si="333"/>
        <v>42584.854166666664</v>
      </c>
      <c r="U2659" s="11">
        <f t="shared" si="334"/>
        <v>2016</v>
      </c>
      <c r="V2659" t="str">
        <f t="shared" si="335"/>
        <v>Jun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9"/>
        <v>9.285714285714286E-2</v>
      </c>
      <c r="P2660" s="5">
        <f t="shared" si="328"/>
        <v>22.75</v>
      </c>
      <c r="Q2660" t="str">
        <f t="shared" si="330"/>
        <v>technology</v>
      </c>
      <c r="R2660" t="str">
        <f t="shared" si="331"/>
        <v>space exploration</v>
      </c>
      <c r="S2660" s="10">
        <f t="shared" si="332"/>
        <v>42551.675856481481</v>
      </c>
      <c r="T2660" s="10">
        <f t="shared" si="333"/>
        <v>42581.675856481481</v>
      </c>
      <c r="U2660" s="11">
        <f t="shared" si="334"/>
        <v>2016</v>
      </c>
      <c r="V2660" t="str">
        <f t="shared" si="335"/>
        <v>Jun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9"/>
        <v>2.7204081632653061</v>
      </c>
      <c r="P2661" s="5">
        <f t="shared" si="328"/>
        <v>133.30000000000001</v>
      </c>
      <c r="Q2661" t="str">
        <f t="shared" si="330"/>
        <v>technology</v>
      </c>
      <c r="R2661" t="str">
        <f t="shared" si="331"/>
        <v>space exploration</v>
      </c>
      <c r="S2661" s="10">
        <f t="shared" si="332"/>
        <v>42081.861226851855</v>
      </c>
      <c r="T2661" s="10">
        <f t="shared" si="333"/>
        <v>42111.861226851855</v>
      </c>
      <c r="U2661" s="11">
        <f t="shared" si="334"/>
        <v>2015</v>
      </c>
      <c r="V2661" t="str">
        <f t="shared" si="335"/>
        <v>Mar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9"/>
        <v>9.5000000000000001E-2</v>
      </c>
      <c r="P2662" s="5">
        <f t="shared" si="328"/>
        <v>3.8</v>
      </c>
      <c r="Q2662" t="str">
        <f t="shared" si="330"/>
        <v>technology</v>
      </c>
      <c r="R2662" t="str">
        <f t="shared" si="331"/>
        <v>space exploration</v>
      </c>
      <c r="S2662" s="10">
        <f t="shared" si="332"/>
        <v>42272.504837962959</v>
      </c>
      <c r="T2662" s="10">
        <f t="shared" si="333"/>
        <v>42332.546504629623</v>
      </c>
      <c r="U2662" s="11">
        <f t="shared" si="334"/>
        <v>2015</v>
      </c>
      <c r="V2662" t="str">
        <f t="shared" si="335"/>
        <v>Sep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9"/>
        <v>102.89999999999999</v>
      </c>
      <c r="P2663" s="5">
        <f t="shared" si="328"/>
        <v>85.75</v>
      </c>
      <c r="Q2663" t="str">
        <f t="shared" si="330"/>
        <v>technology</v>
      </c>
      <c r="R2663" t="str">
        <f t="shared" si="331"/>
        <v>makerspaces</v>
      </c>
      <c r="S2663" s="10">
        <f t="shared" si="332"/>
        <v>41542.750115740739</v>
      </c>
      <c r="T2663" s="10">
        <f t="shared" si="333"/>
        <v>41572.750115740739</v>
      </c>
      <c r="U2663" s="11">
        <f t="shared" si="334"/>
        <v>2013</v>
      </c>
      <c r="V2663" t="str">
        <f t="shared" si="335"/>
        <v>Sep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9"/>
        <v>106.80000000000001</v>
      </c>
      <c r="P2664" s="5">
        <f t="shared" si="328"/>
        <v>267</v>
      </c>
      <c r="Q2664" t="str">
        <f t="shared" si="330"/>
        <v>technology</v>
      </c>
      <c r="R2664" t="str">
        <f t="shared" si="331"/>
        <v>makerspaces</v>
      </c>
      <c r="S2664" s="10">
        <f t="shared" si="332"/>
        <v>42207.538344907407</v>
      </c>
      <c r="T2664" s="10">
        <f t="shared" si="333"/>
        <v>42237.538344907407</v>
      </c>
      <c r="U2664" s="11">
        <f t="shared" si="334"/>
        <v>2015</v>
      </c>
      <c r="V2664" t="str">
        <f t="shared" si="335"/>
        <v>Jul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9"/>
        <v>104.59625</v>
      </c>
      <c r="P2665" s="5">
        <f t="shared" si="328"/>
        <v>373.55803571428572</v>
      </c>
      <c r="Q2665" t="str">
        <f t="shared" si="330"/>
        <v>technology</v>
      </c>
      <c r="R2665" t="str">
        <f t="shared" si="331"/>
        <v>makerspaces</v>
      </c>
      <c r="S2665" s="10">
        <f t="shared" si="332"/>
        <v>42222.41443287037</v>
      </c>
      <c r="T2665" s="10">
        <f t="shared" si="333"/>
        <v>42251.416666666664</v>
      </c>
      <c r="U2665" s="11">
        <f t="shared" si="334"/>
        <v>2015</v>
      </c>
      <c r="V2665" t="str">
        <f t="shared" si="335"/>
        <v>Aug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9"/>
        <v>103.42857142857143</v>
      </c>
      <c r="P2666" s="5">
        <f t="shared" si="328"/>
        <v>174.03846153846155</v>
      </c>
      <c r="Q2666" t="str">
        <f t="shared" si="330"/>
        <v>technology</v>
      </c>
      <c r="R2666" t="str">
        <f t="shared" si="331"/>
        <v>makerspaces</v>
      </c>
      <c r="S2666" s="10">
        <f t="shared" si="332"/>
        <v>42312.817094907405</v>
      </c>
      <c r="T2666" s="10">
        <f t="shared" si="333"/>
        <v>42347.082638888889</v>
      </c>
      <c r="U2666" s="11">
        <f t="shared" si="334"/>
        <v>2015</v>
      </c>
      <c r="V2666" t="str">
        <f t="shared" si="335"/>
        <v>Nov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9"/>
        <v>123.14285714285715</v>
      </c>
      <c r="P2667" s="5">
        <f t="shared" si="328"/>
        <v>93.695652173913047</v>
      </c>
      <c r="Q2667" t="str">
        <f t="shared" si="330"/>
        <v>technology</v>
      </c>
      <c r="R2667" t="str">
        <f t="shared" si="331"/>
        <v>makerspaces</v>
      </c>
      <c r="S2667" s="10">
        <f t="shared" si="332"/>
        <v>42083.687199074069</v>
      </c>
      <c r="T2667" s="10">
        <f t="shared" si="333"/>
        <v>42128.687199074069</v>
      </c>
      <c r="U2667" s="11">
        <f t="shared" si="334"/>
        <v>2015</v>
      </c>
      <c r="V2667" t="str">
        <f t="shared" si="335"/>
        <v>Mar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9"/>
        <v>159.29509999999999</v>
      </c>
      <c r="P2668" s="5">
        <f t="shared" si="328"/>
        <v>77.327718446601949</v>
      </c>
      <c r="Q2668" t="str">
        <f t="shared" si="330"/>
        <v>technology</v>
      </c>
      <c r="R2668" t="str">
        <f t="shared" si="331"/>
        <v>makerspaces</v>
      </c>
      <c r="S2668" s="10">
        <f t="shared" si="332"/>
        <v>42235.55600694444</v>
      </c>
      <c r="T2668" s="10">
        <f t="shared" si="333"/>
        <v>42272.666666666664</v>
      </c>
      <c r="U2668" s="11">
        <f t="shared" si="334"/>
        <v>2015</v>
      </c>
      <c r="V2668" t="str">
        <f t="shared" si="335"/>
        <v>Aug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9"/>
        <v>110.66666666666667</v>
      </c>
      <c r="P2669" s="5">
        <f t="shared" si="328"/>
        <v>92.222222222222229</v>
      </c>
      <c r="Q2669" t="str">
        <f t="shared" si="330"/>
        <v>technology</v>
      </c>
      <c r="R2669" t="str">
        <f t="shared" si="331"/>
        <v>makerspaces</v>
      </c>
      <c r="S2669" s="10">
        <f t="shared" si="332"/>
        <v>42380.717777777776</v>
      </c>
      <c r="T2669" s="10">
        <f t="shared" si="333"/>
        <v>42410.717777777776</v>
      </c>
      <c r="U2669" s="11">
        <f t="shared" si="334"/>
        <v>2016</v>
      </c>
      <c r="V2669" t="str">
        <f t="shared" si="335"/>
        <v>Jan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9"/>
        <v>170.70000000000002</v>
      </c>
      <c r="P2670" s="5">
        <f t="shared" si="328"/>
        <v>60.964285714285715</v>
      </c>
      <c r="Q2670" t="str">
        <f t="shared" si="330"/>
        <v>technology</v>
      </c>
      <c r="R2670" t="str">
        <f t="shared" si="331"/>
        <v>makerspaces</v>
      </c>
      <c r="S2670" s="10">
        <f t="shared" si="332"/>
        <v>42275.380381944437</v>
      </c>
      <c r="T2670" s="10">
        <f t="shared" si="333"/>
        <v>42317.397222222215</v>
      </c>
      <c r="U2670" s="11">
        <f t="shared" si="334"/>
        <v>2015</v>
      </c>
      <c r="V2670" t="str">
        <f t="shared" si="335"/>
        <v>Sep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9"/>
        <v>125.125</v>
      </c>
      <c r="P2671" s="5">
        <f t="shared" si="328"/>
        <v>91</v>
      </c>
      <c r="Q2671" t="str">
        <f t="shared" si="330"/>
        <v>technology</v>
      </c>
      <c r="R2671" t="str">
        <f t="shared" si="331"/>
        <v>makerspaces</v>
      </c>
      <c r="S2671" s="10">
        <f t="shared" si="332"/>
        <v>42318.827499999999</v>
      </c>
      <c r="T2671" s="10">
        <f t="shared" si="333"/>
        <v>42378.827499999999</v>
      </c>
      <c r="U2671" s="11">
        <f t="shared" si="334"/>
        <v>2015</v>
      </c>
      <c r="V2671" t="str">
        <f t="shared" si="335"/>
        <v>Nov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9"/>
        <v>6.4158609339642041</v>
      </c>
      <c r="P2672" s="5">
        <f t="shared" si="328"/>
        <v>41.583333333333336</v>
      </c>
      <c r="Q2672" t="str">
        <f t="shared" si="330"/>
        <v>technology</v>
      </c>
      <c r="R2672" t="str">
        <f t="shared" si="331"/>
        <v>makerspaces</v>
      </c>
      <c r="S2672" s="10">
        <f t="shared" si="332"/>
        <v>41820.812268518515</v>
      </c>
      <c r="T2672" s="10">
        <f t="shared" si="333"/>
        <v>41848.812268518515</v>
      </c>
      <c r="U2672" s="11">
        <f t="shared" si="334"/>
        <v>2014</v>
      </c>
      <c r="V2672" t="str">
        <f t="shared" si="335"/>
        <v>Jun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9"/>
        <v>11.343999999999999</v>
      </c>
      <c r="P2673" s="5">
        <f t="shared" si="328"/>
        <v>33.761904761904759</v>
      </c>
      <c r="Q2673" t="str">
        <f t="shared" si="330"/>
        <v>technology</v>
      </c>
      <c r="R2673" t="str">
        <f t="shared" si="331"/>
        <v>makerspaces</v>
      </c>
      <c r="S2673" s="10">
        <f t="shared" si="332"/>
        <v>41962.540694444448</v>
      </c>
      <c r="T2673" s="10">
        <f t="shared" si="333"/>
        <v>41992.609722222223</v>
      </c>
      <c r="U2673" s="11">
        <f t="shared" si="334"/>
        <v>2014</v>
      </c>
      <c r="V2673" t="str">
        <f t="shared" si="335"/>
        <v>Nov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9"/>
        <v>33.19</v>
      </c>
      <c r="P2674" s="5">
        <f t="shared" si="328"/>
        <v>70.61702127659575</v>
      </c>
      <c r="Q2674" t="str">
        <f t="shared" si="330"/>
        <v>technology</v>
      </c>
      <c r="R2674" t="str">
        <f t="shared" si="331"/>
        <v>makerspaces</v>
      </c>
      <c r="S2674" s="10">
        <f t="shared" si="332"/>
        <v>42344.675810185181</v>
      </c>
      <c r="T2674" s="10">
        <f t="shared" si="333"/>
        <v>42366.041666666664</v>
      </c>
      <c r="U2674" s="11">
        <f t="shared" si="334"/>
        <v>2015</v>
      </c>
      <c r="V2674" t="str">
        <f t="shared" si="335"/>
        <v>Dec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9"/>
        <v>27.58</v>
      </c>
      <c r="P2675" s="5">
        <f t="shared" si="328"/>
        <v>167.15151515151516</v>
      </c>
      <c r="Q2675" t="str">
        <f t="shared" si="330"/>
        <v>technology</v>
      </c>
      <c r="R2675" t="str">
        <f t="shared" si="331"/>
        <v>makerspaces</v>
      </c>
      <c r="S2675" s="10">
        <f t="shared" si="332"/>
        <v>41912.333321759259</v>
      </c>
      <c r="T2675" s="10">
        <f t="shared" si="333"/>
        <v>41941.739583333328</v>
      </c>
      <c r="U2675" s="11">
        <f t="shared" si="334"/>
        <v>2014</v>
      </c>
      <c r="V2675" t="str">
        <f t="shared" si="335"/>
        <v>Sep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9"/>
        <v>62.839999999999996</v>
      </c>
      <c r="P2676" s="5">
        <f t="shared" si="328"/>
        <v>128.61988304093566</v>
      </c>
      <c r="Q2676" t="str">
        <f t="shared" si="330"/>
        <v>technology</v>
      </c>
      <c r="R2676" t="str">
        <f t="shared" si="331"/>
        <v>makerspaces</v>
      </c>
      <c r="S2676" s="10">
        <f t="shared" si="332"/>
        <v>42529.424421296295</v>
      </c>
      <c r="T2676" s="10">
        <f t="shared" si="333"/>
        <v>42555.999305555553</v>
      </c>
      <c r="U2676" s="11">
        <f t="shared" si="334"/>
        <v>2016</v>
      </c>
      <c r="V2676" t="str">
        <f t="shared" si="335"/>
        <v>Jun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9"/>
        <v>7.5880000000000001</v>
      </c>
      <c r="P2677" s="5">
        <f t="shared" si="328"/>
        <v>65.41379310344827</v>
      </c>
      <c r="Q2677" t="str">
        <f t="shared" si="330"/>
        <v>technology</v>
      </c>
      <c r="R2677" t="str">
        <f t="shared" si="331"/>
        <v>makerspaces</v>
      </c>
      <c r="S2677" s="10">
        <f t="shared" si="332"/>
        <v>41923.649178240739</v>
      </c>
      <c r="T2677" s="10">
        <f t="shared" si="333"/>
        <v>41953.690844907404</v>
      </c>
      <c r="U2677" s="11">
        <f t="shared" si="334"/>
        <v>2014</v>
      </c>
      <c r="V2677" t="str">
        <f t="shared" si="335"/>
        <v>Oct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9"/>
        <v>50.38095238095238</v>
      </c>
      <c r="P2678" s="5">
        <f t="shared" si="328"/>
        <v>117.55555555555556</v>
      </c>
      <c r="Q2678" t="str">
        <f t="shared" si="330"/>
        <v>technology</v>
      </c>
      <c r="R2678" t="str">
        <f t="shared" si="331"/>
        <v>makerspaces</v>
      </c>
      <c r="S2678" s="10">
        <f t="shared" si="332"/>
        <v>42482.416365740741</v>
      </c>
      <c r="T2678" s="10">
        <f t="shared" si="333"/>
        <v>42512.416365740741</v>
      </c>
      <c r="U2678" s="11">
        <f t="shared" si="334"/>
        <v>2016</v>
      </c>
      <c r="V2678" t="str">
        <f t="shared" si="335"/>
        <v>Apr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9"/>
        <v>17.512820512820511</v>
      </c>
      <c r="P2679" s="5">
        <f t="shared" si="328"/>
        <v>126.48148148148148</v>
      </c>
      <c r="Q2679" t="str">
        <f t="shared" si="330"/>
        <v>technology</v>
      </c>
      <c r="R2679" t="str">
        <f t="shared" si="331"/>
        <v>makerspaces</v>
      </c>
      <c r="S2679" s="10">
        <f t="shared" si="332"/>
        <v>41792.821099537032</v>
      </c>
      <c r="T2679" s="10">
        <f t="shared" si="333"/>
        <v>41822.821099537032</v>
      </c>
      <c r="U2679" s="11">
        <f t="shared" si="334"/>
        <v>2014</v>
      </c>
      <c r="V2679" t="str">
        <f t="shared" si="335"/>
        <v>Jun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9"/>
        <v>1.375E-2</v>
      </c>
      <c r="P2680" s="5">
        <f t="shared" si="328"/>
        <v>550</v>
      </c>
      <c r="Q2680" t="str">
        <f t="shared" si="330"/>
        <v>technology</v>
      </c>
      <c r="R2680" t="str">
        <f t="shared" si="331"/>
        <v>makerspaces</v>
      </c>
      <c r="S2680" s="10">
        <f t="shared" si="332"/>
        <v>42241.589872685181</v>
      </c>
      <c r="T2680" s="10">
        <f t="shared" si="333"/>
        <v>42271.589872685181</v>
      </c>
      <c r="U2680" s="11">
        <f t="shared" si="334"/>
        <v>2015</v>
      </c>
      <c r="V2680" t="str">
        <f t="shared" si="335"/>
        <v>Aug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9"/>
        <v>0.33</v>
      </c>
      <c r="P2681" s="5">
        <f t="shared" si="328"/>
        <v>44</v>
      </c>
      <c r="Q2681" t="str">
        <f t="shared" si="330"/>
        <v>technology</v>
      </c>
      <c r="R2681" t="str">
        <f t="shared" si="331"/>
        <v>makerspaces</v>
      </c>
      <c r="S2681" s="10">
        <f t="shared" si="332"/>
        <v>42032.792754629627</v>
      </c>
      <c r="T2681" s="10">
        <f t="shared" si="333"/>
        <v>42062.792754629627</v>
      </c>
      <c r="U2681" s="11">
        <f t="shared" si="334"/>
        <v>2015</v>
      </c>
      <c r="V2681" t="str">
        <f t="shared" si="335"/>
        <v>Jan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9"/>
        <v>0.86250000000000004</v>
      </c>
      <c r="P2682" s="5">
        <f t="shared" si="328"/>
        <v>69</v>
      </c>
      <c r="Q2682" t="str">
        <f t="shared" si="330"/>
        <v>technology</v>
      </c>
      <c r="R2682" t="str">
        <f t="shared" si="331"/>
        <v>makerspaces</v>
      </c>
      <c r="S2682" s="10">
        <f t="shared" si="332"/>
        <v>42436.003368055557</v>
      </c>
      <c r="T2682" s="10">
        <f t="shared" si="333"/>
        <v>42465.961701388886</v>
      </c>
      <c r="U2682" s="11">
        <f t="shared" si="334"/>
        <v>2016</v>
      </c>
      <c r="V2682" t="str">
        <f t="shared" si="335"/>
        <v>Mar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9"/>
        <v>0.6875</v>
      </c>
      <c r="P2683" s="5">
        <f t="shared" si="328"/>
        <v>27.5</v>
      </c>
      <c r="Q2683" t="str">
        <f t="shared" si="330"/>
        <v>food</v>
      </c>
      <c r="R2683" t="str">
        <f t="shared" si="331"/>
        <v>food trucks</v>
      </c>
      <c r="S2683" s="10">
        <f t="shared" si="332"/>
        <v>41805.686921296292</v>
      </c>
      <c r="T2683" s="10">
        <f t="shared" si="333"/>
        <v>41830.686921296292</v>
      </c>
      <c r="U2683" s="11">
        <f t="shared" si="334"/>
        <v>2014</v>
      </c>
      <c r="V2683" t="str">
        <f t="shared" si="335"/>
        <v>Jun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9"/>
        <v>28.299999999999997</v>
      </c>
      <c r="P2684" s="5">
        <f t="shared" si="328"/>
        <v>84.9</v>
      </c>
      <c r="Q2684" t="str">
        <f t="shared" si="330"/>
        <v>food</v>
      </c>
      <c r="R2684" t="str">
        <f t="shared" si="331"/>
        <v>food trucks</v>
      </c>
      <c r="S2684" s="10">
        <f t="shared" si="332"/>
        <v>41932.663657407407</v>
      </c>
      <c r="T2684" s="10">
        <f t="shared" si="333"/>
        <v>41965.040972222218</v>
      </c>
      <c r="U2684" s="11">
        <f t="shared" si="334"/>
        <v>2014</v>
      </c>
      <c r="V2684" t="str">
        <f t="shared" si="335"/>
        <v>Oct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9"/>
        <v>0.24</v>
      </c>
      <c r="P2685" s="5">
        <f t="shared" si="328"/>
        <v>12</v>
      </c>
      <c r="Q2685" t="str">
        <f t="shared" si="330"/>
        <v>food</v>
      </c>
      <c r="R2685" t="str">
        <f t="shared" si="331"/>
        <v>food trucks</v>
      </c>
      <c r="S2685" s="10">
        <f t="shared" si="332"/>
        <v>42034.546759259254</v>
      </c>
      <c r="T2685" s="10">
        <f t="shared" si="333"/>
        <v>42064.546759259254</v>
      </c>
      <c r="U2685" s="11">
        <f t="shared" si="334"/>
        <v>2015</v>
      </c>
      <c r="V2685" t="str">
        <f t="shared" si="335"/>
        <v>Jan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9"/>
        <v>1.1428571428571428</v>
      </c>
      <c r="P2686" s="5">
        <f t="shared" si="328"/>
        <v>200</v>
      </c>
      <c r="Q2686" t="str">
        <f t="shared" si="330"/>
        <v>food</v>
      </c>
      <c r="R2686" t="str">
        <f t="shared" si="331"/>
        <v>food trucks</v>
      </c>
      <c r="S2686" s="10">
        <f t="shared" si="332"/>
        <v>41820.706307870365</v>
      </c>
      <c r="T2686" s="10">
        <f t="shared" si="333"/>
        <v>41860.706307870365</v>
      </c>
      <c r="U2686" s="11">
        <f t="shared" si="334"/>
        <v>2014</v>
      </c>
      <c r="V2686" t="str">
        <f t="shared" si="335"/>
        <v>Jun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9"/>
        <v>0.02</v>
      </c>
      <c r="P2687" s="5">
        <f t="shared" si="328"/>
        <v>10</v>
      </c>
      <c r="Q2687" t="str">
        <f t="shared" si="330"/>
        <v>food</v>
      </c>
      <c r="R2687" t="str">
        <f t="shared" si="331"/>
        <v>food trucks</v>
      </c>
      <c r="S2687" s="10">
        <f t="shared" si="332"/>
        <v>42061.487615740734</v>
      </c>
      <c r="T2687" s="10">
        <f t="shared" si="333"/>
        <v>42121.445949074077</v>
      </c>
      <c r="U2687" s="11">
        <f t="shared" si="334"/>
        <v>2015</v>
      </c>
      <c r="V2687" t="str">
        <f t="shared" si="335"/>
        <v>Feb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9"/>
        <v>0</v>
      </c>
      <c r="P2688" s="5">
        <f t="shared" si="328"/>
        <v>0</v>
      </c>
      <c r="Q2688" t="str">
        <f t="shared" si="330"/>
        <v>food</v>
      </c>
      <c r="R2688" t="str">
        <f t="shared" si="331"/>
        <v>food trucks</v>
      </c>
      <c r="S2688" s="10">
        <f t="shared" si="332"/>
        <v>41892.766469907401</v>
      </c>
      <c r="T2688" s="10">
        <f t="shared" si="333"/>
        <v>41912.766469907401</v>
      </c>
      <c r="U2688" s="11">
        <f t="shared" si="334"/>
        <v>2014</v>
      </c>
      <c r="V2688" t="str">
        <f t="shared" si="335"/>
        <v>Sep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9"/>
        <v>0</v>
      </c>
      <c r="P2689" s="5">
        <f t="shared" si="328"/>
        <v>0</v>
      </c>
      <c r="Q2689" t="str">
        <f t="shared" si="330"/>
        <v>food</v>
      </c>
      <c r="R2689" t="str">
        <f t="shared" si="331"/>
        <v>food trucks</v>
      </c>
      <c r="S2689" s="10">
        <f t="shared" si="332"/>
        <v>42154.431921296295</v>
      </c>
      <c r="T2689" s="10">
        <f t="shared" si="333"/>
        <v>42184.431921296295</v>
      </c>
      <c r="U2689" s="11">
        <f t="shared" si="334"/>
        <v>2015</v>
      </c>
      <c r="V2689" t="str">
        <f t="shared" si="335"/>
        <v>May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9"/>
        <v>0.14799999999999999</v>
      </c>
      <c r="P2690" s="5">
        <f t="shared" ref="P2690:P2753" si="336">IFERROR(E2690/L2690,0)</f>
        <v>5.2857142857142856</v>
      </c>
      <c r="Q2690" t="str">
        <f t="shared" si="330"/>
        <v>food</v>
      </c>
      <c r="R2690" t="str">
        <f t="shared" si="331"/>
        <v>food trucks</v>
      </c>
      <c r="S2690" s="10">
        <f t="shared" si="332"/>
        <v>42027.910532407412</v>
      </c>
      <c r="T2690" s="10">
        <f t="shared" si="333"/>
        <v>42058.916666666664</v>
      </c>
      <c r="U2690" s="11">
        <f t="shared" si="334"/>
        <v>2015</v>
      </c>
      <c r="V2690" t="str">
        <f t="shared" si="335"/>
        <v>Jan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7">(E2691/D2691)*100</f>
        <v>2.8571428571428571E-3</v>
      </c>
      <c r="P2691" s="5">
        <f t="shared" si="336"/>
        <v>1</v>
      </c>
      <c r="Q2691" t="str">
        <f t="shared" ref="Q2691:Q2754" si="338">LEFT(N2691,FIND("/",N2691)-1)</f>
        <v>food</v>
      </c>
      <c r="R2691" t="str">
        <f t="shared" ref="R2691:R2754" si="339">MID(N2691,FIND("/",N2691)+1,9999)</f>
        <v>food trucks</v>
      </c>
      <c r="S2691" s="10">
        <f t="shared" ref="S2691:S2754" si="340">(((J2691/60)/60)/24)+DATE(1970,1,1)+(-5/24)</f>
        <v>42551.753356481473</v>
      </c>
      <c r="T2691" s="10">
        <f t="shared" ref="T2691:T2754" si="341">(((I2691/60)/60)/24)+DATE(1970,1,1)+(-5/24)</f>
        <v>42581.753356481473</v>
      </c>
      <c r="U2691" s="11">
        <f t="shared" ref="U2691:U2754" si="342">YEAR(S2691)</f>
        <v>2016</v>
      </c>
      <c r="V2691" t="str">
        <f t="shared" ref="V2691:V2754" si="343">TEXT(S2691, "mmm")</f>
        <v>Jun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7"/>
        <v>10.7325</v>
      </c>
      <c r="P2692" s="5">
        <f t="shared" si="336"/>
        <v>72.762711864406782</v>
      </c>
      <c r="Q2692" t="str">
        <f t="shared" si="338"/>
        <v>food</v>
      </c>
      <c r="R2692" t="str">
        <f t="shared" si="339"/>
        <v>food trucks</v>
      </c>
      <c r="S2692" s="10">
        <f t="shared" si="340"/>
        <v>42112.89671296296</v>
      </c>
      <c r="T2692" s="10">
        <f t="shared" si="341"/>
        <v>42157.89671296296</v>
      </c>
      <c r="U2692" s="11">
        <f t="shared" si="342"/>
        <v>2015</v>
      </c>
      <c r="V2692" t="str">
        <f t="shared" si="343"/>
        <v>Apr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7"/>
        <v>5.3846153846153842E-2</v>
      </c>
      <c r="P2693" s="5">
        <f t="shared" si="336"/>
        <v>17.5</v>
      </c>
      <c r="Q2693" t="str">
        <f t="shared" si="338"/>
        <v>food</v>
      </c>
      <c r="R2693" t="str">
        <f t="shared" si="339"/>
        <v>food trucks</v>
      </c>
      <c r="S2693" s="10">
        <f t="shared" si="340"/>
        <v>42089.515706018516</v>
      </c>
      <c r="T2693" s="10">
        <f t="shared" si="341"/>
        <v>42134.515706018516</v>
      </c>
      <c r="U2693" s="11">
        <f t="shared" si="342"/>
        <v>2015</v>
      </c>
      <c r="V2693" t="str">
        <f t="shared" si="343"/>
        <v>Mar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7"/>
        <v>0.7142857142857143</v>
      </c>
      <c r="P2694" s="5">
        <f t="shared" si="336"/>
        <v>25</v>
      </c>
      <c r="Q2694" t="str">
        <f t="shared" si="338"/>
        <v>food</v>
      </c>
      <c r="R2694" t="str">
        <f t="shared" si="339"/>
        <v>food trucks</v>
      </c>
      <c r="S2694" s="10">
        <f t="shared" si="340"/>
        <v>42058.125694444439</v>
      </c>
      <c r="T2694" s="10">
        <f t="shared" si="341"/>
        <v>42088.084027777775</v>
      </c>
      <c r="U2694" s="11">
        <f t="shared" si="342"/>
        <v>2015</v>
      </c>
      <c r="V2694" t="str">
        <f t="shared" si="343"/>
        <v>Feb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7"/>
        <v>0.8</v>
      </c>
      <c r="P2695" s="5">
        <f t="shared" si="336"/>
        <v>13.333333333333334</v>
      </c>
      <c r="Q2695" t="str">
        <f t="shared" si="338"/>
        <v>food</v>
      </c>
      <c r="R2695" t="str">
        <f t="shared" si="339"/>
        <v>food trucks</v>
      </c>
      <c r="S2695" s="10">
        <f t="shared" si="340"/>
        <v>41833.930162037032</v>
      </c>
      <c r="T2695" s="10">
        <f t="shared" si="341"/>
        <v>41863.930162037032</v>
      </c>
      <c r="U2695" s="11">
        <f t="shared" si="342"/>
        <v>2014</v>
      </c>
      <c r="V2695" t="str">
        <f t="shared" si="343"/>
        <v>Jul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7"/>
        <v>3.3333333333333335E-3</v>
      </c>
      <c r="P2696" s="5">
        <f t="shared" si="336"/>
        <v>1</v>
      </c>
      <c r="Q2696" t="str">
        <f t="shared" si="338"/>
        <v>food</v>
      </c>
      <c r="R2696" t="str">
        <f t="shared" si="339"/>
        <v>food trucks</v>
      </c>
      <c r="S2696" s="10">
        <f t="shared" si="340"/>
        <v>41877.932164351849</v>
      </c>
      <c r="T2696" s="10">
        <f t="shared" si="341"/>
        <v>41907.932164351849</v>
      </c>
      <c r="U2696" s="11">
        <f t="shared" si="342"/>
        <v>2014</v>
      </c>
      <c r="V2696" t="str">
        <f t="shared" si="343"/>
        <v>Aug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7"/>
        <v>0.47333333333333333</v>
      </c>
      <c r="P2697" s="5">
        <f t="shared" si="336"/>
        <v>23.666666666666668</v>
      </c>
      <c r="Q2697" t="str">
        <f t="shared" si="338"/>
        <v>food</v>
      </c>
      <c r="R2697" t="str">
        <f t="shared" si="339"/>
        <v>food trucks</v>
      </c>
      <c r="S2697" s="10">
        <f t="shared" si="340"/>
        <v>42047.973587962959</v>
      </c>
      <c r="T2697" s="10">
        <f t="shared" si="341"/>
        <v>42107.931921296295</v>
      </c>
      <c r="U2697" s="11">
        <f t="shared" si="342"/>
        <v>2015</v>
      </c>
      <c r="V2697" t="str">
        <f t="shared" si="343"/>
        <v>Feb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7"/>
        <v>5.65</v>
      </c>
      <c r="P2698" s="5">
        <f t="shared" si="336"/>
        <v>89.21052631578948</v>
      </c>
      <c r="Q2698" t="str">
        <f t="shared" si="338"/>
        <v>food</v>
      </c>
      <c r="R2698" t="str">
        <f t="shared" si="339"/>
        <v>food trucks</v>
      </c>
      <c r="S2698" s="10">
        <f t="shared" si="340"/>
        <v>41964.636111111111</v>
      </c>
      <c r="T2698" s="10">
        <f t="shared" si="341"/>
        <v>41998.636111111111</v>
      </c>
      <c r="U2698" s="11">
        <f t="shared" si="342"/>
        <v>2014</v>
      </c>
      <c r="V2698" t="str">
        <f t="shared" si="343"/>
        <v>Nov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7"/>
        <v>26.35217391304348</v>
      </c>
      <c r="P2699" s="5">
        <f t="shared" si="336"/>
        <v>116.55769230769231</v>
      </c>
      <c r="Q2699" t="str">
        <f t="shared" si="338"/>
        <v>food</v>
      </c>
      <c r="R2699" t="str">
        <f t="shared" si="339"/>
        <v>food trucks</v>
      </c>
      <c r="S2699" s="10">
        <f t="shared" si="340"/>
        <v>42187.731747685182</v>
      </c>
      <c r="T2699" s="10">
        <f t="shared" si="341"/>
        <v>42218.708333333336</v>
      </c>
      <c r="U2699" s="11">
        <f t="shared" si="342"/>
        <v>2015</v>
      </c>
      <c r="V2699" t="str">
        <f t="shared" si="343"/>
        <v>Jul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7"/>
        <v>0.325125</v>
      </c>
      <c r="P2700" s="5">
        <f t="shared" si="336"/>
        <v>13.005000000000001</v>
      </c>
      <c r="Q2700" t="str">
        <f t="shared" si="338"/>
        <v>food</v>
      </c>
      <c r="R2700" t="str">
        <f t="shared" si="339"/>
        <v>food trucks</v>
      </c>
      <c r="S2700" s="10">
        <f t="shared" si="340"/>
        <v>41787.689907407403</v>
      </c>
      <c r="T2700" s="10">
        <f t="shared" si="341"/>
        <v>41817.689907407403</v>
      </c>
      <c r="U2700" s="11">
        <f t="shared" si="342"/>
        <v>2014</v>
      </c>
      <c r="V2700" t="str">
        <f t="shared" si="343"/>
        <v>May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7"/>
        <v>0</v>
      </c>
      <c r="P2701" s="5">
        <f t="shared" si="336"/>
        <v>0</v>
      </c>
      <c r="Q2701" t="str">
        <f t="shared" si="338"/>
        <v>food</v>
      </c>
      <c r="R2701" t="str">
        <f t="shared" si="339"/>
        <v>food trucks</v>
      </c>
      <c r="S2701" s="10">
        <f t="shared" si="340"/>
        <v>41829.688229166662</v>
      </c>
      <c r="T2701" s="10">
        <f t="shared" si="341"/>
        <v>41859.688229166662</v>
      </c>
      <c r="U2701" s="11">
        <f t="shared" si="342"/>
        <v>2014</v>
      </c>
      <c r="V2701" t="str">
        <f t="shared" si="343"/>
        <v>Jul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7"/>
        <v>0.7000700070007001</v>
      </c>
      <c r="P2702" s="5">
        <f t="shared" si="336"/>
        <v>17.5</v>
      </c>
      <c r="Q2702" t="str">
        <f t="shared" si="338"/>
        <v>food</v>
      </c>
      <c r="R2702" t="str">
        <f t="shared" si="339"/>
        <v>food trucks</v>
      </c>
      <c r="S2702" s="10">
        <f t="shared" si="340"/>
        <v>41870.666342592594</v>
      </c>
      <c r="T2702" s="10">
        <f t="shared" si="341"/>
        <v>41900.666342592594</v>
      </c>
      <c r="U2702" s="11">
        <f t="shared" si="342"/>
        <v>2014</v>
      </c>
      <c r="V2702" t="str">
        <f t="shared" si="343"/>
        <v>Aug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7"/>
        <v>46.176470588235297</v>
      </c>
      <c r="P2703" s="5">
        <f t="shared" si="336"/>
        <v>34.130434782608695</v>
      </c>
      <c r="Q2703" t="str">
        <f t="shared" si="338"/>
        <v>theater</v>
      </c>
      <c r="R2703" t="str">
        <f t="shared" si="339"/>
        <v>spaces</v>
      </c>
      <c r="S2703" s="10">
        <f t="shared" si="340"/>
        <v>42801.566365740735</v>
      </c>
      <c r="T2703" s="10">
        <f t="shared" si="341"/>
        <v>42832.524699074071</v>
      </c>
      <c r="U2703" s="11">
        <f t="shared" si="342"/>
        <v>2017</v>
      </c>
      <c r="V2703" t="str">
        <f t="shared" si="343"/>
        <v>Mar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7"/>
        <v>34.410000000000004</v>
      </c>
      <c r="P2704" s="5">
        <f t="shared" si="336"/>
        <v>132.34615384615384</v>
      </c>
      <c r="Q2704" t="str">
        <f t="shared" si="338"/>
        <v>theater</v>
      </c>
      <c r="R2704" t="str">
        <f t="shared" si="339"/>
        <v>spaces</v>
      </c>
      <c r="S2704" s="10">
        <f t="shared" si="340"/>
        <v>42800.593483796292</v>
      </c>
      <c r="T2704" s="10">
        <f t="shared" si="341"/>
        <v>42830.551817129628</v>
      </c>
      <c r="U2704" s="11">
        <f t="shared" si="342"/>
        <v>2017</v>
      </c>
      <c r="V2704" t="str">
        <f t="shared" si="343"/>
        <v>Mar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7"/>
        <v>103.75000000000001</v>
      </c>
      <c r="P2705" s="5">
        <f t="shared" si="336"/>
        <v>922.22222222222217</v>
      </c>
      <c r="Q2705" t="str">
        <f t="shared" si="338"/>
        <v>theater</v>
      </c>
      <c r="R2705" t="str">
        <f t="shared" si="339"/>
        <v>spaces</v>
      </c>
      <c r="S2705" s="10">
        <f t="shared" si="340"/>
        <v>42756.481828703698</v>
      </c>
      <c r="T2705" s="10">
        <f t="shared" si="341"/>
        <v>42816.440162037034</v>
      </c>
      <c r="U2705" s="11">
        <f t="shared" si="342"/>
        <v>2017</v>
      </c>
      <c r="V2705" t="str">
        <f t="shared" si="343"/>
        <v>Jan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7"/>
        <v>6.0263157894736841</v>
      </c>
      <c r="P2706" s="5">
        <f t="shared" si="336"/>
        <v>163.57142857142858</v>
      </c>
      <c r="Q2706" t="str">
        <f t="shared" si="338"/>
        <v>theater</v>
      </c>
      <c r="R2706" t="str">
        <f t="shared" si="339"/>
        <v>spaces</v>
      </c>
      <c r="S2706" s="10">
        <f t="shared" si="340"/>
        <v>42787.654097222221</v>
      </c>
      <c r="T2706" s="10">
        <f t="shared" si="341"/>
        <v>42830.61243055555</v>
      </c>
      <c r="U2706" s="11">
        <f t="shared" si="342"/>
        <v>2017</v>
      </c>
      <c r="V2706" t="str">
        <f t="shared" si="343"/>
        <v>Feb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7"/>
        <v>10.539393939393939</v>
      </c>
      <c r="P2707" s="5">
        <f t="shared" si="336"/>
        <v>217.375</v>
      </c>
      <c r="Q2707" t="str">
        <f t="shared" si="338"/>
        <v>theater</v>
      </c>
      <c r="R2707" t="str">
        <f t="shared" si="339"/>
        <v>spaces</v>
      </c>
      <c r="S2707" s="10">
        <f t="shared" si="340"/>
        <v>42773.70784722222</v>
      </c>
      <c r="T2707" s="10">
        <f t="shared" si="341"/>
        <v>42818.666180555556</v>
      </c>
      <c r="U2707" s="11">
        <f t="shared" si="342"/>
        <v>2017</v>
      </c>
      <c r="V2707" t="str">
        <f t="shared" si="343"/>
        <v>Feb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7"/>
        <v>112.29714285714284</v>
      </c>
      <c r="P2708" s="5">
        <f t="shared" si="336"/>
        <v>149.44486692015209</v>
      </c>
      <c r="Q2708" t="str">
        <f t="shared" si="338"/>
        <v>theater</v>
      </c>
      <c r="R2708" t="str">
        <f t="shared" si="339"/>
        <v>spaces</v>
      </c>
      <c r="S2708" s="10">
        <f t="shared" si="340"/>
        <v>41899.086608796293</v>
      </c>
      <c r="T2708" s="10">
        <f t="shared" si="341"/>
        <v>41928.082638888889</v>
      </c>
      <c r="U2708" s="11">
        <f t="shared" si="342"/>
        <v>2014</v>
      </c>
      <c r="V2708" t="str">
        <f t="shared" si="343"/>
        <v>Sep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7"/>
        <v>350.84462500000001</v>
      </c>
      <c r="P2709" s="5">
        <f t="shared" si="336"/>
        <v>71.237487309644663</v>
      </c>
      <c r="Q2709" t="str">
        <f t="shared" si="338"/>
        <v>theater</v>
      </c>
      <c r="R2709" t="str">
        <f t="shared" si="339"/>
        <v>spaces</v>
      </c>
      <c r="S2709" s="10">
        <f t="shared" si="340"/>
        <v>41391.574571759258</v>
      </c>
      <c r="T2709" s="10">
        <f t="shared" si="341"/>
        <v>41421.082638888889</v>
      </c>
      <c r="U2709" s="11">
        <f t="shared" si="342"/>
        <v>2013</v>
      </c>
      <c r="V2709" t="str">
        <f t="shared" si="343"/>
        <v>Apr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7"/>
        <v>233.21535</v>
      </c>
      <c r="P2710" s="5">
        <f t="shared" si="336"/>
        <v>44.464318398474738</v>
      </c>
      <c r="Q2710" t="str">
        <f t="shared" si="338"/>
        <v>theater</v>
      </c>
      <c r="R2710" t="str">
        <f t="shared" si="339"/>
        <v>spaces</v>
      </c>
      <c r="S2710" s="10">
        <f t="shared" si="340"/>
        <v>42512.489884259259</v>
      </c>
      <c r="T2710" s="10">
        <f t="shared" si="341"/>
        <v>42572.489884259259</v>
      </c>
      <c r="U2710" s="11">
        <f t="shared" si="342"/>
        <v>2016</v>
      </c>
      <c r="V2710" t="str">
        <f t="shared" si="343"/>
        <v>May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7"/>
        <v>101.60599999999999</v>
      </c>
      <c r="P2711" s="5">
        <f t="shared" si="336"/>
        <v>164.94480519480518</v>
      </c>
      <c r="Q2711" t="str">
        <f t="shared" si="338"/>
        <v>theater</v>
      </c>
      <c r="R2711" t="str">
        <f t="shared" si="339"/>
        <v>spaces</v>
      </c>
      <c r="S2711" s="10">
        <f t="shared" si="340"/>
        <v>42611.941446759258</v>
      </c>
      <c r="T2711" s="10">
        <f t="shared" si="341"/>
        <v>42646.957638888889</v>
      </c>
      <c r="U2711" s="11">
        <f t="shared" si="342"/>
        <v>2016</v>
      </c>
      <c r="V2711" t="str">
        <f t="shared" si="343"/>
        <v>Aug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7"/>
        <v>153.90035000000003</v>
      </c>
      <c r="P2712" s="5">
        <f t="shared" si="336"/>
        <v>84.871516544117654</v>
      </c>
      <c r="Q2712" t="str">
        <f t="shared" si="338"/>
        <v>theater</v>
      </c>
      <c r="R2712" t="str">
        <f t="shared" si="339"/>
        <v>spaces</v>
      </c>
      <c r="S2712" s="10">
        <f t="shared" si="340"/>
        <v>41828.021157407406</v>
      </c>
      <c r="T2712" s="10">
        <f t="shared" si="341"/>
        <v>41859.875</v>
      </c>
      <c r="U2712" s="11">
        <f t="shared" si="342"/>
        <v>2014</v>
      </c>
      <c r="V2712" t="str">
        <f t="shared" si="343"/>
        <v>Jul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7"/>
        <v>100.7161125319693</v>
      </c>
      <c r="P2713" s="5">
        <f t="shared" si="336"/>
        <v>53.945205479452056</v>
      </c>
      <c r="Q2713" t="str">
        <f t="shared" si="338"/>
        <v>theater</v>
      </c>
      <c r="R2713" t="str">
        <f t="shared" si="339"/>
        <v>spaces</v>
      </c>
      <c r="S2713" s="10">
        <f t="shared" si="340"/>
        <v>41780.536921296298</v>
      </c>
      <c r="T2713" s="10">
        <f t="shared" si="341"/>
        <v>41810.709027777775</v>
      </c>
      <c r="U2713" s="11">
        <f t="shared" si="342"/>
        <v>2014</v>
      </c>
      <c r="V2713" t="str">
        <f t="shared" si="343"/>
        <v>May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7"/>
        <v>131.38181818181818</v>
      </c>
      <c r="P2714" s="5">
        <f t="shared" si="336"/>
        <v>50.531468531468533</v>
      </c>
      <c r="Q2714" t="str">
        <f t="shared" si="338"/>
        <v>theater</v>
      </c>
      <c r="R2714" t="str">
        <f t="shared" si="339"/>
        <v>spaces</v>
      </c>
      <c r="S2714" s="10">
        <f t="shared" si="340"/>
        <v>41431.853703703702</v>
      </c>
      <c r="T2714" s="10">
        <f t="shared" si="341"/>
        <v>41468.541666666664</v>
      </c>
      <c r="U2714" s="11">
        <f t="shared" si="342"/>
        <v>2013</v>
      </c>
      <c r="V2714" t="str">
        <f t="shared" si="343"/>
        <v>Jun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7"/>
        <v>102.24133333333334</v>
      </c>
      <c r="P2715" s="5">
        <f t="shared" si="336"/>
        <v>108.00140845070422</v>
      </c>
      <c r="Q2715" t="str">
        <f t="shared" si="338"/>
        <v>theater</v>
      </c>
      <c r="R2715" t="str">
        <f t="shared" si="339"/>
        <v>spaces</v>
      </c>
      <c r="S2715" s="10">
        <f t="shared" si="340"/>
        <v>42322.445416666662</v>
      </c>
      <c r="T2715" s="10">
        <f t="shared" si="341"/>
        <v>42362.445416666662</v>
      </c>
      <c r="U2715" s="11">
        <f t="shared" si="342"/>
        <v>2015</v>
      </c>
      <c r="V2715" t="str">
        <f t="shared" si="343"/>
        <v>Nov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7"/>
        <v>116.35599999999999</v>
      </c>
      <c r="P2716" s="5">
        <f t="shared" si="336"/>
        <v>95.373770491803285</v>
      </c>
      <c r="Q2716" t="str">
        <f t="shared" si="338"/>
        <v>theater</v>
      </c>
      <c r="R2716" t="str">
        <f t="shared" si="339"/>
        <v>spaces</v>
      </c>
      <c r="S2716" s="10">
        <f t="shared" si="340"/>
        <v>42629.446712962956</v>
      </c>
      <c r="T2716" s="10">
        <f t="shared" si="341"/>
        <v>42657.749999999993</v>
      </c>
      <c r="U2716" s="11">
        <f t="shared" si="342"/>
        <v>2016</v>
      </c>
      <c r="V2716" t="str">
        <f t="shared" si="343"/>
        <v>Sep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7"/>
        <v>264.62241666666665</v>
      </c>
      <c r="P2717" s="5">
        <f t="shared" si="336"/>
        <v>57.631016333938291</v>
      </c>
      <c r="Q2717" t="str">
        <f t="shared" si="338"/>
        <v>theater</v>
      </c>
      <c r="R2717" t="str">
        <f t="shared" si="339"/>
        <v>spaces</v>
      </c>
      <c r="S2717" s="10">
        <f t="shared" si="340"/>
        <v>42387.190138888887</v>
      </c>
      <c r="T2717" s="10">
        <f t="shared" si="341"/>
        <v>42421.190138888887</v>
      </c>
      <c r="U2717" s="11">
        <f t="shared" si="342"/>
        <v>2016</v>
      </c>
      <c r="V2717" t="str">
        <f t="shared" si="343"/>
        <v>Jan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7"/>
        <v>119.98010000000001</v>
      </c>
      <c r="P2718" s="5">
        <f t="shared" si="336"/>
        <v>64.160481283422456</v>
      </c>
      <c r="Q2718" t="str">
        <f t="shared" si="338"/>
        <v>theater</v>
      </c>
      <c r="R2718" t="str">
        <f t="shared" si="339"/>
        <v>spaces</v>
      </c>
      <c r="S2718" s="10">
        <f t="shared" si="340"/>
        <v>42255.124918981477</v>
      </c>
      <c r="T2718" s="10">
        <f t="shared" si="341"/>
        <v>42285.124918981477</v>
      </c>
      <c r="U2718" s="11">
        <f t="shared" si="342"/>
        <v>2015</v>
      </c>
      <c r="V2718" t="str">
        <f t="shared" si="343"/>
        <v>Sep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7"/>
        <v>120.10400000000001</v>
      </c>
      <c r="P2719" s="5">
        <f t="shared" si="336"/>
        <v>92.387692307692305</v>
      </c>
      <c r="Q2719" t="str">
        <f t="shared" si="338"/>
        <v>theater</v>
      </c>
      <c r="R2719" t="str">
        <f t="shared" si="339"/>
        <v>spaces</v>
      </c>
      <c r="S2719" s="10">
        <f t="shared" si="340"/>
        <v>41934.706585648149</v>
      </c>
      <c r="T2719" s="10">
        <f t="shared" si="341"/>
        <v>41979.748252314814</v>
      </c>
      <c r="U2719" s="11">
        <f t="shared" si="342"/>
        <v>2014</v>
      </c>
      <c r="V2719" t="str">
        <f t="shared" si="343"/>
        <v>Oct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7"/>
        <v>103.58333333333334</v>
      </c>
      <c r="P2720" s="5">
        <f t="shared" si="336"/>
        <v>125.97972972972973</v>
      </c>
      <c r="Q2720" t="str">
        <f t="shared" si="338"/>
        <v>theater</v>
      </c>
      <c r="R2720" t="str">
        <f t="shared" si="339"/>
        <v>spaces</v>
      </c>
      <c r="S2720" s="10">
        <f t="shared" si="340"/>
        <v>42465.388252314813</v>
      </c>
      <c r="T2720" s="10">
        <f t="shared" si="341"/>
        <v>42493.749999999993</v>
      </c>
      <c r="U2720" s="11">
        <f t="shared" si="342"/>
        <v>2016</v>
      </c>
      <c r="V2720" t="str">
        <f t="shared" si="343"/>
        <v>Apr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7"/>
        <v>108.83333333333334</v>
      </c>
      <c r="P2721" s="5">
        <f t="shared" si="336"/>
        <v>94.637681159420296</v>
      </c>
      <c r="Q2721" t="str">
        <f t="shared" si="338"/>
        <v>theater</v>
      </c>
      <c r="R2721" t="str">
        <f t="shared" si="339"/>
        <v>spaces</v>
      </c>
      <c r="S2721" s="10">
        <f t="shared" si="340"/>
        <v>42417.822847222218</v>
      </c>
      <c r="T2721" s="10">
        <f t="shared" si="341"/>
        <v>42477.781180555547</v>
      </c>
      <c r="U2721" s="11">
        <f t="shared" si="342"/>
        <v>2016</v>
      </c>
      <c r="V2721" t="str">
        <f t="shared" si="343"/>
        <v>Feb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7"/>
        <v>118.12400000000001</v>
      </c>
      <c r="P2722" s="5">
        <f t="shared" si="336"/>
        <v>170.69942196531792</v>
      </c>
      <c r="Q2722" t="str">
        <f t="shared" si="338"/>
        <v>theater</v>
      </c>
      <c r="R2722" t="str">
        <f t="shared" si="339"/>
        <v>spaces</v>
      </c>
      <c r="S2722" s="10">
        <f t="shared" si="340"/>
        <v>42655.257557870362</v>
      </c>
      <c r="T2722" s="10">
        <f t="shared" si="341"/>
        <v>42685.299224537033</v>
      </c>
      <c r="U2722" s="11">
        <f t="shared" si="342"/>
        <v>2016</v>
      </c>
      <c r="V2722" t="str">
        <f t="shared" si="343"/>
        <v>Oct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7"/>
        <v>1462</v>
      </c>
      <c r="P2723" s="5">
        <f t="shared" si="336"/>
        <v>40.762081784386616</v>
      </c>
      <c r="Q2723" t="str">
        <f t="shared" si="338"/>
        <v>technology</v>
      </c>
      <c r="R2723" t="str">
        <f t="shared" si="339"/>
        <v>hardware</v>
      </c>
      <c r="S2723" s="10">
        <f t="shared" si="340"/>
        <v>41493.335625</v>
      </c>
      <c r="T2723" s="10">
        <f t="shared" si="341"/>
        <v>41523.583333333328</v>
      </c>
      <c r="U2723" s="11">
        <f t="shared" si="342"/>
        <v>2013</v>
      </c>
      <c r="V2723" t="str">
        <f t="shared" si="343"/>
        <v>Aug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7"/>
        <v>252.54</v>
      </c>
      <c r="P2724" s="5">
        <f t="shared" si="336"/>
        <v>68.254054054054052</v>
      </c>
      <c r="Q2724" t="str">
        <f t="shared" si="338"/>
        <v>technology</v>
      </c>
      <c r="R2724" t="str">
        <f t="shared" si="339"/>
        <v>hardware</v>
      </c>
      <c r="S2724" s="10">
        <f t="shared" si="340"/>
        <v>42704.64876157407</v>
      </c>
      <c r="T2724" s="10">
        <f t="shared" si="341"/>
        <v>42764.64876157407</v>
      </c>
      <c r="U2724" s="11">
        <f t="shared" si="342"/>
        <v>2016</v>
      </c>
      <c r="V2724" t="str">
        <f t="shared" si="343"/>
        <v>Nov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7"/>
        <v>140.05000000000001</v>
      </c>
      <c r="P2725" s="5">
        <f t="shared" si="336"/>
        <v>95.48863636363636</v>
      </c>
      <c r="Q2725" t="str">
        <f t="shared" si="338"/>
        <v>technology</v>
      </c>
      <c r="R2725" t="str">
        <f t="shared" si="339"/>
        <v>hardware</v>
      </c>
      <c r="S2725" s="10">
        <f t="shared" si="340"/>
        <v>41944.630648148144</v>
      </c>
      <c r="T2725" s="10">
        <f t="shared" si="341"/>
        <v>42004.672314814808</v>
      </c>
      <c r="U2725" s="11">
        <f t="shared" si="342"/>
        <v>2014</v>
      </c>
      <c r="V2725" t="str">
        <f t="shared" si="343"/>
        <v>Nov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7"/>
        <v>296.87520259319291</v>
      </c>
      <c r="P2726" s="5">
        <f t="shared" si="336"/>
        <v>7.1902649656526005</v>
      </c>
      <c r="Q2726" t="str">
        <f t="shared" si="338"/>
        <v>technology</v>
      </c>
      <c r="R2726" t="str">
        <f t="shared" si="339"/>
        <v>hardware</v>
      </c>
      <c r="S2726" s="10">
        <f t="shared" si="340"/>
        <v>42199.118738425925</v>
      </c>
      <c r="T2726" s="10">
        <f t="shared" si="341"/>
        <v>42231.118738425925</v>
      </c>
      <c r="U2726" s="11">
        <f t="shared" si="342"/>
        <v>2015</v>
      </c>
      <c r="V2726" t="str">
        <f t="shared" si="343"/>
        <v>Jul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7"/>
        <v>144.54249999999999</v>
      </c>
      <c r="P2727" s="5">
        <f t="shared" si="336"/>
        <v>511.65486725663715</v>
      </c>
      <c r="Q2727" t="str">
        <f t="shared" si="338"/>
        <v>technology</v>
      </c>
      <c r="R2727" t="str">
        <f t="shared" si="339"/>
        <v>hardware</v>
      </c>
      <c r="S2727" s="10">
        <f t="shared" si="340"/>
        <v>42745.53628472222</v>
      </c>
      <c r="T2727" s="10">
        <f t="shared" si="341"/>
        <v>42795.53628472222</v>
      </c>
      <c r="U2727" s="11">
        <f t="shared" si="342"/>
        <v>2017</v>
      </c>
      <c r="V2727" t="str">
        <f t="shared" si="343"/>
        <v>Jan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7"/>
        <v>105.745</v>
      </c>
      <c r="P2728" s="5">
        <f t="shared" si="336"/>
        <v>261.74504950495049</v>
      </c>
      <c r="Q2728" t="str">
        <f t="shared" si="338"/>
        <v>technology</v>
      </c>
      <c r="R2728" t="str">
        <f t="shared" si="339"/>
        <v>hardware</v>
      </c>
      <c r="S2728" s="10">
        <f t="shared" si="340"/>
        <v>42452.371655092589</v>
      </c>
      <c r="T2728" s="10">
        <f t="shared" si="341"/>
        <v>42482.371655092589</v>
      </c>
      <c r="U2728" s="11">
        <f t="shared" si="342"/>
        <v>2016</v>
      </c>
      <c r="V2728" t="str">
        <f t="shared" si="343"/>
        <v>Mar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7"/>
        <v>493.21000000000004</v>
      </c>
      <c r="P2729" s="5">
        <f t="shared" si="336"/>
        <v>69.760961810466767</v>
      </c>
      <c r="Q2729" t="str">
        <f t="shared" si="338"/>
        <v>technology</v>
      </c>
      <c r="R2729" t="str">
        <f t="shared" si="339"/>
        <v>hardware</v>
      </c>
      <c r="S2729" s="10">
        <f t="shared" si="340"/>
        <v>42198.468321759261</v>
      </c>
      <c r="T2729" s="10">
        <f t="shared" si="341"/>
        <v>42223.468321759261</v>
      </c>
      <c r="U2729" s="11">
        <f t="shared" si="342"/>
        <v>2015</v>
      </c>
      <c r="V2729" t="str">
        <f t="shared" si="343"/>
        <v>Jul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7"/>
        <v>201.82666666666668</v>
      </c>
      <c r="P2730" s="5">
        <f t="shared" si="336"/>
        <v>77.229591836734699</v>
      </c>
      <c r="Q2730" t="str">
        <f t="shared" si="338"/>
        <v>technology</v>
      </c>
      <c r="R2730" t="str">
        <f t="shared" si="339"/>
        <v>hardware</v>
      </c>
      <c r="S2730" s="10">
        <f t="shared" si="340"/>
        <v>42333.391597222224</v>
      </c>
      <c r="T2730" s="10">
        <f t="shared" si="341"/>
        <v>42368.391597222224</v>
      </c>
      <c r="U2730" s="11">
        <f t="shared" si="342"/>
        <v>2015</v>
      </c>
      <c r="V2730" t="str">
        <f t="shared" si="343"/>
        <v>Nov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7"/>
        <v>104.44</v>
      </c>
      <c r="P2731" s="5">
        <f t="shared" si="336"/>
        <v>340.56521739130437</v>
      </c>
      <c r="Q2731" t="str">
        <f t="shared" si="338"/>
        <v>technology</v>
      </c>
      <c r="R2731" t="str">
        <f t="shared" si="339"/>
        <v>hardware</v>
      </c>
      <c r="S2731" s="10">
        <f t="shared" si="340"/>
        <v>42095.032372685186</v>
      </c>
      <c r="T2731" s="10">
        <f t="shared" si="341"/>
        <v>42125.032372685186</v>
      </c>
      <c r="U2731" s="11">
        <f t="shared" si="342"/>
        <v>2015</v>
      </c>
      <c r="V2731" t="str">
        <f t="shared" si="343"/>
        <v>Apr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7"/>
        <v>170.29262962962963</v>
      </c>
      <c r="P2732" s="5">
        <f t="shared" si="336"/>
        <v>67.417903225806455</v>
      </c>
      <c r="Q2732" t="str">
        <f t="shared" si="338"/>
        <v>technology</v>
      </c>
      <c r="R2732" t="str">
        <f t="shared" si="339"/>
        <v>hardware</v>
      </c>
      <c r="S2732" s="10">
        <f t="shared" si="340"/>
        <v>41351.333043981482</v>
      </c>
      <c r="T2732" s="10">
        <f t="shared" si="341"/>
        <v>41386.333043981482</v>
      </c>
      <c r="U2732" s="11">
        <f t="shared" si="342"/>
        <v>2013</v>
      </c>
      <c r="V2732" t="str">
        <f t="shared" si="343"/>
        <v>Mar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7"/>
        <v>104.30333333333333</v>
      </c>
      <c r="P2733" s="5">
        <f t="shared" si="336"/>
        <v>845.70270270270271</v>
      </c>
      <c r="Q2733" t="str">
        <f t="shared" si="338"/>
        <v>technology</v>
      </c>
      <c r="R2733" t="str">
        <f t="shared" si="339"/>
        <v>hardware</v>
      </c>
      <c r="S2733" s="10">
        <f t="shared" si="340"/>
        <v>41872.317384259259</v>
      </c>
      <c r="T2733" s="10">
        <f t="shared" si="341"/>
        <v>41929.958333333328</v>
      </c>
      <c r="U2733" s="11">
        <f t="shared" si="342"/>
        <v>2014</v>
      </c>
      <c r="V2733" t="str">
        <f t="shared" si="343"/>
        <v>Aug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7"/>
        <v>118.25000000000001</v>
      </c>
      <c r="P2734" s="5">
        <f t="shared" si="336"/>
        <v>97.191780821917803</v>
      </c>
      <c r="Q2734" t="str">
        <f t="shared" si="338"/>
        <v>technology</v>
      </c>
      <c r="R2734" t="str">
        <f t="shared" si="339"/>
        <v>hardware</v>
      </c>
      <c r="S2734" s="10">
        <f t="shared" si="340"/>
        <v>41389.599861111106</v>
      </c>
      <c r="T2734" s="10">
        <f t="shared" si="341"/>
        <v>41421.791666666664</v>
      </c>
      <c r="U2734" s="11">
        <f t="shared" si="342"/>
        <v>2013</v>
      </c>
      <c r="V2734" t="str">
        <f t="shared" si="343"/>
        <v>Apr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7"/>
        <v>107.538</v>
      </c>
      <c r="P2735" s="5">
        <f t="shared" si="336"/>
        <v>451.84033613445376</v>
      </c>
      <c r="Q2735" t="str">
        <f t="shared" si="338"/>
        <v>technology</v>
      </c>
      <c r="R2735" t="str">
        <f t="shared" si="339"/>
        <v>hardware</v>
      </c>
      <c r="S2735" s="10">
        <f t="shared" si="340"/>
        <v>42044.064513888887</v>
      </c>
      <c r="T2735" s="10">
        <f t="shared" si="341"/>
        <v>42104.022847222215</v>
      </c>
      <c r="U2735" s="11">
        <f t="shared" si="342"/>
        <v>2015</v>
      </c>
      <c r="V2735" t="str">
        <f t="shared" si="343"/>
        <v>Feb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7"/>
        <v>2260300</v>
      </c>
      <c r="P2736" s="5">
        <f t="shared" si="336"/>
        <v>138.66871165644173</v>
      </c>
      <c r="Q2736" t="str">
        <f t="shared" si="338"/>
        <v>technology</v>
      </c>
      <c r="R2736" t="str">
        <f t="shared" si="339"/>
        <v>hardware</v>
      </c>
      <c r="S2736" s="10">
        <f t="shared" si="340"/>
        <v>42626.460555555554</v>
      </c>
      <c r="T2736" s="10">
        <f t="shared" si="341"/>
        <v>42656.707638888889</v>
      </c>
      <c r="U2736" s="11">
        <f t="shared" si="342"/>
        <v>2016</v>
      </c>
      <c r="V2736" t="str">
        <f t="shared" si="343"/>
        <v>Sep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7"/>
        <v>978.13466666666682</v>
      </c>
      <c r="P2737" s="5">
        <f t="shared" si="336"/>
        <v>21.640147492625371</v>
      </c>
      <c r="Q2737" t="str">
        <f t="shared" si="338"/>
        <v>technology</v>
      </c>
      <c r="R2737" t="str">
        <f t="shared" si="339"/>
        <v>hardware</v>
      </c>
      <c r="S2737" s="10">
        <f t="shared" si="340"/>
        <v>41315.912615740737</v>
      </c>
      <c r="T2737" s="10">
        <f t="shared" si="341"/>
        <v>41346.625</v>
      </c>
      <c r="U2737" s="11">
        <f t="shared" si="342"/>
        <v>2013</v>
      </c>
      <c r="V2737" t="str">
        <f t="shared" si="343"/>
        <v>Feb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7"/>
        <v>122.9</v>
      </c>
      <c r="P2738" s="5">
        <f t="shared" si="336"/>
        <v>169.51724137931035</v>
      </c>
      <c r="Q2738" t="str">
        <f t="shared" si="338"/>
        <v>technology</v>
      </c>
      <c r="R2738" t="str">
        <f t="shared" si="339"/>
        <v>hardware</v>
      </c>
      <c r="S2738" s="10">
        <f t="shared" si="340"/>
        <v>41722.458020833328</v>
      </c>
      <c r="T2738" s="10">
        <f t="shared" si="341"/>
        <v>41752.458020833328</v>
      </c>
      <c r="U2738" s="11">
        <f t="shared" si="342"/>
        <v>2014</v>
      </c>
      <c r="V2738" t="str">
        <f t="shared" si="343"/>
        <v>Mar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7"/>
        <v>246.0608</v>
      </c>
      <c r="P2739" s="5">
        <f t="shared" si="336"/>
        <v>161.88210526315791</v>
      </c>
      <c r="Q2739" t="str">
        <f t="shared" si="338"/>
        <v>technology</v>
      </c>
      <c r="R2739" t="str">
        <f t="shared" si="339"/>
        <v>hardware</v>
      </c>
      <c r="S2739" s="10">
        <f t="shared" si="340"/>
        <v>41611.709340277775</v>
      </c>
      <c r="T2739" s="10">
        <f t="shared" si="341"/>
        <v>41654.583333333328</v>
      </c>
      <c r="U2739" s="11">
        <f t="shared" si="342"/>
        <v>2013</v>
      </c>
      <c r="V2739" t="str">
        <f t="shared" si="343"/>
        <v>Dec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7"/>
        <v>147.94</v>
      </c>
      <c r="P2740" s="5">
        <f t="shared" si="336"/>
        <v>493.13333333333333</v>
      </c>
      <c r="Q2740" t="str">
        <f t="shared" si="338"/>
        <v>technology</v>
      </c>
      <c r="R2740" t="str">
        <f t="shared" si="339"/>
        <v>hardware</v>
      </c>
      <c r="S2740" s="10">
        <f t="shared" si="340"/>
        <v>42619.935231481482</v>
      </c>
      <c r="T2740" s="10">
        <f t="shared" si="341"/>
        <v>42679.935231481482</v>
      </c>
      <c r="U2740" s="11">
        <f t="shared" si="342"/>
        <v>2016</v>
      </c>
      <c r="V2740" t="str">
        <f t="shared" si="343"/>
        <v>Sep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7"/>
        <v>384.09090909090907</v>
      </c>
      <c r="P2741" s="5">
        <f t="shared" si="336"/>
        <v>22.120418848167539</v>
      </c>
      <c r="Q2741" t="str">
        <f t="shared" si="338"/>
        <v>technology</v>
      </c>
      <c r="R2741" t="str">
        <f t="shared" si="339"/>
        <v>hardware</v>
      </c>
      <c r="S2741" s="10">
        <f t="shared" si="340"/>
        <v>41719.679594907408</v>
      </c>
      <c r="T2741" s="10">
        <f t="shared" si="341"/>
        <v>41764.679594907408</v>
      </c>
      <c r="U2741" s="11">
        <f t="shared" si="342"/>
        <v>2014</v>
      </c>
      <c r="V2741" t="str">
        <f t="shared" si="343"/>
        <v>Mar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7"/>
        <v>103.33333333333334</v>
      </c>
      <c r="P2742" s="5">
        <f t="shared" si="336"/>
        <v>18.235294117647058</v>
      </c>
      <c r="Q2742" t="str">
        <f t="shared" si="338"/>
        <v>technology</v>
      </c>
      <c r="R2742" t="str">
        <f t="shared" si="339"/>
        <v>hardware</v>
      </c>
      <c r="S2742" s="10">
        <f t="shared" si="340"/>
        <v>42044.823518518511</v>
      </c>
      <c r="T2742" s="10">
        <f t="shared" si="341"/>
        <v>42074.781851851854</v>
      </c>
      <c r="U2742" s="11">
        <f t="shared" si="342"/>
        <v>2015</v>
      </c>
      <c r="V2742" t="str">
        <f t="shared" si="343"/>
        <v>Feb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7"/>
        <v>0.43750000000000006</v>
      </c>
      <c r="P2743" s="5">
        <f t="shared" si="336"/>
        <v>8.75</v>
      </c>
      <c r="Q2743" t="str">
        <f t="shared" si="338"/>
        <v>publishing</v>
      </c>
      <c r="R2743" t="str">
        <f t="shared" si="339"/>
        <v>children's books</v>
      </c>
      <c r="S2743" s="10">
        <f t="shared" si="340"/>
        <v>41911.449097222219</v>
      </c>
      <c r="T2743" s="10">
        <f t="shared" si="341"/>
        <v>41931.879861111105</v>
      </c>
      <c r="U2743" s="11">
        <f t="shared" si="342"/>
        <v>2014</v>
      </c>
      <c r="V2743" t="str">
        <f t="shared" si="343"/>
        <v>Sep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7"/>
        <v>29.24</v>
      </c>
      <c r="P2744" s="5">
        <f t="shared" si="336"/>
        <v>40.611111111111114</v>
      </c>
      <c r="Q2744" t="str">
        <f t="shared" si="338"/>
        <v>publishing</v>
      </c>
      <c r="R2744" t="str">
        <f t="shared" si="339"/>
        <v>children's books</v>
      </c>
      <c r="S2744" s="10">
        <f t="shared" si="340"/>
        <v>41030.511423611111</v>
      </c>
      <c r="T2744" s="10">
        <f t="shared" si="341"/>
        <v>41044.511423611111</v>
      </c>
      <c r="U2744" s="11">
        <f t="shared" si="342"/>
        <v>2012</v>
      </c>
      <c r="V2744" t="str">
        <f t="shared" si="343"/>
        <v>May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7"/>
        <v>0</v>
      </c>
      <c r="P2745" s="5">
        <f t="shared" si="336"/>
        <v>0</v>
      </c>
      <c r="Q2745" t="str">
        <f t="shared" si="338"/>
        <v>publishing</v>
      </c>
      <c r="R2745" t="str">
        <f t="shared" si="339"/>
        <v>children's books</v>
      </c>
      <c r="S2745" s="10">
        <f t="shared" si="340"/>
        <v>42632.120451388888</v>
      </c>
      <c r="T2745" s="10">
        <f t="shared" si="341"/>
        <v>42662.120451388888</v>
      </c>
      <c r="U2745" s="11">
        <f t="shared" si="342"/>
        <v>2016</v>
      </c>
      <c r="V2745" t="str">
        <f t="shared" si="343"/>
        <v>Sep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7"/>
        <v>5.21875</v>
      </c>
      <c r="P2746" s="5">
        <f t="shared" si="336"/>
        <v>37.954545454545453</v>
      </c>
      <c r="Q2746" t="str">
        <f t="shared" si="338"/>
        <v>publishing</v>
      </c>
      <c r="R2746" t="str">
        <f t="shared" si="339"/>
        <v>children's books</v>
      </c>
      <c r="S2746" s="10">
        <f t="shared" si="340"/>
        <v>40937.854143518518</v>
      </c>
      <c r="T2746" s="10">
        <f t="shared" si="341"/>
        <v>40967.854143518518</v>
      </c>
      <c r="U2746" s="11">
        <f t="shared" si="342"/>
        <v>2012</v>
      </c>
      <c r="V2746" t="str">
        <f t="shared" si="343"/>
        <v>Jan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7"/>
        <v>21.887499999999999</v>
      </c>
      <c r="P2747" s="5">
        <f t="shared" si="336"/>
        <v>35.734693877551024</v>
      </c>
      <c r="Q2747" t="str">
        <f t="shared" si="338"/>
        <v>publishing</v>
      </c>
      <c r="R2747" t="str">
        <f t="shared" si="339"/>
        <v>children's books</v>
      </c>
      <c r="S2747" s="10">
        <f t="shared" si="340"/>
        <v>41044.779722222222</v>
      </c>
      <c r="T2747" s="10">
        <f t="shared" si="341"/>
        <v>41104.779722222222</v>
      </c>
      <c r="U2747" s="11">
        <f t="shared" si="342"/>
        <v>2012</v>
      </c>
      <c r="V2747" t="str">
        <f t="shared" si="343"/>
        <v>May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7"/>
        <v>26.700000000000003</v>
      </c>
      <c r="P2748" s="5">
        <f t="shared" si="336"/>
        <v>42.157894736842103</v>
      </c>
      <c r="Q2748" t="str">
        <f t="shared" si="338"/>
        <v>publishing</v>
      </c>
      <c r="R2748" t="str">
        <f t="shared" si="339"/>
        <v>children's books</v>
      </c>
      <c r="S2748" s="10">
        <f t="shared" si="340"/>
        <v>41850.57304398148</v>
      </c>
      <c r="T2748" s="10">
        <f t="shared" si="341"/>
        <v>41880.57304398148</v>
      </c>
      <c r="U2748" s="11">
        <f t="shared" si="342"/>
        <v>2014</v>
      </c>
      <c r="V2748" t="str">
        <f t="shared" si="343"/>
        <v>Jul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7"/>
        <v>28.000000000000004</v>
      </c>
      <c r="P2749" s="5">
        <f t="shared" si="336"/>
        <v>35</v>
      </c>
      <c r="Q2749" t="str">
        <f t="shared" si="338"/>
        <v>publishing</v>
      </c>
      <c r="R2749" t="str">
        <f t="shared" si="339"/>
        <v>children's books</v>
      </c>
      <c r="S2749" s="10">
        <f t="shared" si="340"/>
        <v>41044.439780092594</v>
      </c>
      <c r="T2749" s="10">
        <f t="shared" si="341"/>
        <v>41075.923611111109</v>
      </c>
      <c r="U2749" s="11">
        <f t="shared" si="342"/>
        <v>2012</v>
      </c>
      <c r="V2749" t="str">
        <f t="shared" si="343"/>
        <v>May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7"/>
        <v>1.06</v>
      </c>
      <c r="P2750" s="5">
        <f t="shared" si="336"/>
        <v>13.25</v>
      </c>
      <c r="Q2750" t="str">
        <f t="shared" si="338"/>
        <v>publishing</v>
      </c>
      <c r="R2750" t="str">
        <f t="shared" si="339"/>
        <v>children's books</v>
      </c>
      <c r="S2750" s="10">
        <f t="shared" si="340"/>
        <v>42585.502337962964</v>
      </c>
      <c r="T2750" s="10">
        <f t="shared" si="341"/>
        <v>42615.502337962964</v>
      </c>
      <c r="U2750" s="11">
        <f t="shared" si="342"/>
        <v>2016</v>
      </c>
      <c r="V2750" t="str">
        <f t="shared" si="343"/>
        <v>Aug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7"/>
        <v>1.0999999999999999</v>
      </c>
      <c r="P2751" s="5">
        <f t="shared" si="336"/>
        <v>55</v>
      </c>
      <c r="Q2751" t="str">
        <f t="shared" si="338"/>
        <v>publishing</v>
      </c>
      <c r="R2751" t="str">
        <f t="shared" si="339"/>
        <v>children's books</v>
      </c>
      <c r="S2751" s="10">
        <f t="shared" si="340"/>
        <v>42068.59070601852</v>
      </c>
      <c r="T2751" s="10">
        <f t="shared" si="341"/>
        <v>42098.549039351848</v>
      </c>
      <c r="U2751" s="11">
        <f t="shared" si="342"/>
        <v>2015</v>
      </c>
      <c r="V2751" t="str">
        <f t="shared" si="343"/>
        <v>Mar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7"/>
        <v>0</v>
      </c>
      <c r="P2752" s="5">
        <f t="shared" si="336"/>
        <v>0</v>
      </c>
      <c r="Q2752" t="str">
        <f t="shared" si="338"/>
        <v>publishing</v>
      </c>
      <c r="R2752" t="str">
        <f t="shared" si="339"/>
        <v>children's books</v>
      </c>
      <c r="S2752" s="10">
        <f t="shared" si="340"/>
        <v>41078.69149305555</v>
      </c>
      <c r="T2752" s="10">
        <f t="shared" si="341"/>
        <v>41090.625</v>
      </c>
      <c r="U2752" s="11">
        <f t="shared" si="342"/>
        <v>2012</v>
      </c>
      <c r="V2752" t="str">
        <f t="shared" si="343"/>
        <v>Jun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7"/>
        <v>0</v>
      </c>
      <c r="P2753" s="5">
        <f t="shared" si="336"/>
        <v>0</v>
      </c>
      <c r="Q2753" t="str">
        <f t="shared" si="338"/>
        <v>publishing</v>
      </c>
      <c r="R2753" t="str">
        <f t="shared" si="339"/>
        <v>children's books</v>
      </c>
      <c r="S2753" s="10">
        <f t="shared" si="340"/>
        <v>41747.678726851853</v>
      </c>
      <c r="T2753" s="10">
        <f t="shared" si="341"/>
        <v>41807.678726851853</v>
      </c>
      <c r="U2753" s="11">
        <f t="shared" si="342"/>
        <v>2014</v>
      </c>
      <c r="V2753" t="str">
        <f t="shared" si="343"/>
        <v>Apr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7"/>
        <v>11.458333333333332</v>
      </c>
      <c r="P2754" s="5">
        <f t="shared" ref="P2754:P2817" si="344">IFERROR(E2754/L2754,0)</f>
        <v>39.285714285714285</v>
      </c>
      <c r="Q2754" t="str">
        <f t="shared" si="338"/>
        <v>publishing</v>
      </c>
      <c r="R2754" t="str">
        <f t="shared" si="339"/>
        <v>children's books</v>
      </c>
      <c r="S2754" s="10">
        <f t="shared" si="340"/>
        <v>40855.556759259256</v>
      </c>
      <c r="T2754" s="10">
        <f t="shared" si="341"/>
        <v>40895.556759259256</v>
      </c>
      <c r="U2754" s="11">
        <f t="shared" si="342"/>
        <v>2011</v>
      </c>
      <c r="V2754" t="str">
        <f t="shared" si="343"/>
        <v>Nov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5">(E2755/D2755)*100</f>
        <v>19</v>
      </c>
      <c r="P2755" s="5">
        <f t="shared" si="344"/>
        <v>47.5</v>
      </c>
      <c r="Q2755" t="str">
        <f t="shared" ref="Q2755:Q2818" si="346">LEFT(N2755,FIND("/",N2755)-1)</f>
        <v>publishing</v>
      </c>
      <c r="R2755" t="str">
        <f t="shared" ref="R2755:R2818" si="347">MID(N2755,FIND("/",N2755)+1,9999)</f>
        <v>children's books</v>
      </c>
      <c r="S2755" s="10">
        <f t="shared" ref="S2755:S2818" si="348">(((J2755/60)/60)/24)+DATE(1970,1,1)+(-5/24)</f>
        <v>41117.692395833328</v>
      </c>
      <c r="T2755" s="10">
        <f t="shared" ref="T2755:T2818" si="349">(((I2755/60)/60)/24)+DATE(1970,1,1)+(-5/24)</f>
        <v>41147.692395833328</v>
      </c>
      <c r="U2755" s="11">
        <f t="shared" ref="U2755:U2818" si="350">YEAR(S2755)</f>
        <v>2012</v>
      </c>
      <c r="V2755" t="str">
        <f t="shared" ref="V2755:V2818" si="351">TEXT(S2755, "mmm")</f>
        <v>Jul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5"/>
        <v>0</v>
      </c>
      <c r="P2756" s="5">
        <f t="shared" si="344"/>
        <v>0</v>
      </c>
      <c r="Q2756" t="str">
        <f t="shared" si="346"/>
        <v>publishing</v>
      </c>
      <c r="R2756" t="str">
        <f t="shared" si="347"/>
        <v>children's books</v>
      </c>
      <c r="S2756" s="10">
        <f t="shared" si="348"/>
        <v>41863.427673611113</v>
      </c>
      <c r="T2756" s="10">
        <f t="shared" si="349"/>
        <v>41893.427673611113</v>
      </c>
      <c r="U2756" s="11">
        <f t="shared" si="350"/>
        <v>2014</v>
      </c>
      <c r="V2756" t="str">
        <f t="shared" si="351"/>
        <v>Aug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5"/>
        <v>52</v>
      </c>
      <c r="P2757" s="5">
        <f t="shared" si="344"/>
        <v>17.333333333333332</v>
      </c>
      <c r="Q2757" t="str">
        <f t="shared" si="346"/>
        <v>publishing</v>
      </c>
      <c r="R2757" t="str">
        <f t="shared" si="347"/>
        <v>children's books</v>
      </c>
      <c r="S2757" s="10">
        <f t="shared" si="348"/>
        <v>42072.582488425927</v>
      </c>
      <c r="T2757" s="10">
        <f t="shared" si="349"/>
        <v>42102.582488425927</v>
      </c>
      <c r="U2757" s="11">
        <f t="shared" si="350"/>
        <v>2015</v>
      </c>
      <c r="V2757" t="str">
        <f t="shared" si="351"/>
        <v>Mar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5"/>
        <v>10.48</v>
      </c>
      <c r="P2758" s="5">
        <f t="shared" si="344"/>
        <v>31.757575757575758</v>
      </c>
      <c r="Q2758" t="str">
        <f t="shared" si="346"/>
        <v>publishing</v>
      </c>
      <c r="R2758" t="str">
        <f t="shared" si="347"/>
        <v>children's books</v>
      </c>
      <c r="S2758" s="10">
        <f t="shared" si="348"/>
        <v>41620.692141203705</v>
      </c>
      <c r="T2758" s="10">
        <f t="shared" si="349"/>
        <v>41650.692141203705</v>
      </c>
      <c r="U2758" s="11">
        <f t="shared" si="350"/>
        <v>2013</v>
      </c>
      <c r="V2758" t="str">
        <f t="shared" si="351"/>
        <v>Dec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5"/>
        <v>0.66666666666666674</v>
      </c>
      <c r="P2759" s="5">
        <f t="shared" si="344"/>
        <v>5</v>
      </c>
      <c r="Q2759" t="str">
        <f t="shared" si="346"/>
        <v>publishing</v>
      </c>
      <c r="R2759" t="str">
        <f t="shared" si="347"/>
        <v>children's books</v>
      </c>
      <c r="S2759" s="10">
        <f t="shared" si="348"/>
        <v>42573.448287037034</v>
      </c>
      <c r="T2759" s="10">
        <f t="shared" si="349"/>
        <v>42588.448287037034</v>
      </c>
      <c r="U2759" s="11">
        <f t="shared" si="350"/>
        <v>2016</v>
      </c>
      <c r="V2759" t="str">
        <f t="shared" si="351"/>
        <v>Jul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5"/>
        <v>11.700000000000001</v>
      </c>
      <c r="P2760" s="5">
        <f t="shared" si="344"/>
        <v>39</v>
      </c>
      <c r="Q2760" t="str">
        <f t="shared" si="346"/>
        <v>publishing</v>
      </c>
      <c r="R2760" t="str">
        <f t="shared" si="347"/>
        <v>children's books</v>
      </c>
      <c r="S2760" s="10">
        <f t="shared" si="348"/>
        <v>42639.23359953703</v>
      </c>
      <c r="T2760" s="10">
        <f t="shared" si="349"/>
        <v>42653.23359953703</v>
      </c>
      <c r="U2760" s="11">
        <f t="shared" si="350"/>
        <v>2016</v>
      </c>
      <c r="V2760" t="str">
        <f t="shared" si="351"/>
        <v>Sep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5"/>
        <v>10.5</v>
      </c>
      <c r="P2761" s="5">
        <f t="shared" si="344"/>
        <v>52.5</v>
      </c>
      <c r="Q2761" t="str">
        <f t="shared" si="346"/>
        <v>publishing</v>
      </c>
      <c r="R2761" t="str">
        <f t="shared" si="347"/>
        <v>children's books</v>
      </c>
      <c r="S2761" s="10">
        <f t="shared" si="348"/>
        <v>42524.158171296294</v>
      </c>
      <c r="T2761" s="10">
        <f t="shared" si="349"/>
        <v>42567.158171296294</v>
      </c>
      <c r="U2761" s="11">
        <f t="shared" si="350"/>
        <v>2016</v>
      </c>
      <c r="V2761" t="str">
        <f t="shared" si="351"/>
        <v>Jun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5"/>
        <v>0</v>
      </c>
      <c r="P2762" s="5">
        <f t="shared" si="344"/>
        <v>0</v>
      </c>
      <c r="Q2762" t="str">
        <f t="shared" si="346"/>
        <v>publishing</v>
      </c>
      <c r="R2762" t="str">
        <f t="shared" si="347"/>
        <v>children's books</v>
      </c>
      <c r="S2762" s="10">
        <f t="shared" si="348"/>
        <v>41415.252986111111</v>
      </c>
      <c r="T2762" s="10">
        <f t="shared" si="349"/>
        <v>41445.252986111111</v>
      </c>
      <c r="U2762" s="11">
        <f t="shared" si="350"/>
        <v>2013</v>
      </c>
      <c r="V2762" t="str">
        <f t="shared" si="351"/>
        <v>May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5"/>
        <v>0.72</v>
      </c>
      <c r="P2763" s="5">
        <f t="shared" si="344"/>
        <v>9</v>
      </c>
      <c r="Q2763" t="str">
        <f t="shared" si="346"/>
        <v>publishing</v>
      </c>
      <c r="R2763" t="str">
        <f t="shared" si="347"/>
        <v>children's books</v>
      </c>
      <c r="S2763" s="10">
        <f t="shared" si="348"/>
        <v>41246.85524305555</v>
      </c>
      <c r="T2763" s="10">
        <f t="shared" si="349"/>
        <v>41276.85524305555</v>
      </c>
      <c r="U2763" s="11">
        <f t="shared" si="350"/>
        <v>2012</v>
      </c>
      <c r="V2763" t="str">
        <f t="shared" si="351"/>
        <v>Dec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5"/>
        <v>0.76923076923076927</v>
      </c>
      <c r="P2764" s="5">
        <f t="shared" si="344"/>
        <v>25</v>
      </c>
      <c r="Q2764" t="str">
        <f t="shared" si="346"/>
        <v>publishing</v>
      </c>
      <c r="R2764" t="str">
        <f t="shared" si="347"/>
        <v>children's books</v>
      </c>
      <c r="S2764" s="10">
        <f t="shared" si="348"/>
        <v>40926.828645833331</v>
      </c>
      <c r="T2764" s="10">
        <f t="shared" si="349"/>
        <v>40986.786979166667</v>
      </c>
      <c r="U2764" s="11">
        <f t="shared" si="350"/>
        <v>2012</v>
      </c>
      <c r="V2764" t="str">
        <f t="shared" si="351"/>
        <v>Jan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5"/>
        <v>0.22842639593908631</v>
      </c>
      <c r="P2765" s="5">
        <f t="shared" si="344"/>
        <v>30</v>
      </c>
      <c r="Q2765" t="str">
        <f t="shared" si="346"/>
        <v>publishing</v>
      </c>
      <c r="R2765" t="str">
        <f t="shared" si="347"/>
        <v>children's books</v>
      </c>
      <c r="S2765" s="10">
        <f t="shared" si="348"/>
        <v>41373.371342592589</v>
      </c>
      <c r="T2765" s="10">
        <f t="shared" si="349"/>
        <v>41418.371342592589</v>
      </c>
      <c r="U2765" s="11">
        <f t="shared" si="350"/>
        <v>2013</v>
      </c>
      <c r="V2765" t="str">
        <f t="shared" si="351"/>
        <v>Apr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5"/>
        <v>1.125</v>
      </c>
      <c r="P2766" s="5">
        <f t="shared" si="344"/>
        <v>11.25</v>
      </c>
      <c r="Q2766" t="str">
        <f t="shared" si="346"/>
        <v>publishing</v>
      </c>
      <c r="R2766" t="str">
        <f t="shared" si="347"/>
        <v>children's books</v>
      </c>
      <c r="S2766" s="10">
        <f t="shared" si="348"/>
        <v>41030.083692129629</v>
      </c>
      <c r="T2766" s="10">
        <f t="shared" si="349"/>
        <v>41059.583333333328</v>
      </c>
      <c r="U2766" s="11">
        <f t="shared" si="350"/>
        <v>2012</v>
      </c>
      <c r="V2766" t="str">
        <f t="shared" si="351"/>
        <v>May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5"/>
        <v>0</v>
      </c>
      <c r="P2767" s="5">
        <f t="shared" si="344"/>
        <v>0</v>
      </c>
      <c r="Q2767" t="str">
        <f t="shared" si="346"/>
        <v>publishing</v>
      </c>
      <c r="R2767" t="str">
        <f t="shared" si="347"/>
        <v>children's books</v>
      </c>
      <c r="S2767" s="10">
        <f t="shared" si="348"/>
        <v>41194.370694444442</v>
      </c>
      <c r="T2767" s="10">
        <f t="shared" si="349"/>
        <v>41210.370694444442</v>
      </c>
      <c r="U2767" s="11">
        <f t="shared" si="350"/>
        <v>2012</v>
      </c>
      <c r="V2767" t="str">
        <f t="shared" si="351"/>
        <v>Oct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5"/>
        <v>2</v>
      </c>
      <c r="P2768" s="5">
        <f t="shared" si="344"/>
        <v>25</v>
      </c>
      <c r="Q2768" t="str">
        <f t="shared" si="346"/>
        <v>publishing</v>
      </c>
      <c r="R2768" t="str">
        <f t="shared" si="347"/>
        <v>children's books</v>
      </c>
      <c r="S2768" s="10">
        <f t="shared" si="348"/>
        <v>40736.459699074068</v>
      </c>
      <c r="T2768" s="10">
        <f t="shared" si="349"/>
        <v>40766.459699074068</v>
      </c>
      <c r="U2768" s="11">
        <f t="shared" si="350"/>
        <v>2011</v>
      </c>
      <c r="V2768" t="str">
        <f t="shared" si="351"/>
        <v>Jul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5"/>
        <v>0.85000000000000009</v>
      </c>
      <c r="P2769" s="5">
        <f t="shared" si="344"/>
        <v>11.333333333333334</v>
      </c>
      <c r="Q2769" t="str">
        <f t="shared" si="346"/>
        <v>publishing</v>
      </c>
      <c r="R2769" t="str">
        <f t="shared" si="347"/>
        <v>children's books</v>
      </c>
      <c r="S2769" s="10">
        <f t="shared" si="348"/>
        <v>42172.750578703701</v>
      </c>
      <c r="T2769" s="10">
        <f t="shared" si="349"/>
        <v>42232.750578703701</v>
      </c>
      <c r="U2769" s="11">
        <f t="shared" si="350"/>
        <v>2015</v>
      </c>
      <c r="V2769" t="str">
        <f t="shared" si="351"/>
        <v>Jun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5"/>
        <v>14.314285714285715</v>
      </c>
      <c r="P2770" s="5">
        <f t="shared" si="344"/>
        <v>29.470588235294116</v>
      </c>
      <c r="Q2770" t="str">
        <f t="shared" si="346"/>
        <v>publishing</v>
      </c>
      <c r="R2770" t="str">
        <f t="shared" si="347"/>
        <v>children's books</v>
      </c>
      <c r="S2770" s="10">
        <f t="shared" si="348"/>
        <v>40967.4065162037</v>
      </c>
      <c r="T2770" s="10">
        <f t="shared" si="349"/>
        <v>40997.364849537036</v>
      </c>
      <c r="U2770" s="11">
        <f t="shared" si="350"/>
        <v>2012</v>
      </c>
      <c r="V2770" t="str">
        <f t="shared" si="351"/>
        <v>Feb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5"/>
        <v>0.25</v>
      </c>
      <c r="P2771" s="5">
        <f t="shared" si="344"/>
        <v>1</v>
      </c>
      <c r="Q2771" t="str">
        <f t="shared" si="346"/>
        <v>publishing</v>
      </c>
      <c r="R2771" t="str">
        <f t="shared" si="347"/>
        <v>children's books</v>
      </c>
      <c r="S2771" s="10">
        <f t="shared" si="348"/>
        <v>41745.617939814809</v>
      </c>
      <c r="T2771" s="10">
        <f t="shared" si="349"/>
        <v>41795.617939814809</v>
      </c>
      <c r="U2771" s="11">
        <f t="shared" si="350"/>
        <v>2014</v>
      </c>
      <c r="V2771" t="str">
        <f t="shared" si="351"/>
        <v>Apr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5"/>
        <v>10.411249999999999</v>
      </c>
      <c r="P2772" s="5">
        <f t="shared" si="344"/>
        <v>63.098484848484851</v>
      </c>
      <c r="Q2772" t="str">
        <f t="shared" si="346"/>
        <v>publishing</v>
      </c>
      <c r="R2772" t="str">
        <f t="shared" si="347"/>
        <v>children's books</v>
      </c>
      <c r="S2772" s="10">
        <f t="shared" si="348"/>
        <v>41686.496874999997</v>
      </c>
      <c r="T2772" s="10">
        <f t="shared" si="349"/>
        <v>41716.455208333333</v>
      </c>
      <c r="U2772" s="11">
        <f t="shared" si="350"/>
        <v>2014</v>
      </c>
      <c r="V2772" t="str">
        <f t="shared" si="351"/>
        <v>Feb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5"/>
        <v>0</v>
      </c>
      <c r="P2773" s="5">
        <f t="shared" si="344"/>
        <v>0</v>
      </c>
      <c r="Q2773" t="str">
        <f t="shared" si="346"/>
        <v>publishing</v>
      </c>
      <c r="R2773" t="str">
        <f t="shared" si="347"/>
        <v>children's books</v>
      </c>
      <c r="S2773" s="10">
        <f t="shared" si="348"/>
        <v>41257.323379629626</v>
      </c>
      <c r="T2773" s="10">
        <f t="shared" si="349"/>
        <v>41306.5</v>
      </c>
      <c r="U2773" s="11">
        <f t="shared" si="350"/>
        <v>2012</v>
      </c>
      <c r="V2773" t="str">
        <f t="shared" si="351"/>
        <v>Dec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5"/>
        <v>0</v>
      </c>
      <c r="P2774" s="5">
        <f t="shared" si="344"/>
        <v>0</v>
      </c>
      <c r="Q2774" t="str">
        <f t="shared" si="346"/>
        <v>publishing</v>
      </c>
      <c r="R2774" t="str">
        <f t="shared" si="347"/>
        <v>children's books</v>
      </c>
      <c r="S2774" s="10">
        <f t="shared" si="348"/>
        <v>41537.660810185182</v>
      </c>
      <c r="T2774" s="10">
        <f t="shared" si="349"/>
        <v>41552.660810185182</v>
      </c>
      <c r="U2774" s="11">
        <f t="shared" si="350"/>
        <v>2013</v>
      </c>
      <c r="V2774" t="str">
        <f t="shared" si="351"/>
        <v>Sep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5"/>
        <v>0.18867924528301888</v>
      </c>
      <c r="P2775" s="5">
        <f t="shared" si="344"/>
        <v>1</v>
      </c>
      <c r="Q2775" t="str">
        <f t="shared" si="346"/>
        <v>publishing</v>
      </c>
      <c r="R2775" t="str">
        <f t="shared" si="347"/>
        <v>children's books</v>
      </c>
      <c r="S2775" s="10">
        <f t="shared" si="348"/>
        <v>42474.656493055554</v>
      </c>
      <c r="T2775" s="10">
        <f t="shared" si="349"/>
        <v>42484.656493055554</v>
      </c>
      <c r="U2775" s="11">
        <f t="shared" si="350"/>
        <v>2016</v>
      </c>
      <c r="V2775" t="str">
        <f t="shared" si="351"/>
        <v>Apr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5"/>
        <v>14.249999999999998</v>
      </c>
      <c r="P2776" s="5">
        <f t="shared" si="344"/>
        <v>43.846153846153847</v>
      </c>
      <c r="Q2776" t="str">
        <f t="shared" si="346"/>
        <v>publishing</v>
      </c>
      <c r="R2776" t="str">
        <f t="shared" si="347"/>
        <v>children's books</v>
      </c>
      <c r="S2776" s="10">
        <f t="shared" si="348"/>
        <v>41310.918148148143</v>
      </c>
      <c r="T2776" s="10">
        <f t="shared" si="349"/>
        <v>41340.918148148143</v>
      </c>
      <c r="U2776" s="11">
        <f t="shared" si="350"/>
        <v>2013</v>
      </c>
      <c r="V2776" t="str">
        <f t="shared" si="351"/>
        <v>Feb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5"/>
        <v>3</v>
      </c>
      <c r="P2777" s="5">
        <f t="shared" si="344"/>
        <v>75</v>
      </c>
      <c r="Q2777" t="str">
        <f t="shared" si="346"/>
        <v>publishing</v>
      </c>
      <c r="R2777" t="str">
        <f t="shared" si="347"/>
        <v>children's books</v>
      </c>
      <c r="S2777" s="10">
        <f t="shared" si="348"/>
        <v>40862.805023148147</v>
      </c>
      <c r="T2777" s="10">
        <f t="shared" si="349"/>
        <v>40892.805023148147</v>
      </c>
      <c r="U2777" s="11">
        <f t="shared" si="350"/>
        <v>2011</v>
      </c>
      <c r="V2777" t="str">
        <f t="shared" si="351"/>
        <v>Nov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5"/>
        <v>7.8809523809523814</v>
      </c>
      <c r="P2778" s="5">
        <f t="shared" si="344"/>
        <v>45.972222222222221</v>
      </c>
      <c r="Q2778" t="str">
        <f t="shared" si="346"/>
        <v>publishing</v>
      </c>
      <c r="R2778" t="str">
        <f t="shared" si="347"/>
        <v>children's books</v>
      </c>
      <c r="S2778" s="10">
        <f t="shared" si="348"/>
        <v>42136.088842592588</v>
      </c>
      <c r="T2778" s="10">
        <f t="shared" si="349"/>
        <v>42167.088842592588</v>
      </c>
      <c r="U2778" s="11">
        <f t="shared" si="350"/>
        <v>2015</v>
      </c>
      <c r="V2778" t="str">
        <f t="shared" si="351"/>
        <v>May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5"/>
        <v>0.33333333333333337</v>
      </c>
      <c r="P2779" s="5">
        <f t="shared" si="344"/>
        <v>10</v>
      </c>
      <c r="Q2779" t="str">
        <f t="shared" si="346"/>
        <v>publishing</v>
      </c>
      <c r="R2779" t="str">
        <f t="shared" si="347"/>
        <v>children's books</v>
      </c>
      <c r="S2779" s="10">
        <f t="shared" si="348"/>
        <v>42172.460694444446</v>
      </c>
      <c r="T2779" s="10">
        <f t="shared" si="349"/>
        <v>42202.460694444446</v>
      </c>
      <c r="U2779" s="11">
        <f t="shared" si="350"/>
        <v>2015</v>
      </c>
      <c r="V2779" t="str">
        <f t="shared" si="351"/>
        <v>Jun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5"/>
        <v>25.545454545454543</v>
      </c>
      <c r="P2780" s="5">
        <f t="shared" si="344"/>
        <v>93.666666666666671</v>
      </c>
      <c r="Q2780" t="str">
        <f t="shared" si="346"/>
        <v>publishing</v>
      </c>
      <c r="R2780" t="str">
        <f t="shared" si="347"/>
        <v>children's books</v>
      </c>
      <c r="S2780" s="10">
        <f t="shared" si="348"/>
        <v>41846.769745370366</v>
      </c>
      <c r="T2780" s="10">
        <f t="shared" si="349"/>
        <v>41876.769745370366</v>
      </c>
      <c r="U2780" s="11">
        <f t="shared" si="350"/>
        <v>2014</v>
      </c>
      <c r="V2780" t="str">
        <f t="shared" si="351"/>
        <v>Jul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5"/>
        <v>2.12</v>
      </c>
      <c r="P2781" s="5">
        <f t="shared" si="344"/>
        <v>53</v>
      </c>
      <c r="Q2781" t="str">
        <f t="shared" si="346"/>
        <v>publishing</v>
      </c>
      <c r="R2781" t="str">
        <f t="shared" si="347"/>
        <v>children's books</v>
      </c>
      <c r="S2781" s="10">
        <f t="shared" si="348"/>
        <v>42300.377557870372</v>
      </c>
      <c r="T2781" s="10">
        <f t="shared" si="349"/>
        <v>42330.419224537036</v>
      </c>
      <c r="U2781" s="11">
        <f t="shared" si="350"/>
        <v>2015</v>
      </c>
      <c r="V2781" t="str">
        <f t="shared" si="351"/>
        <v>Oct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5"/>
        <v>0</v>
      </c>
      <c r="P2782" s="5">
        <f t="shared" si="344"/>
        <v>0</v>
      </c>
      <c r="Q2782" t="str">
        <f t="shared" si="346"/>
        <v>publishing</v>
      </c>
      <c r="R2782" t="str">
        <f t="shared" si="347"/>
        <v>children's books</v>
      </c>
      <c r="S2782" s="10">
        <f t="shared" si="348"/>
        <v>42774.239444444444</v>
      </c>
      <c r="T2782" s="10">
        <f t="shared" si="349"/>
        <v>42804.239444444444</v>
      </c>
      <c r="U2782" s="11">
        <f t="shared" si="350"/>
        <v>2017</v>
      </c>
      <c r="V2782" t="str">
        <f t="shared" si="351"/>
        <v>Feb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5"/>
        <v>105.28</v>
      </c>
      <c r="P2783" s="5">
        <f t="shared" si="344"/>
        <v>47</v>
      </c>
      <c r="Q2783" t="str">
        <f t="shared" si="346"/>
        <v>theater</v>
      </c>
      <c r="R2783" t="str">
        <f t="shared" si="347"/>
        <v>plays</v>
      </c>
      <c r="S2783" s="10">
        <f t="shared" si="348"/>
        <v>42018.733263888884</v>
      </c>
      <c r="T2783" s="10">
        <f t="shared" si="349"/>
        <v>42047.083333333336</v>
      </c>
      <c r="U2783" s="11">
        <f t="shared" si="350"/>
        <v>2015</v>
      </c>
      <c r="V2783" t="str">
        <f t="shared" si="351"/>
        <v>Jan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5"/>
        <v>120</v>
      </c>
      <c r="P2784" s="5">
        <f t="shared" si="344"/>
        <v>66.666666666666671</v>
      </c>
      <c r="Q2784" t="str">
        <f t="shared" si="346"/>
        <v>theater</v>
      </c>
      <c r="R2784" t="str">
        <f t="shared" si="347"/>
        <v>plays</v>
      </c>
      <c r="S2784" s="10">
        <f t="shared" si="348"/>
        <v>42026.716643518514</v>
      </c>
      <c r="T2784" s="10">
        <f t="shared" si="349"/>
        <v>42051.999305555553</v>
      </c>
      <c r="U2784" s="11">
        <f t="shared" si="350"/>
        <v>2015</v>
      </c>
      <c r="V2784" t="str">
        <f t="shared" si="351"/>
        <v>Jan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5"/>
        <v>114.5</v>
      </c>
      <c r="P2785" s="5">
        <f t="shared" si="344"/>
        <v>18.770491803278688</v>
      </c>
      <c r="Q2785" t="str">
        <f t="shared" si="346"/>
        <v>theater</v>
      </c>
      <c r="R2785" t="str">
        <f t="shared" si="347"/>
        <v>plays</v>
      </c>
      <c r="S2785" s="10">
        <f t="shared" si="348"/>
        <v>42103.326921296299</v>
      </c>
      <c r="T2785" s="10">
        <f t="shared" si="349"/>
        <v>42117.326921296299</v>
      </c>
      <c r="U2785" s="11">
        <f t="shared" si="350"/>
        <v>2015</v>
      </c>
      <c r="V2785" t="str">
        <f t="shared" si="351"/>
        <v>Apr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5"/>
        <v>119</v>
      </c>
      <c r="P2786" s="5">
        <f t="shared" si="344"/>
        <v>66.111111111111114</v>
      </c>
      <c r="Q2786" t="str">
        <f t="shared" si="346"/>
        <v>theater</v>
      </c>
      <c r="R2786" t="str">
        <f t="shared" si="347"/>
        <v>plays</v>
      </c>
      <c r="S2786" s="10">
        <f t="shared" si="348"/>
        <v>41920.579201388886</v>
      </c>
      <c r="T2786" s="10">
        <f t="shared" si="349"/>
        <v>41941.579201388886</v>
      </c>
      <c r="U2786" s="11">
        <f t="shared" si="350"/>
        <v>2014</v>
      </c>
      <c r="V2786" t="str">
        <f t="shared" si="351"/>
        <v>Oct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5"/>
        <v>104.67999999999999</v>
      </c>
      <c r="P2787" s="5">
        <f t="shared" si="344"/>
        <v>36.859154929577464</v>
      </c>
      <c r="Q2787" t="str">
        <f t="shared" si="346"/>
        <v>theater</v>
      </c>
      <c r="R2787" t="str">
        <f t="shared" si="347"/>
        <v>plays</v>
      </c>
      <c r="S2787" s="10">
        <f t="shared" si="348"/>
        <v>42557.981099537035</v>
      </c>
      <c r="T2787" s="10">
        <f t="shared" si="349"/>
        <v>42587.666666666664</v>
      </c>
      <c r="U2787" s="11">
        <f t="shared" si="350"/>
        <v>2016</v>
      </c>
      <c r="V2787" t="str">
        <f t="shared" si="351"/>
        <v>Jul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5"/>
        <v>117.83999999999999</v>
      </c>
      <c r="P2788" s="5">
        <f t="shared" si="344"/>
        <v>39.810810810810814</v>
      </c>
      <c r="Q2788" t="str">
        <f t="shared" si="346"/>
        <v>theater</v>
      </c>
      <c r="R2788" t="str">
        <f t="shared" si="347"/>
        <v>plays</v>
      </c>
      <c r="S2788" s="10">
        <f t="shared" si="348"/>
        <v>41815.360879629625</v>
      </c>
      <c r="T2788" s="10">
        <f t="shared" si="349"/>
        <v>41829.360879629625</v>
      </c>
      <c r="U2788" s="11">
        <f t="shared" si="350"/>
        <v>2014</v>
      </c>
      <c r="V2788" t="str">
        <f t="shared" si="351"/>
        <v>Jun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5"/>
        <v>119.7</v>
      </c>
      <c r="P2789" s="5">
        <f t="shared" si="344"/>
        <v>31.5</v>
      </c>
      <c r="Q2789" t="str">
        <f t="shared" si="346"/>
        <v>theater</v>
      </c>
      <c r="R2789" t="str">
        <f t="shared" si="347"/>
        <v>plays</v>
      </c>
      <c r="S2789" s="10">
        <f t="shared" si="348"/>
        <v>41807.990185185183</v>
      </c>
      <c r="T2789" s="10">
        <f t="shared" si="349"/>
        <v>41837.990185185183</v>
      </c>
      <c r="U2789" s="11">
        <f t="shared" si="350"/>
        <v>2014</v>
      </c>
      <c r="V2789" t="str">
        <f t="shared" si="351"/>
        <v>Jun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5"/>
        <v>102.49999999999999</v>
      </c>
      <c r="P2790" s="5">
        <f t="shared" si="344"/>
        <v>102.5</v>
      </c>
      <c r="Q2790" t="str">
        <f t="shared" si="346"/>
        <v>theater</v>
      </c>
      <c r="R2790" t="str">
        <f t="shared" si="347"/>
        <v>plays</v>
      </c>
      <c r="S2790" s="10">
        <f t="shared" si="348"/>
        <v>42550.493553240733</v>
      </c>
      <c r="T2790" s="10">
        <f t="shared" si="349"/>
        <v>42580.493553240733</v>
      </c>
      <c r="U2790" s="11">
        <f t="shared" si="350"/>
        <v>2016</v>
      </c>
      <c r="V2790" t="str">
        <f t="shared" si="351"/>
        <v>Jun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5"/>
        <v>101.16666666666667</v>
      </c>
      <c r="P2791" s="5">
        <f t="shared" si="344"/>
        <v>126.45833333333333</v>
      </c>
      <c r="Q2791" t="str">
        <f t="shared" si="346"/>
        <v>theater</v>
      </c>
      <c r="R2791" t="str">
        <f t="shared" si="347"/>
        <v>plays</v>
      </c>
      <c r="S2791" s="10">
        <f t="shared" si="348"/>
        <v>42055.804791666662</v>
      </c>
      <c r="T2791" s="10">
        <f t="shared" si="349"/>
        <v>42074.958333333336</v>
      </c>
      <c r="U2791" s="11">
        <f t="shared" si="350"/>
        <v>2015</v>
      </c>
      <c r="V2791" t="str">
        <f t="shared" si="351"/>
        <v>Feb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5"/>
        <v>105.33333333333333</v>
      </c>
      <c r="P2792" s="5">
        <f t="shared" si="344"/>
        <v>47.878787878787875</v>
      </c>
      <c r="Q2792" t="str">
        <f t="shared" si="346"/>
        <v>theater</v>
      </c>
      <c r="R2792" t="str">
        <f t="shared" si="347"/>
        <v>plays</v>
      </c>
      <c r="S2792" s="10">
        <f t="shared" si="348"/>
        <v>42016.730358796289</v>
      </c>
      <c r="T2792" s="10">
        <f t="shared" si="349"/>
        <v>42046.730358796289</v>
      </c>
      <c r="U2792" s="11">
        <f t="shared" si="350"/>
        <v>2015</v>
      </c>
      <c r="V2792" t="str">
        <f t="shared" si="351"/>
        <v>Jan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5"/>
        <v>102.49999999999999</v>
      </c>
      <c r="P2793" s="5">
        <f t="shared" si="344"/>
        <v>73.214285714285708</v>
      </c>
      <c r="Q2793" t="str">
        <f t="shared" si="346"/>
        <v>theater</v>
      </c>
      <c r="R2793" t="str">
        <f t="shared" si="347"/>
        <v>plays</v>
      </c>
      <c r="S2793" s="10">
        <f t="shared" si="348"/>
        <v>42591.691655092589</v>
      </c>
      <c r="T2793" s="10">
        <f t="shared" si="349"/>
        <v>42621.958333333336</v>
      </c>
      <c r="U2793" s="11">
        <f t="shared" si="350"/>
        <v>2016</v>
      </c>
      <c r="V2793" t="str">
        <f t="shared" si="351"/>
        <v>Aug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5"/>
        <v>107.60000000000001</v>
      </c>
      <c r="P2794" s="5">
        <f t="shared" si="344"/>
        <v>89.666666666666671</v>
      </c>
      <c r="Q2794" t="str">
        <f t="shared" si="346"/>
        <v>theater</v>
      </c>
      <c r="R2794" t="str">
        <f t="shared" si="347"/>
        <v>plays</v>
      </c>
      <c r="S2794" s="10">
        <f t="shared" si="348"/>
        <v>42183.022673611107</v>
      </c>
      <c r="T2794" s="10">
        <f t="shared" si="349"/>
        <v>42228.022673611107</v>
      </c>
      <c r="U2794" s="11">
        <f t="shared" si="350"/>
        <v>2015</v>
      </c>
      <c r="V2794" t="str">
        <f t="shared" si="351"/>
        <v>Jun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5"/>
        <v>110.5675</v>
      </c>
      <c r="P2795" s="5">
        <f t="shared" si="344"/>
        <v>151.4623287671233</v>
      </c>
      <c r="Q2795" t="str">
        <f t="shared" si="346"/>
        <v>theater</v>
      </c>
      <c r="R2795" t="str">
        <f t="shared" si="347"/>
        <v>plays</v>
      </c>
      <c r="S2795" s="10">
        <f t="shared" si="348"/>
        <v>42176.210706018515</v>
      </c>
      <c r="T2795" s="10">
        <f t="shared" si="349"/>
        <v>42206.210706018515</v>
      </c>
      <c r="U2795" s="11">
        <f t="shared" si="350"/>
        <v>2015</v>
      </c>
      <c r="V2795" t="str">
        <f t="shared" si="351"/>
        <v>Jun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5"/>
        <v>150</v>
      </c>
      <c r="P2796" s="5">
        <f t="shared" si="344"/>
        <v>25</v>
      </c>
      <c r="Q2796" t="str">
        <f t="shared" si="346"/>
        <v>theater</v>
      </c>
      <c r="R2796" t="str">
        <f t="shared" si="347"/>
        <v>plays</v>
      </c>
      <c r="S2796" s="10">
        <f t="shared" si="348"/>
        <v>42416.48332175926</v>
      </c>
      <c r="T2796" s="10">
        <f t="shared" si="349"/>
        <v>42432.583333333336</v>
      </c>
      <c r="U2796" s="11">
        <f t="shared" si="350"/>
        <v>2016</v>
      </c>
      <c r="V2796" t="str">
        <f t="shared" si="351"/>
        <v>Feb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5"/>
        <v>104.28571428571429</v>
      </c>
      <c r="P2797" s="5">
        <f t="shared" si="344"/>
        <v>36.5</v>
      </c>
      <c r="Q2797" t="str">
        <f t="shared" si="346"/>
        <v>theater</v>
      </c>
      <c r="R2797" t="str">
        <f t="shared" si="347"/>
        <v>plays</v>
      </c>
      <c r="S2797" s="10">
        <f t="shared" si="348"/>
        <v>41780.317604166667</v>
      </c>
      <c r="T2797" s="10">
        <f t="shared" si="349"/>
        <v>41796.75</v>
      </c>
      <c r="U2797" s="11">
        <f t="shared" si="350"/>
        <v>2014</v>
      </c>
      <c r="V2797" t="str">
        <f t="shared" si="351"/>
        <v>May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5"/>
        <v>115.5</v>
      </c>
      <c r="P2798" s="5">
        <f t="shared" si="344"/>
        <v>44</v>
      </c>
      <c r="Q2798" t="str">
        <f t="shared" si="346"/>
        <v>theater</v>
      </c>
      <c r="R2798" t="str">
        <f t="shared" si="347"/>
        <v>plays</v>
      </c>
      <c r="S2798" s="10">
        <f t="shared" si="348"/>
        <v>41795.319768518515</v>
      </c>
      <c r="T2798" s="10">
        <f t="shared" si="349"/>
        <v>41825.319768518515</v>
      </c>
      <c r="U2798" s="11">
        <f t="shared" si="350"/>
        <v>2014</v>
      </c>
      <c r="V2798" t="str">
        <f t="shared" si="351"/>
        <v>Jun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5"/>
        <v>102.64512500000001</v>
      </c>
      <c r="P2799" s="5">
        <f t="shared" si="344"/>
        <v>87.357553191489373</v>
      </c>
      <c r="Q2799" t="str">
        <f t="shared" si="346"/>
        <v>theater</v>
      </c>
      <c r="R2799" t="str">
        <f t="shared" si="347"/>
        <v>plays</v>
      </c>
      <c r="S2799" s="10">
        <f t="shared" si="348"/>
        <v>41798.731944444444</v>
      </c>
      <c r="T2799" s="10">
        <f t="shared" si="349"/>
        <v>41828.731944444444</v>
      </c>
      <c r="U2799" s="11">
        <f t="shared" si="350"/>
        <v>2014</v>
      </c>
      <c r="V2799" t="str">
        <f t="shared" si="351"/>
        <v>Jun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5"/>
        <v>101.4</v>
      </c>
      <c r="P2800" s="5">
        <f t="shared" si="344"/>
        <v>36.474820143884891</v>
      </c>
      <c r="Q2800" t="str">
        <f t="shared" si="346"/>
        <v>theater</v>
      </c>
      <c r="R2800" t="str">
        <f t="shared" si="347"/>
        <v>plays</v>
      </c>
      <c r="S2800" s="10">
        <f t="shared" si="348"/>
        <v>42201.466678240737</v>
      </c>
      <c r="T2800" s="10">
        <f t="shared" si="349"/>
        <v>42216.458333333336</v>
      </c>
      <c r="U2800" s="11">
        <f t="shared" si="350"/>
        <v>2015</v>
      </c>
      <c r="V2800" t="str">
        <f t="shared" si="351"/>
        <v>Jul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5"/>
        <v>116.6348</v>
      </c>
      <c r="P2801" s="5">
        <f t="shared" si="344"/>
        <v>44.859538461538463</v>
      </c>
      <c r="Q2801" t="str">
        <f t="shared" si="346"/>
        <v>theater</v>
      </c>
      <c r="R2801" t="str">
        <f t="shared" si="347"/>
        <v>plays</v>
      </c>
      <c r="S2801" s="10">
        <f t="shared" si="348"/>
        <v>42507.05636574074</v>
      </c>
      <c r="T2801" s="10">
        <f t="shared" si="349"/>
        <v>42538.458333333336</v>
      </c>
      <c r="U2801" s="11">
        <f t="shared" si="350"/>
        <v>2016</v>
      </c>
      <c r="V2801" t="str">
        <f t="shared" si="351"/>
        <v>May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5"/>
        <v>133</v>
      </c>
      <c r="P2802" s="5">
        <f t="shared" si="344"/>
        <v>42.903225806451616</v>
      </c>
      <c r="Q2802" t="str">
        <f t="shared" si="346"/>
        <v>theater</v>
      </c>
      <c r="R2802" t="str">
        <f t="shared" si="347"/>
        <v>plays</v>
      </c>
      <c r="S2802" s="10">
        <f t="shared" si="348"/>
        <v>41948.344513888886</v>
      </c>
      <c r="T2802" s="10">
        <f t="shared" si="349"/>
        <v>42008.344513888886</v>
      </c>
      <c r="U2802" s="11">
        <f t="shared" si="350"/>
        <v>2014</v>
      </c>
      <c r="V2802" t="str">
        <f t="shared" si="351"/>
        <v>Nov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5"/>
        <v>133.20000000000002</v>
      </c>
      <c r="P2803" s="5">
        <f t="shared" si="344"/>
        <v>51.230769230769234</v>
      </c>
      <c r="Q2803" t="str">
        <f t="shared" si="346"/>
        <v>theater</v>
      </c>
      <c r="R2803" t="str">
        <f t="shared" si="347"/>
        <v>plays</v>
      </c>
      <c r="S2803" s="10">
        <f t="shared" si="348"/>
        <v>41900.034826388888</v>
      </c>
      <c r="T2803" s="10">
        <f t="shared" si="349"/>
        <v>41922.25</v>
      </c>
      <c r="U2803" s="11">
        <f t="shared" si="350"/>
        <v>2014</v>
      </c>
      <c r="V2803" t="str">
        <f t="shared" si="351"/>
        <v>Sep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5"/>
        <v>101.83333333333333</v>
      </c>
      <c r="P2804" s="5">
        <f t="shared" si="344"/>
        <v>33.944444444444443</v>
      </c>
      <c r="Q2804" t="str">
        <f t="shared" si="346"/>
        <v>theater</v>
      </c>
      <c r="R2804" t="str">
        <f t="shared" si="347"/>
        <v>plays</v>
      </c>
      <c r="S2804" s="10">
        <f t="shared" si="348"/>
        <v>42192.438738425924</v>
      </c>
      <c r="T2804" s="10">
        <f t="shared" si="349"/>
        <v>42222.438738425924</v>
      </c>
      <c r="U2804" s="11">
        <f t="shared" si="350"/>
        <v>2015</v>
      </c>
      <c r="V2804" t="str">
        <f t="shared" si="351"/>
        <v>Jul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5"/>
        <v>127.95</v>
      </c>
      <c r="P2805" s="5">
        <f t="shared" si="344"/>
        <v>90.744680851063833</v>
      </c>
      <c r="Q2805" t="str">
        <f t="shared" si="346"/>
        <v>theater</v>
      </c>
      <c r="R2805" t="str">
        <f t="shared" si="347"/>
        <v>plays</v>
      </c>
      <c r="S2805" s="10">
        <f t="shared" si="348"/>
        <v>42157.857361111113</v>
      </c>
      <c r="T2805" s="10">
        <f t="shared" si="349"/>
        <v>42200.791666666664</v>
      </c>
      <c r="U2805" s="11">
        <f t="shared" si="350"/>
        <v>2015</v>
      </c>
      <c r="V2805" t="str">
        <f t="shared" si="351"/>
        <v>Jun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5"/>
        <v>114.99999999999999</v>
      </c>
      <c r="P2806" s="5">
        <f t="shared" si="344"/>
        <v>50</v>
      </c>
      <c r="Q2806" t="str">
        <f t="shared" si="346"/>
        <v>theater</v>
      </c>
      <c r="R2806" t="str">
        <f t="shared" si="347"/>
        <v>plays</v>
      </c>
      <c r="S2806" s="10">
        <f t="shared" si="348"/>
        <v>41881.245254629626</v>
      </c>
      <c r="T2806" s="10">
        <f t="shared" si="349"/>
        <v>41911.245254629626</v>
      </c>
      <c r="U2806" s="11">
        <f t="shared" si="350"/>
        <v>2014</v>
      </c>
      <c r="V2806" t="str">
        <f t="shared" si="351"/>
        <v>Aug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5"/>
        <v>110.00000000000001</v>
      </c>
      <c r="P2807" s="5">
        <f t="shared" si="344"/>
        <v>24.444444444444443</v>
      </c>
      <c r="Q2807" t="str">
        <f t="shared" si="346"/>
        <v>theater</v>
      </c>
      <c r="R2807" t="str">
        <f t="shared" si="347"/>
        <v>plays</v>
      </c>
      <c r="S2807" s="10">
        <f t="shared" si="348"/>
        <v>42213.2971412037</v>
      </c>
      <c r="T2807" s="10">
        <f t="shared" si="349"/>
        <v>42238.2971412037</v>
      </c>
      <c r="U2807" s="11">
        <f t="shared" si="350"/>
        <v>2015</v>
      </c>
      <c r="V2807" t="str">
        <f t="shared" si="351"/>
        <v>Jul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5"/>
        <v>112.1</v>
      </c>
      <c r="P2808" s="5">
        <f t="shared" si="344"/>
        <v>44.25</v>
      </c>
      <c r="Q2808" t="str">
        <f t="shared" si="346"/>
        <v>theater</v>
      </c>
      <c r="R2808" t="str">
        <f t="shared" si="347"/>
        <v>plays</v>
      </c>
      <c r="S2808" s="10">
        <f t="shared" si="348"/>
        <v>42185.058912037035</v>
      </c>
      <c r="T2808" s="10">
        <f t="shared" si="349"/>
        <v>42221.249999999993</v>
      </c>
      <c r="U2808" s="11">
        <f t="shared" si="350"/>
        <v>2015</v>
      </c>
      <c r="V2808" t="str">
        <f t="shared" si="351"/>
        <v>Jun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5"/>
        <v>126</v>
      </c>
      <c r="P2809" s="5">
        <f t="shared" si="344"/>
        <v>67.741935483870961</v>
      </c>
      <c r="Q2809" t="str">
        <f t="shared" si="346"/>
        <v>theater</v>
      </c>
      <c r="R2809" t="str">
        <f t="shared" si="347"/>
        <v>plays</v>
      </c>
      <c r="S2809" s="10">
        <f t="shared" si="348"/>
        <v>42154.664791666662</v>
      </c>
      <c r="T2809" s="10">
        <f t="shared" si="349"/>
        <v>42184.664791666662</v>
      </c>
      <c r="U2809" s="11">
        <f t="shared" si="350"/>
        <v>2015</v>
      </c>
      <c r="V2809" t="str">
        <f t="shared" si="351"/>
        <v>May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5"/>
        <v>100.24444444444444</v>
      </c>
      <c r="P2810" s="5">
        <f t="shared" si="344"/>
        <v>65.376811594202906</v>
      </c>
      <c r="Q2810" t="str">
        <f t="shared" si="346"/>
        <v>theater</v>
      </c>
      <c r="R2810" t="str">
        <f t="shared" si="347"/>
        <v>plays</v>
      </c>
      <c r="S2810" s="10">
        <f t="shared" si="348"/>
        <v>42208.638136574074</v>
      </c>
      <c r="T2810" s="10">
        <f t="shared" si="349"/>
        <v>42238.638136574074</v>
      </c>
      <c r="U2810" s="11">
        <f t="shared" si="350"/>
        <v>2015</v>
      </c>
      <c r="V2810" t="str">
        <f t="shared" si="351"/>
        <v>Jul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5"/>
        <v>102.4</v>
      </c>
      <c r="P2811" s="5">
        <f t="shared" si="344"/>
        <v>121.9047619047619</v>
      </c>
      <c r="Q2811" t="str">
        <f t="shared" si="346"/>
        <v>theater</v>
      </c>
      <c r="R2811" t="str">
        <f t="shared" si="347"/>
        <v>plays</v>
      </c>
      <c r="S2811" s="10">
        <f t="shared" si="348"/>
        <v>42451.288483796299</v>
      </c>
      <c r="T2811" s="10">
        <f t="shared" si="349"/>
        <v>42459.402083333327</v>
      </c>
      <c r="U2811" s="11">
        <f t="shared" si="350"/>
        <v>2016</v>
      </c>
      <c r="V2811" t="str">
        <f t="shared" si="351"/>
        <v>Mar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5"/>
        <v>108.2</v>
      </c>
      <c r="P2812" s="5">
        <f t="shared" si="344"/>
        <v>47.456140350877192</v>
      </c>
      <c r="Q2812" t="str">
        <f t="shared" si="346"/>
        <v>theater</v>
      </c>
      <c r="R2812" t="str">
        <f t="shared" si="347"/>
        <v>plays</v>
      </c>
      <c r="S2812" s="10">
        <f t="shared" si="348"/>
        <v>41758.931296296294</v>
      </c>
      <c r="T2812" s="10">
        <f t="shared" si="349"/>
        <v>41790.957638888889</v>
      </c>
      <c r="U2812" s="11">
        <f t="shared" si="350"/>
        <v>2014</v>
      </c>
      <c r="V2812" t="str">
        <f t="shared" si="351"/>
        <v>Apr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5"/>
        <v>100.27</v>
      </c>
      <c r="P2813" s="5">
        <f t="shared" si="344"/>
        <v>92.842592592592595</v>
      </c>
      <c r="Q2813" t="str">
        <f t="shared" si="346"/>
        <v>theater</v>
      </c>
      <c r="R2813" t="str">
        <f t="shared" si="347"/>
        <v>plays</v>
      </c>
      <c r="S2813" s="10">
        <f t="shared" si="348"/>
        <v>42028.288229166668</v>
      </c>
      <c r="T2813" s="10">
        <f t="shared" si="349"/>
        <v>42058.288229166668</v>
      </c>
      <c r="U2813" s="11">
        <f t="shared" si="350"/>
        <v>2015</v>
      </c>
      <c r="V2813" t="str">
        <f t="shared" si="351"/>
        <v>Jan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5"/>
        <v>113.3</v>
      </c>
      <c r="P2814" s="5">
        <f t="shared" si="344"/>
        <v>68.253012048192772</v>
      </c>
      <c r="Q2814" t="str">
        <f t="shared" si="346"/>
        <v>theater</v>
      </c>
      <c r="R2814" t="str">
        <f t="shared" si="347"/>
        <v>plays</v>
      </c>
      <c r="S2814" s="10">
        <f t="shared" si="348"/>
        <v>42054.535856481474</v>
      </c>
      <c r="T2814" s="10">
        <f t="shared" si="349"/>
        <v>42099.958333333336</v>
      </c>
      <c r="U2814" s="11">
        <f t="shared" si="350"/>
        <v>2015</v>
      </c>
      <c r="V2814" t="str">
        <f t="shared" si="351"/>
        <v>Feb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5"/>
        <v>127.57571428571428</v>
      </c>
      <c r="P2815" s="5">
        <f t="shared" si="344"/>
        <v>37.209583333333335</v>
      </c>
      <c r="Q2815" t="str">
        <f t="shared" si="346"/>
        <v>theater</v>
      </c>
      <c r="R2815" t="str">
        <f t="shared" si="347"/>
        <v>plays</v>
      </c>
      <c r="S2815" s="10">
        <f t="shared" si="348"/>
        <v>42693.534270833326</v>
      </c>
      <c r="T2815" s="10">
        <f t="shared" si="349"/>
        <v>42718.534270833326</v>
      </c>
      <c r="U2815" s="11">
        <f t="shared" si="350"/>
        <v>2016</v>
      </c>
      <c r="V2815" t="str">
        <f t="shared" si="351"/>
        <v>Nov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5"/>
        <v>107.73333333333332</v>
      </c>
      <c r="P2816" s="5">
        <f t="shared" si="344"/>
        <v>25.25</v>
      </c>
      <c r="Q2816" t="str">
        <f t="shared" si="346"/>
        <v>theater</v>
      </c>
      <c r="R2816" t="str">
        <f t="shared" si="347"/>
        <v>plays</v>
      </c>
      <c r="S2816" s="10">
        <f t="shared" si="348"/>
        <v>42103.191145833327</v>
      </c>
      <c r="T2816" s="10">
        <f t="shared" si="349"/>
        <v>42133.191145833327</v>
      </c>
      <c r="U2816" s="11">
        <f t="shared" si="350"/>
        <v>2015</v>
      </c>
      <c r="V2816" t="str">
        <f t="shared" si="351"/>
        <v>Apr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5"/>
        <v>242</v>
      </c>
      <c r="P2817" s="5">
        <f t="shared" si="344"/>
        <v>43.214285714285715</v>
      </c>
      <c r="Q2817" t="str">
        <f t="shared" si="346"/>
        <v>theater</v>
      </c>
      <c r="R2817" t="str">
        <f t="shared" si="347"/>
        <v>plays</v>
      </c>
      <c r="S2817" s="10">
        <f t="shared" si="348"/>
        <v>42559.568391203698</v>
      </c>
      <c r="T2817" s="10">
        <f t="shared" si="349"/>
        <v>42589.568391203698</v>
      </c>
      <c r="U2817" s="11">
        <f t="shared" si="350"/>
        <v>2016</v>
      </c>
      <c r="V2817" t="str">
        <f t="shared" si="351"/>
        <v>Jul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5"/>
        <v>141.56666666666666</v>
      </c>
      <c r="P2818" s="5">
        <f t="shared" ref="P2818:P2881" si="352">IFERROR(E2818/L2818,0)</f>
        <v>25.130177514792898</v>
      </c>
      <c r="Q2818" t="str">
        <f t="shared" si="346"/>
        <v>theater</v>
      </c>
      <c r="R2818" t="str">
        <f t="shared" si="347"/>
        <v>plays</v>
      </c>
      <c r="S2818" s="10">
        <f t="shared" si="348"/>
        <v>42188.259166666663</v>
      </c>
      <c r="T2818" s="10">
        <f t="shared" si="349"/>
        <v>42218.458333333336</v>
      </c>
      <c r="U2818" s="11">
        <f t="shared" si="350"/>
        <v>2015</v>
      </c>
      <c r="V2818" t="str">
        <f t="shared" si="351"/>
        <v>Jul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3">(E2819/D2819)*100</f>
        <v>130</v>
      </c>
      <c r="P2819" s="5">
        <f t="shared" si="352"/>
        <v>23.636363636363637</v>
      </c>
      <c r="Q2819" t="str">
        <f t="shared" ref="Q2819:Q2882" si="354">LEFT(N2819,FIND("/",N2819)-1)</f>
        <v>theater</v>
      </c>
      <c r="R2819" t="str">
        <f t="shared" ref="R2819:R2882" si="355">MID(N2819,FIND("/",N2819)+1,9999)</f>
        <v>plays</v>
      </c>
      <c r="S2819" s="10">
        <f t="shared" ref="S2819:S2882" si="356">(((J2819/60)/60)/24)+DATE(1970,1,1)+(-5/24)</f>
        <v>42023.42664351852</v>
      </c>
      <c r="T2819" s="10">
        <f t="shared" ref="T2819:T2882" si="357">(((I2819/60)/60)/24)+DATE(1970,1,1)+(-5/24)</f>
        <v>42063.42664351852</v>
      </c>
      <c r="U2819" s="11">
        <f t="shared" ref="U2819:U2882" si="358">YEAR(S2819)</f>
        <v>2015</v>
      </c>
      <c r="V2819" t="str">
        <f t="shared" ref="V2819:V2882" si="359">TEXT(S2819, "mmm")</f>
        <v>Jan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3"/>
        <v>106.03</v>
      </c>
      <c r="P2820" s="5">
        <f t="shared" si="352"/>
        <v>103.95098039215686</v>
      </c>
      <c r="Q2820" t="str">
        <f t="shared" si="354"/>
        <v>theater</v>
      </c>
      <c r="R2820" t="str">
        <f t="shared" si="355"/>
        <v>plays</v>
      </c>
      <c r="S2820" s="10">
        <f t="shared" si="356"/>
        <v>42250.389884259253</v>
      </c>
      <c r="T2820" s="10">
        <f t="shared" si="357"/>
        <v>42270.389884259253</v>
      </c>
      <c r="U2820" s="11">
        <f t="shared" si="358"/>
        <v>2015</v>
      </c>
      <c r="V2820" t="str">
        <f t="shared" si="359"/>
        <v>Sep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3"/>
        <v>104.80000000000001</v>
      </c>
      <c r="P2821" s="5">
        <f t="shared" si="352"/>
        <v>50.384615384615387</v>
      </c>
      <c r="Q2821" t="str">
        <f t="shared" si="354"/>
        <v>theater</v>
      </c>
      <c r="R2821" t="str">
        <f t="shared" si="355"/>
        <v>plays</v>
      </c>
      <c r="S2821" s="10">
        <f t="shared" si="356"/>
        <v>42139.317233796297</v>
      </c>
      <c r="T2821" s="10">
        <f t="shared" si="357"/>
        <v>42169.317233796297</v>
      </c>
      <c r="U2821" s="11">
        <f t="shared" si="358"/>
        <v>2015</v>
      </c>
      <c r="V2821" t="str">
        <f t="shared" si="359"/>
        <v>May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3"/>
        <v>136</v>
      </c>
      <c r="P2822" s="5">
        <f t="shared" si="352"/>
        <v>13.6</v>
      </c>
      <c r="Q2822" t="str">
        <f t="shared" si="354"/>
        <v>theater</v>
      </c>
      <c r="R2822" t="str">
        <f t="shared" si="355"/>
        <v>plays</v>
      </c>
      <c r="S2822" s="10">
        <f t="shared" si="356"/>
        <v>42401.402650462966</v>
      </c>
      <c r="T2822" s="10">
        <f t="shared" si="357"/>
        <v>42425.791666666664</v>
      </c>
      <c r="U2822" s="11">
        <f t="shared" si="358"/>
        <v>2016</v>
      </c>
      <c r="V2822" t="str">
        <f t="shared" si="359"/>
        <v>Feb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3"/>
        <v>100</v>
      </c>
      <c r="P2823" s="5">
        <f t="shared" si="352"/>
        <v>28.571428571428573</v>
      </c>
      <c r="Q2823" t="str">
        <f t="shared" si="354"/>
        <v>theater</v>
      </c>
      <c r="R2823" t="str">
        <f t="shared" si="355"/>
        <v>plays</v>
      </c>
      <c r="S2823" s="10">
        <f t="shared" si="356"/>
        <v>41875.714525462965</v>
      </c>
      <c r="T2823" s="10">
        <f t="shared" si="357"/>
        <v>41905.714525462965</v>
      </c>
      <c r="U2823" s="11">
        <f t="shared" si="358"/>
        <v>2014</v>
      </c>
      <c r="V2823" t="str">
        <f t="shared" si="359"/>
        <v>Aug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3"/>
        <v>100</v>
      </c>
      <c r="P2824" s="5">
        <f t="shared" si="352"/>
        <v>63.829787234042556</v>
      </c>
      <c r="Q2824" t="str">
        <f t="shared" si="354"/>
        <v>theater</v>
      </c>
      <c r="R2824" t="str">
        <f t="shared" si="355"/>
        <v>plays</v>
      </c>
      <c r="S2824" s="10">
        <f t="shared" si="356"/>
        <v>42060.475601851846</v>
      </c>
      <c r="T2824" s="10">
        <f t="shared" si="357"/>
        <v>42090.433935185189</v>
      </c>
      <c r="U2824" s="11">
        <f t="shared" si="358"/>
        <v>2015</v>
      </c>
      <c r="V2824" t="str">
        <f t="shared" si="359"/>
        <v>Feb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3"/>
        <v>124</v>
      </c>
      <c r="P2825" s="5">
        <f t="shared" si="352"/>
        <v>8.8571428571428577</v>
      </c>
      <c r="Q2825" t="str">
        <f t="shared" si="354"/>
        <v>theater</v>
      </c>
      <c r="R2825" t="str">
        <f t="shared" si="355"/>
        <v>plays</v>
      </c>
      <c r="S2825" s="10">
        <f t="shared" si="356"/>
        <v>42066.803310185183</v>
      </c>
      <c r="T2825" s="10">
        <f t="shared" si="357"/>
        <v>42094.749305555553</v>
      </c>
      <c r="U2825" s="11">
        <f t="shared" si="358"/>
        <v>2015</v>
      </c>
      <c r="V2825" t="str">
        <f t="shared" si="359"/>
        <v>Mar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3"/>
        <v>116.92307692307693</v>
      </c>
      <c r="P2826" s="5">
        <f t="shared" si="352"/>
        <v>50.666666666666664</v>
      </c>
      <c r="Q2826" t="str">
        <f t="shared" si="354"/>
        <v>theater</v>
      </c>
      <c r="R2826" t="str">
        <f t="shared" si="355"/>
        <v>plays</v>
      </c>
      <c r="S2826" s="10">
        <f t="shared" si="356"/>
        <v>42136.0624537037</v>
      </c>
      <c r="T2826" s="10">
        <f t="shared" si="357"/>
        <v>42167.863194444442</v>
      </c>
      <c r="U2826" s="11">
        <f t="shared" si="358"/>
        <v>2015</v>
      </c>
      <c r="V2826" t="str">
        <f t="shared" si="359"/>
        <v>May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3"/>
        <v>103.33333333333334</v>
      </c>
      <c r="P2827" s="5">
        <f t="shared" si="352"/>
        <v>60.784313725490193</v>
      </c>
      <c r="Q2827" t="str">
        <f t="shared" si="354"/>
        <v>theater</v>
      </c>
      <c r="R2827" t="str">
        <f t="shared" si="355"/>
        <v>plays</v>
      </c>
      <c r="S2827" s="10">
        <f t="shared" si="356"/>
        <v>42312.584328703706</v>
      </c>
      <c r="T2827" s="10">
        <f t="shared" si="357"/>
        <v>42342.584328703706</v>
      </c>
      <c r="U2827" s="11">
        <f t="shared" si="358"/>
        <v>2015</v>
      </c>
      <c r="V2827" t="str">
        <f t="shared" si="359"/>
        <v>Nov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3"/>
        <v>107.74999999999999</v>
      </c>
      <c r="P2828" s="5">
        <f t="shared" si="352"/>
        <v>113.42105263157895</v>
      </c>
      <c r="Q2828" t="str">
        <f t="shared" si="354"/>
        <v>theater</v>
      </c>
      <c r="R2828" t="str">
        <f t="shared" si="355"/>
        <v>plays</v>
      </c>
      <c r="S2828" s="10">
        <f t="shared" si="356"/>
        <v>42170.826527777775</v>
      </c>
      <c r="T2828" s="10">
        <f t="shared" si="357"/>
        <v>42195.083333333336</v>
      </c>
      <c r="U2828" s="11">
        <f t="shared" si="358"/>
        <v>2015</v>
      </c>
      <c r="V2828" t="str">
        <f t="shared" si="359"/>
        <v>Jun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3"/>
        <v>120.24999999999999</v>
      </c>
      <c r="P2829" s="5">
        <f t="shared" si="352"/>
        <v>104.56521739130434</v>
      </c>
      <c r="Q2829" t="str">
        <f t="shared" si="354"/>
        <v>theater</v>
      </c>
      <c r="R2829" t="str">
        <f t="shared" si="355"/>
        <v>plays</v>
      </c>
      <c r="S2829" s="10">
        <f t="shared" si="356"/>
        <v>42494.475300925922</v>
      </c>
      <c r="T2829" s="10">
        <f t="shared" si="357"/>
        <v>42524.479166666664</v>
      </c>
      <c r="U2829" s="11">
        <f t="shared" si="358"/>
        <v>2016</v>
      </c>
      <c r="V2829" t="str">
        <f t="shared" si="359"/>
        <v>May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3"/>
        <v>100.37894736842105</v>
      </c>
      <c r="P2830" s="5">
        <f t="shared" si="352"/>
        <v>98.30927835051547</v>
      </c>
      <c r="Q2830" t="str">
        <f t="shared" si="354"/>
        <v>theater</v>
      </c>
      <c r="R2830" t="str">
        <f t="shared" si="355"/>
        <v>plays</v>
      </c>
      <c r="S2830" s="10">
        <f t="shared" si="356"/>
        <v>42254.056354166663</v>
      </c>
      <c r="T2830" s="10">
        <f t="shared" si="357"/>
        <v>42279.749999999993</v>
      </c>
      <c r="U2830" s="11">
        <f t="shared" si="358"/>
        <v>2015</v>
      </c>
      <c r="V2830" t="str">
        <f t="shared" si="359"/>
        <v>Sep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3"/>
        <v>106.52</v>
      </c>
      <c r="P2831" s="5">
        <f t="shared" si="352"/>
        <v>35.039473684210527</v>
      </c>
      <c r="Q2831" t="str">
        <f t="shared" si="354"/>
        <v>theater</v>
      </c>
      <c r="R2831" t="str">
        <f t="shared" si="355"/>
        <v>plays</v>
      </c>
      <c r="S2831" s="10">
        <f t="shared" si="356"/>
        <v>42495.225902777776</v>
      </c>
      <c r="T2831" s="10">
        <f t="shared" si="357"/>
        <v>42523.225902777776</v>
      </c>
      <c r="U2831" s="11">
        <f t="shared" si="358"/>
        <v>2016</v>
      </c>
      <c r="V2831" t="str">
        <f t="shared" si="359"/>
        <v>May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3"/>
        <v>100</v>
      </c>
      <c r="P2832" s="5">
        <f t="shared" si="352"/>
        <v>272.72727272727275</v>
      </c>
      <c r="Q2832" t="str">
        <f t="shared" si="354"/>
        <v>theater</v>
      </c>
      <c r="R2832" t="str">
        <f t="shared" si="355"/>
        <v>plays</v>
      </c>
      <c r="S2832" s="10">
        <f t="shared" si="356"/>
        <v>41758.631342592591</v>
      </c>
      <c r="T2832" s="10">
        <f t="shared" si="357"/>
        <v>41770.957638888889</v>
      </c>
      <c r="U2832" s="11">
        <f t="shared" si="358"/>
        <v>2014</v>
      </c>
      <c r="V2832" t="str">
        <f t="shared" si="359"/>
        <v>Apr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3"/>
        <v>110.66666666666667</v>
      </c>
      <c r="P2833" s="5">
        <f t="shared" si="352"/>
        <v>63.846153846153847</v>
      </c>
      <c r="Q2833" t="str">
        <f t="shared" si="354"/>
        <v>theater</v>
      </c>
      <c r="R2833" t="str">
        <f t="shared" si="355"/>
        <v>plays</v>
      </c>
      <c r="S2833" s="10">
        <f t="shared" si="356"/>
        <v>42171.616550925923</v>
      </c>
      <c r="T2833" s="10">
        <f t="shared" si="357"/>
        <v>42201.616550925923</v>
      </c>
      <c r="U2833" s="11">
        <f t="shared" si="358"/>
        <v>2015</v>
      </c>
      <c r="V2833" t="str">
        <f t="shared" si="359"/>
        <v>Jun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3"/>
        <v>114.71959999999999</v>
      </c>
      <c r="P2834" s="5">
        <f t="shared" si="352"/>
        <v>30.189368421052631</v>
      </c>
      <c r="Q2834" t="str">
        <f t="shared" si="354"/>
        <v>theater</v>
      </c>
      <c r="R2834" t="str">
        <f t="shared" si="355"/>
        <v>plays</v>
      </c>
      <c r="S2834" s="10">
        <f t="shared" si="356"/>
        <v>41938.501087962963</v>
      </c>
      <c r="T2834" s="10">
        <f t="shared" si="357"/>
        <v>41966.708333333336</v>
      </c>
      <c r="U2834" s="11">
        <f t="shared" si="358"/>
        <v>2014</v>
      </c>
      <c r="V2834" t="str">
        <f t="shared" si="359"/>
        <v>Oct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3"/>
        <v>108.25925925925925</v>
      </c>
      <c r="P2835" s="5">
        <f t="shared" si="352"/>
        <v>83.51428571428572</v>
      </c>
      <c r="Q2835" t="str">
        <f t="shared" si="354"/>
        <v>theater</v>
      </c>
      <c r="R2835" t="str">
        <f t="shared" si="355"/>
        <v>plays</v>
      </c>
      <c r="S2835" s="10">
        <f t="shared" si="356"/>
        <v>42267.919363425921</v>
      </c>
      <c r="T2835" s="10">
        <f t="shared" si="357"/>
        <v>42287.874999999993</v>
      </c>
      <c r="U2835" s="11">
        <f t="shared" si="358"/>
        <v>2015</v>
      </c>
      <c r="V2835" t="str">
        <f t="shared" si="359"/>
        <v>Sep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3"/>
        <v>170</v>
      </c>
      <c r="P2836" s="5">
        <f t="shared" si="352"/>
        <v>64.761904761904759</v>
      </c>
      <c r="Q2836" t="str">
        <f t="shared" si="354"/>
        <v>theater</v>
      </c>
      <c r="R2836" t="str">
        <f t="shared" si="355"/>
        <v>plays</v>
      </c>
      <c r="S2836" s="10">
        <f t="shared" si="356"/>
        <v>42019.751504629625</v>
      </c>
      <c r="T2836" s="10">
        <f t="shared" si="357"/>
        <v>42034.751504629625</v>
      </c>
      <c r="U2836" s="11">
        <f t="shared" si="358"/>
        <v>2015</v>
      </c>
      <c r="V2836" t="str">
        <f t="shared" si="359"/>
        <v>Jan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3"/>
        <v>187.09899999999999</v>
      </c>
      <c r="P2837" s="5">
        <f t="shared" si="352"/>
        <v>20.118172043010752</v>
      </c>
      <c r="Q2837" t="str">
        <f t="shared" si="354"/>
        <v>theater</v>
      </c>
      <c r="R2837" t="str">
        <f t="shared" si="355"/>
        <v>plays</v>
      </c>
      <c r="S2837" s="10">
        <f t="shared" si="356"/>
        <v>42313.495567129627</v>
      </c>
      <c r="T2837" s="10">
        <f t="shared" si="357"/>
        <v>42342.791666666664</v>
      </c>
      <c r="U2837" s="11">
        <f t="shared" si="358"/>
        <v>2015</v>
      </c>
      <c r="V2837" t="str">
        <f t="shared" si="359"/>
        <v>Nov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3"/>
        <v>107.77777777777777</v>
      </c>
      <c r="P2838" s="5">
        <f t="shared" si="352"/>
        <v>44.090909090909093</v>
      </c>
      <c r="Q2838" t="str">
        <f t="shared" si="354"/>
        <v>theater</v>
      </c>
      <c r="R2838" t="str">
        <f t="shared" si="355"/>
        <v>plays</v>
      </c>
      <c r="S2838" s="10">
        <f t="shared" si="356"/>
        <v>42746.053449074076</v>
      </c>
      <c r="T2838" s="10">
        <f t="shared" si="357"/>
        <v>42783.999305555553</v>
      </c>
      <c r="U2838" s="11">
        <f t="shared" si="358"/>
        <v>2017</v>
      </c>
      <c r="V2838" t="str">
        <f t="shared" si="359"/>
        <v>Jan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3"/>
        <v>100</v>
      </c>
      <c r="P2839" s="5">
        <f t="shared" si="352"/>
        <v>40.476190476190474</v>
      </c>
      <c r="Q2839" t="str">
        <f t="shared" si="354"/>
        <v>theater</v>
      </c>
      <c r="R2839" t="str">
        <f t="shared" si="355"/>
        <v>plays</v>
      </c>
      <c r="S2839" s="10">
        <f t="shared" si="356"/>
        <v>42307.700046296297</v>
      </c>
      <c r="T2839" s="10">
        <f t="shared" si="357"/>
        <v>42347.741712962961</v>
      </c>
      <c r="U2839" s="11">
        <f t="shared" si="358"/>
        <v>2015</v>
      </c>
      <c r="V2839" t="str">
        <f t="shared" si="359"/>
        <v>Oct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3"/>
        <v>120.24999999999999</v>
      </c>
      <c r="P2840" s="5">
        <f t="shared" si="352"/>
        <v>44.537037037037038</v>
      </c>
      <c r="Q2840" t="str">
        <f t="shared" si="354"/>
        <v>theater</v>
      </c>
      <c r="R2840" t="str">
        <f t="shared" si="355"/>
        <v>plays</v>
      </c>
      <c r="S2840" s="10">
        <f t="shared" si="356"/>
        <v>41842.399259259255</v>
      </c>
      <c r="T2840" s="10">
        <f t="shared" si="357"/>
        <v>41864.708333333328</v>
      </c>
      <c r="U2840" s="11">
        <f t="shared" si="358"/>
        <v>2014</v>
      </c>
      <c r="V2840" t="str">
        <f t="shared" si="359"/>
        <v>Jul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3"/>
        <v>111.42857142857143</v>
      </c>
      <c r="P2841" s="5">
        <f t="shared" si="352"/>
        <v>125.80645161290323</v>
      </c>
      <c r="Q2841" t="str">
        <f t="shared" si="354"/>
        <v>theater</v>
      </c>
      <c r="R2841" t="str">
        <f t="shared" si="355"/>
        <v>plays</v>
      </c>
      <c r="S2841" s="10">
        <f t="shared" si="356"/>
        <v>41853.031874999993</v>
      </c>
      <c r="T2841" s="10">
        <f t="shared" si="357"/>
        <v>41875.999305555553</v>
      </c>
      <c r="U2841" s="11">
        <f t="shared" si="358"/>
        <v>2014</v>
      </c>
      <c r="V2841" t="str">
        <f t="shared" si="359"/>
        <v>Aug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3"/>
        <v>104</v>
      </c>
      <c r="P2842" s="5">
        <f t="shared" si="352"/>
        <v>19.696969696969695</v>
      </c>
      <c r="Q2842" t="str">
        <f t="shared" si="354"/>
        <v>theater</v>
      </c>
      <c r="R2842" t="str">
        <f t="shared" si="355"/>
        <v>plays</v>
      </c>
      <c r="S2842" s="10">
        <f t="shared" si="356"/>
        <v>42059.827303240738</v>
      </c>
      <c r="T2842" s="10">
        <f t="shared" si="357"/>
        <v>42081.499999999993</v>
      </c>
      <c r="U2842" s="11">
        <f t="shared" si="358"/>
        <v>2015</v>
      </c>
      <c r="V2842" t="str">
        <f t="shared" si="359"/>
        <v>Feb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3"/>
        <v>1</v>
      </c>
      <c r="P2843" s="5">
        <f t="shared" si="352"/>
        <v>10</v>
      </c>
      <c r="Q2843" t="str">
        <f t="shared" si="354"/>
        <v>theater</v>
      </c>
      <c r="R2843" t="str">
        <f t="shared" si="355"/>
        <v>plays</v>
      </c>
      <c r="S2843" s="10">
        <f t="shared" si="356"/>
        <v>42291.53121527777</v>
      </c>
      <c r="T2843" s="10">
        <f t="shared" si="357"/>
        <v>42351.572881944441</v>
      </c>
      <c r="U2843" s="11">
        <f t="shared" si="358"/>
        <v>2015</v>
      </c>
      <c r="V2843" t="str">
        <f t="shared" si="359"/>
        <v>Oct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3"/>
        <v>0</v>
      </c>
      <c r="P2844" s="5">
        <f t="shared" si="352"/>
        <v>0</v>
      </c>
      <c r="Q2844" t="str">
        <f t="shared" si="354"/>
        <v>theater</v>
      </c>
      <c r="R2844" t="str">
        <f t="shared" si="355"/>
        <v>plays</v>
      </c>
      <c r="S2844" s="10">
        <f t="shared" si="356"/>
        <v>41784.744155092587</v>
      </c>
      <c r="T2844" s="10">
        <f t="shared" si="357"/>
        <v>41811.25</v>
      </c>
      <c r="U2844" s="11">
        <f t="shared" si="358"/>
        <v>2014</v>
      </c>
      <c r="V2844" t="str">
        <f t="shared" si="359"/>
        <v>May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3"/>
        <v>0</v>
      </c>
      <c r="P2845" s="5">
        <f t="shared" si="352"/>
        <v>0</v>
      </c>
      <c r="Q2845" t="str">
        <f t="shared" si="354"/>
        <v>theater</v>
      </c>
      <c r="R2845" t="str">
        <f t="shared" si="355"/>
        <v>plays</v>
      </c>
      <c r="S2845" s="10">
        <f t="shared" si="356"/>
        <v>42492.529513888883</v>
      </c>
      <c r="T2845" s="10">
        <f t="shared" si="357"/>
        <v>42533.958333333336</v>
      </c>
      <c r="U2845" s="11">
        <f t="shared" si="358"/>
        <v>2016</v>
      </c>
      <c r="V2845" t="str">
        <f t="shared" si="359"/>
        <v>May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3"/>
        <v>5.4545454545454541</v>
      </c>
      <c r="P2846" s="5">
        <f t="shared" si="352"/>
        <v>30</v>
      </c>
      <c r="Q2846" t="str">
        <f t="shared" si="354"/>
        <v>theater</v>
      </c>
      <c r="R2846" t="str">
        <f t="shared" si="355"/>
        <v>plays</v>
      </c>
      <c r="S2846" s="10">
        <f t="shared" si="356"/>
        <v>42709.337731481479</v>
      </c>
      <c r="T2846" s="10">
        <f t="shared" si="357"/>
        <v>42739.337731481479</v>
      </c>
      <c r="U2846" s="11">
        <f t="shared" si="358"/>
        <v>2016</v>
      </c>
      <c r="V2846" t="str">
        <f t="shared" si="359"/>
        <v>Dec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3"/>
        <v>31.546666666666667</v>
      </c>
      <c r="P2847" s="5">
        <f t="shared" si="352"/>
        <v>60.666666666666664</v>
      </c>
      <c r="Q2847" t="str">
        <f t="shared" si="354"/>
        <v>theater</v>
      </c>
      <c r="R2847" t="str">
        <f t="shared" si="355"/>
        <v>plays</v>
      </c>
      <c r="S2847" s="10">
        <f t="shared" si="356"/>
        <v>42102.808252314811</v>
      </c>
      <c r="T2847" s="10">
        <f t="shared" si="357"/>
        <v>42162.808252314811</v>
      </c>
      <c r="U2847" s="11">
        <f t="shared" si="358"/>
        <v>2015</v>
      </c>
      <c r="V2847" t="str">
        <f t="shared" si="359"/>
        <v>Apr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3"/>
        <v>0</v>
      </c>
      <c r="P2848" s="5">
        <f t="shared" si="352"/>
        <v>0</v>
      </c>
      <c r="Q2848" t="str">
        <f t="shared" si="354"/>
        <v>theater</v>
      </c>
      <c r="R2848" t="str">
        <f t="shared" si="355"/>
        <v>plays</v>
      </c>
      <c r="S2848" s="10">
        <f t="shared" si="356"/>
        <v>42108.483726851853</v>
      </c>
      <c r="T2848" s="10">
        <f t="shared" si="357"/>
        <v>42153.483726851853</v>
      </c>
      <c r="U2848" s="11">
        <f t="shared" si="358"/>
        <v>2015</v>
      </c>
      <c r="V2848" t="str">
        <f t="shared" si="359"/>
        <v>Apr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3"/>
        <v>0</v>
      </c>
      <c r="P2849" s="5">
        <f t="shared" si="352"/>
        <v>0</v>
      </c>
      <c r="Q2849" t="str">
        <f t="shared" si="354"/>
        <v>theater</v>
      </c>
      <c r="R2849" t="str">
        <f t="shared" si="355"/>
        <v>plays</v>
      </c>
      <c r="S2849" s="10">
        <f t="shared" si="356"/>
        <v>42453.597974537035</v>
      </c>
      <c r="T2849" s="10">
        <f t="shared" si="357"/>
        <v>42513.597974537035</v>
      </c>
      <c r="U2849" s="11">
        <f t="shared" si="358"/>
        <v>2016</v>
      </c>
      <c r="V2849" t="str">
        <f t="shared" si="359"/>
        <v>Mar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3"/>
        <v>0.2</v>
      </c>
      <c r="P2850" s="5">
        <f t="shared" si="352"/>
        <v>23.333333333333332</v>
      </c>
      <c r="Q2850" t="str">
        <f t="shared" si="354"/>
        <v>theater</v>
      </c>
      <c r="R2850" t="str">
        <f t="shared" si="355"/>
        <v>plays</v>
      </c>
      <c r="S2850" s="10">
        <f t="shared" si="356"/>
        <v>42123.440497685187</v>
      </c>
      <c r="T2850" s="10">
        <f t="shared" si="357"/>
        <v>42153.440497685187</v>
      </c>
      <c r="U2850" s="11">
        <f t="shared" si="358"/>
        <v>2015</v>
      </c>
      <c r="V2850" t="str">
        <f t="shared" si="359"/>
        <v>Apr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3"/>
        <v>1</v>
      </c>
      <c r="P2851" s="5">
        <f t="shared" si="352"/>
        <v>5</v>
      </c>
      <c r="Q2851" t="str">
        <f t="shared" si="354"/>
        <v>theater</v>
      </c>
      <c r="R2851" t="str">
        <f t="shared" si="355"/>
        <v>plays</v>
      </c>
      <c r="S2851" s="10">
        <f t="shared" si="356"/>
        <v>42453.219907407409</v>
      </c>
      <c r="T2851" s="10">
        <f t="shared" si="357"/>
        <v>42483.219907407409</v>
      </c>
      <c r="U2851" s="11">
        <f t="shared" si="358"/>
        <v>2016</v>
      </c>
      <c r="V2851" t="str">
        <f t="shared" si="359"/>
        <v>Mar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3"/>
        <v>3.8875000000000002</v>
      </c>
      <c r="P2852" s="5">
        <f t="shared" si="352"/>
        <v>23.923076923076923</v>
      </c>
      <c r="Q2852" t="str">
        <f t="shared" si="354"/>
        <v>theater</v>
      </c>
      <c r="R2852" t="str">
        <f t="shared" si="355"/>
        <v>plays</v>
      </c>
      <c r="S2852" s="10">
        <f t="shared" si="356"/>
        <v>41857.798738425925</v>
      </c>
      <c r="T2852" s="10">
        <f t="shared" si="357"/>
        <v>41887.798738425925</v>
      </c>
      <c r="U2852" s="11">
        <f t="shared" si="358"/>
        <v>2014</v>
      </c>
      <c r="V2852" t="str">
        <f t="shared" si="359"/>
        <v>Aug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3"/>
        <v>0</v>
      </c>
      <c r="P2853" s="5">
        <f t="shared" si="352"/>
        <v>0</v>
      </c>
      <c r="Q2853" t="str">
        <f t="shared" si="354"/>
        <v>theater</v>
      </c>
      <c r="R2853" t="str">
        <f t="shared" si="355"/>
        <v>plays</v>
      </c>
      <c r="S2853" s="10">
        <f t="shared" si="356"/>
        <v>42389.794317129628</v>
      </c>
      <c r="T2853" s="10">
        <f t="shared" si="357"/>
        <v>42398.761805555558</v>
      </c>
      <c r="U2853" s="11">
        <f t="shared" si="358"/>
        <v>2016</v>
      </c>
      <c r="V2853" t="str">
        <f t="shared" si="359"/>
        <v>Jan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3"/>
        <v>1.9</v>
      </c>
      <c r="P2854" s="5">
        <f t="shared" si="352"/>
        <v>15.833333333333334</v>
      </c>
      <c r="Q2854" t="str">
        <f t="shared" si="354"/>
        <v>theater</v>
      </c>
      <c r="R2854" t="str">
        <f t="shared" si="355"/>
        <v>plays</v>
      </c>
      <c r="S2854" s="10">
        <f t="shared" si="356"/>
        <v>41780.836840277778</v>
      </c>
      <c r="T2854" s="10">
        <f t="shared" si="357"/>
        <v>41810.836840277778</v>
      </c>
      <c r="U2854" s="11">
        <f t="shared" si="358"/>
        <v>2014</v>
      </c>
      <c r="V2854" t="str">
        <f t="shared" si="359"/>
        <v>May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3"/>
        <v>0</v>
      </c>
      <c r="P2855" s="5">
        <f t="shared" si="352"/>
        <v>0</v>
      </c>
      <c r="Q2855" t="str">
        <f t="shared" si="354"/>
        <v>theater</v>
      </c>
      <c r="R2855" t="str">
        <f t="shared" si="355"/>
        <v>plays</v>
      </c>
      <c r="S2855" s="10">
        <f t="shared" si="356"/>
        <v>41835.98260416666</v>
      </c>
      <c r="T2855" s="10">
        <f t="shared" si="357"/>
        <v>41895.98260416666</v>
      </c>
      <c r="U2855" s="11">
        <f t="shared" si="358"/>
        <v>2014</v>
      </c>
      <c r="V2855" t="str">
        <f t="shared" si="359"/>
        <v>Jul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3"/>
        <v>41.699999999999996</v>
      </c>
      <c r="P2856" s="5">
        <f t="shared" si="352"/>
        <v>29.785714285714285</v>
      </c>
      <c r="Q2856" t="str">
        <f t="shared" si="354"/>
        <v>theater</v>
      </c>
      <c r="R2856" t="str">
        <f t="shared" si="355"/>
        <v>plays</v>
      </c>
      <c r="S2856" s="10">
        <f t="shared" si="356"/>
        <v>42111.508321759255</v>
      </c>
      <c r="T2856" s="10">
        <f t="shared" si="357"/>
        <v>42131.508321759255</v>
      </c>
      <c r="U2856" s="11">
        <f t="shared" si="358"/>
        <v>2015</v>
      </c>
      <c r="V2856" t="str">
        <f t="shared" si="359"/>
        <v>Apr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3"/>
        <v>50</v>
      </c>
      <c r="P2857" s="5">
        <f t="shared" si="352"/>
        <v>60</v>
      </c>
      <c r="Q2857" t="str">
        <f t="shared" si="354"/>
        <v>theater</v>
      </c>
      <c r="R2857" t="str">
        <f t="shared" si="355"/>
        <v>plays</v>
      </c>
      <c r="S2857" s="10">
        <f t="shared" si="356"/>
        <v>42369.799432870372</v>
      </c>
      <c r="T2857" s="10">
        <f t="shared" si="357"/>
        <v>42398.773611111108</v>
      </c>
      <c r="U2857" s="11">
        <f t="shared" si="358"/>
        <v>2015</v>
      </c>
      <c r="V2857" t="str">
        <f t="shared" si="359"/>
        <v>Dec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3"/>
        <v>4.8666666666666663</v>
      </c>
      <c r="P2858" s="5">
        <f t="shared" si="352"/>
        <v>24.333333333333332</v>
      </c>
      <c r="Q2858" t="str">
        <f t="shared" si="354"/>
        <v>theater</v>
      </c>
      <c r="R2858" t="str">
        <f t="shared" si="355"/>
        <v>plays</v>
      </c>
      <c r="S2858" s="10">
        <f t="shared" si="356"/>
        <v>42164.829247685186</v>
      </c>
      <c r="T2858" s="10">
        <f t="shared" si="357"/>
        <v>42224.69027777778</v>
      </c>
      <c r="U2858" s="11">
        <f t="shared" si="358"/>
        <v>2015</v>
      </c>
      <c r="V2858" t="str">
        <f t="shared" si="359"/>
        <v>Jun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3"/>
        <v>19.736842105263158</v>
      </c>
      <c r="P2859" s="5">
        <f t="shared" si="352"/>
        <v>500</v>
      </c>
      <c r="Q2859" t="str">
        <f t="shared" si="354"/>
        <v>theater</v>
      </c>
      <c r="R2859" t="str">
        <f t="shared" si="355"/>
        <v>plays</v>
      </c>
      <c r="S2859" s="10">
        <f t="shared" si="356"/>
        <v>42726.711747685178</v>
      </c>
      <c r="T2859" s="10">
        <f t="shared" si="357"/>
        <v>42786.541666666664</v>
      </c>
      <c r="U2859" s="11">
        <f t="shared" si="358"/>
        <v>2016</v>
      </c>
      <c r="V2859" t="str">
        <f t="shared" si="359"/>
        <v>Dec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3"/>
        <v>0</v>
      </c>
      <c r="P2860" s="5">
        <f t="shared" si="352"/>
        <v>0</v>
      </c>
      <c r="Q2860" t="str">
        <f t="shared" si="354"/>
        <v>theater</v>
      </c>
      <c r="R2860" t="str">
        <f t="shared" si="355"/>
        <v>plays</v>
      </c>
      <c r="S2860" s="10">
        <f t="shared" si="356"/>
        <v>41954.336747685178</v>
      </c>
      <c r="T2860" s="10">
        <f t="shared" si="357"/>
        <v>41978.269444444442</v>
      </c>
      <c r="U2860" s="11">
        <f t="shared" si="358"/>
        <v>2014</v>
      </c>
      <c r="V2860" t="str">
        <f t="shared" si="359"/>
        <v>Nov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3"/>
        <v>1.7500000000000002</v>
      </c>
      <c r="P2861" s="5">
        <f t="shared" si="352"/>
        <v>35</v>
      </c>
      <c r="Q2861" t="str">
        <f t="shared" si="354"/>
        <v>theater</v>
      </c>
      <c r="R2861" t="str">
        <f t="shared" si="355"/>
        <v>plays</v>
      </c>
      <c r="S2861" s="10">
        <f t="shared" si="356"/>
        <v>42233.153981481482</v>
      </c>
      <c r="T2861" s="10">
        <f t="shared" si="357"/>
        <v>42293.153981481482</v>
      </c>
      <c r="U2861" s="11">
        <f t="shared" si="358"/>
        <v>2015</v>
      </c>
      <c r="V2861" t="str">
        <f t="shared" si="359"/>
        <v>Aug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3"/>
        <v>6.65</v>
      </c>
      <c r="P2862" s="5">
        <f t="shared" si="352"/>
        <v>29.555555555555557</v>
      </c>
      <c r="Q2862" t="str">
        <f t="shared" si="354"/>
        <v>theater</v>
      </c>
      <c r="R2862" t="str">
        <f t="shared" si="355"/>
        <v>plays</v>
      </c>
      <c r="S2862" s="10">
        <f t="shared" si="356"/>
        <v>42480.592314814807</v>
      </c>
      <c r="T2862" s="10">
        <f t="shared" si="357"/>
        <v>42540.592314814807</v>
      </c>
      <c r="U2862" s="11">
        <f t="shared" si="358"/>
        <v>2016</v>
      </c>
      <c r="V2862" t="str">
        <f t="shared" si="359"/>
        <v>Apr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3"/>
        <v>32</v>
      </c>
      <c r="P2863" s="5">
        <f t="shared" si="352"/>
        <v>26.666666666666668</v>
      </c>
      <c r="Q2863" t="str">
        <f t="shared" si="354"/>
        <v>theater</v>
      </c>
      <c r="R2863" t="str">
        <f t="shared" si="355"/>
        <v>plays</v>
      </c>
      <c r="S2863" s="10">
        <f t="shared" si="356"/>
        <v>42257.3825</v>
      </c>
      <c r="T2863" s="10">
        <f t="shared" si="357"/>
        <v>42271.3825</v>
      </c>
      <c r="U2863" s="11">
        <f t="shared" si="358"/>
        <v>2015</v>
      </c>
      <c r="V2863" t="str">
        <f t="shared" si="359"/>
        <v>Sep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3"/>
        <v>0.43307086614173229</v>
      </c>
      <c r="P2864" s="5">
        <f t="shared" si="352"/>
        <v>18.333333333333332</v>
      </c>
      <c r="Q2864" t="str">
        <f t="shared" si="354"/>
        <v>theater</v>
      </c>
      <c r="R2864" t="str">
        <f t="shared" si="355"/>
        <v>plays</v>
      </c>
      <c r="S2864" s="10">
        <f t="shared" si="356"/>
        <v>41784.581354166665</v>
      </c>
      <c r="T2864" s="10">
        <f t="shared" si="357"/>
        <v>41814.581354166665</v>
      </c>
      <c r="U2864" s="11">
        <f t="shared" si="358"/>
        <v>2014</v>
      </c>
      <c r="V2864" t="str">
        <f t="shared" si="359"/>
        <v>May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3"/>
        <v>0.04</v>
      </c>
      <c r="P2865" s="5">
        <f t="shared" si="352"/>
        <v>20</v>
      </c>
      <c r="Q2865" t="str">
        <f t="shared" si="354"/>
        <v>theater</v>
      </c>
      <c r="R2865" t="str">
        <f t="shared" si="355"/>
        <v>plays</v>
      </c>
      <c r="S2865" s="10">
        <f t="shared" si="356"/>
        <v>41831.46670138889</v>
      </c>
      <c r="T2865" s="10">
        <f t="shared" si="357"/>
        <v>41891.46670138889</v>
      </c>
      <c r="U2865" s="11">
        <f t="shared" si="358"/>
        <v>2014</v>
      </c>
      <c r="V2865" t="str">
        <f t="shared" si="359"/>
        <v>Jul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3"/>
        <v>1.6</v>
      </c>
      <c r="P2866" s="5">
        <f t="shared" si="352"/>
        <v>13.333333333333334</v>
      </c>
      <c r="Q2866" t="str">
        <f t="shared" si="354"/>
        <v>theater</v>
      </c>
      <c r="R2866" t="str">
        <f t="shared" si="355"/>
        <v>plays</v>
      </c>
      <c r="S2866" s="10">
        <f t="shared" si="356"/>
        <v>42172.405173611107</v>
      </c>
      <c r="T2866" s="10">
        <f t="shared" si="357"/>
        <v>42202.345833333333</v>
      </c>
      <c r="U2866" s="11">
        <f t="shared" si="358"/>
        <v>2015</v>
      </c>
      <c r="V2866" t="str">
        <f t="shared" si="359"/>
        <v>Jun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3"/>
        <v>0</v>
      </c>
      <c r="P2867" s="5">
        <f t="shared" si="352"/>
        <v>0</v>
      </c>
      <c r="Q2867" t="str">
        <f t="shared" si="354"/>
        <v>theater</v>
      </c>
      <c r="R2867" t="str">
        <f t="shared" si="355"/>
        <v>plays</v>
      </c>
      <c r="S2867" s="10">
        <f t="shared" si="356"/>
        <v>41949.905775462961</v>
      </c>
      <c r="T2867" s="10">
        <f t="shared" si="357"/>
        <v>42009.905775462961</v>
      </c>
      <c r="U2867" s="11">
        <f t="shared" si="358"/>
        <v>2014</v>
      </c>
      <c r="V2867" t="str">
        <f t="shared" si="359"/>
        <v>Nov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3"/>
        <v>0.89999999999999991</v>
      </c>
      <c r="P2868" s="5">
        <f t="shared" si="352"/>
        <v>22.5</v>
      </c>
      <c r="Q2868" t="str">
        <f t="shared" si="354"/>
        <v>theater</v>
      </c>
      <c r="R2868" t="str">
        <f t="shared" si="355"/>
        <v>plays</v>
      </c>
      <c r="S2868" s="10">
        <f t="shared" si="356"/>
        <v>42627.746770833335</v>
      </c>
      <c r="T2868" s="10">
        <f t="shared" si="357"/>
        <v>42657.708333333336</v>
      </c>
      <c r="U2868" s="11">
        <f t="shared" si="358"/>
        <v>2016</v>
      </c>
      <c r="V2868" t="str">
        <f t="shared" si="359"/>
        <v>Sep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3"/>
        <v>20.16</v>
      </c>
      <c r="P2869" s="5">
        <f t="shared" si="352"/>
        <v>50.4</v>
      </c>
      <c r="Q2869" t="str">
        <f t="shared" si="354"/>
        <v>theater</v>
      </c>
      <c r="R2869" t="str">
        <f t="shared" si="355"/>
        <v>plays</v>
      </c>
      <c r="S2869" s="10">
        <f t="shared" si="356"/>
        <v>42530.986944444441</v>
      </c>
      <c r="T2869" s="10">
        <f t="shared" si="357"/>
        <v>42554.958333333336</v>
      </c>
      <c r="U2869" s="11">
        <f t="shared" si="358"/>
        <v>2016</v>
      </c>
      <c r="V2869" t="str">
        <f t="shared" si="359"/>
        <v>Jun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3"/>
        <v>42.011733333333332</v>
      </c>
      <c r="P2870" s="5">
        <f t="shared" si="352"/>
        <v>105.02933333333334</v>
      </c>
      <c r="Q2870" t="str">
        <f t="shared" si="354"/>
        <v>theater</v>
      </c>
      <c r="R2870" t="str">
        <f t="shared" si="355"/>
        <v>plays</v>
      </c>
      <c r="S2870" s="10">
        <f t="shared" si="356"/>
        <v>42618.618680555555</v>
      </c>
      <c r="T2870" s="10">
        <f t="shared" si="357"/>
        <v>42648.618680555555</v>
      </c>
      <c r="U2870" s="11">
        <f t="shared" si="358"/>
        <v>2016</v>
      </c>
      <c r="V2870" t="str">
        <f t="shared" si="359"/>
        <v>Sep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3"/>
        <v>0.88500000000000001</v>
      </c>
      <c r="P2871" s="5">
        <f t="shared" si="352"/>
        <v>35.4</v>
      </c>
      <c r="Q2871" t="str">
        <f t="shared" si="354"/>
        <v>theater</v>
      </c>
      <c r="R2871" t="str">
        <f t="shared" si="355"/>
        <v>plays</v>
      </c>
      <c r="S2871" s="10">
        <f t="shared" si="356"/>
        <v>42540.385196759256</v>
      </c>
      <c r="T2871" s="10">
        <f t="shared" si="357"/>
        <v>42570.385196759256</v>
      </c>
      <c r="U2871" s="11">
        <f t="shared" si="358"/>
        <v>2016</v>
      </c>
      <c r="V2871" t="str">
        <f t="shared" si="359"/>
        <v>Jun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3"/>
        <v>15</v>
      </c>
      <c r="P2872" s="5">
        <f t="shared" si="352"/>
        <v>83.333333333333329</v>
      </c>
      <c r="Q2872" t="str">
        <f t="shared" si="354"/>
        <v>theater</v>
      </c>
      <c r="R2872" t="str">
        <f t="shared" si="355"/>
        <v>plays</v>
      </c>
      <c r="S2872" s="10">
        <f t="shared" si="356"/>
        <v>41745.981076388889</v>
      </c>
      <c r="T2872" s="10">
        <f t="shared" si="357"/>
        <v>41775.981076388889</v>
      </c>
      <c r="U2872" s="11">
        <f t="shared" si="358"/>
        <v>2014</v>
      </c>
      <c r="V2872" t="str">
        <f t="shared" si="359"/>
        <v>Apr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3"/>
        <v>4.67</v>
      </c>
      <c r="P2873" s="5">
        <f t="shared" si="352"/>
        <v>35.92307692307692</v>
      </c>
      <c r="Q2873" t="str">
        <f t="shared" si="354"/>
        <v>theater</v>
      </c>
      <c r="R2873" t="str">
        <f t="shared" si="355"/>
        <v>plays</v>
      </c>
      <c r="S2873" s="10">
        <f t="shared" si="356"/>
        <v>41974.530243055553</v>
      </c>
      <c r="T2873" s="10">
        <f t="shared" si="357"/>
        <v>41994.530243055553</v>
      </c>
      <c r="U2873" s="11">
        <f t="shared" si="358"/>
        <v>2014</v>
      </c>
      <c r="V2873" t="str">
        <f t="shared" si="359"/>
        <v>Dec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3"/>
        <v>0</v>
      </c>
      <c r="P2874" s="5">
        <f t="shared" si="352"/>
        <v>0</v>
      </c>
      <c r="Q2874" t="str">
        <f t="shared" si="354"/>
        <v>theater</v>
      </c>
      <c r="R2874" t="str">
        <f t="shared" si="355"/>
        <v>plays</v>
      </c>
      <c r="S2874" s="10">
        <f t="shared" si="356"/>
        <v>42114.907847222225</v>
      </c>
      <c r="T2874" s="10">
        <f t="shared" si="357"/>
        <v>42174.907847222225</v>
      </c>
      <c r="U2874" s="11">
        <f t="shared" si="358"/>
        <v>2015</v>
      </c>
      <c r="V2874" t="str">
        <f t="shared" si="359"/>
        <v>Apr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3"/>
        <v>38.119999999999997</v>
      </c>
      <c r="P2875" s="5">
        <f t="shared" si="352"/>
        <v>119.125</v>
      </c>
      <c r="Q2875" t="str">
        <f t="shared" si="354"/>
        <v>theater</v>
      </c>
      <c r="R2875" t="str">
        <f t="shared" si="355"/>
        <v>plays</v>
      </c>
      <c r="S2875" s="10">
        <f t="shared" si="356"/>
        <v>42002.609155092585</v>
      </c>
      <c r="T2875" s="10">
        <f t="shared" si="357"/>
        <v>42032.609155092585</v>
      </c>
      <c r="U2875" s="11">
        <f t="shared" si="358"/>
        <v>2014</v>
      </c>
      <c r="V2875" t="str">
        <f t="shared" si="359"/>
        <v>Dec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3"/>
        <v>5.42</v>
      </c>
      <c r="P2876" s="5">
        <f t="shared" si="352"/>
        <v>90.333333333333329</v>
      </c>
      <c r="Q2876" t="str">
        <f t="shared" si="354"/>
        <v>theater</v>
      </c>
      <c r="R2876" t="str">
        <f t="shared" si="355"/>
        <v>plays</v>
      </c>
      <c r="S2876" s="10">
        <f t="shared" si="356"/>
        <v>42722.636412037034</v>
      </c>
      <c r="T2876" s="10">
        <f t="shared" si="357"/>
        <v>42752.636412037034</v>
      </c>
      <c r="U2876" s="11">
        <f t="shared" si="358"/>
        <v>2016</v>
      </c>
      <c r="V2876" t="str">
        <f t="shared" si="359"/>
        <v>Dec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3"/>
        <v>3.4999999999999996E-2</v>
      </c>
      <c r="P2877" s="5">
        <f t="shared" si="352"/>
        <v>2.3333333333333335</v>
      </c>
      <c r="Q2877" t="str">
        <f t="shared" si="354"/>
        <v>theater</v>
      </c>
      <c r="R2877" t="str">
        <f t="shared" si="355"/>
        <v>plays</v>
      </c>
      <c r="S2877" s="10">
        <f t="shared" si="356"/>
        <v>42464.920057870368</v>
      </c>
      <c r="T2877" s="10">
        <f t="shared" si="357"/>
        <v>42494.920057870368</v>
      </c>
      <c r="U2877" s="11">
        <f t="shared" si="358"/>
        <v>2016</v>
      </c>
      <c r="V2877" t="str">
        <f t="shared" si="359"/>
        <v>Apr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3"/>
        <v>0</v>
      </c>
      <c r="P2878" s="5">
        <f t="shared" si="352"/>
        <v>0</v>
      </c>
      <c r="Q2878" t="str">
        <f t="shared" si="354"/>
        <v>theater</v>
      </c>
      <c r="R2878" t="str">
        <f t="shared" si="355"/>
        <v>plays</v>
      </c>
      <c r="S2878" s="10">
        <f t="shared" si="356"/>
        <v>42171.535636574066</v>
      </c>
      <c r="T2878" s="10">
        <f t="shared" si="357"/>
        <v>42201.535636574066</v>
      </c>
      <c r="U2878" s="11">
        <f t="shared" si="358"/>
        <v>2015</v>
      </c>
      <c r="V2878" t="str">
        <f t="shared" si="359"/>
        <v>Jun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3"/>
        <v>10.833333333333334</v>
      </c>
      <c r="P2879" s="5">
        <f t="shared" si="352"/>
        <v>108.33333333333333</v>
      </c>
      <c r="Q2879" t="str">
        <f t="shared" si="354"/>
        <v>theater</v>
      </c>
      <c r="R2879" t="str">
        <f t="shared" si="355"/>
        <v>plays</v>
      </c>
      <c r="S2879" s="10">
        <f t="shared" si="356"/>
        <v>42672.746805555551</v>
      </c>
      <c r="T2879" s="10">
        <f t="shared" si="357"/>
        <v>42704.499999999993</v>
      </c>
      <c r="U2879" s="11">
        <f t="shared" si="358"/>
        <v>2016</v>
      </c>
      <c r="V2879" t="str">
        <f t="shared" si="359"/>
        <v>Oct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3"/>
        <v>2.1</v>
      </c>
      <c r="P2880" s="5">
        <f t="shared" si="352"/>
        <v>15.75</v>
      </c>
      <c r="Q2880" t="str">
        <f t="shared" si="354"/>
        <v>theater</v>
      </c>
      <c r="R2880" t="str">
        <f t="shared" si="355"/>
        <v>plays</v>
      </c>
      <c r="S2880" s="10">
        <f t="shared" si="356"/>
        <v>42128.407349537032</v>
      </c>
      <c r="T2880" s="10">
        <f t="shared" si="357"/>
        <v>42188.407349537032</v>
      </c>
      <c r="U2880" s="11">
        <f t="shared" si="358"/>
        <v>2015</v>
      </c>
      <c r="V2880" t="str">
        <f t="shared" si="359"/>
        <v>May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3"/>
        <v>0.2589285714285714</v>
      </c>
      <c r="P2881" s="5">
        <f t="shared" si="352"/>
        <v>29</v>
      </c>
      <c r="Q2881" t="str">
        <f t="shared" si="354"/>
        <v>theater</v>
      </c>
      <c r="R2881" t="str">
        <f t="shared" si="355"/>
        <v>plays</v>
      </c>
      <c r="S2881" s="10">
        <f t="shared" si="356"/>
        <v>42359.516909722217</v>
      </c>
      <c r="T2881" s="10">
        <f t="shared" si="357"/>
        <v>42389.516909722217</v>
      </c>
      <c r="U2881" s="11">
        <f t="shared" si="358"/>
        <v>2015</v>
      </c>
      <c r="V2881" t="str">
        <f t="shared" si="359"/>
        <v>Dec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3"/>
        <v>23.333333333333332</v>
      </c>
      <c r="P2882" s="5">
        <f t="shared" ref="P2882:P2945" si="360">IFERROR(E2882/L2882,0)</f>
        <v>96.551724137931032</v>
      </c>
      <c r="Q2882" t="str">
        <f t="shared" si="354"/>
        <v>theater</v>
      </c>
      <c r="R2882" t="str">
        <f t="shared" si="355"/>
        <v>plays</v>
      </c>
      <c r="S2882" s="10">
        <f t="shared" si="356"/>
        <v>42192.69736111111</v>
      </c>
      <c r="T2882" s="10">
        <f t="shared" si="357"/>
        <v>42236.503472222219</v>
      </c>
      <c r="U2882" s="11">
        <f t="shared" si="358"/>
        <v>2015</v>
      </c>
      <c r="V2882" t="str">
        <f t="shared" si="359"/>
        <v>Jul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1">(E2883/D2883)*100</f>
        <v>0</v>
      </c>
      <c r="P2883" s="5">
        <f t="shared" si="360"/>
        <v>0</v>
      </c>
      <c r="Q2883" t="str">
        <f t="shared" ref="Q2883:Q2946" si="362">LEFT(N2883,FIND("/",N2883)-1)</f>
        <v>theater</v>
      </c>
      <c r="R2883" t="str">
        <f t="shared" ref="R2883:R2946" si="363">MID(N2883,FIND("/",N2883)+1,9999)</f>
        <v>plays</v>
      </c>
      <c r="S2883" s="10">
        <f t="shared" ref="S2883:S2946" si="364">(((J2883/60)/60)/24)+DATE(1970,1,1)+(-5/24)</f>
        <v>41916.389305555553</v>
      </c>
      <c r="T2883" s="10">
        <f t="shared" ref="T2883:T2946" si="365">(((I2883/60)/60)/24)+DATE(1970,1,1)+(-5/24)</f>
        <v>41976.430972222217</v>
      </c>
      <c r="U2883" s="11">
        <f t="shared" ref="U2883:U2946" si="366">YEAR(S2883)</f>
        <v>2014</v>
      </c>
      <c r="V2883" t="str">
        <f t="shared" ref="V2883:V2946" si="367">TEXT(S2883, "mmm")</f>
        <v>Oct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1"/>
        <v>33.6</v>
      </c>
      <c r="P2884" s="5">
        <f t="shared" si="360"/>
        <v>63</v>
      </c>
      <c r="Q2884" t="str">
        <f t="shared" si="362"/>
        <v>theater</v>
      </c>
      <c r="R2884" t="str">
        <f t="shared" si="363"/>
        <v>plays</v>
      </c>
      <c r="S2884" s="10">
        <f t="shared" si="364"/>
        <v>42461.387939814813</v>
      </c>
      <c r="T2884" s="10">
        <f t="shared" si="365"/>
        <v>42491.387939814813</v>
      </c>
      <c r="U2884" s="11">
        <f t="shared" si="366"/>
        <v>2016</v>
      </c>
      <c r="V2884" t="str">
        <f t="shared" si="367"/>
        <v>Apr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1"/>
        <v>19.079999999999998</v>
      </c>
      <c r="P2885" s="5">
        <f t="shared" si="360"/>
        <v>381.6</v>
      </c>
      <c r="Q2885" t="str">
        <f t="shared" si="362"/>
        <v>theater</v>
      </c>
      <c r="R2885" t="str">
        <f t="shared" si="363"/>
        <v>plays</v>
      </c>
      <c r="S2885" s="10">
        <f t="shared" si="364"/>
        <v>42370.694872685184</v>
      </c>
      <c r="T2885" s="10">
        <f t="shared" si="365"/>
        <v>42405.999305555553</v>
      </c>
      <c r="U2885" s="11">
        <f t="shared" si="366"/>
        <v>2016</v>
      </c>
      <c r="V2885" t="str">
        <f t="shared" si="367"/>
        <v>Jan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1"/>
        <v>0.41111111111111115</v>
      </c>
      <c r="P2886" s="5">
        <f t="shared" si="360"/>
        <v>46.25</v>
      </c>
      <c r="Q2886" t="str">
        <f t="shared" si="362"/>
        <v>theater</v>
      </c>
      <c r="R2886" t="str">
        <f t="shared" si="363"/>
        <v>plays</v>
      </c>
      <c r="S2886" s="10">
        <f t="shared" si="364"/>
        <v>41948.518923611111</v>
      </c>
      <c r="T2886" s="10">
        <f t="shared" si="365"/>
        <v>41978.518923611111</v>
      </c>
      <c r="U2886" s="11">
        <f t="shared" si="366"/>
        <v>2014</v>
      </c>
      <c r="V2886" t="str">
        <f t="shared" si="367"/>
        <v>Nov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1"/>
        <v>32.5</v>
      </c>
      <c r="P2887" s="5">
        <f t="shared" si="360"/>
        <v>26</v>
      </c>
      <c r="Q2887" t="str">
        <f t="shared" si="362"/>
        <v>theater</v>
      </c>
      <c r="R2887" t="str">
        <f t="shared" si="363"/>
        <v>plays</v>
      </c>
      <c r="S2887" s="10">
        <f t="shared" si="364"/>
        <v>42046.868067129624</v>
      </c>
      <c r="T2887" s="10">
        <f t="shared" si="365"/>
        <v>42076.82640046296</v>
      </c>
      <c r="U2887" s="11">
        <f t="shared" si="366"/>
        <v>2015</v>
      </c>
      <c r="V2887" t="str">
        <f t="shared" si="367"/>
        <v>Feb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1"/>
        <v>5</v>
      </c>
      <c r="P2888" s="5">
        <f t="shared" si="360"/>
        <v>10</v>
      </c>
      <c r="Q2888" t="str">
        <f t="shared" si="362"/>
        <v>theater</v>
      </c>
      <c r="R2888" t="str">
        <f t="shared" si="363"/>
        <v>plays</v>
      </c>
      <c r="S2888" s="10">
        <f t="shared" si="364"/>
        <v>42261.424583333333</v>
      </c>
      <c r="T2888" s="10">
        <f t="shared" si="365"/>
        <v>42265.957638888889</v>
      </c>
      <c r="U2888" s="11">
        <f t="shared" si="366"/>
        <v>2015</v>
      </c>
      <c r="V2888" t="str">
        <f t="shared" si="367"/>
        <v>Sep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1"/>
        <v>0.16666666666666669</v>
      </c>
      <c r="P2889" s="5">
        <f t="shared" si="360"/>
        <v>5</v>
      </c>
      <c r="Q2889" t="str">
        <f t="shared" si="362"/>
        <v>theater</v>
      </c>
      <c r="R2889" t="str">
        <f t="shared" si="363"/>
        <v>plays</v>
      </c>
      <c r="S2889" s="10">
        <f t="shared" si="364"/>
        <v>41985.219027777777</v>
      </c>
      <c r="T2889" s="10">
        <f t="shared" si="365"/>
        <v>42015.219027777777</v>
      </c>
      <c r="U2889" s="11">
        <f t="shared" si="366"/>
        <v>2014</v>
      </c>
      <c r="V2889" t="str">
        <f t="shared" si="367"/>
        <v>Dec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1"/>
        <v>0</v>
      </c>
      <c r="P2890" s="5">
        <f t="shared" si="360"/>
        <v>0</v>
      </c>
      <c r="Q2890" t="str">
        <f t="shared" si="362"/>
        <v>theater</v>
      </c>
      <c r="R2890" t="str">
        <f t="shared" si="363"/>
        <v>plays</v>
      </c>
      <c r="S2890" s="10">
        <f t="shared" si="364"/>
        <v>41922.326851851853</v>
      </c>
      <c r="T2890" s="10">
        <f t="shared" si="365"/>
        <v>41929.999305555553</v>
      </c>
      <c r="U2890" s="11">
        <f t="shared" si="366"/>
        <v>2014</v>
      </c>
      <c r="V2890" t="str">
        <f t="shared" si="367"/>
        <v>Oct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1"/>
        <v>38.066666666666663</v>
      </c>
      <c r="P2891" s="5">
        <f t="shared" si="360"/>
        <v>81.571428571428569</v>
      </c>
      <c r="Q2891" t="str">
        <f t="shared" si="362"/>
        <v>theater</v>
      </c>
      <c r="R2891" t="str">
        <f t="shared" si="363"/>
        <v>plays</v>
      </c>
      <c r="S2891" s="10">
        <f t="shared" si="364"/>
        <v>41850.654918981476</v>
      </c>
      <c r="T2891" s="10">
        <f t="shared" si="365"/>
        <v>41880.654918981476</v>
      </c>
      <c r="U2891" s="11">
        <f t="shared" si="366"/>
        <v>2014</v>
      </c>
      <c r="V2891" t="str">
        <f t="shared" si="367"/>
        <v>Jul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1"/>
        <v>1.05</v>
      </c>
      <c r="P2892" s="5">
        <f t="shared" si="360"/>
        <v>7</v>
      </c>
      <c r="Q2892" t="str">
        <f t="shared" si="362"/>
        <v>theater</v>
      </c>
      <c r="R2892" t="str">
        <f t="shared" si="363"/>
        <v>plays</v>
      </c>
      <c r="S2892" s="10">
        <f t="shared" si="364"/>
        <v>41831.534629629627</v>
      </c>
      <c r="T2892" s="10">
        <f t="shared" si="365"/>
        <v>41859.916666666664</v>
      </c>
      <c r="U2892" s="11">
        <f t="shared" si="366"/>
        <v>2014</v>
      </c>
      <c r="V2892" t="str">
        <f t="shared" si="367"/>
        <v>Jul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1"/>
        <v>2.73</v>
      </c>
      <c r="P2893" s="5">
        <f t="shared" si="360"/>
        <v>27.3</v>
      </c>
      <c r="Q2893" t="str">
        <f t="shared" si="362"/>
        <v>theater</v>
      </c>
      <c r="R2893" t="str">
        <f t="shared" si="363"/>
        <v>plays</v>
      </c>
      <c r="S2893" s="10">
        <f t="shared" si="364"/>
        <v>42415.675092592595</v>
      </c>
      <c r="T2893" s="10">
        <f t="shared" si="365"/>
        <v>42475.633425925924</v>
      </c>
      <c r="U2893" s="11">
        <f t="shared" si="366"/>
        <v>2016</v>
      </c>
      <c r="V2893" t="str">
        <f t="shared" si="367"/>
        <v>Feb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1"/>
        <v>9.0909090909090917</v>
      </c>
      <c r="P2894" s="5">
        <f t="shared" si="360"/>
        <v>29.411764705882351</v>
      </c>
      <c r="Q2894" t="str">
        <f t="shared" si="362"/>
        <v>theater</v>
      </c>
      <c r="R2894" t="str">
        <f t="shared" si="363"/>
        <v>plays</v>
      </c>
      <c r="S2894" s="10">
        <f t="shared" si="364"/>
        <v>41869.505833333329</v>
      </c>
      <c r="T2894" s="10">
        <f t="shared" si="365"/>
        <v>41876.666666666664</v>
      </c>
      <c r="U2894" s="11">
        <f t="shared" si="366"/>
        <v>2014</v>
      </c>
      <c r="V2894" t="str">
        <f t="shared" si="367"/>
        <v>Aug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1"/>
        <v>0.5</v>
      </c>
      <c r="P2895" s="5">
        <f t="shared" si="360"/>
        <v>12.5</v>
      </c>
      <c r="Q2895" t="str">
        <f t="shared" si="362"/>
        <v>theater</v>
      </c>
      <c r="R2895" t="str">
        <f t="shared" si="363"/>
        <v>plays</v>
      </c>
      <c r="S2895" s="10">
        <f t="shared" si="364"/>
        <v>41953.564756944441</v>
      </c>
      <c r="T2895" s="10">
        <f t="shared" si="365"/>
        <v>42012.874999999993</v>
      </c>
      <c r="U2895" s="11">
        <f t="shared" si="366"/>
        <v>2014</v>
      </c>
      <c r="V2895" t="str">
        <f t="shared" si="367"/>
        <v>Nov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1"/>
        <v>0</v>
      </c>
      <c r="P2896" s="5">
        <f t="shared" si="360"/>
        <v>0</v>
      </c>
      <c r="Q2896" t="str">
        <f t="shared" si="362"/>
        <v>theater</v>
      </c>
      <c r="R2896" t="str">
        <f t="shared" si="363"/>
        <v>plays</v>
      </c>
      <c r="S2896" s="10">
        <f t="shared" si="364"/>
        <v>42037.777951388889</v>
      </c>
      <c r="T2896" s="10">
        <f t="shared" si="365"/>
        <v>42097.736284722218</v>
      </c>
      <c r="U2896" s="11">
        <f t="shared" si="366"/>
        <v>2015</v>
      </c>
      <c r="V2896" t="str">
        <f t="shared" si="367"/>
        <v>Feb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1"/>
        <v>4.5999999999999996</v>
      </c>
      <c r="P2897" s="5">
        <f t="shared" si="360"/>
        <v>5.75</v>
      </c>
      <c r="Q2897" t="str">
        <f t="shared" si="362"/>
        <v>theater</v>
      </c>
      <c r="R2897" t="str">
        <f t="shared" si="363"/>
        <v>plays</v>
      </c>
      <c r="S2897" s="10">
        <f t="shared" si="364"/>
        <v>41811.347129629627</v>
      </c>
      <c r="T2897" s="10">
        <f t="shared" si="365"/>
        <v>41812.666666666664</v>
      </c>
      <c r="U2897" s="11">
        <f t="shared" si="366"/>
        <v>2014</v>
      </c>
      <c r="V2897" t="str">
        <f t="shared" si="367"/>
        <v>Jun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1"/>
        <v>20.833333333333336</v>
      </c>
      <c r="P2898" s="5">
        <f t="shared" si="360"/>
        <v>52.083333333333336</v>
      </c>
      <c r="Q2898" t="str">
        <f t="shared" si="362"/>
        <v>theater</v>
      </c>
      <c r="R2898" t="str">
        <f t="shared" si="363"/>
        <v>plays</v>
      </c>
      <c r="S2898" s="10">
        <f t="shared" si="364"/>
        <v>42701.700474537036</v>
      </c>
      <c r="T2898" s="10">
        <f t="shared" si="365"/>
        <v>42716.041666666664</v>
      </c>
      <c r="U2898" s="11">
        <f t="shared" si="366"/>
        <v>2016</v>
      </c>
      <c r="V2898" t="str">
        <f t="shared" si="367"/>
        <v>Nov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1"/>
        <v>4.583333333333333</v>
      </c>
      <c r="P2899" s="5">
        <f t="shared" si="360"/>
        <v>183.33333333333334</v>
      </c>
      <c r="Q2899" t="str">
        <f t="shared" si="362"/>
        <v>theater</v>
      </c>
      <c r="R2899" t="str">
        <f t="shared" si="363"/>
        <v>plays</v>
      </c>
      <c r="S2899" s="10">
        <f t="shared" si="364"/>
        <v>42258.438171296293</v>
      </c>
      <c r="T2899" s="10">
        <f t="shared" si="365"/>
        <v>42288.436863425923</v>
      </c>
      <c r="U2899" s="11">
        <f t="shared" si="366"/>
        <v>2015</v>
      </c>
      <c r="V2899" t="str">
        <f t="shared" si="367"/>
        <v>Sep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1"/>
        <v>4.2133333333333338</v>
      </c>
      <c r="P2900" s="5">
        <f t="shared" si="360"/>
        <v>26.333333333333332</v>
      </c>
      <c r="Q2900" t="str">
        <f t="shared" si="362"/>
        <v>theater</v>
      </c>
      <c r="R2900" t="str">
        <f t="shared" si="363"/>
        <v>plays</v>
      </c>
      <c r="S2900" s="10">
        <f t="shared" si="364"/>
        <v>42278.456631944442</v>
      </c>
      <c r="T2900" s="10">
        <f t="shared" si="365"/>
        <v>42308.456631944442</v>
      </c>
      <c r="U2900" s="11">
        <f t="shared" si="366"/>
        <v>2015</v>
      </c>
      <c r="V2900" t="str">
        <f t="shared" si="367"/>
        <v>Oct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1"/>
        <v>0</v>
      </c>
      <c r="P2901" s="5">
        <f t="shared" si="360"/>
        <v>0</v>
      </c>
      <c r="Q2901" t="str">
        <f t="shared" si="362"/>
        <v>theater</v>
      </c>
      <c r="R2901" t="str">
        <f t="shared" si="363"/>
        <v>plays</v>
      </c>
      <c r="S2901" s="10">
        <f t="shared" si="364"/>
        <v>42514.869884259257</v>
      </c>
      <c r="T2901" s="10">
        <f t="shared" si="365"/>
        <v>42574.869884259257</v>
      </c>
      <c r="U2901" s="11">
        <f t="shared" si="366"/>
        <v>2016</v>
      </c>
      <c r="V2901" t="str">
        <f t="shared" si="367"/>
        <v>May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1"/>
        <v>61.909090909090914</v>
      </c>
      <c r="P2902" s="5">
        <f t="shared" si="360"/>
        <v>486.42857142857144</v>
      </c>
      <c r="Q2902" t="str">
        <f t="shared" si="362"/>
        <v>theater</v>
      </c>
      <c r="R2902" t="str">
        <f t="shared" si="363"/>
        <v>plays</v>
      </c>
      <c r="S2902" s="10">
        <f t="shared" si="364"/>
        <v>41830.025833333333</v>
      </c>
      <c r="T2902" s="10">
        <f t="shared" si="365"/>
        <v>41860.025833333333</v>
      </c>
      <c r="U2902" s="11">
        <f t="shared" si="366"/>
        <v>2014</v>
      </c>
      <c r="V2902" t="str">
        <f t="shared" si="367"/>
        <v>Jul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1"/>
        <v>0.8</v>
      </c>
      <c r="P2903" s="5">
        <f t="shared" si="360"/>
        <v>3</v>
      </c>
      <c r="Q2903" t="str">
        <f t="shared" si="362"/>
        <v>theater</v>
      </c>
      <c r="R2903" t="str">
        <f t="shared" si="363"/>
        <v>plays</v>
      </c>
      <c r="S2903" s="10">
        <f t="shared" si="364"/>
        <v>41982.696053240739</v>
      </c>
      <c r="T2903" s="10">
        <f t="shared" si="365"/>
        <v>42042.696053240739</v>
      </c>
      <c r="U2903" s="11">
        <f t="shared" si="366"/>
        <v>2014</v>
      </c>
      <c r="V2903" t="str">
        <f t="shared" si="367"/>
        <v>Dec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1"/>
        <v>1.6666666666666666E-2</v>
      </c>
      <c r="P2904" s="5">
        <f t="shared" si="360"/>
        <v>25</v>
      </c>
      <c r="Q2904" t="str">
        <f t="shared" si="362"/>
        <v>theater</v>
      </c>
      <c r="R2904" t="str">
        <f t="shared" si="363"/>
        <v>plays</v>
      </c>
      <c r="S2904" s="10">
        <f t="shared" si="364"/>
        <v>42210.231435185182</v>
      </c>
      <c r="T2904" s="10">
        <f t="shared" si="365"/>
        <v>42240.231435185182</v>
      </c>
      <c r="U2904" s="11">
        <f t="shared" si="366"/>
        <v>2015</v>
      </c>
      <c r="V2904" t="str">
        <f t="shared" si="367"/>
        <v>Jul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1"/>
        <v>0.77999999999999992</v>
      </c>
      <c r="P2905" s="5">
        <f t="shared" si="360"/>
        <v>9.75</v>
      </c>
      <c r="Q2905" t="str">
        <f t="shared" si="362"/>
        <v>theater</v>
      </c>
      <c r="R2905" t="str">
        <f t="shared" si="363"/>
        <v>plays</v>
      </c>
      <c r="S2905" s="10">
        <f t="shared" si="364"/>
        <v>42195.95854166666</v>
      </c>
      <c r="T2905" s="10">
        <f t="shared" si="365"/>
        <v>42255.95854166666</v>
      </c>
      <c r="U2905" s="11">
        <f t="shared" si="366"/>
        <v>2015</v>
      </c>
      <c r="V2905" t="str">
        <f t="shared" si="367"/>
        <v>Jul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1"/>
        <v>5</v>
      </c>
      <c r="P2906" s="5">
        <f t="shared" si="360"/>
        <v>18.75</v>
      </c>
      <c r="Q2906" t="str">
        <f t="shared" si="362"/>
        <v>theater</v>
      </c>
      <c r="R2906" t="str">
        <f t="shared" si="363"/>
        <v>plays</v>
      </c>
      <c r="S2906" s="10">
        <f t="shared" si="364"/>
        <v>41940.759618055556</v>
      </c>
      <c r="T2906" s="10">
        <f t="shared" si="365"/>
        <v>41952.291666666664</v>
      </c>
      <c r="U2906" s="11">
        <f t="shared" si="366"/>
        <v>2014</v>
      </c>
      <c r="V2906" t="str">
        <f t="shared" si="367"/>
        <v>Oct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1"/>
        <v>17.771428571428572</v>
      </c>
      <c r="P2907" s="5">
        <f t="shared" si="360"/>
        <v>36.588235294117645</v>
      </c>
      <c r="Q2907" t="str">
        <f t="shared" si="362"/>
        <v>theater</v>
      </c>
      <c r="R2907" t="str">
        <f t="shared" si="363"/>
        <v>plays</v>
      </c>
      <c r="S2907" s="10">
        <f t="shared" si="364"/>
        <v>42605.848530092589</v>
      </c>
      <c r="T2907" s="10">
        <f t="shared" si="365"/>
        <v>42619.848530092589</v>
      </c>
      <c r="U2907" s="11">
        <f t="shared" si="366"/>
        <v>2016</v>
      </c>
      <c r="V2907" t="str">
        <f t="shared" si="367"/>
        <v>Aug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1"/>
        <v>9.4166666666666661</v>
      </c>
      <c r="P2908" s="5">
        <f t="shared" si="360"/>
        <v>80.714285714285708</v>
      </c>
      <c r="Q2908" t="str">
        <f t="shared" si="362"/>
        <v>theater</v>
      </c>
      <c r="R2908" t="str">
        <f t="shared" si="363"/>
        <v>plays</v>
      </c>
      <c r="S2908" s="10">
        <f t="shared" si="364"/>
        <v>42199.440578703703</v>
      </c>
      <c r="T2908" s="10">
        <f t="shared" si="365"/>
        <v>42216.833333333336</v>
      </c>
      <c r="U2908" s="11">
        <f t="shared" si="366"/>
        <v>2015</v>
      </c>
      <c r="V2908" t="str">
        <f t="shared" si="367"/>
        <v>Jul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1"/>
        <v>0.08</v>
      </c>
      <c r="P2909" s="5">
        <f t="shared" si="360"/>
        <v>1</v>
      </c>
      <c r="Q2909" t="str">
        <f t="shared" si="362"/>
        <v>theater</v>
      </c>
      <c r="R2909" t="str">
        <f t="shared" si="363"/>
        <v>plays</v>
      </c>
      <c r="S2909" s="10">
        <f t="shared" si="364"/>
        <v>42444.669409722213</v>
      </c>
      <c r="T2909" s="10">
        <f t="shared" si="365"/>
        <v>42504.669409722213</v>
      </c>
      <c r="U2909" s="11">
        <f t="shared" si="366"/>
        <v>2016</v>
      </c>
      <c r="V2909" t="str">
        <f t="shared" si="367"/>
        <v>Mar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1"/>
        <v>2.75</v>
      </c>
      <c r="P2910" s="5">
        <f t="shared" si="360"/>
        <v>52.8</v>
      </c>
      <c r="Q2910" t="str">
        <f t="shared" si="362"/>
        <v>theater</v>
      </c>
      <c r="R2910" t="str">
        <f t="shared" si="363"/>
        <v>plays</v>
      </c>
      <c r="S2910" s="10">
        <f t="shared" si="364"/>
        <v>42499.523368055547</v>
      </c>
      <c r="T2910" s="10">
        <f t="shared" si="365"/>
        <v>42529.523368055547</v>
      </c>
      <c r="U2910" s="11">
        <f t="shared" si="366"/>
        <v>2016</v>
      </c>
      <c r="V2910" t="str">
        <f t="shared" si="367"/>
        <v>May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1"/>
        <v>1.1111111111111112E-2</v>
      </c>
      <c r="P2911" s="5">
        <f t="shared" si="360"/>
        <v>20</v>
      </c>
      <c r="Q2911" t="str">
        <f t="shared" si="362"/>
        <v>theater</v>
      </c>
      <c r="R2911" t="str">
        <f t="shared" si="363"/>
        <v>plays</v>
      </c>
      <c r="S2911" s="10">
        <f t="shared" si="364"/>
        <v>41929.057881944442</v>
      </c>
      <c r="T2911" s="10">
        <f t="shared" si="365"/>
        <v>41968.615277777775</v>
      </c>
      <c r="U2911" s="11">
        <f t="shared" si="366"/>
        <v>2014</v>
      </c>
      <c r="V2911" t="str">
        <f t="shared" si="367"/>
        <v>Oct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1"/>
        <v>3.3333333333333335E-3</v>
      </c>
      <c r="P2912" s="5">
        <f t="shared" si="360"/>
        <v>1</v>
      </c>
      <c r="Q2912" t="str">
        <f t="shared" si="362"/>
        <v>theater</v>
      </c>
      <c r="R2912" t="str">
        <f t="shared" si="363"/>
        <v>plays</v>
      </c>
      <c r="S2912" s="10">
        <f t="shared" si="364"/>
        <v>42107.632951388885</v>
      </c>
      <c r="T2912" s="10">
        <f t="shared" si="365"/>
        <v>42167.632951388885</v>
      </c>
      <c r="U2912" s="11">
        <f t="shared" si="366"/>
        <v>2015</v>
      </c>
      <c r="V2912" t="str">
        <f t="shared" si="367"/>
        <v>Apr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1"/>
        <v>36.5</v>
      </c>
      <c r="P2913" s="5">
        <f t="shared" si="360"/>
        <v>46.928571428571431</v>
      </c>
      <c r="Q2913" t="str">
        <f t="shared" si="362"/>
        <v>theater</v>
      </c>
      <c r="R2913" t="str">
        <f t="shared" si="363"/>
        <v>plays</v>
      </c>
      <c r="S2913" s="10">
        <f t="shared" si="364"/>
        <v>42142.560486111113</v>
      </c>
      <c r="T2913" s="10">
        <f t="shared" si="365"/>
        <v>42182.560486111113</v>
      </c>
      <c r="U2913" s="11">
        <f t="shared" si="366"/>
        <v>2015</v>
      </c>
      <c r="V2913" t="str">
        <f t="shared" si="367"/>
        <v>May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1"/>
        <v>14.058171745152354</v>
      </c>
      <c r="P2914" s="5">
        <f t="shared" si="360"/>
        <v>78.07692307692308</v>
      </c>
      <c r="Q2914" t="str">
        <f t="shared" si="362"/>
        <v>theater</v>
      </c>
      <c r="R2914" t="str">
        <f t="shared" si="363"/>
        <v>plays</v>
      </c>
      <c r="S2914" s="10">
        <f t="shared" si="364"/>
        <v>42353.923310185179</v>
      </c>
      <c r="T2914" s="10">
        <f t="shared" si="365"/>
        <v>42383.923310185179</v>
      </c>
      <c r="U2914" s="11">
        <f t="shared" si="366"/>
        <v>2015</v>
      </c>
      <c r="V2914" t="str">
        <f t="shared" si="367"/>
        <v>Dec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1"/>
        <v>0.02</v>
      </c>
      <c r="P2915" s="5">
        <f t="shared" si="360"/>
        <v>1</v>
      </c>
      <c r="Q2915" t="str">
        <f t="shared" si="362"/>
        <v>theater</v>
      </c>
      <c r="R2915" t="str">
        <f t="shared" si="363"/>
        <v>plays</v>
      </c>
      <c r="S2915" s="10">
        <f t="shared" si="364"/>
        <v>41828.714571759258</v>
      </c>
      <c r="T2915" s="10">
        <f t="shared" si="365"/>
        <v>41888.714571759258</v>
      </c>
      <c r="U2915" s="11">
        <f t="shared" si="366"/>
        <v>2014</v>
      </c>
      <c r="V2915" t="str">
        <f t="shared" si="367"/>
        <v>Jul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1"/>
        <v>4.0000000000000001E-3</v>
      </c>
      <c r="P2916" s="5">
        <f t="shared" si="360"/>
        <v>1</v>
      </c>
      <c r="Q2916" t="str">
        <f t="shared" si="362"/>
        <v>theater</v>
      </c>
      <c r="R2916" t="str">
        <f t="shared" si="363"/>
        <v>plays</v>
      </c>
      <c r="S2916" s="10">
        <f t="shared" si="364"/>
        <v>42017.699004629627</v>
      </c>
      <c r="T2916" s="10">
        <f t="shared" si="365"/>
        <v>42077.657337962963</v>
      </c>
      <c r="U2916" s="11">
        <f t="shared" si="366"/>
        <v>2015</v>
      </c>
      <c r="V2916" t="str">
        <f t="shared" si="367"/>
        <v>Jan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1"/>
        <v>61.1</v>
      </c>
      <c r="P2917" s="5">
        <f t="shared" si="360"/>
        <v>203.66666666666666</v>
      </c>
      <c r="Q2917" t="str">
        <f t="shared" si="362"/>
        <v>theater</v>
      </c>
      <c r="R2917" t="str">
        <f t="shared" si="363"/>
        <v>plays</v>
      </c>
      <c r="S2917" s="10">
        <f t="shared" si="364"/>
        <v>42415.189699074072</v>
      </c>
      <c r="T2917" s="10">
        <f t="shared" si="365"/>
        <v>42445.1480324074</v>
      </c>
      <c r="U2917" s="11">
        <f t="shared" si="366"/>
        <v>2016</v>
      </c>
      <c r="V2917" t="str">
        <f t="shared" si="367"/>
        <v>Feb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1"/>
        <v>7.8378378378378386</v>
      </c>
      <c r="P2918" s="5">
        <f t="shared" si="360"/>
        <v>20.714285714285715</v>
      </c>
      <c r="Q2918" t="str">
        <f t="shared" si="362"/>
        <v>theater</v>
      </c>
      <c r="R2918" t="str">
        <f t="shared" si="363"/>
        <v>plays</v>
      </c>
      <c r="S2918" s="10">
        <f t="shared" si="364"/>
        <v>41755.268391203703</v>
      </c>
      <c r="T2918" s="10">
        <f t="shared" si="365"/>
        <v>41778.268391203703</v>
      </c>
      <c r="U2918" s="11">
        <f t="shared" si="366"/>
        <v>2014</v>
      </c>
      <c r="V2918" t="str">
        <f t="shared" si="367"/>
        <v>Apr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1"/>
        <v>21.85</v>
      </c>
      <c r="P2919" s="5">
        <f t="shared" si="360"/>
        <v>48.555555555555557</v>
      </c>
      <c r="Q2919" t="str">
        <f t="shared" si="362"/>
        <v>theater</v>
      </c>
      <c r="R2919" t="str">
        <f t="shared" si="363"/>
        <v>plays</v>
      </c>
      <c r="S2919" s="10">
        <f t="shared" si="364"/>
        <v>42245.026006944441</v>
      </c>
      <c r="T2919" s="10">
        <f t="shared" si="365"/>
        <v>42263.026006944441</v>
      </c>
      <c r="U2919" s="11">
        <f t="shared" si="366"/>
        <v>2015</v>
      </c>
      <c r="V2919" t="str">
        <f t="shared" si="367"/>
        <v>Aug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1"/>
        <v>27.24</v>
      </c>
      <c r="P2920" s="5">
        <f t="shared" si="360"/>
        <v>68.099999999999994</v>
      </c>
      <c r="Q2920" t="str">
        <f t="shared" si="362"/>
        <v>theater</v>
      </c>
      <c r="R2920" t="str">
        <f t="shared" si="363"/>
        <v>plays</v>
      </c>
      <c r="S2920" s="10">
        <f t="shared" si="364"/>
        <v>42278.421377314815</v>
      </c>
      <c r="T2920" s="10">
        <f t="shared" si="365"/>
        <v>42306.421377314815</v>
      </c>
      <c r="U2920" s="11">
        <f t="shared" si="366"/>
        <v>2015</v>
      </c>
      <c r="V2920" t="str">
        <f t="shared" si="367"/>
        <v>Oct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1"/>
        <v>8.5</v>
      </c>
      <c r="P2921" s="5">
        <f t="shared" si="360"/>
        <v>8.5</v>
      </c>
      <c r="Q2921" t="str">
        <f t="shared" si="362"/>
        <v>theater</v>
      </c>
      <c r="R2921" t="str">
        <f t="shared" si="363"/>
        <v>plays</v>
      </c>
      <c r="S2921" s="10">
        <f t="shared" si="364"/>
        <v>41826.411215277774</v>
      </c>
      <c r="T2921" s="10">
        <f t="shared" si="365"/>
        <v>41856.411215277774</v>
      </c>
      <c r="U2921" s="11">
        <f t="shared" si="366"/>
        <v>2014</v>
      </c>
      <c r="V2921" t="str">
        <f t="shared" si="367"/>
        <v>Jul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1"/>
        <v>26.840000000000003</v>
      </c>
      <c r="P2922" s="5">
        <f t="shared" si="360"/>
        <v>51.615384615384613</v>
      </c>
      <c r="Q2922" t="str">
        <f t="shared" si="362"/>
        <v>theater</v>
      </c>
      <c r="R2922" t="str">
        <f t="shared" si="363"/>
        <v>plays</v>
      </c>
      <c r="S2922" s="10">
        <f t="shared" si="364"/>
        <v>42058.584143518521</v>
      </c>
      <c r="T2922" s="10">
        <f t="shared" si="365"/>
        <v>42088.54247685185</v>
      </c>
      <c r="U2922" s="11">
        <f t="shared" si="366"/>
        <v>2015</v>
      </c>
      <c r="V2922" t="str">
        <f t="shared" si="367"/>
        <v>Feb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1"/>
        <v>129</v>
      </c>
      <c r="P2923" s="5">
        <f t="shared" si="360"/>
        <v>43</v>
      </c>
      <c r="Q2923" t="str">
        <f t="shared" si="362"/>
        <v>theater</v>
      </c>
      <c r="R2923" t="str">
        <f t="shared" si="363"/>
        <v>musical</v>
      </c>
      <c r="S2923" s="10">
        <f t="shared" si="364"/>
        <v>41877.678287037037</v>
      </c>
      <c r="T2923" s="10">
        <f t="shared" si="365"/>
        <v>41907.678287037037</v>
      </c>
      <c r="U2923" s="11">
        <f t="shared" si="366"/>
        <v>2014</v>
      </c>
      <c r="V2923" t="str">
        <f t="shared" si="367"/>
        <v>Aug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1"/>
        <v>100</v>
      </c>
      <c r="P2924" s="5">
        <f t="shared" si="360"/>
        <v>83.333333333333329</v>
      </c>
      <c r="Q2924" t="str">
        <f t="shared" si="362"/>
        <v>theater</v>
      </c>
      <c r="R2924" t="str">
        <f t="shared" si="363"/>
        <v>musical</v>
      </c>
      <c r="S2924" s="10">
        <f t="shared" si="364"/>
        <v>42097.665821759256</v>
      </c>
      <c r="T2924" s="10">
        <f t="shared" si="365"/>
        <v>42142.665821759256</v>
      </c>
      <c r="U2924" s="11">
        <f t="shared" si="366"/>
        <v>2015</v>
      </c>
      <c r="V2924" t="str">
        <f t="shared" si="367"/>
        <v>Apr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1"/>
        <v>100</v>
      </c>
      <c r="P2925" s="5">
        <f t="shared" si="360"/>
        <v>30</v>
      </c>
      <c r="Q2925" t="str">
        <f t="shared" si="362"/>
        <v>theater</v>
      </c>
      <c r="R2925" t="str">
        <f t="shared" si="363"/>
        <v>musical</v>
      </c>
      <c r="S2925" s="10">
        <f t="shared" si="364"/>
        <v>42012.944201388884</v>
      </c>
      <c r="T2925" s="10">
        <f t="shared" si="365"/>
        <v>42027.916666666664</v>
      </c>
      <c r="U2925" s="11">
        <f t="shared" si="366"/>
        <v>2015</v>
      </c>
      <c r="V2925" t="str">
        <f t="shared" si="367"/>
        <v>Jan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1"/>
        <v>103.2</v>
      </c>
      <c r="P2926" s="5">
        <f t="shared" si="360"/>
        <v>175.51020408163265</v>
      </c>
      <c r="Q2926" t="str">
        <f t="shared" si="362"/>
        <v>theater</v>
      </c>
      <c r="R2926" t="str">
        <f t="shared" si="363"/>
        <v>musical</v>
      </c>
      <c r="S2926" s="10">
        <f t="shared" si="364"/>
        <v>42103.348495370366</v>
      </c>
      <c r="T2926" s="10">
        <f t="shared" si="365"/>
        <v>42132.957638888889</v>
      </c>
      <c r="U2926" s="11">
        <f t="shared" si="366"/>
        <v>2015</v>
      </c>
      <c r="V2926" t="str">
        <f t="shared" si="367"/>
        <v>Apr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1"/>
        <v>102.44597777777777</v>
      </c>
      <c r="P2927" s="5">
        <f t="shared" si="360"/>
        <v>231.66175879396985</v>
      </c>
      <c r="Q2927" t="str">
        <f t="shared" si="362"/>
        <v>theater</v>
      </c>
      <c r="R2927" t="str">
        <f t="shared" si="363"/>
        <v>musical</v>
      </c>
      <c r="S2927" s="10">
        <f t="shared" si="364"/>
        <v>41863.375787037032</v>
      </c>
      <c r="T2927" s="10">
        <f t="shared" si="365"/>
        <v>41893.375787037032</v>
      </c>
      <c r="U2927" s="11">
        <f t="shared" si="366"/>
        <v>2014</v>
      </c>
      <c r="V2927" t="str">
        <f t="shared" si="367"/>
        <v>Aug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1"/>
        <v>125</v>
      </c>
      <c r="P2928" s="5">
        <f t="shared" si="360"/>
        <v>75</v>
      </c>
      <c r="Q2928" t="str">
        <f t="shared" si="362"/>
        <v>theater</v>
      </c>
      <c r="R2928" t="str">
        <f t="shared" si="363"/>
        <v>musical</v>
      </c>
      <c r="S2928" s="10">
        <f t="shared" si="364"/>
        <v>42044.557627314811</v>
      </c>
      <c r="T2928" s="10">
        <f t="shared" si="365"/>
        <v>42058.557627314811</v>
      </c>
      <c r="U2928" s="11">
        <f t="shared" si="366"/>
        <v>2015</v>
      </c>
      <c r="V2928" t="str">
        <f t="shared" si="367"/>
        <v>Feb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1"/>
        <v>130.83333333333334</v>
      </c>
      <c r="P2929" s="5">
        <f t="shared" si="360"/>
        <v>112.14285714285714</v>
      </c>
      <c r="Q2929" t="str">
        <f t="shared" si="362"/>
        <v>theater</v>
      </c>
      <c r="R2929" t="str">
        <f t="shared" si="363"/>
        <v>musical</v>
      </c>
      <c r="S2929" s="10">
        <f t="shared" si="364"/>
        <v>41806.460983796293</v>
      </c>
      <c r="T2929" s="10">
        <f t="shared" si="365"/>
        <v>41835</v>
      </c>
      <c r="U2929" s="11">
        <f t="shared" si="366"/>
        <v>2014</v>
      </c>
      <c r="V2929" t="str">
        <f t="shared" si="367"/>
        <v>Jun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1"/>
        <v>100</v>
      </c>
      <c r="P2930" s="5">
        <f t="shared" si="360"/>
        <v>41.666666666666664</v>
      </c>
      <c r="Q2930" t="str">
        <f t="shared" si="362"/>
        <v>theater</v>
      </c>
      <c r="R2930" t="str">
        <f t="shared" si="363"/>
        <v>musical</v>
      </c>
      <c r="S2930" s="10">
        <f t="shared" si="364"/>
        <v>42403.789884259262</v>
      </c>
      <c r="T2930" s="10">
        <f t="shared" si="365"/>
        <v>42433.789884259262</v>
      </c>
      <c r="U2930" s="11">
        <f t="shared" si="366"/>
        <v>2016</v>
      </c>
      <c r="V2930" t="str">
        <f t="shared" si="367"/>
        <v>Feb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1"/>
        <v>102.06937499999999</v>
      </c>
      <c r="P2931" s="5">
        <f t="shared" si="360"/>
        <v>255.17343750000001</v>
      </c>
      <c r="Q2931" t="str">
        <f t="shared" si="362"/>
        <v>theater</v>
      </c>
      <c r="R2931" t="str">
        <f t="shared" si="363"/>
        <v>musical</v>
      </c>
      <c r="S2931" s="10">
        <f t="shared" si="364"/>
        <v>41754.355995370366</v>
      </c>
      <c r="T2931" s="10">
        <f t="shared" si="365"/>
        <v>41784.355995370366</v>
      </c>
      <c r="U2931" s="11">
        <f t="shared" si="366"/>
        <v>2014</v>
      </c>
      <c r="V2931" t="str">
        <f t="shared" si="367"/>
        <v>Apr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1"/>
        <v>100.92000000000002</v>
      </c>
      <c r="P2932" s="5">
        <f t="shared" si="360"/>
        <v>162.7741935483871</v>
      </c>
      <c r="Q2932" t="str">
        <f t="shared" si="362"/>
        <v>theater</v>
      </c>
      <c r="R2932" t="str">
        <f t="shared" si="363"/>
        <v>musical</v>
      </c>
      <c r="S2932" s="10">
        <f t="shared" si="364"/>
        <v>42101.375740740739</v>
      </c>
      <c r="T2932" s="10">
        <f t="shared" si="365"/>
        <v>42131.375740740739</v>
      </c>
      <c r="U2932" s="11">
        <f t="shared" si="366"/>
        <v>2015</v>
      </c>
      <c r="V2932" t="str">
        <f t="shared" si="367"/>
        <v>Apr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1"/>
        <v>106</v>
      </c>
      <c r="P2933" s="5">
        <f t="shared" si="360"/>
        <v>88.333333333333329</v>
      </c>
      <c r="Q2933" t="str">
        <f t="shared" si="362"/>
        <v>theater</v>
      </c>
      <c r="R2933" t="str">
        <f t="shared" si="363"/>
        <v>musical</v>
      </c>
      <c r="S2933" s="10">
        <f t="shared" si="364"/>
        <v>41872.082905092589</v>
      </c>
      <c r="T2933" s="10">
        <f t="shared" si="365"/>
        <v>41897.047222222223</v>
      </c>
      <c r="U2933" s="11">
        <f t="shared" si="366"/>
        <v>2014</v>
      </c>
      <c r="V2933" t="str">
        <f t="shared" si="367"/>
        <v>Aug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1"/>
        <v>105.0967741935484</v>
      </c>
      <c r="P2934" s="5">
        <f t="shared" si="360"/>
        <v>85.736842105263165</v>
      </c>
      <c r="Q2934" t="str">
        <f t="shared" si="362"/>
        <v>theater</v>
      </c>
      <c r="R2934" t="str">
        <f t="shared" si="363"/>
        <v>musical</v>
      </c>
      <c r="S2934" s="10">
        <f t="shared" si="364"/>
        <v>42024.956446759257</v>
      </c>
      <c r="T2934" s="10">
        <f t="shared" si="365"/>
        <v>42056.249999999993</v>
      </c>
      <c r="U2934" s="11">
        <f t="shared" si="366"/>
        <v>2015</v>
      </c>
      <c r="V2934" t="str">
        <f t="shared" si="367"/>
        <v>Jan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1"/>
        <v>102.76</v>
      </c>
      <c r="P2935" s="5">
        <f t="shared" si="360"/>
        <v>47.574074074074076</v>
      </c>
      <c r="Q2935" t="str">
        <f t="shared" si="362"/>
        <v>theater</v>
      </c>
      <c r="R2935" t="str">
        <f t="shared" si="363"/>
        <v>musical</v>
      </c>
      <c r="S2935" s="10">
        <f t="shared" si="364"/>
        <v>42495.748298611106</v>
      </c>
      <c r="T2935" s="10">
        <f t="shared" si="365"/>
        <v>42525.748298611106</v>
      </c>
      <c r="U2935" s="11">
        <f t="shared" si="366"/>
        <v>2016</v>
      </c>
      <c r="V2935" t="str">
        <f t="shared" si="367"/>
        <v>May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1"/>
        <v>108</v>
      </c>
      <c r="P2936" s="5">
        <f t="shared" si="360"/>
        <v>72.972972972972968</v>
      </c>
      <c r="Q2936" t="str">
        <f t="shared" si="362"/>
        <v>theater</v>
      </c>
      <c r="R2936" t="str">
        <f t="shared" si="363"/>
        <v>musical</v>
      </c>
      <c r="S2936" s="10">
        <f t="shared" si="364"/>
        <v>41775.427824074075</v>
      </c>
      <c r="T2936" s="10">
        <f t="shared" si="365"/>
        <v>41805.427824074075</v>
      </c>
      <c r="U2936" s="11">
        <f t="shared" si="366"/>
        <v>2014</v>
      </c>
      <c r="V2936" t="str">
        <f t="shared" si="367"/>
        <v>May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1"/>
        <v>100.88571428571429</v>
      </c>
      <c r="P2937" s="5">
        <f t="shared" si="360"/>
        <v>90.538461538461533</v>
      </c>
      <c r="Q2937" t="str">
        <f t="shared" si="362"/>
        <v>theater</v>
      </c>
      <c r="R2937" t="str">
        <f t="shared" si="363"/>
        <v>musical</v>
      </c>
      <c r="S2937" s="10">
        <f t="shared" si="364"/>
        <v>42553.375092592592</v>
      </c>
      <c r="T2937" s="10">
        <f t="shared" si="365"/>
        <v>42611.499999999993</v>
      </c>
      <c r="U2937" s="11">
        <f t="shared" si="366"/>
        <v>2016</v>
      </c>
      <c r="V2937" t="str">
        <f t="shared" si="367"/>
        <v>Jul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1"/>
        <v>128</v>
      </c>
      <c r="P2938" s="5">
        <f t="shared" si="360"/>
        <v>37.647058823529413</v>
      </c>
      <c r="Q2938" t="str">
        <f t="shared" si="362"/>
        <v>theater</v>
      </c>
      <c r="R2938" t="str">
        <f t="shared" si="363"/>
        <v>musical</v>
      </c>
      <c r="S2938" s="10">
        <f t="shared" si="364"/>
        <v>41912.442395833328</v>
      </c>
      <c r="T2938" s="10">
        <f t="shared" si="365"/>
        <v>41924.999305555553</v>
      </c>
      <c r="U2938" s="11">
        <f t="shared" si="366"/>
        <v>2014</v>
      </c>
      <c r="V2938" t="str">
        <f t="shared" si="367"/>
        <v>Sep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1"/>
        <v>133.33333333333331</v>
      </c>
      <c r="P2939" s="5">
        <f t="shared" si="360"/>
        <v>36.363636363636367</v>
      </c>
      <c r="Q2939" t="str">
        <f t="shared" si="362"/>
        <v>theater</v>
      </c>
      <c r="R2939" t="str">
        <f t="shared" si="363"/>
        <v>musical</v>
      </c>
      <c r="S2939" s="10">
        <f t="shared" si="364"/>
        <v>41803.248993055553</v>
      </c>
      <c r="T2939" s="10">
        <f t="shared" si="365"/>
        <v>41833.248993055553</v>
      </c>
      <c r="U2939" s="11">
        <f t="shared" si="366"/>
        <v>2014</v>
      </c>
      <c r="V2939" t="str">
        <f t="shared" si="367"/>
        <v>Jun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1"/>
        <v>101.375</v>
      </c>
      <c r="P2940" s="5">
        <f t="shared" si="360"/>
        <v>126.71875</v>
      </c>
      <c r="Q2940" t="str">
        <f t="shared" si="362"/>
        <v>theater</v>
      </c>
      <c r="R2940" t="str">
        <f t="shared" si="363"/>
        <v>musical</v>
      </c>
      <c r="S2940" s="10">
        <f t="shared" si="364"/>
        <v>42004.495532407404</v>
      </c>
      <c r="T2940" s="10">
        <f t="shared" si="365"/>
        <v>42034.495532407404</v>
      </c>
      <c r="U2940" s="11">
        <f t="shared" si="366"/>
        <v>2014</v>
      </c>
      <c r="V2940" t="str">
        <f t="shared" si="367"/>
        <v>Dec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1"/>
        <v>102.875</v>
      </c>
      <c r="P2941" s="5">
        <f t="shared" si="360"/>
        <v>329.2</v>
      </c>
      <c r="Q2941" t="str">
        <f t="shared" si="362"/>
        <v>theater</v>
      </c>
      <c r="R2941" t="str">
        <f t="shared" si="363"/>
        <v>musical</v>
      </c>
      <c r="S2941" s="10">
        <f t="shared" si="364"/>
        <v>41845.60083333333</v>
      </c>
      <c r="T2941" s="10">
        <f t="shared" si="365"/>
        <v>41878.833333333328</v>
      </c>
      <c r="U2941" s="11">
        <f t="shared" si="366"/>
        <v>2014</v>
      </c>
      <c r="V2941" t="str">
        <f t="shared" si="367"/>
        <v>Jul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1"/>
        <v>107.24000000000001</v>
      </c>
      <c r="P2942" s="5">
        <f t="shared" si="360"/>
        <v>81.242424242424249</v>
      </c>
      <c r="Q2942" t="str">
        <f t="shared" si="362"/>
        <v>theater</v>
      </c>
      <c r="R2942" t="str">
        <f t="shared" si="363"/>
        <v>musical</v>
      </c>
      <c r="S2942" s="10">
        <f t="shared" si="364"/>
        <v>41982.565023148149</v>
      </c>
      <c r="T2942" s="10">
        <f t="shared" si="365"/>
        <v>42022.565023148149</v>
      </c>
      <c r="U2942" s="11">
        <f t="shared" si="366"/>
        <v>2014</v>
      </c>
      <c r="V2942" t="str">
        <f t="shared" si="367"/>
        <v>Dec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1"/>
        <v>4.0000000000000001E-3</v>
      </c>
      <c r="P2943" s="5">
        <f t="shared" si="360"/>
        <v>1</v>
      </c>
      <c r="Q2943" t="str">
        <f t="shared" si="362"/>
        <v>theater</v>
      </c>
      <c r="R2943" t="str">
        <f t="shared" si="363"/>
        <v>spaces</v>
      </c>
      <c r="S2943" s="10">
        <f t="shared" si="364"/>
        <v>42034.751793981479</v>
      </c>
      <c r="T2943" s="10">
        <f t="shared" si="365"/>
        <v>42064.751793981479</v>
      </c>
      <c r="U2943" s="11">
        <f t="shared" si="366"/>
        <v>2015</v>
      </c>
      <c r="V2943" t="str">
        <f t="shared" si="367"/>
        <v>Jan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1"/>
        <v>20.424999999999997</v>
      </c>
      <c r="P2944" s="5">
        <f t="shared" si="360"/>
        <v>202.22772277227722</v>
      </c>
      <c r="Q2944" t="str">
        <f t="shared" si="362"/>
        <v>theater</v>
      </c>
      <c r="R2944" t="str">
        <f t="shared" si="363"/>
        <v>spaces</v>
      </c>
      <c r="S2944" s="10">
        <f t="shared" si="364"/>
        <v>42334.595590277771</v>
      </c>
      <c r="T2944" s="10">
        <f t="shared" si="365"/>
        <v>42354.637499999997</v>
      </c>
      <c r="U2944" s="11">
        <f t="shared" si="366"/>
        <v>2015</v>
      </c>
      <c r="V2944" t="str">
        <f t="shared" si="367"/>
        <v>Nov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1"/>
        <v>0</v>
      </c>
      <c r="P2945" s="5">
        <f t="shared" si="360"/>
        <v>0</v>
      </c>
      <c r="Q2945" t="str">
        <f t="shared" si="362"/>
        <v>theater</v>
      </c>
      <c r="R2945" t="str">
        <f t="shared" si="363"/>
        <v>spaces</v>
      </c>
      <c r="S2945" s="10">
        <f t="shared" si="364"/>
        <v>42076.921064814807</v>
      </c>
      <c r="T2945" s="10">
        <f t="shared" si="365"/>
        <v>42106.921064814807</v>
      </c>
      <c r="U2945" s="11">
        <f t="shared" si="366"/>
        <v>2015</v>
      </c>
      <c r="V2945" t="str">
        <f t="shared" si="367"/>
        <v>Mar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1"/>
        <v>1</v>
      </c>
      <c r="P2946" s="5">
        <f t="shared" ref="P2946:P3009" si="368">IFERROR(E2946/L2946,0)</f>
        <v>100</v>
      </c>
      <c r="Q2946" t="str">
        <f t="shared" si="362"/>
        <v>theater</v>
      </c>
      <c r="R2946" t="str">
        <f t="shared" si="363"/>
        <v>spaces</v>
      </c>
      <c r="S2946" s="10">
        <f t="shared" si="364"/>
        <v>42132.705995370365</v>
      </c>
      <c r="T2946" s="10">
        <f t="shared" si="365"/>
        <v>42162.705995370365</v>
      </c>
      <c r="U2946" s="11">
        <f t="shared" si="366"/>
        <v>2015</v>
      </c>
      <c r="V2946" t="str">
        <f t="shared" si="367"/>
        <v>May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9">(E2947/D2947)*100</f>
        <v>0</v>
      </c>
      <c r="P2947" s="5">
        <f t="shared" si="368"/>
        <v>0</v>
      </c>
      <c r="Q2947" t="str">
        <f t="shared" ref="Q2947:Q3010" si="370">LEFT(N2947,FIND("/",N2947)-1)</f>
        <v>theater</v>
      </c>
      <c r="R2947" t="str">
        <f t="shared" ref="R2947:R3010" si="371">MID(N2947,FIND("/",N2947)+1,9999)</f>
        <v>spaces</v>
      </c>
      <c r="S2947" s="10">
        <f t="shared" ref="S2947:S3010" si="372">(((J2947/60)/60)/24)+DATE(1970,1,1)+(-5/24)</f>
        <v>42117.931250000001</v>
      </c>
      <c r="T2947" s="10">
        <f t="shared" ref="T2947:T3010" si="373">(((I2947/60)/60)/24)+DATE(1970,1,1)+(-5/24)</f>
        <v>42147.931250000001</v>
      </c>
      <c r="U2947" s="11">
        <f t="shared" ref="U2947:U3010" si="374">YEAR(S2947)</f>
        <v>2015</v>
      </c>
      <c r="V2947" t="str">
        <f t="shared" ref="V2947:V3010" si="375">TEXT(S2947, "mmm")</f>
        <v>Apr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9"/>
        <v>0.1</v>
      </c>
      <c r="P2948" s="5">
        <f t="shared" si="368"/>
        <v>1</v>
      </c>
      <c r="Q2948" t="str">
        <f t="shared" si="370"/>
        <v>theater</v>
      </c>
      <c r="R2948" t="str">
        <f t="shared" si="371"/>
        <v>spaces</v>
      </c>
      <c r="S2948" s="10">
        <f t="shared" si="372"/>
        <v>42567.322824074072</v>
      </c>
      <c r="T2948" s="10">
        <f t="shared" si="373"/>
        <v>42597.322824074072</v>
      </c>
      <c r="U2948" s="11">
        <f t="shared" si="374"/>
        <v>2016</v>
      </c>
      <c r="V2948" t="str">
        <f t="shared" si="375"/>
        <v>Jul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9"/>
        <v>4.2880000000000003</v>
      </c>
      <c r="P2949" s="5">
        <f t="shared" si="368"/>
        <v>82.461538461538467</v>
      </c>
      <c r="Q2949" t="str">
        <f t="shared" si="370"/>
        <v>theater</v>
      </c>
      <c r="R2949" t="str">
        <f t="shared" si="371"/>
        <v>spaces</v>
      </c>
      <c r="S2949" s="10">
        <f t="shared" si="372"/>
        <v>42649.353784722225</v>
      </c>
      <c r="T2949" s="10">
        <f t="shared" si="373"/>
        <v>42698.507638888892</v>
      </c>
      <c r="U2949" s="11">
        <f t="shared" si="374"/>
        <v>2016</v>
      </c>
      <c r="V2949" t="str">
        <f t="shared" si="375"/>
        <v>Oct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9"/>
        <v>4.8000000000000004E-3</v>
      </c>
      <c r="P2950" s="5">
        <f t="shared" si="368"/>
        <v>2.6666666666666665</v>
      </c>
      <c r="Q2950" t="str">
        <f t="shared" si="370"/>
        <v>theater</v>
      </c>
      <c r="R2950" t="str">
        <f t="shared" si="371"/>
        <v>spaces</v>
      </c>
      <c r="S2950" s="10">
        <f t="shared" si="372"/>
        <v>42097.440891203696</v>
      </c>
      <c r="T2950" s="10">
        <f t="shared" si="373"/>
        <v>42157.440891203696</v>
      </c>
      <c r="U2950" s="11">
        <f t="shared" si="374"/>
        <v>2015</v>
      </c>
      <c r="V2950" t="str">
        <f t="shared" si="375"/>
        <v>Apr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9"/>
        <v>2.5</v>
      </c>
      <c r="P2951" s="5">
        <f t="shared" si="368"/>
        <v>12.5</v>
      </c>
      <c r="Q2951" t="str">
        <f t="shared" si="370"/>
        <v>theater</v>
      </c>
      <c r="R2951" t="str">
        <f t="shared" si="371"/>
        <v>spaces</v>
      </c>
      <c r="S2951" s="10">
        <f t="shared" si="372"/>
        <v>42297.61478009259</v>
      </c>
      <c r="T2951" s="10">
        <f t="shared" si="373"/>
        <v>42327.656446759262</v>
      </c>
      <c r="U2951" s="11">
        <f t="shared" si="374"/>
        <v>2015</v>
      </c>
      <c r="V2951" t="str">
        <f t="shared" si="375"/>
        <v>Oct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9"/>
        <v>0</v>
      </c>
      <c r="P2952" s="5">
        <f t="shared" si="368"/>
        <v>0</v>
      </c>
      <c r="Q2952" t="str">
        <f t="shared" si="370"/>
        <v>theater</v>
      </c>
      <c r="R2952" t="str">
        <f t="shared" si="371"/>
        <v>spaces</v>
      </c>
      <c r="S2952" s="10">
        <f t="shared" si="372"/>
        <v>42362.156851851854</v>
      </c>
      <c r="T2952" s="10">
        <f t="shared" si="373"/>
        <v>42392.156851851854</v>
      </c>
      <c r="U2952" s="11">
        <f t="shared" si="374"/>
        <v>2015</v>
      </c>
      <c r="V2952" t="str">
        <f t="shared" si="375"/>
        <v>Dec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9"/>
        <v>2.1919999999999997</v>
      </c>
      <c r="P2953" s="5">
        <f t="shared" si="368"/>
        <v>18.896551724137932</v>
      </c>
      <c r="Q2953" t="str">
        <f t="shared" si="370"/>
        <v>theater</v>
      </c>
      <c r="R2953" t="str">
        <f t="shared" si="371"/>
        <v>spaces</v>
      </c>
      <c r="S2953" s="10">
        <f t="shared" si="372"/>
        <v>41872.594594907401</v>
      </c>
      <c r="T2953" s="10">
        <f t="shared" si="373"/>
        <v>41917.594594907401</v>
      </c>
      <c r="U2953" s="11">
        <f t="shared" si="374"/>
        <v>2014</v>
      </c>
      <c r="V2953" t="str">
        <f t="shared" si="375"/>
        <v>Aug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9"/>
        <v>8.0250000000000004</v>
      </c>
      <c r="P2954" s="5">
        <f t="shared" si="368"/>
        <v>200.625</v>
      </c>
      <c r="Q2954" t="str">
        <f t="shared" si="370"/>
        <v>theater</v>
      </c>
      <c r="R2954" t="str">
        <f t="shared" si="371"/>
        <v>spaces</v>
      </c>
      <c r="S2954" s="10">
        <f t="shared" si="372"/>
        <v>42628.481932870367</v>
      </c>
      <c r="T2954" s="10">
        <f t="shared" si="373"/>
        <v>42659.958333333336</v>
      </c>
      <c r="U2954" s="11">
        <f t="shared" si="374"/>
        <v>2016</v>
      </c>
      <c r="V2954" t="str">
        <f t="shared" si="375"/>
        <v>Sep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9"/>
        <v>0.15125</v>
      </c>
      <c r="P2955" s="5">
        <f t="shared" si="368"/>
        <v>201.66666666666666</v>
      </c>
      <c r="Q2955" t="str">
        <f t="shared" si="370"/>
        <v>theater</v>
      </c>
      <c r="R2955" t="str">
        <f t="shared" si="371"/>
        <v>spaces</v>
      </c>
      <c r="S2955" s="10">
        <f t="shared" si="372"/>
        <v>42255.583576388883</v>
      </c>
      <c r="T2955" s="10">
        <f t="shared" si="373"/>
        <v>42285.583576388883</v>
      </c>
      <c r="U2955" s="11">
        <f t="shared" si="374"/>
        <v>2015</v>
      </c>
      <c r="V2955" t="str">
        <f t="shared" si="375"/>
        <v>Sep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9"/>
        <v>0</v>
      </c>
      <c r="P2956" s="5">
        <f t="shared" si="368"/>
        <v>0</v>
      </c>
      <c r="Q2956" t="str">
        <f t="shared" si="370"/>
        <v>theater</v>
      </c>
      <c r="R2956" t="str">
        <f t="shared" si="371"/>
        <v>spaces</v>
      </c>
      <c r="S2956" s="10">
        <f t="shared" si="372"/>
        <v>42790.375034722216</v>
      </c>
      <c r="T2956" s="10">
        <f t="shared" si="373"/>
        <v>42810.333368055559</v>
      </c>
      <c r="U2956" s="11">
        <f t="shared" si="374"/>
        <v>2017</v>
      </c>
      <c r="V2956" t="str">
        <f t="shared" si="375"/>
        <v>Feb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9"/>
        <v>59.583333333333336</v>
      </c>
      <c r="P2957" s="5">
        <f t="shared" si="368"/>
        <v>65</v>
      </c>
      <c r="Q2957" t="str">
        <f t="shared" si="370"/>
        <v>theater</v>
      </c>
      <c r="R2957" t="str">
        <f t="shared" si="371"/>
        <v>spaces</v>
      </c>
      <c r="S2957" s="10">
        <f t="shared" si="372"/>
        <v>42141.532974537033</v>
      </c>
      <c r="T2957" s="10">
        <f t="shared" si="373"/>
        <v>42171.532974537033</v>
      </c>
      <c r="U2957" s="11">
        <f t="shared" si="374"/>
        <v>2015</v>
      </c>
      <c r="V2957" t="str">
        <f t="shared" si="375"/>
        <v>May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9"/>
        <v>16.734177215189874</v>
      </c>
      <c r="P2958" s="5">
        <f t="shared" si="368"/>
        <v>66.099999999999994</v>
      </c>
      <c r="Q2958" t="str">
        <f t="shared" si="370"/>
        <v>theater</v>
      </c>
      <c r="R2958" t="str">
        <f t="shared" si="371"/>
        <v>spaces</v>
      </c>
      <c r="S2958" s="10">
        <f t="shared" si="372"/>
        <v>42464.750578703701</v>
      </c>
      <c r="T2958" s="10">
        <f t="shared" si="373"/>
        <v>42494.750578703701</v>
      </c>
      <c r="U2958" s="11">
        <f t="shared" si="374"/>
        <v>2016</v>
      </c>
      <c r="V2958" t="str">
        <f t="shared" si="375"/>
        <v>Apr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9"/>
        <v>1.8666666666666669</v>
      </c>
      <c r="P2959" s="5">
        <f t="shared" si="368"/>
        <v>93.333333333333329</v>
      </c>
      <c r="Q2959" t="str">
        <f t="shared" si="370"/>
        <v>theater</v>
      </c>
      <c r="R2959" t="str">
        <f t="shared" si="371"/>
        <v>spaces</v>
      </c>
      <c r="S2959" s="10">
        <f t="shared" si="372"/>
        <v>42030.80291666666</v>
      </c>
      <c r="T2959" s="10">
        <f t="shared" si="373"/>
        <v>42090.761249999996</v>
      </c>
      <c r="U2959" s="11">
        <f t="shared" si="374"/>
        <v>2015</v>
      </c>
      <c r="V2959" t="str">
        <f t="shared" si="375"/>
        <v>Jan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9"/>
        <v>0</v>
      </c>
      <c r="P2960" s="5">
        <f t="shared" si="368"/>
        <v>0</v>
      </c>
      <c r="Q2960" t="str">
        <f t="shared" si="370"/>
        <v>theater</v>
      </c>
      <c r="R2960" t="str">
        <f t="shared" si="371"/>
        <v>spaces</v>
      </c>
      <c r="S2960" s="10">
        <f t="shared" si="372"/>
        <v>42438.570798611108</v>
      </c>
      <c r="T2960" s="10">
        <f t="shared" si="373"/>
        <v>42498.529131944444</v>
      </c>
      <c r="U2960" s="11">
        <f t="shared" si="374"/>
        <v>2016</v>
      </c>
      <c r="V2960" t="str">
        <f t="shared" si="375"/>
        <v>Mar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9"/>
        <v>0</v>
      </c>
      <c r="P2961" s="5">
        <f t="shared" si="368"/>
        <v>0</v>
      </c>
      <c r="Q2961" t="str">
        <f t="shared" si="370"/>
        <v>theater</v>
      </c>
      <c r="R2961" t="str">
        <f t="shared" si="371"/>
        <v>spaces</v>
      </c>
      <c r="S2961" s="10">
        <f t="shared" si="372"/>
        <v>42497.800057870372</v>
      </c>
      <c r="T2961" s="10">
        <f t="shared" si="373"/>
        <v>42527.800057870372</v>
      </c>
      <c r="U2961" s="11">
        <f t="shared" si="374"/>
        <v>2016</v>
      </c>
      <c r="V2961" t="str">
        <f t="shared" si="375"/>
        <v>May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9"/>
        <v>0</v>
      </c>
      <c r="P2962" s="5">
        <f t="shared" si="368"/>
        <v>0</v>
      </c>
      <c r="Q2962" t="str">
        <f t="shared" si="370"/>
        <v>theater</v>
      </c>
      <c r="R2962" t="str">
        <f t="shared" si="371"/>
        <v>spaces</v>
      </c>
      <c r="S2962" s="10">
        <f t="shared" si="372"/>
        <v>41863.54887731481</v>
      </c>
      <c r="T2962" s="10">
        <f t="shared" si="373"/>
        <v>41893.54887731481</v>
      </c>
      <c r="U2962" s="11">
        <f t="shared" si="374"/>
        <v>2014</v>
      </c>
      <c r="V2962" t="str">
        <f t="shared" si="375"/>
        <v>Aug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9"/>
        <v>109.62</v>
      </c>
      <c r="P2963" s="5">
        <f t="shared" si="368"/>
        <v>50.75</v>
      </c>
      <c r="Q2963" t="str">
        <f t="shared" si="370"/>
        <v>theater</v>
      </c>
      <c r="R2963" t="str">
        <f t="shared" si="371"/>
        <v>plays</v>
      </c>
      <c r="S2963" s="10">
        <f t="shared" si="372"/>
        <v>42061.004155092589</v>
      </c>
      <c r="T2963" s="10">
        <f t="shared" si="373"/>
        <v>42088.958333333336</v>
      </c>
      <c r="U2963" s="11">
        <f t="shared" si="374"/>
        <v>2015</v>
      </c>
      <c r="V2963" t="str">
        <f t="shared" si="375"/>
        <v>Feb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9"/>
        <v>121.8</v>
      </c>
      <c r="P2964" s="5">
        <f t="shared" si="368"/>
        <v>60.9</v>
      </c>
      <c r="Q2964" t="str">
        <f t="shared" si="370"/>
        <v>theater</v>
      </c>
      <c r="R2964" t="str">
        <f t="shared" si="371"/>
        <v>plays</v>
      </c>
      <c r="S2964" s="10">
        <f t="shared" si="372"/>
        <v>42036.035949074074</v>
      </c>
      <c r="T2964" s="10">
        <f t="shared" si="373"/>
        <v>42064.082638888889</v>
      </c>
      <c r="U2964" s="11">
        <f t="shared" si="374"/>
        <v>2015</v>
      </c>
      <c r="V2964" t="str">
        <f t="shared" si="375"/>
        <v>Feb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9"/>
        <v>106.85</v>
      </c>
      <c r="P2965" s="5">
        <f t="shared" si="368"/>
        <v>109.03061224489795</v>
      </c>
      <c r="Q2965" t="str">
        <f t="shared" si="370"/>
        <v>theater</v>
      </c>
      <c r="R2965" t="str">
        <f t="shared" si="371"/>
        <v>plays</v>
      </c>
      <c r="S2965" s="10">
        <f t="shared" si="372"/>
        <v>42157.26185185185</v>
      </c>
      <c r="T2965" s="10">
        <f t="shared" si="373"/>
        <v>42187.26185185185</v>
      </c>
      <c r="U2965" s="11">
        <f t="shared" si="374"/>
        <v>2015</v>
      </c>
      <c r="V2965" t="str">
        <f t="shared" si="375"/>
        <v>Jun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9"/>
        <v>100.71379999999999</v>
      </c>
      <c r="P2966" s="5">
        <f t="shared" si="368"/>
        <v>25.692295918367346</v>
      </c>
      <c r="Q2966" t="str">
        <f t="shared" si="370"/>
        <v>theater</v>
      </c>
      <c r="R2966" t="str">
        <f t="shared" si="371"/>
        <v>plays</v>
      </c>
      <c r="S2966" s="10">
        <f t="shared" si="372"/>
        <v>41827.701608796291</v>
      </c>
      <c r="T2966" s="10">
        <f t="shared" si="373"/>
        <v>41857.688888888886</v>
      </c>
      <c r="U2966" s="11">
        <f t="shared" si="374"/>
        <v>2014</v>
      </c>
      <c r="V2966" t="str">
        <f t="shared" si="375"/>
        <v>Jul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9"/>
        <v>109.00000000000001</v>
      </c>
      <c r="P2967" s="5">
        <f t="shared" si="368"/>
        <v>41.92307692307692</v>
      </c>
      <c r="Q2967" t="str">
        <f t="shared" si="370"/>
        <v>theater</v>
      </c>
      <c r="R2967" t="str">
        <f t="shared" si="371"/>
        <v>plays</v>
      </c>
      <c r="S2967" s="10">
        <f t="shared" si="372"/>
        <v>42162.521215277775</v>
      </c>
      <c r="T2967" s="10">
        <f t="shared" si="373"/>
        <v>42192.521215277775</v>
      </c>
      <c r="U2967" s="11">
        <f t="shared" si="374"/>
        <v>2015</v>
      </c>
      <c r="V2967" t="str">
        <f t="shared" si="375"/>
        <v>Jun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9"/>
        <v>113.63000000000001</v>
      </c>
      <c r="P2968" s="5">
        <f t="shared" si="368"/>
        <v>88.7734375</v>
      </c>
      <c r="Q2968" t="str">
        <f t="shared" si="370"/>
        <v>theater</v>
      </c>
      <c r="R2968" t="str">
        <f t="shared" si="371"/>
        <v>plays</v>
      </c>
      <c r="S2968" s="10">
        <f t="shared" si="372"/>
        <v>42233.530231481483</v>
      </c>
      <c r="T2968" s="10">
        <f t="shared" si="373"/>
        <v>42263.530231481483</v>
      </c>
      <c r="U2968" s="11">
        <f t="shared" si="374"/>
        <v>2015</v>
      </c>
      <c r="V2968" t="str">
        <f t="shared" si="375"/>
        <v>Aug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9"/>
        <v>113.92</v>
      </c>
      <c r="P2969" s="5">
        <f t="shared" si="368"/>
        <v>80.225352112676063</v>
      </c>
      <c r="Q2969" t="str">
        <f t="shared" si="370"/>
        <v>theater</v>
      </c>
      <c r="R2969" t="str">
        <f t="shared" si="371"/>
        <v>plays</v>
      </c>
      <c r="S2969" s="10">
        <f t="shared" si="372"/>
        <v>42041.989490740736</v>
      </c>
      <c r="T2969" s="10">
        <f t="shared" si="373"/>
        <v>42071.947824074072</v>
      </c>
      <c r="U2969" s="11">
        <f t="shared" si="374"/>
        <v>2015</v>
      </c>
      <c r="V2969" t="str">
        <f t="shared" si="375"/>
        <v>Feb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9"/>
        <v>106</v>
      </c>
      <c r="P2970" s="5">
        <f t="shared" si="368"/>
        <v>78.936170212765958</v>
      </c>
      <c r="Q2970" t="str">
        <f t="shared" si="370"/>
        <v>theater</v>
      </c>
      <c r="R2970" t="str">
        <f t="shared" si="371"/>
        <v>plays</v>
      </c>
      <c r="S2970" s="10">
        <f t="shared" si="372"/>
        <v>42585.315509259257</v>
      </c>
      <c r="T2970" s="10">
        <f t="shared" si="373"/>
        <v>42598.957638888889</v>
      </c>
      <c r="U2970" s="11">
        <f t="shared" si="374"/>
        <v>2016</v>
      </c>
      <c r="V2970" t="str">
        <f t="shared" si="375"/>
        <v>Aug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9"/>
        <v>162.5</v>
      </c>
      <c r="P2971" s="5">
        <f t="shared" si="368"/>
        <v>95.588235294117652</v>
      </c>
      <c r="Q2971" t="str">
        <f t="shared" si="370"/>
        <v>theater</v>
      </c>
      <c r="R2971" t="str">
        <f t="shared" si="371"/>
        <v>plays</v>
      </c>
      <c r="S2971" s="10">
        <f t="shared" si="372"/>
        <v>42097.578159722216</v>
      </c>
      <c r="T2971" s="10">
        <f t="shared" si="373"/>
        <v>42127.743750000001</v>
      </c>
      <c r="U2971" s="11">
        <f t="shared" si="374"/>
        <v>2015</v>
      </c>
      <c r="V2971" t="str">
        <f t="shared" si="375"/>
        <v>Apr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9"/>
        <v>106</v>
      </c>
      <c r="P2972" s="5">
        <f t="shared" si="368"/>
        <v>69.890109890109883</v>
      </c>
      <c r="Q2972" t="str">
        <f t="shared" si="370"/>
        <v>theater</v>
      </c>
      <c r="R2972" t="str">
        <f t="shared" si="371"/>
        <v>plays</v>
      </c>
      <c r="S2972" s="10">
        <f t="shared" si="372"/>
        <v>41808.461238425924</v>
      </c>
      <c r="T2972" s="10">
        <f t="shared" si="373"/>
        <v>41838.461238425924</v>
      </c>
      <c r="U2972" s="11">
        <f t="shared" si="374"/>
        <v>2014</v>
      </c>
      <c r="V2972" t="str">
        <f t="shared" si="375"/>
        <v>Jun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9"/>
        <v>100.15624999999999</v>
      </c>
      <c r="P2973" s="5">
        <f t="shared" si="368"/>
        <v>74.534883720930239</v>
      </c>
      <c r="Q2973" t="str">
        <f t="shared" si="370"/>
        <v>theater</v>
      </c>
      <c r="R2973" t="str">
        <f t="shared" si="371"/>
        <v>plays</v>
      </c>
      <c r="S2973" s="10">
        <f t="shared" si="372"/>
        <v>41852.449976851851</v>
      </c>
      <c r="T2973" s="10">
        <f t="shared" si="373"/>
        <v>41882.449976851851</v>
      </c>
      <c r="U2973" s="11">
        <f t="shared" si="374"/>
        <v>2014</v>
      </c>
      <c r="V2973" t="str">
        <f t="shared" si="375"/>
        <v>Aug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9"/>
        <v>105.35000000000001</v>
      </c>
      <c r="P2974" s="5">
        <f t="shared" si="368"/>
        <v>123.94117647058823</v>
      </c>
      <c r="Q2974" t="str">
        <f t="shared" si="370"/>
        <v>theater</v>
      </c>
      <c r="R2974" t="str">
        <f t="shared" si="371"/>
        <v>plays</v>
      </c>
      <c r="S2974" s="10">
        <f t="shared" si="372"/>
        <v>42693.90185185185</v>
      </c>
      <c r="T2974" s="10">
        <f t="shared" si="373"/>
        <v>42708.833333333336</v>
      </c>
      <c r="U2974" s="11">
        <f t="shared" si="374"/>
        <v>2016</v>
      </c>
      <c r="V2974" t="str">
        <f t="shared" si="375"/>
        <v>Nov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9"/>
        <v>174.8</v>
      </c>
      <c r="P2975" s="5">
        <f t="shared" si="368"/>
        <v>264.84848484848487</v>
      </c>
      <c r="Q2975" t="str">
        <f t="shared" si="370"/>
        <v>theater</v>
      </c>
      <c r="R2975" t="str">
        <f t="shared" si="371"/>
        <v>plays</v>
      </c>
      <c r="S2975" s="10">
        <f t="shared" si="372"/>
        <v>42341.610046296293</v>
      </c>
      <c r="T2975" s="10">
        <f t="shared" si="373"/>
        <v>42369.958333333336</v>
      </c>
      <c r="U2975" s="11">
        <f t="shared" si="374"/>
        <v>2015</v>
      </c>
      <c r="V2975" t="str">
        <f t="shared" si="375"/>
        <v>Dec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9"/>
        <v>102</v>
      </c>
      <c r="P2976" s="5">
        <f t="shared" si="368"/>
        <v>58.620689655172413</v>
      </c>
      <c r="Q2976" t="str">
        <f t="shared" si="370"/>
        <v>theater</v>
      </c>
      <c r="R2976" t="str">
        <f t="shared" si="371"/>
        <v>plays</v>
      </c>
      <c r="S2976" s="10">
        <f t="shared" si="372"/>
        <v>41879.852673611109</v>
      </c>
      <c r="T2976" s="10">
        <f t="shared" si="373"/>
        <v>41907.857638888883</v>
      </c>
      <c r="U2976" s="11">
        <f t="shared" si="374"/>
        <v>2014</v>
      </c>
      <c r="V2976" t="str">
        <f t="shared" si="375"/>
        <v>Aug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9"/>
        <v>100.125</v>
      </c>
      <c r="P2977" s="5">
        <f t="shared" si="368"/>
        <v>70.884955752212392</v>
      </c>
      <c r="Q2977" t="str">
        <f t="shared" si="370"/>
        <v>theater</v>
      </c>
      <c r="R2977" t="str">
        <f t="shared" si="371"/>
        <v>plays</v>
      </c>
      <c r="S2977" s="10">
        <f t="shared" si="372"/>
        <v>41941.475532407407</v>
      </c>
      <c r="T2977" s="10">
        <f t="shared" si="373"/>
        <v>41969.916666666664</v>
      </c>
      <c r="U2977" s="11">
        <f t="shared" si="374"/>
        <v>2014</v>
      </c>
      <c r="V2977" t="str">
        <f t="shared" si="375"/>
        <v>Oct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9"/>
        <v>171.42857142857142</v>
      </c>
      <c r="P2978" s="5">
        <f t="shared" si="368"/>
        <v>8.5714285714285712</v>
      </c>
      <c r="Q2978" t="str">
        <f t="shared" si="370"/>
        <v>theater</v>
      </c>
      <c r="R2978" t="str">
        <f t="shared" si="371"/>
        <v>plays</v>
      </c>
      <c r="S2978" s="10">
        <f t="shared" si="372"/>
        <v>42425.522337962961</v>
      </c>
      <c r="T2978" s="10">
        <f t="shared" si="373"/>
        <v>42442.291666666664</v>
      </c>
      <c r="U2978" s="11">
        <f t="shared" si="374"/>
        <v>2016</v>
      </c>
      <c r="V2978" t="str">
        <f t="shared" si="375"/>
        <v>Feb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9"/>
        <v>113.56666666666666</v>
      </c>
      <c r="P2979" s="5">
        <f t="shared" si="368"/>
        <v>113.56666666666666</v>
      </c>
      <c r="Q2979" t="str">
        <f t="shared" si="370"/>
        <v>theater</v>
      </c>
      <c r="R2979" t="str">
        <f t="shared" si="371"/>
        <v>plays</v>
      </c>
      <c r="S2979" s="10">
        <f t="shared" si="372"/>
        <v>42026.672847222224</v>
      </c>
      <c r="T2979" s="10">
        <f t="shared" si="373"/>
        <v>42085.884722222218</v>
      </c>
      <c r="U2979" s="11">
        <f t="shared" si="374"/>
        <v>2015</v>
      </c>
      <c r="V2979" t="str">
        <f t="shared" si="375"/>
        <v>Jan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9"/>
        <v>129.46666666666667</v>
      </c>
      <c r="P2980" s="5">
        <f t="shared" si="368"/>
        <v>60.6875</v>
      </c>
      <c r="Q2980" t="str">
        <f t="shared" si="370"/>
        <v>theater</v>
      </c>
      <c r="R2980" t="str">
        <f t="shared" si="371"/>
        <v>plays</v>
      </c>
      <c r="S2980" s="10">
        <f t="shared" si="372"/>
        <v>41922.432256944441</v>
      </c>
      <c r="T2980" s="10">
        <f t="shared" si="373"/>
        <v>41932.040972222218</v>
      </c>
      <c r="U2980" s="11">
        <f t="shared" si="374"/>
        <v>2014</v>
      </c>
      <c r="V2980" t="str">
        <f t="shared" si="375"/>
        <v>Oct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9"/>
        <v>101.4</v>
      </c>
      <c r="P2981" s="5">
        <f t="shared" si="368"/>
        <v>110.21739130434783</v>
      </c>
      <c r="Q2981" t="str">
        <f t="shared" si="370"/>
        <v>theater</v>
      </c>
      <c r="R2981" t="str">
        <f t="shared" si="371"/>
        <v>plays</v>
      </c>
      <c r="S2981" s="10">
        <f t="shared" si="372"/>
        <v>41993.616006944438</v>
      </c>
      <c r="T2981" s="10">
        <f t="shared" si="373"/>
        <v>42010.041666666664</v>
      </c>
      <c r="U2981" s="11">
        <f t="shared" si="374"/>
        <v>2014</v>
      </c>
      <c r="V2981" t="str">
        <f t="shared" si="375"/>
        <v>Dec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9"/>
        <v>109.16666666666666</v>
      </c>
      <c r="P2982" s="5">
        <f t="shared" si="368"/>
        <v>136.45833333333334</v>
      </c>
      <c r="Q2982" t="str">
        <f t="shared" si="370"/>
        <v>theater</v>
      </c>
      <c r="R2982" t="str">
        <f t="shared" si="371"/>
        <v>plays</v>
      </c>
      <c r="S2982" s="10">
        <f t="shared" si="372"/>
        <v>42219.70752314815</v>
      </c>
      <c r="T2982" s="10">
        <f t="shared" si="373"/>
        <v>42239.874999999993</v>
      </c>
      <c r="U2982" s="11">
        <f t="shared" si="374"/>
        <v>2015</v>
      </c>
      <c r="V2982" t="str">
        <f t="shared" si="375"/>
        <v>Aug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9"/>
        <v>128.92500000000001</v>
      </c>
      <c r="P2983" s="5">
        <f t="shared" si="368"/>
        <v>53.164948453608247</v>
      </c>
      <c r="Q2983" t="str">
        <f t="shared" si="370"/>
        <v>theater</v>
      </c>
      <c r="R2983" t="str">
        <f t="shared" si="371"/>
        <v>spaces</v>
      </c>
      <c r="S2983" s="10">
        <f t="shared" si="372"/>
        <v>42225.351342592585</v>
      </c>
      <c r="T2983" s="10">
        <f t="shared" si="373"/>
        <v>42270.351342592585</v>
      </c>
      <c r="U2983" s="11">
        <f t="shared" si="374"/>
        <v>2015</v>
      </c>
      <c r="V2983" t="str">
        <f t="shared" si="375"/>
        <v>Aug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9"/>
        <v>102.06</v>
      </c>
      <c r="P2984" s="5">
        <f t="shared" si="368"/>
        <v>86.491525423728817</v>
      </c>
      <c r="Q2984" t="str">
        <f t="shared" si="370"/>
        <v>theater</v>
      </c>
      <c r="R2984" t="str">
        <f t="shared" si="371"/>
        <v>spaces</v>
      </c>
      <c r="S2984" s="10">
        <f t="shared" si="372"/>
        <v>42381.478506944441</v>
      </c>
      <c r="T2984" s="10">
        <f t="shared" si="373"/>
        <v>42411.478506944441</v>
      </c>
      <c r="U2984" s="11">
        <f t="shared" si="374"/>
        <v>2016</v>
      </c>
      <c r="V2984" t="str">
        <f t="shared" si="375"/>
        <v>Jan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9"/>
        <v>146.53957758620692</v>
      </c>
      <c r="P2985" s="5">
        <f t="shared" si="368"/>
        <v>155.23827397260274</v>
      </c>
      <c r="Q2985" t="str">
        <f t="shared" si="370"/>
        <v>theater</v>
      </c>
      <c r="R2985" t="str">
        <f t="shared" si="371"/>
        <v>spaces</v>
      </c>
      <c r="S2985" s="10">
        <f t="shared" si="372"/>
        <v>41894.424027777779</v>
      </c>
      <c r="T2985" s="10">
        <f t="shared" si="373"/>
        <v>41954.465694444443</v>
      </c>
      <c r="U2985" s="11">
        <f t="shared" si="374"/>
        <v>2014</v>
      </c>
      <c r="V2985" t="str">
        <f t="shared" si="375"/>
        <v>Sep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9"/>
        <v>100.352</v>
      </c>
      <c r="P2986" s="5">
        <f t="shared" si="368"/>
        <v>115.08256880733946</v>
      </c>
      <c r="Q2986" t="str">
        <f t="shared" si="370"/>
        <v>theater</v>
      </c>
      <c r="R2986" t="str">
        <f t="shared" si="371"/>
        <v>spaces</v>
      </c>
      <c r="S2986" s="10">
        <f t="shared" si="372"/>
        <v>42576.070381944439</v>
      </c>
      <c r="T2986" s="10">
        <f t="shared" si="373"/>
        <v>42606.070381944439</v>
      </c>
      <c r="U2986" s="11">
        <f t="shared" si="374"/>
        <v>2016</v>
      </c>
      <c r="V2986" t="str">
        <f t="shared" si="375"/>
        <v>Jul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9"/>
        <v>121.64999999999999</v>
      </c>
      <c r="P2987" s="5">
        <f t="shared" si="368"/>
        <v>109.5945945945946</v>
      </c>
      <c r="Q2987" t="str">
        <f t="shared" si="370"/>
        <v>theater</v>
      </c>
      <c r="R2987" t="str">
        <f t="shared" si="371"/>
        <v>spaces</v>
      </c>
      <c r="S2987" s="10">
        <f t="shared" si="372"/>
        <v>42654.765370370362</v>
      </c>
      <c r="T2987" s="10">
        <f t="shared" si="373"/>
        <v>42673.958333333336</v>
      </c>
      <c r="U2987" s="11">
        <f t="shared" si="374"/>
        <v>2016</v>
      </c>
      <c r="V2987" t="str">
        <f t="shared" si="375"/>
        <v>Oct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9"/>
        <v>105.5</v>
      </c>
      <c r="P2988" s="5">
        <f t="shared" si="368"/>
        <v>45.214285714285715</v>
      </c>
      <c r="Q2988" t="str">
        <f t="shared" si="370"/>
        <v>theater</v>
      </c>
      <c r="R2988" t="str">
        <f t="shared" si="371"/>
        <v>spaces</v>
      </c>
      <c r="S2988" s="10">
        <f t="shared" si="372"/>
        <v>42431.29173611111</v>
      </c>
      <c r="T2988" s="10">
        <f t="shared" si="373"/>
        <v>42491.250069444439</v>
      </c>
      <c r="U2988" s="11">
        <f t="shared" si="374"/>
        <v>2016</v>
      </c>
      <c r="V2988" t="str">
        <f t="shared" si="375"/>
        <v>Mar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9"/>
        <v>110.4008</v>
      </c>
      <c r="P2989" s="5">
        <f t="shared" si="368"/>
        <v>104.15169811320754</v>
      </c>
      <c r="Q2989" t="str">
        <f t="shared" si="370"/>
        <v>theater</v>
      </c>
      <c r="R2989" t="str">
        <f t="shared" si="371"/>
        <v>spaces</v>
      </c>
      <c r="S2989" s="10">
        <f t="shared" si="372"/>
        <v>42627.098969907405</v>
      </c>
      <c r="T2989" s="10">
        <f t="shared" si="373"/>
        <v>42655.791666666664</v>
      </c>
      <c r="U2989" s="11">
        <f t="shared" si="374"/>
        <v>2016</v>
      </c>
      <c r="V2989" t="str">
        <f t="shared" si="375"/>
        <v>Sep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9"/>
        <v>100</v>
      </c>
      <c r="P2990" s="5">
        <f t="shared" si="368"/>
        <v>35.714285714285715</v>
      </c>
      <c r="Q2990" t="str">
        <f t="shared" si="370"/>
        <v>theater</v>
      </c>
      <c r="R2990" t="str">
        <f t="shared" si="371"/>
        <v>spaces</v>
      </c>
      <c r="S2990" s="10">
        <f t="shared" si="372"/>
        <v>42511.153715277782</v>
      </c>
      <c r="T2990" s="10">
        <f t="shared" si="373"/>
        <v>42541.153715277782</v>
      </c>
      <c r="U2990" s="11">
        <f t="shared" si="374"/>
        <v>2016</v>
      </c>
      <c r="V2990" t="str">
        <f t="shared" si="375"/>
        <v>May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9"/>
        <v>176.535</v>
      </c>
      <c r="P2991" s="5">
        <f t="shared" si="368"/>
        <v>96.997252747252745</v>
      </c>
      <c r="Q2991" t="str">
        <f t="shared" si="370"/>
        <v>theater</v>
      </c>
      <c r="R2991" t="str">
        <f t="shared" si="371"/>
        <v>spaces</v>
      </c>
      <c r="S2991" s="10">
        <f t="shared" si="372"/>
        <v>42336.812060185184</v>
      </c>
      <c r="T2991" s="10">
        <f t="shared" si="373"/>
        <v>42358.999305555553</v>
      </c>
      <c r="U2991" s="11">
        <f t="shared" si="374"/>
        <v>2015</v>
      </c>
      <c r="V2991" t="str">
        <f t="shared" si="375"/>
        <v>Nov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9"/>
        <v>100</v>
      </c>
      <c r="P2992" s="5">
        <f t="shared" si="368"/>
        <v>370.37037037037038</v>
      </c>
      <c r="Q2992" t="str">
        <f t="shared" si="370"/>
        <v>theater</v>
      </c>
      <c r="R2992" t="str">
        <f t="shared" si="371"/>
        <v>spaces</v>
      </c>
      <c r="S2992" s="10">
        <f t="shared" si="372"/>
        <v>42341.365972222215</v>
      </c>
      <c r="T2992" s="10">
        <f t="shared" si="373"/>
        <v>42376.365972222215</v>
      </c>
      <c r="U2992" s="11">
        <f t="shared" si="374"/>
        <v>2015</v>
      </c>
      <c r="V2992" t="str">
        <f t="shared" si="375"/>
        <v>Dec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9"/>
        <v>103.29411764705883</v>
      </c>
      <c r="P2993" s="5">
        <f t="shared" si="368"/>
        <v>94.408602150537632</v>
      </c>
      <c r="Q2993" t="str">
        <f t="shared" si="370"/>
        <v>theater</v>
      </c>
      <c r="R2993" t="str">
        <f t="shared" si="371"/>
        <v>spaces</v>
      </c>
      <c r="S2993" s="10">
        <f t="shared" si="372"/>
        <v>42740.628819444442</v>
      </c>
      <c r="T2993" s="10">
        <f t="shared" si="373"/>
        <v>42762.628819444442</v>
      </c>
      <c r="U2993" s="11">
        <f t="shared" si="374"/>
        <v>2017</v>
      </c>
      <c r="V2993" t="str">
        <f t="shared" si="375"/>
        <v>Jan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9"/>
        <v>104.5</v>
      </c>
      <c r="P2994" s="5">
        <f t="shared" si="368"/>
        <v>48.984375</v>
      </c>
      <c r="Q2994" t="str">
        <f t="shared" si="370"/>
        <v>theater</v>
      </c>
      <c r="R2994" t="str">
        <f t="shared" si="371"/>
        <v>spaces</v>
      </c>
      <c r="S2994" s="10">
        <f t="shared" si="372"/>
        <v>42622.559143518512</v>
      </c>
      <c r="T2994" s="10">
        <f t="shared" si="373"/>
        <v>42652.559143518512</v>
      </c>
      <c r="U2994" s="11">
        <f t="shared" si="374"/>
        <v>2016</v>
      </c>
      <c r="V2994" t="str">
        <f t="shared" si="375"/>
        <v>Sep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9"/>
        <v>100.29999999999998</v>
      </c>
      <c r="P2995" s="5">
        <f t="shared" si="368"/>
        <v>45.590909090909093</v>
      </c>
      <c r="Q2995" t="str">
        <f t="shared" si="370"/>
        <v>theater</v>
      </c>
      <c r="R2995" t="str">
        <f t="shared" si="371"/>
        <v>spaces</v>
      </c>
      <c r="S2995" s="10">
        <f t="shared" si="372"/>
        <v>42390.63040509259</v>
      </c>
      <c r="T2995" s="10">
        <f t="shared" si="373"/>
        <v>42420.63040509259</v>
      </c>
      <c r="U2995" s="11">
        <f t="shared" si="374"/>
        <v>2016</v>
      </c>
      <c r="V2995" t="str">
        <f t="shared" si="375"/>
        <v>Jan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9"/>
        <v>457.74666666666673</v>
      </c>
      <c r="P2996" s="5">
        <f t="shared" si="368"/>
        <v>23.275254237288134</v>
      </c>
      <c r="Q2996" t="str">
        <f t="shared" si="370"/>
        <v>theater</v>
      </c>
      <c r="R2996" t="str">
        <f t="shared" si="371"/>
        <v>spaces</v>
      </c>
      <c r="S2996" s="10">
        <f t="shared" si="372"/>
        <v>41885.270509259259</v>
      </c>
      <c r="T2996" s="10">
        <f t="shared" si="373"/>
        <v>41915.270509259259</v>
      </c>
      <c r="U2996" s="11">
        <f t="shared" si="374"/>
        <v>2014</v>
      </c>
      <c r="V2996" t="str">
        <f t="shared" si="375"/>
        <v>Sep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9"/>
        <v>104.96000000000001</v>
      </c>
      <c r="P2997" s="5">
        <f t="shared" si="368"/>
        <v>63.2289156626506</v>
      </c>
      <c r="Q2997" t="str">
        <f t="shared" si="370"/>
        <v>theater</v>
      </c>
      <c r="R2997" t="str">
        <f t="shared" si="371"/>
        <v>spaces</v>
      </c>
      <c r="S2997" s="10">
        <f t="shared" si="372"/>
        <v>42724.456840277773</v>
      </c>
      <c r="T2997" s="10">
        <f t="shared" si="373"/>
        <v>42754.456840277773</v>
      </c>
      <c r="U2997" s="11">
        <f t="shared" si="374"/>
        <v>2016</v>
      </c>
      <c r="V2997" t="str">
        <f t="shared" si="375"/>
        <v>Dec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9"/>
        <v>171.94285714285715</v>
      </c>
      <c r="P2998" s="5">
        <f t="shared" si="368"/>
        <v>153.5204081632653</v>
      </c>
      <c r="Q2998" t="str">
        <f t="shared" si="370"/>
        <v>theater</v>
      </c>
      <c r="R2998" t="str">
        <f t="shared" si="371"/>
        <v>spaces</v>
      </c>
      <c r="S2998" s="10">
        <f t="shared" si="372"/>
        <v>42090.70416666667</v>
      </c>
      <c r="T2998" s="10">
        <f t="shared" si="373"/>
        <v>42150.70416666667</v>
      </c>
      <c r="U2998" s="11">
        <f t="shared" si="374"/>
        <v>2015</v>
      </c>
      <c r="V2998" t="str">
        <f t="shared" si="375"/>
        <v>Mar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9"/>
        <v>103.73000000000002</v>
      </c>
      <c r="P2999" s="5">
        <f t="shared" si="368"/>
        <v>90.2</v>
      </c>
      <c r="Q2999" t="str">
        <f t="shared" si="370"/>
        <v>theater</v>
      </c>
      <c r="R2999" t="str">
        <f t="shared" si="371"/>
        <v>spaces</v>
      </c>
      <c r="S2999" s="10">
        <f t="shared" si="372"/>
        <v>42775.525381944441</v>
      </c>
      <c r="T2999" s="10">
        <f t="shared" si="373"/>
        <v>42792.999305555553</v>
      </c>
      <c r="U2999" s="11">
        <f t="shared" si="374"/>
        <v>2017</v>
      </c>
      <c r="V2999" t="str">
        <f t="shared" si="375"/>
        <v>Feb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9"/>
        <v>103.029</v>
      </c>
      <c r="P3000" s="5">
        <f t="shared" si="368"/>
        <v>118.97113163972287</v>
      </c>
      <c r="Q3000" t="str">
        <f t="shared" si="370"/>
        <v>theater</v>
      </c>
      <c r="R3000" t="str">
        <f t="shared" si="371"/>
        <v>spaces</v>
      </c>
      <c r="S3000" s="10">
        <f t="shared" si="372"/>
        <v>41777.985289351847</v>
      </c>
      <c r="T3000" s="10">
        <f t="shared" si="373"/>
        <v>41805.975694444445</v>
      </c>
      <c r="U3000" s="11">
        <f t="shared" si="374"/>
        <v>2014</v>
      </c>
      <c r="V3000" t="str">
        <f t="shared" si="375"/>
        <v>May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9"/>
        <v>118.88888888888889</v>
      </c>
      <c r="P3001" s="5">
        <f t="shared" si="368"/>
        <v>80.25</v>
      </c>
      <c r="Q3001" t="str">
        <f t="shared" si="370"/>
        <v>theater</v>
      </c>
      <c r="R3001" t="str">
        <f t="shared" si="371"/>
        <v>spaces</v>
      </c>
      <c r="S3001" s="10">
        <f t="shared" si="372"/>
        <v>42780.531944444439</v>
      </c>
      <c r="T3001" s="10">
        <f t="shared" si="373"/>
        <v>42794.874999999993</v>
      </c>
      <c r="U3001" s="11">
        <f t="shared" si="374"/>
        <v>2017</v>
      </c>
      <c r="V3001" t="str">
        <f t="shared" si="375"/>
        <v>Feb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9"/>
        <v>100</v>
      </c>
      <c r="P3002" s="5">
        <f t="shared" si="368"/>
        <v>62.5</v>
      </c>
      <c r="Q3002" t="str">
        <f t="shared" si="370"/>
        <v>theater</v>
      </c>
      <c r="R3002" t="str">
        <f t="shared" si="371"/>
        <v>spaces</v>
      </c>
      <c r="S3002" s="10">
        <f t="shared" si="372"/>
        <v>42752.61886574074</v>
      </c>
      <c r="T3002" s="10">
        <f t="shared" si="373"/>
        <v>42766.541666666664</v>
      </c>
      <c r="U3002" s="11">
        <f t="shared" si="374"/>
        <v>2017</v>
      </c>
      <c r="V3002" t="str">
        <f t="shared" si="375"/>
        <v>Jan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9"/>
        <v>318.69988910451895</v>
      </c>
      <c r="P3003" s="5">
        <f t="shared" si="368"/>
        <v>131.37719999999999</v>
      </c>
      <c r="Q3003" t="str">
        <f t="shared" si="370"/>
        <v>theater</v>
      </c>
      <c r="R3003" t="str">
        <f t="shared" si="371"/>
        <v>spaces</v>
      </c>
      <c r="S3003" s="10">
        <f t="shared" si="372"/>
        <v>42534.687291666669</v>
      </c>
      <c r="T3003" s="10">
        <f t="shared" si="373"/>
        <v>42564.687291666669</v>
      </c>
      <c r="U3003" s="11">
        <f t="shared" si="374"/>
        <v>2016</v>
      </c>
      <c r="V3003" t="str">
        <f t="shared" si="375"/>
        <v>Jun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9"/>
        <v>108.50614285714286</v>
      </c>
      <c r="P3004" s="5">
        <f t="shared" si="368"/>
        <v>73.032980769230775</v>
      </c>
      <c r="Q3004" t="str">
        <f t="shared" si="370"/>
        <v>theater</v>
      </c>
      <c r="R3004" t="str">
        <f t="shared" si="371"/>
        <v>spaces</v>
      </c>
      <c r="S3004" s="10">
        <f t="shared" si="372"/>
        <v>41239.627916666665</v>
      </c>
      <c r="T3004" s="10">
        <f t="shared" si="373"/>
        <v>41269.627916666665</v>
      </c>
      <c r="U3004" s="11">
        <f t="shared" si="374"/>
        <v>2012</v>
      </c>
      <c r="V3004" t="str">
        <f t="shared" si="375"/>
        <v>Nov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9"/>
        <v>101.16666666666667</v>
      </c>
      <c r="P3005" s="5">
        <f t="shared" si="368"/>
        <v>178.52941176470588</v>
      </c>
      <c r="Q3005" t="str">
        <f t="shared" si="370"/>
        <v>theater</v>
      </c>
      <c r="R3005" t="str">
        <f t="shared" si="371"/>
        <v>spaces</v>
      </c>
      <c r="S3005" s="10">
        <f t="shared" si="372"/>
        <v>42398.640925925924</v>
      </c>
      <c r="T3005" s="10">
        <f t="shared" si="373"/>
        <v>42430.040972222218</v>
      </c>
      <c r="U3005" s="11">
        <f t="shared" si="374"/>
        <v>2016</v>
      </c>
      <c r="V3005" t="str">
        <f t="shared" si="375"/>
        <v>Jan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9"/>
        <v>112.815</v>
      </c>
      <c r="P3006" s="5">
        <f t="shared" si="368"/>
        <v>162.90974729241879</v>
      </c>
      <c r="Q3006" t="str">
        <f t="shared" si="370"/>
        <v>theater</v>
      </c>
      <c r="R3006" t="str">
        <f t="shared" si="371"/>
        <v>spaces</v>
      </c>
      <c r="S3006" s="10">
        <f t="shared" si="372"/>
        <v>41928.672731481478</v>
      </c>
      <c r="T3006" s="10">
        <f t="shared" si="373"/>
        <v>41958.714398148142</v>
      </c>
      <c r="U3006" s="11">
        <f t="shared" si="374"/>
        <v>2014</v>
      </c>
      <c r="V3006" t="str">
        <f t="shared" si="375"/>
        <v>Oct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9"/>
        <v>120.49622641509434</v>
      </c>
      <c r="P3007" s="5">
        <f t="shared" si="368"/>
        <v>108.24237288135593</v>
      </c>
      <c r="Q3007" t="str">
        <f t="shared" si="370"/>
        <v>theater</v>
      </c>
      <c r="R3007" t="str">
        <f t="shared" si="371"/>
        <v>spaces</v>
      </c>
      <c r="S3007" s="10">
        <f t="shared" si="372"/>
        <v>41888.466493055552</v>
      </c>
      <c r="T3007" s="10">
        <f t="shared" si="373"/>
        <v>41918.466493055552</v>
      </c>
      <c r="U3007" s="11">
        <f t="shared" si="374"/>
        <v>2014</v>
      </c>
      <c r="V3007" t="str">
        <f t="shared" si="375"/>
        <v>Sep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9"/>
        <v>107.74999999999999</v>
      </c>
      <c r="P3008" s="5">
        <f t="shared" si="368"/>
        <v>88.865979381443296</v>
      </c>
      <c r="Q3008" t="str">
        <f t="shared" si="370"/>
        <v>theater</v>
      </c>
      <c r="R3008" t="str">
        <f t="shared" si="371"/>
        <v>spaces</v>
      </c>
      <c r="S3008" s="10">
        <f t="shared" si="372"/>
        <v>41957.548506944448</v>
      </c>
      <c r="T3008" s="10">
        <f t="shared" si="373"/>
        <v>41987.548506944448</v>
      </c>
      <c r="U3008" s="11">
        <f t="shared" si="374"/>
        <v>2014</v>
      </c>
      <c r="V3008" t="str">
        <f t="shared" si="375"/>
        <v>Nov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9"/>
        <v>180</v>
      </c>
      <c r="P3009" s="5">
        <f t="shared" si="368"/>
        <v>54</v>
      </c>
      <c r="Q3009" t="str">
        <f t="shared" si="370"/>
        <v>theater</v>
      </c>
      <c r="R3009" t="str">
        <f t="shared" si="371"/>
        <v>spaces</v>
      </c>
      <c r="S3009" s="10">
        <f t="shared" si="372"/>
        <v>42098.007905092592</v>
      </c>
      <c r="T3009" s="10">
        <f t="shared" si="373"/>
        <v>42119.007905092592</v>
      </c>
      <c r="U3009" s="11">
        <f t="shared" si="374"/>
        <v>2015</v>
      </c>
      <c r="V3009" t="str">
        <f t="shared" si="375"/>
        <v>Apr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9"/>
        <v>101.16666666666667</v>
      </c>
      <c r="P3010" s="5">
        <f t="shared" ref="P3010:P3073" si="376">IFERROR(E3010/L3010,0)</f>
        <v>116.73076923076923</v>
      </c>
      <c r="Q3010" t="str">
        <f t="shared" si="370"/>
        <v>theater</v>
      </c>
      <c r="R3010" t="str">
        <f t="shared" si="371"/>
        <v>spaces</v>
      </c>
      <c r="S3010" s="10">
        <f t="shared" si="372"/>
        <v>42360.003692129627</v>
      </c>
      <c r="T3010" s="10">
        <f t="shared" si="373"/>
        <v>42390.003692129627</v>
      </c>
      <c r="U3010" s="11">
        <f t="shared" si="374"/>
        <v>2015</v>
      </c>
      <c r="V3010" t="str">
        <f t="shared" si="375"/>
        <v>Dec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7">(E3011/D3011)*100</f>
        <v>119.756</v>
      </c>
      <c r="P3011" s="5">
        <f t="shared" si="376"/>
        <v>233.8984375</v>
      </c>
      <c r="Q3011" t="str">
        <f t="shared" ref="Q3011:Q3074" si="378">LEFT(N3011,FIND("/",N3011)-1)</f>
        <v>theater</v>
      </c>
      <c r="R3011" t="str">
        <f t="shared" ref="R3011:R3074" si="379">MID(N3011,FIND("/",N3011)+1,9999)</f>
        <v>spaces</v>
      </c>
      <c r="S3011" s="10">
        <f t="shared" ref="S3011:S3074" si="380">(((J3011/60)/60)/24)+DATE(1970,1,1)+(-5/24)</f>
        <v>41939.361574074072</v>
      </c>
      <c r="T3011" s="10">
        <f t="shared" ref="T3011:T3074" si="381">(((I3011/60)/60)/24)+DATE(1970,1,1)+(-5/24)</f>
        <v>41969.403240740743</v>
      </c>
      <c r="U3011" s="11">
        <f t="shared" ref="U3011:U3074" si="382">YEAR(S3011)</f>
        <v>2014</v>
      </c>
      <c r="V3011" t="str">
        <f t="shared" ref="V3011:V3074" si="383">TEXT(S3011, "mmm")</f>
        <v>Oct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7"/>
        <v>158</v>
      </c>
      <c r="P3012" s="5">
        <f t="shared" si="376"/>
        <v>158</v>
      </c>
      <c r="Q3012" t="str">
        <f t="shared" si="378"/>
        <v>theater</v>
      </c>
      <c r="R3012" t="str">
        <f t="shared" si="379"/>
        <v>spaces</v>
      </c>
      <c r="S3012" s="10">
        <f t="shared" si="380"/>
        <v>41996.624062499999</v>
      </c>
      <c r="T3012" s="10">
        <f t="shared" si="381"/>
        <v>42056.624062499999</v>
      </c>
      <c r="U3012" s="11">
        <f t="shared" si="382"/>
        <v>2014</v>
      </c>
      <c r="V3012" t="str">
        <f t="shared" si="383"/>
        <v>Dec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7"/>
        <v>123.66666666666666</v>
      </c>
      <c r="P3013" s="5">
        <f t="shared" si="376"/>
        <v>14.84</v>
      </c>
      <c r="Q3013" t="str">
        <f t="shared" si="378"/>
        <v>theater</v>
      </c>
      <c r="R3013" t="str">
        <f t="shared" si="379"/>
        <v>spaces</v>
      </c>
      <c r="S3013" s="10">
        <f t="shared" si="380"/>
        <v>42334.260601851849</v>
      </c>
      <c r="T3013" s="10">
        <f t="shared" si="381"/>
        <v>42361.749305555553</v>
      </c>
      <c r="U3013" s="11">
        <f t="shared" si="382"/>
        <v>2015</v>
      </c>
      <c r="V3013" t="str">
        <f t="shared" si="383"/>
        <v>Nov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7"/>
        <v>117.12499999999999</v>
      </c>
      <c r="P3014" s="5">
        <f t="shared" si="376"/>
        <v>85.181818181818187</v>
      </c>
      <c r="Q3014" t="str">
        <f t="shared" si="378"/>
        <v>theater</v>
      </c>
      <c r="R3014" t="str">
        <f t="shared" si="379"/>
        <v>spaces</v>
      </c>
      <c r="S3014" s="10">
        <f t="shared" si="380"/>
        <v>42024.494560185187</v>
      </c>
      <c r="T3014" s="10">
        <f t="shared" si="381"/>
        <v>42045.494560185187</v>
      </c>
      <c r="U3014" s="11">
        <f t="shared" si="382"/>
        <v>2015</v>
      </c>
      <c r="V3014" t="str">
        <f t="shared" si="383"/>
        <v>Jan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7"/>
        <v>156.96</v>
      </c>
      <c r="P3015" s="5">
        <f t="shared" si="376"/>
        <v>146.69158878504672</v>
      </c>
      <c r="Q3015" t="str">
        <f t="shared" si="378"/>
        <v>theater</v>
      </c>
      <c r="R3015" t="str">
        <f t="shared" si="379"/>
        <v>spaces</v>
      </c>
      <c r="S3015" s="10">
        <f t="shared" si="380"/>
        <v>42146.627881944441</v>
      </c>
      <c r="T3015" s="10">
        <f t="shared" si="381"/>
        <v>42176.627881944441</v>
      </c>
      <c r="U3015" s="11">
        <f t="shared" si="382"/>
        <v>2015</v>
      </c>
      <c r="V3015" t="str">
        <f t="shared" si="383"/>
        <v>May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7"/>
        <v>113.104</v>
      </c>
      <c r="P3016" s="5">
        <f t="shared" si="376"/>
        <v>50.764811490125673</v>
      </c>
      <c r="Q3016" t="str">
        <f t="shared" si="378"/>
        <v>theater</v>
      </c>
      <c r="R3016" t="str">
        <f t="shared" si="379"/>
        <v>spaces</v>
      </c>
      <c r="S3016" s="10">
        <f t="shared" si="380"/>
        <v>41919.915277777778</v>
      </c>
      <c r="T3016" s="10">
        <f t="shared" si="381"/>
        <v>41948</v>
      </c>
      <c r="U3016" s="11">
        <f t="shared" si="382"/>
        <v>2014</v>
      </c>
      <c r="V3016" t="str">
        <f t="shared" si="383"/>
        <v>Oct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7"/>
        <v>103.17647058823529</v>
      </c>
      <c r="P3017" s="5">
        <f t="shared" si="376"/>
        <v>87.7</v>
      </c>
      <c r="Q3017" t="str">
        <f t="shared" si="378"/>
        <v>theater</v>
      </c>
      <c r="R3017" t="str">
        <f t="shared" si="379"/>
        <v>spaces</v>
      </c>
      <c r="S3017" s="10">
        <f t="shared" si="380"/>
        <v>41785.518958333334</v>
      </c>
      <c r="T3017" s="10">
        <f t="shared" si="381"/>
        <v>41800.958333333328</v>
      </c>
      <c r="U3017" s="11">
        <f t="shared" si="382"/>
        <v>2014</v>
      </c>
      <c r="V3017" t="str">
        <f t="shared" si="383"/>
        <v>May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7"/>
        <v>102.61176470588236</v>
      </c>
      <c r="P3018" s="5">
        <f t="shared" si="376"/>
        <v>242.27777777777777</v>
      </c>
      <c r="Q3018" t="str">
        <f t="shared" si="378"/>
        <v>theater</v>
      </c>
      <c r="R3018" t="str">
        <f t="shared" si="379"/>
        <v>spaces</v>
      </c>
      <c r="S3018" s="10">
        <f t="shared" si="380"/>
        <v>41778.339722222219</v>
      </c>
      <c r="T3018" s="10">
        <f t="shared" si="381"/>
        <v>41838.339722222219</v>
      </c>
      <c r="U3018" s="11">
        <f t="shared" si="382"/>
        <v>2014</v>
      </c>
      <c r="V3018" t="str">
        <f t="shared" si="383"/>
        <v>May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7"/>
        <v>105.84090909090908</v>
      </c>
      <c r="P3019" s="5">
        <f t="shared" si="376"/>
        <v>146.44654088050314</v>
      </c>
      <c r="Q3019" t="str">
        <f t="shared" si="378"/>
        <v>theater</v>
      </c>
      <c r="R3019" t="str">
        <f t="shared" si="379"/>
        <v>spaces</v>
      </c>
      <c r="S3019" s="10">
        <f t="shared" si="380"/>
        <v>41841.641701388886</v>
      </c>
      <c r="T3019" s="10">
        <f t="shared" si="381"/>
        <v>41871.641701388886</v>
      </c>
      <c r="U3019" s="11">
        <f t="shared" si="382"/>
        <v>2014</v>
      </c>
      <c r="V3019" t="str">
        <f t="shared" si="383"/>
        <v>Jul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7"/>
        <v>100.71428571428571</v>
      </c>
      <c r="P3020" s="5">
        <f t="shared" si="376"/>
        <v>103.17073170731707</v>
      </c>
      <c r="Q3020" t="str">
        <f t="shared" si="378"/>
        <v>theater</v>
      </c>
      <c r="R3020" t="str">
        <f t="shared" si="379"/>
        <v>spaces</v>
      </c>
      <c r="S3020" s="10">
        <f t="shared" si="380"/>
        <v>42163.090000000004</v>
      </c>
      <c r="T3020" s="10">
        <f t="shared" si="381"/>
        <v>42205.708333333336</v>
      </c>
      <c r="U3020" s="11">
        <f t="shared" si="382"/>
        <v>2015</v>
      </c>
      <c r="V3020" t="str">
        <f t="shared" si="383"/>
        <v>Jun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7"/>
        <v>121.23333333333332</v>
      </c>
      <c r="P3021" s="5">
        <f t="shared" si="376"/>
        <v>80.464601769911511</v>
      </c>
      <c r="Q3021" t="str">
        <f t="shared" si="378"/>
        <v>theater</v>
      </c>
      <c r="R3021" t="str">
        <f t="shared" si="379"/>
        <v>spaces</v>
      </c>
      <c r="S3021" s="10">
        <f t="shared" si="380"/>
        <v>41758.625231481477</v>
      </c>
      <c r="T3021" s="10">
        <f t="shared" si="381"/>
        <v>41785.916666666664</v>
      </c>
      <c r="U3021" s="11">
        <f t="shared" si="382"/>
        <v>2014</v>
      </c>
      <c r="V3021" t="str">
        <f t="shared" si="383"/>
        <v>Apr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7"/>
        <v>100.57142857142858</v>
      </c>
      <c r="P3022" s="5">
        <f t="shared" si="376"/>
        <v>234.66666666666666</v>
      </c>
      <c r="Q3022" t="str">
        <f t="shared" si="378"/>
        <v>theater</v>
      </c>
      <c r="R3022" t="str">
        <f t="shared" si="379"/>
        <v>spaces</v>
      </c>
      <c r="S3022" s="10">
        <f t="shared" si="380"/>
        <v>42170.638113425921</v>
      </c>
      <c r="T3022" s="10">
        <f t="shared" si="381"/>
        <v>42230.638113425921</v>
      </c>
      <c r="U3022" s="11">
        <f t="shared" si="382"/>
        <v>2015</v>
      </c>
      <c r="V3022" t="str">
        <f t="shared" si="383"/>
        <v>Jun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7"/>
        <v>116.02222222222223</v>
      </c>
      <c r="P3023" s="5">
        <f t="shared" si="376"/>
        <v>50.689320388349515</v>
      </c>
      <c r="Q3023" t="str">
        <f t="shared" si="378"/>
        <v>theater</v>
      </c>
      <c r="R3023" t="str">
        <f t="shared" si="379"/>
        <v>spaces</v>
      </c>
      <c r="S3023" s="10">
        <f t="shared" si="380"/>
        <v>42660.410520833328</v>
      </c>
      <c r="T3023" s="10">
        <f t="shared" si="381"/>
        <v>42696.040972222218</v>
      </c>
      <c r="U3023" s="11">
        <f t="shared" si="382"/>
        <v>2016</v>
      </c>
      <c r="V3023" t="str">
        <f t="shared" si="383"/>
        <v>Oct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7"/>
        <v>100.88</v>
      </c>
      <c r="P3024" s="5">
        <f t="shared" si="376"/>
        <v>162.70967741935485</v>
      </c>
      <c r="Q3024" t="str">
        <f t="shared" si="378"/>
        <v>theater</v>
      </c>
      <c r="R3024" t="str">
        <f t="shared" si="379"/>
        <v>spaces</v>
      </c>
      <c r="S3024" s="10">
        <f t="shared" si="380"/>
        <v>42564.745474537034</v>
      </c>
      <c r="T3024" s="10">
        <f t="shared" si="381"/>
        <v>42609.745474537034</v>
      </c>
      <c r="U3024" s="11">
        <f t="shared" si="382"/>
        <v>2016</v>
      </c>
      <c r="V3024" t="str">
        <f t="shared" si="383"/>
        <v>Jul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7"/>
        <v>103</v>
      </c>
      <c r="P3025" s="5">
        <f t="shared" si="376"/>
        <v>120.16666666666667</v>
      </c>
      <c r="Q3025" t="str">
        <f t="shared" si="378"/>
        <v>theater</v>
      </c>
      <c r="R3025" t="str">
        <f t="shared" si="379"/>
        <v>spaces</v>
      </c>
      <c r="S3025" s="10">
        <f t="shared" si="380"/>
        <v>42121.46743055556</v>
      </c>
      <c r="T3025" s="10">
        <f t="shared" si="381"/>
        <v>42166.46743055556</v>
      </c>
      <c r="U3025" s="11">
        <f t="shared" si="382"/>
        <v>2015</v>
      </c>
      <c r="V3025" t="str">
        <f t="shared" si="383"/>
        <v>Apr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7"/>
        <v>246.42</v>
      </c>
      <c r="P3026" s="5">
        <f t="shared" si="376"/>
        <v>67.697802197802204</v>
      </c>
      <c r="Q3026" t="str">
        <f t="shared" si="378"/>
        <v>theater</v>
      </c>
      <c r="R3026" t="str">
        <f t="shared" si="379"/>
        <v>spaces</v>
      </c>
      <c r="S3026" s="10">
        <f t="shared" si="380"/>
        <v>41158.785590277774</v>
      </c>
      <c r="T3026" s="10">
        <f t="shared" si="381"/>
        <v>41188.785590277774</v>
      </c>
      <c r="U3026" s="11">
        <f t="shared" si="382"/>
        <v>2012</v>
      </c>
      <c r="V3026" t="str">
        <f t="shared" si="383"/>
        <v>Sep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7"/>
        <v>302.2</v>
      </c>
      <c r="P3027" s="5">
        <f t="shared" si="376"/>
        <v>52.103448275862071</v>
      </c>
      <c r="Q3027" t="str">
        <f t="shared" si="378"/>
        <v>theater</v>
      </c>
      <c r="R3027" t="str">
        <f t="shared" si="379"/>
        <v>spaces</v>
      </c>
      <c r="S3027" s="10">
        <f t="shared" si="380"/>
        <v>41761.301076388889</v>
      </c>
      <c r="T3027" s="10">
        <f t="shared" si="381"/>
        <v>41789.458333333328</v>
      </c>
      <c r="U3027" s="11">
        <f t="shared" si="382"/>
        <v>2014</v>
      </c>
      <c r="V3027" t="str">
        <f t="shared" si="383"/>
        <v>May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7"/>
        <v>143.33333333333334</v>
      </c>
      <c r="P3028" s="5">
        <f t="shared" si="376"/>
        <v>51.6</v>
      </c>
      <c r="Q3028" t="str">
        <f t="shared" si="378"/>
        <v>theater</v>
      </c>
      <c r="R3028" t="str">
        <f t="shared" si="379"/>
        <v>spaces</v>
      </c>
      <c r="S3028" s="10">
        <f t="shared" si="380"/>
        <v>42783.251064814809</v>
      </c>
      <c r="T3028" s="10">
        <f t="shared" si="381"/>
        <v>42797.251064814809</v>
      </c>
      <c r="U3028" s="11">
        <f t="shared" si="382"/>
        <v>2017</v>
      </c>
      <c r="V3028" t="str">
        <f t="shared" si="383"/>
        <v>Feb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7"/>
        <v>131.44</v>
      </c>
      <c r="P3029" s="5">
        <f t="shared" si="376"/>
        <v>164.3</v>
      </c>
      <c r="Q3029" t="str">
        <f t="shared" si="378"/>
        <v>theater</v>
      </c>
      <c r="R3029" t="str">
        <f t="shared" si="379"/>
        <v>spaces</v>
      </c>
      <c r="S3029" s="10">
        <f t="shared" si="380"/>
        <v>42053.49596064815</v>
      </c>
      <c r="T3029" s="10">
        <f t="shared" si="381"/>
        <v>42083.454293981478</v>
      </c>
      <c r="U3029" s="11">
        <f t="shared" si="382"/>
        <v>2015</v>
      </c>
      <c r="V3029" t="str">
        <f t="shared" si="383"/>
        <v>Feb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7"/>
        <v>168.01999999999998</v>
      </c>
      <c r="P3030" s="5">
        <f t="shared" si="376"/>
        <v>84.858585858585855</v>
      </c>
      <c r="Q3030" t="str">
        <f t="shared" si="378"/>
        <v>theater</v>
      </c>
      <c r="R3030" t="str">
        <f t="shared" si="379"/>
        <v>spaces</v>
      </c>
      <c r="S3030" s="10">
        <f t="shared" si="380"/>
        <v>42567.055844907409</v>
      </c>
      <c r="T3030" s="10">
        <f t="shared" si="381"/>
        <v>42597.055844907409</v>
      </c>
      <c r="U3030" s="11">
        <f t="shared" si="382"/>
        <v>2016</v>
      </c>
      <c r="V3030" t="str">
        <f t="shared" si="383"/>
        <v>Jul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7"/>
        <v>109.67666666666666</v>
      </c>
      <c r="P3031" s="5">
        <f t="shared" si="376"/>
        <v>94.548850574712645</v>
      </c>
      <c r="Q3031" t="str">
        <f t="shared" si="378"/>
        <v>theater</v>
      </c>
      <c r="R3031" t="str">
        <f t="shared" si="379"/>
        <v>spaces</v>
      </c>
      <c r="S3031" s="10">
        <f t="shared" si="380"/>
        <v>41932.500543981478</v>
      </c>
      <c r="T3031" s="10">
        <f t="shared" si="381"/>
        <v>41960.982638888883</v>
      </c>
      <c r="U3031" s="11">
        <f t="shared" si="382"/>
        <v>2014</v>
      </c>
      <c r="V3031" t="str">
        <f t="shared" si="383"/>
        <v>Oct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7"/>
        <v>106.6857142857143</v>
      </c>
      <c r="P3032" s="5">
        <f t="shared" si="376"/>
        <v>45.536585365853661</v>
      </c>
      <c r="Q3032" t="str">
        <f t="shared" si="378"/>
        <v>theater</v>
      </c>
      <c r="R3032" t="str">
        <f t="shared" si="379"/>
        <v>spaces</v>
      </c>
      <c r="S3032" s="10">
        <f t="shared" si="380"/>
        <v>42233.5390162037</v>
      </c>
      <c r="T3032" s="10">
        <f t="shared" si="381"/>
        <v>42263.5390162037</v>
      </c>
      <c r="U3032" s="11">
        <f t="shared" si="382"/>
        <v>2015</v>
      </c>
      <c r="V3032" t="str">
        <f t="shared" si="383"/>
        <v>Aug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7"/>
        <v>100</v>
      </c>
      <c r="P3033" s="5">
        <f t="shared" si="376"/>
        <v>51.724137931034484</v>
      </c>
      <c r="Q3033" t="str">
        <f t="shared" si="378"/>
        <v>theater</v>
      </c>
      <c r="R3033" t="str">
        <f t="shared" si="379"/>
        <v>spaces</v>
      </c>
      <c r="S3033" s="10">
        <f t="shared" si="380"/>
        <v>42597.674155092587</v>
      </c>
      <c r="T3033" s="10">
        <f t="shared" si="381"/>
        <v>42657.674155092587</v>
      </c>
      <c r="U3033" s="11">
        <f t="shared" si="382"/>
        <v>2016</v>
      </c>
      <c r="V3033" t="str">
        <f t="shared" si="383"/>
        <v>Aug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7"/>
        <v>127.2</v>
      </c>
      <c r="P3034" s="5">
        <f t="shared" si="376"/>
        <v>50.88</v>
      </c>
      <c r="Q3034" t="str">
        <f t="shared" si="378"/>
        <v>theater</v>
      </c>
      <c r="R3034" t="str">
        <f t="shared" si="379"/>
        <v>spaces</v>
      </c>
      <c r="S3034" s="10">
        <f t="shared" si="380"/>
        <v>42227.836331018516</v>
      </c>
      <c r="T3034" s="10">
        <f t="shared" si="381"/>
        <v>42257.836331018516</v>
      </c>
      <c r="U3034" s="11">
        <f t="shared" si="382"/>
        <v>2015</v>
      </c>
      <c r="V3034" t="str">
        <f t="shared" si="383"/>
        <v>Aug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7"/>
        <v>146.53333333333333</v>
      </c>
      <c r="P3035" s="5">
        <f t="shared" si="376"/>
        <v>191.13043478260869</v>
      </c>
      <c r="Q3035" t="str">
        <f t="shared" si="378"/>
        <v>theater</v>
      </c>
      <c r="R3035" t="str">
        <f t="shared" si="379"/>
        <v>spaces</v>
      </c>
      <c r="S3035" s="10">
        <f t="shared" si="380"/>
        <v>42569.901909722219</v>
      </c>
      <c r="T3035" s="10">
        <f t="shared" si="381"/>
        <v>42599.901909722219</v>
      </c>
      <c r="U3035" s="11">
        <f t="shared" si="382"/>
        <v>2016</v>
      </c>
      <c r="V3035" t="str">
        <f t="shared" si="383"/>
        <v>Jul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7"/>
        <v>112.53599999999999</v>
      </c>
      <c r="P3036" s="5">
        <f t="shared" si="376"/>
        <v>89.314285714285717</v>
      </c>
      <c r="Q3036" t="str">
        <f t="shared" si="378"/>
        <v>theater</v>
      </c>
      <c r="R3036" t="str">
        <f t="shared" si="379"/>
        <v>spaces</v>
      </c>
      <c r="S3036" s="10">
        <f t="shared" si="380"/>
        <v>42644.327025462961</v>
      </c>
      <c r="T3036" s="10">
        <f t="shared" si="381"/>
        <v>42674.957638888889</v>
      </c>
      <c r="U3036" s="11">
        <f t="shared" si="382"/>
        <v>2016</v>
      </c>
      <c r="V3036" t="str">
        <f t="shared" si="383"/>
        <v>Oct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7"/>
        <v>108.78684000000001</v>
      </c>
      <c r="P3037" s="5">
        <f t="shared" si="376"/>
        <v>88.588631921824103</v>
      </c>
      <c r="Q3037" t="str">
        <f t="shared" si="378"/>
        <v>theater</v>
      </c>
      <c r="R3037" t="str">
        <f t="shared" si="379"/>
        <v>spaces</v>
      </c>
      <c r="S3037" s="10">
        <f t="shared" si="380"/>
        <v>41368.351956018516</v>
      </c>
      <c r="T3037" s="10">
        <f t="shared" si="381"/>
        <v>41398.351956018516</v>
      </c>
      <c r="U3037" s="11">
        <f t="shared" si="382"/>
        <v>2013</v>
      </c>
      <c r="V3037" t="str">
        <f t="shared" si="383"/>
        <v>Apr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7"/>
        <v>126.732</v>
      </c>
      <c r="P3038" s="5">
        <f t="shared" si="376"/>
        <v>96.300911854103347</v>
      </c>
      <c r="Q3038" t="str">
        <f t="shared" si="378"/>
        <v>theater</v>
      </c>
      <c r="R3038" t="str">
        <f t="shared" si="379"/>
        <v>spaces</v>
      </c>
      <c r="S3038" s="10">
        <f t="shared" si="380"/>
        <v>41466.576898148145</v>
      </c>
      <c r="T3038" s="10">
        <f t="shared" si="381"/>
        <v>41502.290972222218</v>
      </c>
      <c r="U3038" s="11">
        <f t="shared" si="382"/>
        <v>2013</v>
      </c>
      <c r="V3038" t="str">
        <f t="shared" si="383"/>
        <v>Jul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7"/>
        <v>213.20000000000002</v>
      </c>
      <c r="P3039" s="5">
        <f t="shared" si="376"/>
        <v>33.3125</v>
      </c>
      <c r="Q3039" t="str">
        <f t="shared" si="378"/>
        <v>theater</v>
      </c>
      <c r="R3039" t="str">
        <f t="shared" si="379"/>
        <v>spaces</v>
      </c>
      <c r="S3039" s="10">
        <f t="shared" si="380"/>
        <v>40378.684872685182</v>
      </c>
      <c r="T3039" s="10">
        <f t="shared" si="381"/>
        <v>40452.999305555553</v>
      </c>
      <c r="U3039" s="11">
        <f t="shared" si="382"/>
        <v>2010</v>
      </c>
      <c r="V3039" t="str">
        <f t="shared" si="383"/>
        <v>Jul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7"/>
        <v>100.49999999999999</v>
      </c>
      <c r="P3040" s="5">
        <f t="shared" si="376"/>
        <v>37.222222222222221</v>
      </c>
      <c r="Q3040" t="str">
        <f t="shared" si="378"/>
        <v>theater</v>
      </c>
      <c r="R3040" t="str">
        <f t="shared" si="379"/>
        <v>spaces</v>
      </c>
      <c r="S3040" s="10">
        <f t="shared" si="380"/>
        <v>42373.043946759259</v>
      </c>
      <c r="T3040" s="10">
        <f t="shared" si="381"/>
        <v>42433.043946759259</v>
      </c>
      <c r="U3040" s="11">
        <f t="shared" si="382"/>
        <v>2016</v>
      </c>
      <c r="V3040" t="str">
        <f t="shared" si="383"/>
        <v>Jan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7"/>
        <v>108.71389999999998</v>
      </c>
      <c r="P3041" s="5">
        <f t="shared" si="376"/>
        <v>92.130423728813554</v>
      </c>
      <c r="Q3041" t="str">
        <f t="shared" si="378"/>
        <v>theater</v>
      </c>
      <c r="R3041" t="str">
        <f t="shared" si="379"/>
        <v>spaces</v>
      </c>
      <c r="S3041" s="10">
        <f t="shared" si="380"/>
        <v>41610.586087962962</v>
      </c>
      <c r="T3041" s="10">
        <f t="shared" si="381"/>
        <v>41637.124305555553</v>
      </c>
      <c r="U3041" s="11">
        <f t="shared" si="382"/>
        <v>2013</v>
      </c>
      <c r="V3041" t="str">
        <f t="shared" si="383"/>
        <v>Dec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7"/>
        <v>107.5</v>
      </c>
      <c r="P3042" s="5">
        <f t="shared" si="376"/>
        <v>76.785714285714292</v>
      </c>
      <c r="Q3042" t="str">
        <f t="shared" si="378"/>
        <v>theater</v>
      </c>
      <c r="R3042" t="str">
        <f t="shared" si="379"/>
        <v>spaces</v>
      </c>
      <c r="S3042" s="10">
        <f t="shared" si="380"/>
        <v>42177.583576388883</v>
      </c>
      <c r="T3042" s="10">
        <f t="shared" si="381"/>
        <v>42181.749999999993</v>
      </c>
      <c r="U3042" s="11">
        <f t="shared" si="382"/>
        <v>2015</v>
      </c>
      <c r="V3042" t="str">
        <f t="shared" si="383"/>
        <v>Jun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7"/>
        <v>110.48192771084338</v>
      </c>
      <c r="P3043" s="5">
        <f t="shared" si="376"/>
        <v>96.526315789473685</v>
      </c>
      <c r="Q3043" t="str">
        <f t="shared" si="378"/>
        <v>theater</v>
      </c>
      <c r="R3043" t="str">
        <f t="shared" si="379"/>
        <v>spaces</v>
      </c>
      <c r="S3043" s="10">
        <f t="shared" si="380"/>
        <v>42359.660277777781</v>
      </c>
      <c r="T3043" s="10">
        <f t="shared" si="381"/>
        <v>42389.660277777781</v>
      </c>
      <c r="U3043" s="11">
        <f t="shared" si="382"/>
        <v>2015</v>
      </c>
      <c r="V3043" t="str">
        <f t="shared" si="383"/>
        <v>Dec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7"/>
        <v>128</v>
      </c>
      <c r="P3044" s="5">
        <f t="shared" si="376"/>
        <v>51.891891891891895</v>
      </c>
      <c r="Q3044" t="str">
        <f t="shared" si="378"/>
        <v>theater</v>
      </c>
      <c r="R3044" t="str">
        <f t="shared" si="379"/>
        <v>spaces</v>
      </c>
      <c r="S3044" s="10">
        <f t="shared" si="380"/>
        <v>42253.479710648149</v>
      </c>
      <c r="T3044" s="10">
        <f t="shared" si="381"/>
        <v>42283.479710648149</v>
      </c>
      <c r="U3044" s="11">
        <f t="shared" si="382"/>
        <v>2015</v>
      </c>
      <c r="V3044" t="str">
        <f t="shared" si="383"/>
        <v>Sep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7"/>
        <v>110.00666666666667</v>
      </c>
      <c r="P3045" s="5">
        <f t="shared" si="376"/>
        <v>128.9140625</v>
      </c>
      <c r="Q3045" t="str">
        <f t="shared" si="378"/>
        <v>theater</v>
      </c>
      <c r="R3045" t="str">
        <f t="shared" si="379"/>
        <v>spaces</v>
      </c>
      <c r="S3045" s="10">
        <f t="shared" si="380"/>
        <v>42082.862256944441</v>
      </c>
      <c r="T3045" s="10">
        <f t="shared" si="381"/>
        <v>42109.909722222219</v>
      </c>
      <c r="U3045" s="11">
        <f t="shared" si="382"/>
        <v>2015</v>
      </c>
      <c r="V3045" t="str">
        <f t="shared" si="383"/>
        <v>Mar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7"/>
        <v>109.34166666666667</v>
      </c>
      <c r="P3046" s="5">
        <f t="shared" si="376"/>
        <v>84.108974358974365</v>
      </c>
      <c r="Q3046" t="str">
        <f t="shared" si="378"/>
        <v>theater</v>
      </c>
      <c r="R3046" t="str">
        <f t="shared" si="379"/>
        <v>spaces</v>
      </c>
      <c r="S3046" s="10">
        <f t="shared" si="380"/>
        <v>42387.518495370365</v>
      </c>
      <c r="T3046" s="10">
        <f t="shared" si="381"/>
        <v>42402.518495370365</v>
      </c>
      <c r="U3046" s="11">
        <f t="shared" si="382"/>
        <v>2016</v>
      </c>
      <c r="V3046" t="str">
        <f t="shared" si="383"/>
        <v>Jan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7"/>
        <v>132.70650000000001</v>
      </c>
      <c r="P3047" s="5">
        <f t="shared" si="376"/>
        <v>82.941562500000003</v>
      </c>
      <c r="Q3047" t="str">
        <f t="shared" si="378"/>
        <v>theater</v>
      </c>
      <c r="R3047" t="str">
        <f t="shared" si="379"/>
        <v>spaces</v>
      </c>
      <c r="S3047" s="10">
        <f t="shared" si="380"/>
        <v>41842.947395833333</v>
      </c>
      <c r="T3047" s="10">
        <f t="shared" si="381"/>
        <v>41872.947395833333</v>
      </c>
      <c r="U3047" s="11">
        <f t="shared" si="382"/>
        <v>2014</v>
      </c>
      <c r="V3047" t="str">
        <f t="shared" si="383"/>
        <v>Jul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7"/>
        <v>190.84810126582278</v>
      </c>
      <c r="P3048" s="5">
        <f t="shared" si="376"/>
        <v>259.94827586206895</v>
      </c>
      <c r="Q3048" t="str">
        <f t="shared" si="378"/>
        <v>theater</v>
      </c>
      <c r="R3048" t="str">
        <f t="shared" si="379"/>
        <v>spaces</v>
      </c>
      <c r="S3048" s="10">
        <f t="shared" si="380"/>
        <v>41862.59474537037</v>
      </c>
      <c r="T3048" s="10">
        <f t="shared" si="381"/>
        <v>41891.994444444441</v>
      </c>
      <c r="U3048" s="11">
        <f t="shared" si="382"/>
        <v>2014</v>
      </c>
      <c r="V3048" t="str">
        <f t="shared" si="383"/>
        <v>Aug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7"/>
        <v>149</v>
      </c>
      <c r="P3049" s="5">
        <f t="shared" si="376"/>
        <v>37.25</v>
      </c>
      <c r="Q3049" t="str">
        <f t="shared" si="378"/>
        <v>theater</v>
      </c>
      <c r="R3049" t="str">
        <f t="shared" si="379"/>
        <v>spaces</v>
      </c>
      <c r="S3049" s="10">
        <f t="shared" si="380"/>
        <v>42443.780717592592</v>
      </c>
      <c r="T3049" s="10">
        <f t="shared" si="381"/>
        <v>42487.344444444439</v>
      </c>
      <c r="U3049" s="11">
        <f t="shared" si="382"/>
        <v>2016</v>
      </c>
      <c r="V3049" t="str">
        <f t="shared" si="383"/>
        <v>Mar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7"/>
        <v>166.4</v>
      </c>
      <c r="P3050" s="5">
        <f t="shared" si="376"/>
        <v>177.02127659574469</v>
      </c>
      <c r="Q3050" t="str">
        <f t="shared" si="378"/>
        <v>theater</v>
      </c>
      <c r="R3050" t="str">
        <f t="shared" si="379"/>
        <v>spaces</v>
      </c>
      <c r="S3050" s="10">
        <f t="shared" si="380"/>
        <v>41975.692847222213</v>
      </c>
      <c r="T3050" s="10">
        <f t="shared" si="381"/>
        <v>42004.681944444441</v>
      </c>
      <c r="U3050" s="11">
        <f t="shared" si="382"/>
        <v>2014</v>
      </c>
      <c r="V3050" t="str">
        <f t="shared" si="383"/>
        <v>Dec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7"/>
        <v>106.66666666666667</v>
      </c>
      <c r="P3051" s="5">
        <f t="shared" si="376"/>
        <v>74.074074074074076</v>
      </c>
      <c r="Q3051" t="str">
        <f t="shared" si="378"/>
        <v>theater</v>
      </c>
      <c r="R3051" t="str">
        <f t="shared" si="379"/>
        <v>spaces</v>
      </c>
      <c r="S3051" s="10">
        <f t="shared" si="380"/>
        <v>42138.806192129625</v>
      </c>
      <c r="T3051" s="10">
        <f t="shared" si="381"/>
        <v>42168.806192129625</v>
      </c>
      <c r="U3051" s="11">
        <f t="shared" si="382"/>
        <v>2015</v>
      </c>
      <c r="V3051" t="str">
        <f t="shared" si="383"/>
        <v>May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7"/>
        <v>106</v>
      </c>
      <c r="P3052" s="5">
        <f t="shared" si="376"/>
        <v>70.666666666666671</v>
      </c>
      <c r="Q3052" t="str">
        <f t="shared" si="378"/>
        <v>theater</v>
      </c>
      <c r="R3052" t="str">
        <f t="shared" si="379"/>
        <v>spaces</v>
      </c>
      <c r="S3052" s="10">
        <f t="shared" si="380"/>
        <v>42464.960185185184</v>
      </c>
      <c r="T3052" s="10">
        <f t="shared" si="381"/>
        <v>42494.960185185184</v>
      </c>
      <c r="U3052" s="11">
        <f t="shared" si="382"/>
        <v>2016</v>
      </c>
      <c r="V3052" t="str">
        <f t="shared" si="383"/>
        <v>Apr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7"/>
        <v>23.62857142857143</v>
      </c>
      <c r="P3053" s="5">
        <f t="shared" si="376"/>
        <v>23.62857142857143</v>
      </c>
      <c r="Q3053" t="str">
        <f t="shared" si="378"/>
        <v>theater</v>
      </c>
      <c r="R3053" t="str">
        <f t="shared" si="379"/>
        <v>spaces</v>
      </c>
      <c r="S3053" s="10">
        <f t="shared" si="380"/>
        <v>42744.207696759251</v>
      </c>
      <c r="T3053" s="10">
        <f t="shared" si="381"/>
        <v>42774.207696759251</v>
      </c>
      <c r="U3053" s="11">
        <f t="shared" si="382"/>
        <v>2017</v>
      </c>
      <c r="V3053" t="str">
        <f t="shared" si="383"/>
        <v>Jan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7"/>
        <v>0.15</v>
      </c>
      <c r="P3054" s="5">
        <f t="shared" si="376"/>
        <v>37.5</v>
      </c>
      <c r="Q3054" t="str">
        <f t="shared" si="378"/>
        <v>theater</v>
      </c>
      <c r="R3054" t="str">
        <f t="shared" si="379"/>
        <v>spaces</v>
      </c>
      <c r="S3054" s="10">
        <f t="shared" si="380"/>
        <v>42122.461736111109</v>
      </c>
      <c r="T3054" s="10">
        <f t="shared" si="381"/>
        <v>42152.457638888889</v>
      </c>
      <c r="U3054" s="11">
        <f t="shared" si="382"/>
        <v>2015</v>
      </c>
      <c r="V3054" t="str">
        <f t="shared" si="383"/>
        <v>Apr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7"/>
        <v>0.4</v>
      </c>
      <c r="P3055" s="5">
        <f t="shared" si="376"/>
        <v>13.333333333333334</v>
      </c>
      <c r="Q3055" t="str">
        <f t="shared" si="378"/>
        <v>theater</v>
      </c>
      <c r="R3055" t="str">
        <f t="shared" si="379"/>
        <v>spaces</v>
      </c>
      <c r="S3055" s="10">
        <f t="shared" si="380"/>
        <v>41862.553391203699</v>
      </c>
      <c r="T3055" s="10">
        <f t="shared" si="381"/>
        <v>41913.957638888889</v>
      </c>
      <c r="U3055" s="11">
        <f t="shared" si="382"/>
        <v>2014</v>
      </c>
      <c r="V3055" t="str">
        <f t="shared" si="383"/>
        <v>Aug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7"/>
        <v>0</v>
      </c>
      <c r="P3056" s="5">
        <f t="shared" si="376"/>
        <v>0</v>
      </c>
      <c r="Q3056" t="str">
        <f t="shared" si="378"/>
        <v>theater</v>
      </c>
      <c r="R3056" t="str">
        <f t="shared" si="379"/>
        <v>spaces</v>
      </c>
      <c r="S3056" s="10">
        <f t="shared" si="380"/>
        <v>42027.624467592592</v>
      </c>
      <c r="T3056" s="10">
        <f t="shared" si="381"/>
        <v>42064.836111111108</v>
      </c>
      <c r="U3056" s="11">
        <f t="shared" si="382"/>
        <v>2015</v>
      </c>
      <c r="V3056" t="str">
        <f t="shared" si="383"/>
        <v>Jan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7"/>
        <v>5.0000000000000001E-3</v>
      </c>
      <c r="P3057" s="5">
        <f t="shared" si="376"/>
        <v>1</v>
      </c>
      <c r="Q3057" t="str">
        <f t="shared" si="378"/>
        <v>theater</v>
      </c>
      <c r="R3057" t="str">
        <f t="shared" si="379"/>
        <v>spaces</v>
      </c>
      <c r="S3057" s="10">
        <f t="shared" si="380"/>
        <v>41953.749884259254</v>
      </c>
      <c r="T3057" s="10">
        <f t="shared" si="381"/>
        <v>42013.749884259254</v>
      </c>
      <c r="U3057" s="11">
        <f t="shared" si="382"/>
        <v>2014</v>
      </c>
      <c r="V3057" t="str">
        <f t="shared" si="383"/>
        <v>Nov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7"/>
        <v>0</v>
      </c>
      <c r="P3058" s="5">
        <f t="shared" si="376"/>
        <v>0</v>
      </c>
      <c r="Q3058" t="str">
        <f t="shared" si="378"/>
        <v>theater</v>
      </c>
      <c r="R3058" t="str">
        <f t="shared" si="379"/>
        <v>spaces</v>
      </c>
      <c r="S3058" s="10">
        <f t="shared" si="380"/>
        <v>41851.428055555552</v>
      </c>
      <c r="T3058" s="10">
        <f t="shared" si="381"/>
        <v>41911.428055555552</v>
      </c>
      <c r="U3058" s="11">
        <f t="shared" si="382"/>
        <v>2014</v>
      </c>
      <c r="V3058" t="str">
        <f t="shared" si="383"/>
        <v>Jul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7"/>
        <v>0</v>
      </c>
      <c r="P3059" s="5">
        <f t="shared" si="376"/>
        <v>0</v>
      </c>
      <c r="Q3059" t="str">
        <f t="shared" si="378"/>
        <v>theater</v>
      </c>
      <c r="R3059" t="str">
        <f t="shared" si="379"/>
        <v>spaces</v>
      </c>
      <c r="S3059" s="10">
        <f t="shared" si="380"/>
        <v>42433.442256944443</v>
      </c>
      <c r="T3059" s="10">
        <f t="shared" si="381"/>
        <v>42463.400590277779</v>
      </c>
      <c r="U3059" s="11">
        <f t="shared" si="382"/>
        <v>2016</v>
      </c>
      <c r="V3059" t="str">
        <f t="shared" si="383"/>
        <v>Mar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7"/>
        <v>1.6666666666666666E-2</v>
      </c>
      <c r="P3060" s="5">
        <f t="shared" si="376"/>
        <v>1</v>
      </c>
      <c r="Q3060" t="str">
        <f t="shared" si="378"/>
        <v>theater</v>
      </c>
      <c r="R3060" t="str">
        <f t="shared" si="379"/>
        <v>spaces</v>
      </c>
      <c r="S3060" s="10">
        <f t="shared" si="380"/>
        <v>42460.165972222218</v>
      </c>
      <c r="T3060" s="10">
        <f t="shared" si="381"/>
        <v>42510.165972222218</v>
      </c>
      <c r="U3060" s="11">
        <f t="shared" si="382"/>
        <v>2016</v>
      </c>
      <c r="V3060" t="str">
        <f t="shared" si="383"/>
        <v>Mar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7"/>
        <v>3.0066666666666664</v>
      </c>
      <c r="P3061" s="5">
        <f t="shared" si="376"/>
        <v>41</v>
      </c>
      <c r="Q3061" t="str">
        <f t="shared" si="378"/>
        <v>theater</v>
      </c>
      <c r="R3061" t="str">
        <f t="shared" si="379"/>
        <v>spaces</v>
      </c>
      <c r="S3061" s="10">
        <f t="shared" si="380"/>
        <v>41829.727384259255</v>
      </c>
      <c r="T3061" s="10">
        <f t="shared" si="381"/>
        <v>41859.727384259255</v>
      </c>
      <c r="U3061" s="11">
        <f t="shared" si="382"/>
        <v>2014</v>
      </c>
      <c r="V3061" t="str">
        <f t="shared" si="383"/>
        <v>Jul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7"/>
        <v>0.15227272727272728</v>
      </c>
      <c r="P3062" s="5">
        <f t="shared" si="376"/>
        <v>55.833333333333336</v>
      </c>
      <c r="Q3062" t="str">
        <f t="shared" si="378"/>
        <v>theater</v>
      </c>
      <c r="R3062" t="str">
        <f t="shared" si="379"/>
        <v>spaces</v>
      </c>
      <c r="S3062" s="10">
        <f t="shared" si="380"/>
        <v>42245.066365740735</v>
      </c>
      <c r="T3062" s="10">
        <f t="shared" si="381"/>
        <v>42275.066365740735</v>
      </c>
      <c r="U3062" s="11">
        <f t="shared" si="382"/>
        <v>2015</v>
      </c>
      <c r="V3062" t="str">
        <f t="shared" si="383"/>
        <v>Aug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7"/>
        <v>0</v>
      </c>
      <c r="P3063" s="5">
        <f t="shared" si="376"/>
        <v>0</v>
      </c>
      <c r="Q3063" t="str">
        <f t="shared" si="378"/>
        <v>theater</v>
      </c>
      <c r="R3063" t="str">
        <f t="shared" si="379"/>
        <v>spaces</v>
      </c>
      <c r="S3063" s="10">
        <f t="shared" si="380"/>
        <v>41834.575787037036</v>
      </c>
      <c r="T3063" s="10">
        <f t="shared" si="381"/>
        <v>41864.575787037036</v>
      </c>
      <c r="U3063" s="11">
        <f t="shared" si="382"/>
        <v>2014</v>
      </c>
      <c r="V3063" t="str">
        <f t="shared" si="383"/>
        <v>Jul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7"/>
        <v>66.84</v>
      </c>
      <c r="P3064" s="5">
        <f t="shared" si="376"/>
        <v>99.761194029850742</v>
      </c>
      <c r="Q3064" t="str">
        <f t="shared" si="378"/>
        <v>theater</v>
      </c>
      <c r="R3064" t="str">
        <f t="shared" si="379"/>
        <v>spaces</v>
      </c>
      <c r="S3064" s="10">
        <f t="shared" si="380"/>
        <v>42248.3274537037</v>
      </c>
      <c r="T3064" s="10">
        <f t="shared" si="381"/>
        <v>42277.541666666664</v>
      </c>
      <c r="U3064" s="11">
        <f t="shared" si="382"/>
        <v>2015</v>
      </c>
      <c r="V3064" t="str">
        <f t="shared" si="383"/>
        <v>Sep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7"/>
        <v>19.566666666666666</v>
      </c>
      <c r="P3065" s="5">
        <f t="shared" si="376"/>
        <v>25.521739130434781</v>
      </c>
      <c r="Q3065" t="str">
        <f t="shared" si="378"/>
        <v>theater</v>
      </c>
      <c r="R3065" t="str">
        <f t="shared" si="379"/>
        <v>spaces</v>
      </c>
      <c r="S3065" s="10">
        <f t="shared" si="380"/>
        <v>42630.714560185181</v>
      </c>
      <c r="T3065" s="10">
        <f t="shared" si="381"/>
        <v>42665.714560185181</v>
      </c>
      <c r="U3065" s="11">
        <f t="shared" si="382"/>
        <v>2016</v>
      </c>
      <c r="V3065" t="str">
        <f t="shared" si="383"/>
        <v>Sep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7"/>
        <v>11.294666666666666</v>
      </c>
      <c r="P3066" s="5">
        <f t="shared" si="376"/>
        <v>117.65277777777777</v>
      </c>
      <c r="Q3066" t="str">
        <f t="shared" si="378"/>
        <v>theater</v>
      </c>
      <c r="R3066" t="str">
        <f t="shared" si="379"/>
        <v>spaces</v>
      </c>
      <c r="S3066" s="10">
        <f t="shared" si="380"/>
        <v>42298.9218287037</v>
      </c>
      <c r="T3066" s="10">
        <f t="shared" si="381"/>
        <v>42330.082638888889</v>
      </c>
      <c r="U3066" s="11">
        <f t="shared" si="382"/>
        <v>2015</v>
      </c>
      <c r="V3066" t="str">
        <f t="shared" si="383"/>
        <v>Oct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7"/>
        <v>0.04</v>
      </c>
      <c r="P3067" s="5">
        <f t="shared" si="376"/>
        <v>5</v>
      </c>
      <c r="Q3067" t="str">
        <f t="shared" si="378"/>
        <v>theater</v>
      </c>
      <c r="R3067" t="str">
        <f t="shared" si="379"/>
        <v>spaces</v>
      </c>
      <c r="S3067" s="10">
        <f t="shared" si="380"/>
        <v>41824.846898148149</v>
      </c>
      <c r="T3067" s="10">
        <f t="shared" si="381"/>
        <v>41849.846898148149</v>
      </c>
      <c r="U3067" s="11">
        <f t="shared" si="382"/>
        <v>2014</v>
      </c>
      <c r="V3067" t="str">
        <f t="shared" si="383"/>
        <v>Jul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7"/>
        <v>11.985714285714286</v>
      </c>
      <c r="P3068" s="5">
        <f t="shared" si="376"/>
        <v>2796.6666666666665</v>
      </c>
      <c r="Q3068" t="str">
        <f t="shared" si="378"/>
        <v>theater</v>
      </c>
      <c r="R3068" t="str">
        <f t="shared" si="379"/>
        <v>spaces</v>
      </c>
      <c r="S3068" s="10">
        <f t="shared" si="380"/>
        <v>42531.020104166666</v>
      </c>
      <c r="T3068" s="10">
        <f t="shared" si="381"/>
        <v>42561.020104166666</v>
      </c>
      <c r="U3068" s="11">
        <f t="shared" si="382"/>
        <v>2016</v>
      </c>
      <c r="V3068" t="str">
        <f t="shared" si="383"/>
        <v>Jun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7"/>
        <v>2.5</v>
      </c>
      <c r="P3069" s="5">
        <f t="shared" si="376"/>
        <v>200</v>
      </c>
      <c r="Q3069" t="str">
        <f t="shared" si="378"/>
        <v>theater</v>
      </c>
      <c r="R3069" t="str">
        <f t="shared" si="379"/>
        <v>spaces</v>
      </c>
      <c r="S3069" s="10">
        <f t="shared" si="380"/>
        <v>42226.730081018519</v>
      </c>
      <c r="T3069" s="10">
        <f t="shared" si="381"/>
        <v>42256.730081018519</v>
      </c>
      <c r="U3069" s="11">
        <f t="shared" si="382"/>
        <v>2015</v>
      </c>
      <c r="V3069" t="str">
        <f t="shared" si="383"/>
        <v>Aug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7"/>
        <v>6.9999999999999993E-2</v>
      </c>
      <c r="P3070" s="5">
        <f t="shared" si="376"/>
        <v>87.5</v>
      </c>
      <c r="Q3070" t="str">
        <f t="shared" si="378"/>
        <v>theater</v>
      </c>
      <c r="R3070" t="str">
        <f t="shared" si="379"/>
        <v>spaces</v>
      </c>
      <c r="S3070" s="10">
        <f t="shared" si="380"/>
        <v>42263.483240740738</v>
      </c>
      <c r="T3070" s="10">
        <f t="shared" si="381"/>
        <v>42293.483240740738</v>
      </c>
      <c r="U3070" s="11">
        <f t="shared" si="382"/>
        <v>2015</v>
      </c>
      <c r="V3070" t="str">
        <f t="shared" si="383"/>
        <v>Sep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7"/>
        <v>14.099999999999998</v>
      </c>
      <c r="P3071" s="5">
        <f t="shared" si="376"/>
        <v>20.142857142857142</v>
      </c>
      <c r="Q3071" t="str">
        <f t="shared" si="378"/>
        <v>theater</v>
      </c>
      <c r="R3071" t="str">
        <f t="shared" si="379"/>
        <v>spaces</v>
      </c>
      <c r="S3071" s="10">
        <f t="shared" si="380"/>
        <v>41957.625393518516</v>
      </c>
      <c r="T3071" s="10">
        <f t="shared" si="381"/>
        <v>41987.625393518516</v>
      </c>
      <c r="U3071" s="11">
        <f t="shared" si="382"/>
        <v>2014</v>
      </c>
      <c r="V3071" t="str">
        <f t="shared" si="383"/>
        <v>Nov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7"/>
        <v>3.34</v>
      </c>
      <c r="P3072" s="5">
        <f t="shared" si="376"/>
        <v>20.875</v>
      </c>
      <c r="Q3072" t="str">
        <f t="shared" si="378"/>
        <v>theater</v>
      </c>
      <c r="R3072" t="str">
        <f t="shared" si="379"/>
        <v>spaces</v>
      </c>
      <c r="S3072" s="10">
        <f t="shared" si="380"/>
        <v>42690.525104166663</v>
      </c>
      <c r="T3072" s="10">
        <f t="shared" si="381"/>
        <v>42711.525104166663</v>
      </c>
      <c r="U3072" s="11">
        <f t="shared" si="382"/>
        <v>2016</v>
      </c>
      <c r="V3072" t="str">
        <f t="shared" si="383"/>
        <v>Nov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7"/>
        <v>59.774999999999999</v>
      </c>
      <c r="P3073" s="5">
        <f t="shared" si="376"/>
        <v>61.307692307692307</v>
      </c>
      <c r="Q3073" t="str">
        <f t="shared" si="378"/>
        <v>theater</v>
      </c>
      <c r="R3073" t="str">
        <f t="shared" si="379"/>
        <v>spaces</v>
      </c>
      <c r="S3073" s="10">
        <f t="shared" si="380"/>
        <v>42097.524085648147</v>
      </c>
      <c r="T3073" s="10">
        <f t="shared" si="381"/>
        <v>42115.040972222218</v>
      </c>
      <c r="U3073" s="11">
        <f t="shared" si="382"/>
        <v>2015</v>
      </c>
      <c r="V3073" t="str">
        <f t="shared" si="383"/>
        <v>Apr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7"/>
        <v>1.6666666666666666E-2</v>
      </c>
      <c r="P3074" s="5">
        <f t="shared" ref="P3074:P3137" si="384">IFERROR(E3074/L3074,0)</f>
        <v>1</v>
      </c>
      <c r="Q3074" t="str">
        <f t="shared" si="378"/>
        <v>theater</v>
      </c>
      <c r="R3074" t="str">
        <f t="shared" si="379"/>
        <v>spaces</v>
      </c>
      <c r="S3074" s="10">
        <f t="shared" si="380"/>
        <v>42658.482199074067</v>
      </c>
      <c r="T3074" s="10">
        <f t="shared" si="381"/>
        <v>42672.865277777775</v>
      </c>
      <c r="U3074" s="11">
        <f t="shared" si="382"/>
        <v>2016</v>
      </c>
      <c r="V3074" t="str">
        <f t="shared" si="383"/>
        <v>Oct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5">(E3075/D3075)*100</f>
        <v>2.3035714285714284E-2</v>
      </c>
      <c r="P3075" s="5">
        <f t="shared" si="384"/>
        <v>92.142857142857139</v>
      </c>
      <c r="Q3075" t="str">
        <f t="shared" ref="Q3075:Q3138" si="386">LEFT(N3075,FIND("/",N3075)-1)</f>
        <v>theater</v>
      </c>
      <c r="R3075" t="str">
        <f t="shared" ref="R3075:R3138" si="387">MID(N3075,FIND("/",N3075)+1,9999)</f>
        <v>spaces</v>
      </c>
      <c r="S3075" s="10">
        <f t="shared" ref="S3075:S3138" si="388">(((J3075/60)/60)/24)+DATE(1970,1,1)+(-5/24)</f>
        <v>42111.475694444445</v>
      </c>
      <c r="T3075" s="10">
        <f t="shared" ref="T3075:T3138" si="389">(((I3075/60)/60)/24)+DATE(1970,1,1)+(-5/24)</f>
        <v>42169.59652777778</v>
      </c>
      <c r="U3075" s="11">
        <f t="shared" ref="U3075:U3138" si="390">YEAR(S3075)</f>
        <v>2015</v>
      </c>
      <c r="V3075" t="str">
        <f t="shared" ref="V3075:V3138" si="391">TEXT(S3075, "mmm")</f>
        <v>Apr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5"/>
        <v>8.8000000000000009E-2</v>
      </c>
      <c r="P3076" s="5">
        <f t="shared" si="384"/>
        <v>7.333333333333333</v>
      </c>
      <c r="Q3076" t="str">
        <f t="shared" si="386"/>
        <v>theater</v>
      </c>
      <c r="R3076" t="str">
        <f t="shared" si="387"/>
        <v>spaces</v>
      </c>
      <c r="S3076" s="10">
        <f t="shared" si="388"/>
        <v>42409.362951388881</v>
      </c>
      <c r="T3076" s="10">
        <f t="shared" si="389"/>
        <v>42439.362951388881</v>
      </c>
      <c r="U3076" s="11">
        <f t="shared" si="390"/>
        <v>2016</v>
      </c>
      <c r="V3076" t="str">
        <f t="shared" si="391"/>
        <v>Feb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5"/>
        <v>8.64</v>
      </c>
      <c r="P3077" s="5">
        <f t="shared" si="384"/>
        <v>64.8</v>
      </c>
      <c r="Q3077" t="str">
        <f t="shared" si="386"/>
        <v>theater</v>
      </c>
      <c r="R3077" t="str">
        <f t="shared" si="387"/>
        <v>spaces</v>
      </c>
      <c r="S3077" s="10">
        <f t="shared" si="388"/>
        <v>42550.893981481473</v>
      </c>
      <c r="T3077" s="10">
        <f t="shared" si="389"/>
        <v>42600.893981481473</v>
      </c>
      <c r="U3077" s="11">
        <f t="shared" si="390"/>
        <v>2016</v>
      </c>
      <c r="V3077" t="str">
        <f t="shared" si="391"/>
        <v>Jun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5"/>
        <v>15.06</v>
      </c>
      <c r="P3078" s="5">
        <f t="shared" si="384"/>
        <v>30.12</v>
      </c>
      <c r="Q3078" t="str">
        <f t="shared" si="386"/>
        <v>theater</v>
      </c>
      <c r="R3078" t="str">
        <f t="shared" si="387"/>
        <v>spaces</v>
      </c>
      <c r="S3078" s="10">
        <f t="shared" si="388"/>
        <v>42226.443553240737</v>
      </c>
      <c r="T3078" s="10">
        <f t="shared" si="389"/>
        <v>42286.443553240737</v>
      </c>
      <c r="U3078" s="11">
        <f t="shared" si="390"/>
        <v>2015</v>
      </c>
      <c r="V3078" t="str">
        <f t="shared" si="391"/>
        <v>Aug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5"/>
        <v>0.47727272727272729</v>
      </c>
      <c r="P3079" s="5">
        <f t="shared" si="384"/>
        <v>52.5</v>
      </c>
      <c r="Q3079" t="str">
        <f t="shared" si="386"/>
        <v>theater</v>
      </c>
      <c r="R3079" t="str">
        <f t="shared" si="387"/>
        <v>spaces</v>
      </c>
      <c r="S3079" s="10">
        <f t="shared" si="388"/>
        <v>42766.74858796296</v>
      </c>
      <c r="T3079" s="10">
        <f t="shared" si="389"/>
        <v>42796.74858796296</v>
      </c>
      <c r="U3079" s="11">
        <f t="shared" si="390"/>
        <v>2017</v>
      </c>
      <c r="V3079" t="str">
        <f t="shared" si="391"/>
        <v>Jan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5"/>
        <v>0.11833333333333333</v>
      </c>
      <c r="P3080" s="5">
        <f t="shared" si="384"/>
        <v>23.666666666666668</v>
      </c>
      <c r="Q3080" t="str">
        <f t="shared" si="386"/>
        <v>theater</v>
      </c>
      <c r="R3080" t="str">
        <f t="shared" si="387"/>
        <v>spaces</v>
      </c>
      <c r="S3080" s="10">
        <f t="shared" si="388"/>
        <v>42030.930497685178</v>
      </c>
      <c r="T3080" s="10">
        <f t="shared" si="389"/>
        <v>42060.930497685178</v>
      </c>
      <c r="U3080" s="11">
        <f t="shared" si="390"/>
        <v>2015</v>
      </c>
      <c r="V3080" t="str">
        <f t="shared" si="391"/>
        <v>Jan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5"/>
        <v>0.8417399858735245</v>
      </c>
      <c r="P3081" s="5">
        <f t="shared" si="384"/>
        <v>415.77777777777777</v>
      </c>
      <c r="Q3081" t="str">
        <f t="shared" si="386"/>
        <v>theater</v>
      </c>
      <c r="R3081" t="str">
        <f t="shared" si="387"/>
        <v>spaces</v>
      </c>
      <c r="S3081" s="10">
        <f t="shared" si="388"/>
        <v>42055.50503472222</v>
      </c>
      <c r="T3081" s="10">
        <f t="shared" si="389"/>
        <v>42085.463368055549</v>
      </c>
      <c r="U3081" s="11">
        <f t="shared" si="390"/>
        <v>2015</v>
      </c>
      <c r="V3081" t="str">
        <f t="shared" si="391"/>
        <v>Feb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5"/>
        <v>1.8799999999999997E-2</v>
      </c>
      <c r="P3082" s="5">
        <f t="shared" si="384"/>
        <v>53.714285714285715</v>
      </c>
      <c r="Q3082" t="str">
        <f t="shared" si="386"/>
        <v>theater</v>
      </c>
      <c r="R3082" t="str">
        <f t="shared" si="387"/>
        <v>spaces</v>
      </c>
      <c r="S3082" s="10">
        <f t="shared" si="388"/>
        <v>41939.8199537037</v>
      </c>
      <c r="T3082" s="10">
        <f t="shared" si="389"/>
        <v>41999.861620370364</v>
      </c>
      <c r="U3082" s="11">
        <f t="shared" si="390"/>
        <v>2014</v>
      </c>
      <c r="V3082" t="str">
        <f t="shared" si="391"/>
        <v>Oct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5"/>
        <v>0.21029999999999999</v>
      </c>
      <c r="P3083" s="5">
        <f t="shared" si="384"/>
        <v>420.6</v>
      </c>
      <c r="Q3083" t="str">
        <f t="shared" si="386"/>
        <v>theater</v>
      </c>
      <c r="R3083" t="str">
        <f t="shared" si="387"/>
        <v>spaces</v>
      </c>
      <c r="S3083" s="10">
        <f t="shared" si="388"/>
        <v>42236.973275462959</v>
      </c>
      <c r="T3083" s="10">
        <f t="shared" si="389"/>
        <v>42266.973275462959</v>
      </c>
      <c r="U3083" s="11">
        <f t="shared" si="390"/>
        <v>2015</v>
      </c>
      <c r="V3083" t="str">
        <f t="shared" si="391"/>
        <v>Aug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5"/>
        <v>0</v>
      </c>
      <c r="P3084" s="5">
        <f t="shared" si="384"/>
        <v>0</v>
      </c>
      <c r="Q3084" t="str">
        <f t="shared" si="386"/>
        <v>theater</v>
      </c>
      <c r="R3084" t="str">
        <f t="shared" si="387"/>
        <v>spaces</v>
      </c>
      <c r="S3084" s="10">
        <f t="shared" si="388"/>
        <v>42293.714652777773</v>
      </c>
      <c r="T3084" s="10">
        <f t="shared" si="389"/>
        <v>42323.756319444445</v>
      </c>
      <c r="U3084" s="11">
        <f t="shared" si="390"/>
        <v>2015</v>
      </c>
      <c r="V3084" t="str">
        <f t="shared" si="391"/>
        <v>Oct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5"/>
        <v>0.27999999999999997</v>
      </c>
      <c r="P3085" s="5">
        <f t="shared" si="384"/>
        <v>18.666666666666668</v>
      </c>
      <c r="Q3085" t="str">
        <f t="shared" si="386"/>
        <v>theater</v>
      </c>
      <c r="R3085" t="str">
        <f t="shared" si="387"/>
        <v>spaces</v>
      </c>
      <c r="S3085" s="10">
        <f t="shared" si="388"/>
        <v>41853.355069444442</v>
      </c>
      <c r="T3085" s="10">
        <f t="shared" si="389"/>
        <v>41883</v>
      </c>
      <c r="U3085" s="11">
        <f t="shared" si="390"/>
        <v>2014</v>
      </c>
      <c r="V3085" t="str">
        <f t="shared" si="391"/>
        <v>Aug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5"/>
        <v>11.57920670115792</v>
      </c>
      <c r="P3086" s="5">
        <f t="shared" si="384"/>
        <v>78.333333333333329</v>
      </c>
      <c r="Q3086" t="str">
        <f t="shared" si="386"/>
        <v>theater</v>
      </c>
      <c r="R3086" t="str">
        <f t="shared" si="387"/>
        <v>spaces</v>
      </c>
      <c r="S3086" s="10">
        <f t="shared" si="388"/>
        <v>42100.515405092585</v>
      </c>
      <c r="T3086" s="10">
        <f t="shared" si="389"/>
        <v>42129.574999999997</v>
      </c>
      <c r="U3086" s="11">
        <f t="shared" si="390"/>
        <v>2015</v>
      </c>
      <c r="V3086" t="str">
        <f t="shared" si="391"/>
        <v>Apr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5"/>
        <v>2.44</v>
      </c>
      <c r="P3087" s="5">
        <f t="shared" si="384"/>
        <v>67.777777777777771</v>
      </c>
      <c r="Q3087" t="str">
        <f t="shared" si="386"/>
        <v>theater</v>
      </c>
      <c r="R3087" t="str">
        <f t="shared" si="387"/>
        <v>spaces</v>
      </c>
      <c r="S3087" s="10">
        <f t="shared" si="388"/>
        <v>42246.675451388881</v>
      </c>
      <c r="T3087" s="10">
        <f t="shared" si="389"/>
        <v>42276.675451388881</v>
      </c>
      <c r="U3087" s="11">
        <f t="shared" si="390"/>
        <v>2015</v>
      </c>
      <c r="V3087" t="str">
        <f t="shared" si="391"/>
        <v>Aug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5"/>
        <v>0.25</v>
      </c>
      <c r="P3088" s="5">
        <f t="shared" si="384"/>
        <v>16.666666666666668</v>
      </c>
      <c r="Q3088" t="str">
        <f t="shared" si="386"/>
        <v>theater</v>
      </c>
      <c r="R3088" t="str">
        <f t="shared" si="387"/>
        <v>spaces</v>
      </c>
      <c r="S3088" s="10">
        <f t="shared" si="388"/>
        <v>42173.462488425925</v>
      </c>
      <c r="T3088" s="10">
        <f t="shared" si="389"/>
        <v>42233.462488425925</v>
      </c>
      <c r="U3088" s="11">
        <f t="shared" si="390"/>
        <v>2015</v>
      </c>
      <c r="V3088" t="str">
        <f t="shared" si="391"/>
        <v>Jun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5"/>
        <v>0.625</v>
      </c>
      <c r="P3089" s="5">
        <f t="shared" si="384"/>
        <v>62.5</v>
      </c>
      <c r="Q3089" t="str">
        <f t="shared" si="386"/>
        <v>theater</v>
      </c>
      <c r="R3089" t="str">
        <f t="shared" si="387"/>
        <v>spaces</v>
      </c>
      <c r="S3089" s="10">
        <f t="shared" si="388"/>
        <v>42664.942013888889</v>
      </c>
      <c r="T3089" s="10">
        <f t="shared" si="389"/>
        <v>42724.983680555553</v>
      </c>
      <c r="U3089" s="11">
        <f t="shared" si="390"/>
        <v>2016</v>
      </c>
      <c r="V3089" t="str">
        <f t="shared" si="391"/>
        <v>Oct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5"/>
        <v>0.19384615384615383</v>
      </c>
      <c r="P3090" s="5">
        <f t="shared" si="384"/>
        <v>42</v>
      </c>
      <c r="Q3090" t="str">
        <f t="shared" si="386"/>
        <v>theater</v>
      </c>
      <c r="R3090" t="str">
        <f t="shared" si="387"/>
        <v>spaces</v>
      </c>
      <c r="S3090" s="10">
        <f t="shared" si="388"/>
        <v>41981.363969907405</v>
      </c>
      <c r="T3090" s="10">
        <f t="shared" si="389"/>
        <v>42012.361805555549</v>
      </c>
      <c r="U3090" s="11">
        <f t="shared" si="390"/>
        <v>2014</v>
      </c>
      <c r="V3090" t="str">
        <f t="shared" si="391"/>
        <v>Dec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5"/>
        <v>23.416</v>
      </c>
      <c r="P3091" s="5">
        <f t="shared" si="384"/>
        <v>130.0888888888889</v>
      </c>
      <c r="Q3091" t="str">
        <f t="shared" si="386"/>
        <v>theater</v>
      </c>
      <c r="R3091" t="str">
        <f t="shared" si="387"/>
        <v>spaces</v>
      </c>
      <c r="S3091" s="10">
        <f t="shared" si="388"/>
        <v>42528.334293981483</v>
      </c>
      <c r="T3091" s="10">
        <f t="shared" si="389"/>
        <v>42559.874305555553</v>
      </c>
      <c r="U3091" s="11">
        <f t="shared" si="390"/>
        <v>2016</v>
      </c>
      <c r="V3091" t="str">
        <f t="shared" si="391"/>
        <v>Jun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5"/>
        <v>5.0808888888888886</v>
      </c>
      <c r="P3092" s="5">
        <f t="shared" si="384"/>
        <v>1270.2222222222222</v>
      </c>
      <c r="Q3092" t="str">
        <f t="shared" si="386"/>
        <v>theater</v>
      </c>
      <c r="R3092" t="str">
        <f t="shared" si="387"/>
        <v>spaces</v>
      </c>
      <c r="S3092" s="10">
        <f t="shared" si="388"/>
        <v>42065.610474537032</v>
      </c>
      <c r="T3092" s="10">
        <f t="shared" si="389"/>
        <v>42125.568807870368</v>
      </c>
      <c r="U3092" s="11">
        <f t="shared" si="390"/>
        <v>2015</v>
      </c>
      <c r="V3092" t="str">
        <f t="shared" si="391"/>
        <v>Mar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5"/>
        <v>15.920000000000002</v>
      </c>
      <c r="P3093" s="5">
        <f t="shared" si="384"/>
        <v>88.444444444444443</v>
      </c>
      <c r="Q3093" t="str">
        <f t="shared" si="386"/>
        <v>theater</v>
      </c>
      <c r="R3093" t="str">
        <f t="shared" si="387"/>
        <v>spaces</v>
      </c>
      <c r="S3093" s="10">
        <f t="shared" si="388"/>
        <v>42566.740081018514</v>
      </c>
      <c r="T3093" s="10">
        <f t="shared" si="389"/>
        <v>42596.740081018514</v>
      </c>
      <c r="U3093" s="11">
        <f t="shared" si="390"/>
        <v>2016</v>
      </c>
      <c r="V3093" t="str">
        <f t="shared" si="391"/>
        <v>Jul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5"/>
        <v>1.1831900000000002</v>
      </c>
      <c r="P3094" s="5">
        <f t="shared" si="384"/>
        <v>56.342380952380957</v>
      </c>
      <c r="Q3094" t="str">
        <f t="shared" si="386"/>
        <v>theater</v>
      </c>
      <c r="R3094" t="str">
        <f t="shared" si="387"/>
        <v>spaces</v>
      </c>
      <c r="S3094" s="10">
        <f t="shared" si="388"/>
        <v>42255.41101851852</v>
      </c>
      <c r="T3094" s="10">
        <f t="shared" si="389"/>
        <v>42292.708333333336</v>
      </c>
      <c r="U3094" s="11">
        <f t="shared" si="390"/>
        <v>2015</v>
      </c>
      <c r="V3094" t="str">
        <f t="shared" si="391"/>
        <v>Sep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5"/>
        <v>22.75</v>
      </c>
      <c r="P3095" s="5">
        <f t="shared" si="384"/>
        <v>53.529411764705884</v>
      </c>
      <c r="Q3095" t="str">
        <f t="shared" si="386"/>
        <v>theater</v>
      </c>
      <c r="R3095" t="str">
        <f t="shared" si="387"/>
        <v>spaces</v>
      </c>
      <c r="S3095" s="10">
        <f t="shared" si="388"/>
        <v>41760.700706018513</v>
      </c>
      <c r="T3095" s="10">
        <f t="shared" si="389"/>
        <v>41790.957638888889</v>
      </c>
      <c r="U3095" s="11">
        <f t="shared" si="390"/>
        <v>2014</v>
      </c>
      <c r="V3095" t="str">
        <f t="shared" si="391"/>
        <v>May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5"/>
        <v>2.5000000000000001E-2</v>
      </c>
      <c r="P3096" s="5">
        <f t="shared" si="384"/>
        <v>25</v>
      </c>
      <c r="Q3096" t="str">
        <f t="shared" si="386"/>
        <v>theater</v>
      </c>
      <c r="R3096" t="str">
        <f t="shared" si="387"/>
        <v>spaces</v>
      </c>
      <c r="S3096" s="10">
        <f t="shared" si="388"/>
        <v>42207.587453703702</v>
      </c>
      <c r="T3096" s="10">
        <f t="shared" si="389"/>
        <v>42267.587453703702</v>
      </c>
      <c r="U3096" s="11">
        <f t="shared" si="390"/>
        <v>2015</v>
      </c>
      <c r="V3096" t="str">
        <f t="shared" si="391"/>
        <v>Jul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5"/>
        <v>0.33512064343163539</v>
      </c>
      <c r="P3097" s="5">
        <f t="shared" si="384"/>
        <v>50</v>
      </c>
      <c r="Q3097" t="str">
        <f t="shared" si="386"/>
        <v>theater</v>
      </c>
      <c r="R3097" t="str">
        <f t="shared" si="387"/>
        <v>spaces</v>
      </c>
      <c r="S3097" s="10">
        <f t="shared" si="388"/>
        <v>42522.81689814815</v>
      </c>
      <c r="T3097" s="10">
        <f t="shared" si="389"/>
        <v>42582.81689814815</v>
      </c>
      <c r="U3097" s="11">
        <f t="shared" si="390"/>
        <v>2016</v>
      </c>
      <c r="V3097" t="str">
        <f t="shared" si="391"/>
        <v>Jun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5"/>
        <v>3.9750000000000001</v>
      </c>
      <c r="P3098" s="5">
        <f t="shared" si="384"/>
        <v>56.785714285714285</v>
      </c>
      <c r="Q3098" t="str">
        <f t="shared" si="386"/>
        <v>theater</v>
      </c>
      <c r="R3098" t="str">
        <f t="shared" si="387"/>
        <v>spaces</v>
      </c>
      <c r="S3098" s="10">
        <f t="shared" si="388"/>
        <v>42114.617199074077</v>
      </c>
      <c r="T3098" s="10">
        <f t="shared" si="389"/>
        <v>42144.617199074077</v>
      </c>
      <c r="U3098" s="11">
        <f t="shared" si="390"/>
        <v>2015</v>
      </c>
      <c r="V3098" t="str">
        <f t="shared" si="391"/>
        <v>Apr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5"/>
        <v>17.150000000000002</v>
      </c>
      <c r="P3099" s="5">
        <f t="shared" si="384"/>
        <v>40.833333333333336</v>
      </c>
      <c r="Q3099" t="str">
        <f t="shared" si="386"/>
        <v>theater</v>
      </c>
      <c r="R3099" t="str">
        <f t="shared" si="387"/>
        <v>spaces</v>
      </c>
      <c r="S3099" s="10">
        <f t="shared" si="388"/>
        <v>42629.29515046296</v>
      </c>
      <c r="T3099" s="10">
        <f t="shared" si="389"/>
        <v>42650.374999999993</v>
      </c>
      <c r="U3099" s="11">
        <f t="shared" si="390"/>
        <v>2016</v>
      </c>
      <c r="V3099" t="str">
        <f t="shared" si="391"/>
        <v>Sep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5"/>
        <v>3.6080041046690612</v>
      </c>
      <c r="P3100" s="5">
        <f t="shared" si="384"/>
        <v>65.111111111111114</v>
      </c>
      <c r="Q3100" t="str">
        <f t="shared" si="386"/>
        <v>theater</v>
      </c>
      <c r="R3100" t="str">
        <f t="shared" si="387"/>
        <v>spaces</v>
      </c>
      <c r="S3100" s="10">
        <f t="shared" si="388"/>
        <v>42359.58390046296</v>
      </c>
      <c r="T3100" s="10">
        <f t="shared" si="389"/>
        <v>42407.803472222215</v>
      </c>
      <c r="U3100" s="11">
        <f t="shared" si="390"/>
        <v>2015</v>
      </c>
      <c r="V3100" t="str">
        <f t="shared" si="391"/>
        <v>Dec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5"/>
        <v>13.900000000000002</v>
      </c>
      <c r="P3101" s="5">
        <f t="shared" si="384"/>
        <v>55.6</v>
      </c>
      <c r="Q3101" t="str">
        <f t="shared" si="386"/>
        <v>theater</v>
      </c>
      <c r="R3101" t="str">
        <f t="shared" si="387"/>
        <v>spaces</v>
      </c>
      <c r="S3101" s="10">
        <f t="shared" si="388"/>
        <v>42381.981377314813</v>
      </c>
      <c r="T3101" s="10">
        <f t="shared" si="389"/>
        <v>42411.981377314813</v>
      </c>
      <c r="U3101" s="11">
        <f t="shared" si="390"/>
        <v>2016</v>
      </c>
      <c r="V3101" t="str">
        <f t="shared" si="391"/>
        <v>Jan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5"/>
        <v>15.225</v>
      </c>
      <c r="P3102" s="5">
        <f t="shared" si="384"/>
        <v>140.53846153846155</v>
      </c>
      <c r="Q3102" t="str">
        <f t="shared" si="386"/>
        <v>theater</v>
      </c>
      <c r="R3102" t="str">
        <f t="shared" si="387"/>
        <v>spaces</v>
      </c>
      <c r="S3102" s="10">
        <f t="shared" si="388"/>
        <v>41902.4140625</v>
      </c>
      <c r="T3102" s="10">
        <f t="shared" si="389"/>
        <v>41932.4140625</v>
      </c>
      <c r="U3102" s="11">
        <f t="shared" si="390"/>
        <v>2014</v>
      </c>
      <c r="V3102" t="str">
        <f t="shared" si="391"/>
        <v>Sep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5"/>
        <v>12</v>
      </c>
      <c r="P3103" s="5">
        <f t="shared" si="384"/>
        <v>25</v>
      </c>
      <c r="Q3103" t="str">
        <f t="shared" si="386"/>
        <v>theater</v>
      </c>
      <c r="R3103" t="str">
        <f t="shared" si="387"/>
        <v>spaces</v>
      </c>
      <c r="S3103" s="10">
        <f t="shared" si="388"/>
        <v>42171.175196759257</v>
      </c>
      <c r="T3103" s="10">
        <f t="shared" si="389"/>
        <v>42201.12222222222</v>
      </c>
      <c r="U3103" s="11">
        <f t="shared" si="390"/>
        <v>2015</v>
      </c>
      <c r="V3103" t="str">
        <f t="shared" si="391"/>
        <v>Jun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5"/>
        <v>39.112499999999997</v>
      </c>
      <c r="P3104" s="5">
        <f t="shared" si="384"/>
        <v>69.533333333333331</v>
      </c>
      <c r="Q3104" t="str">
        <f t="shared" si="386"/>
        <v>theater</v>
      </c>
      <c r="R3104" t="str">
        <f t="shared" si="387"/>
        <v>spaces</v>
      </c>
      <c r="S3104" s="10">
        <f t="shared" si="388"/>
        <v>42555.132152777776</v>
      </c>
      <c r="T3104" s="10">
        <f t="shared" si="389"/>
        <v>42605.132152777776</v>
      </c>
      <c r="U3104" s="11">
        <f t="shared" si="390"/>
        <v>2016</v>
      </c>
      <c r="V3104" t="str">
        <f t="shared" si="391"/>
        <v>Jul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5"/>
        <v>0.26829268292682928</v>
      </c>
      <c r="P3105" s="5">
        <f t="shared" si="384"/>
        <v>5.5</v>
      </c>
      <c r="Q3105" t="str">
        <f t="shared" si="386"/>
        <v>theater</v>
      </c>
      <c r="R3105" t="str">
        <f t="shared" si="387"/>
        <v>spaces</v>
      </c>
      <c r="S3105" s="10">
        <f t="shared" si="388"/>
        <v>42106.94798611111</v>
      </c>
      <c r="T3105" s="10">
        <f t="shared" si="389"/>
        <v>42166.94798611111</v>
      </c>
      <c r="U3105" s="11">
        <f t="shared" si="390"/>
        <v>2015</v>
      </c>
      <c r="V3105" t="str">
        <f t="shared" si="391"/>
        <v>Apr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5"/>
        <v>29.625</v>
      </c>
      <c r="P3106" s="5">
        <f t="shared" si="384"/>
        <v>237</v>
      </c>
      <c r="Q3106" t="str">
        <f t="shared" si="386"/>
        <v>theater</v>
      </c>
      <c r="R3106" t="str">
        <f t="shared" si="387"/>
        <v>spaces</v>
      </c>
      <c r="S3106" s="10">
        <f t="shared" si="388"/>
        <v>42006.70035879629</v>
      </c>
      <c r="T3106" s="10">
        <f t="shared" si="389"/>
        <v>42037.874999999993</v>
      </c>
      <c r="U3106" s="11">
        <f t="shared" si="390"/>
        <v>2015</v>
      </c>
      <c r="V3106" t="str">
        <f t="shared" si="391"/>
        <v>Jan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5"/>
        <v>42.360992301112063</v>
      </c>
      <c r="P3107" s="5">
        <f t="shared" si="384"/>
        <v>79.870967741935488</v>
      </c>
      <c r="Q3107" t="str">
        <f t="shared" si="386"/>
        <v>theater</v>
      </c>
      <c r="R3107" t="str">
        <f t="shared" si="387"/>
        <v>spaces</v>
      </c>
      <c r="S3107" s="10">
        <f t="shared" si="388"/>
        <v>41876.510601851849</v>
      </c>
      <c r="T3107" s="10">
        <f t="shared" si="389"/>
        <v>41931</v>
      </c>
      <c r="U3107" s="11">
        <f t="shared" si="390"/>
        <v>2014</v>
      </c>
      <c r="V3107" t="str">
        <f t="shared" si="391"/>
        <v>Aug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5"/>
        <v>4.1000000000000005</v>
      </c>
      <c r="P3108" s="5">
        <f t="shared" si="384"/>
        <v>10.25</v>
      </c>
      <c r="Q3108" t="str">
        <f t="shared" si="386"/>
        <v>theater</v>
      </c>
      <c r="R3108" t="str">
        <f t="shared" si="387"/>
        <v>spaces</v>
      </c>
      <c r="S3108" s="10">
        <f t="shared" si="388"/>
        <v>42241.22078703704</v>
      </c>
      <c r="T3108" s="10">
        <f t="shared" si="389"/>
        <v>42263.708333333336</v>
      </c>
      <c r="U3108" s="11">
        <f t="shared" si="390"/>
        <v>2015</v>
      </c>
      <c r="V3108" t="str">
        <f t="shared" si="391"/>
        <v>Aug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5"/>
        <v>19.762499999999999</v>
      </c>
      <c r="P3109" s="5">
        <f t="shared" si="384"/>
        <v>272.58620689655174</v>
      </c>
      <c r="Q3109" t="str">
        <f t="shared" si="386"/>
        <v>theater</v>
      </c>
      <c r="R3109" t="str">
        <f t="shared" si="387"/>
        <v>spaces</v>
      </c>
      <c r="S3109" s="10">
        <f t="shared" si="388"/>
        <v>42128.605914351843</v>
      </c>
      <c r="T3109" s="10">
        <f t="shared" si="389"/>
        <v>42135.605914351843</v>
      </c>
      <c r="U3109" s="11">
        <f t="shared" si="390"/>
        <v>2015</v>
      </c>
      <c r="V3109" t="str">
        <f t="shared" si="391"/>
        <v>May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5"/>
        <v>5.1999999999999998E-2</v>
      </c>
      <c r="P3110" s="5">
        <f t="shared" si="384"/>
        <v>13</v>
      </c>
      <c r="Q3110" t="str">
        <f t="shared" si="386"/>
        <v>theater</v>
      </c>
      <c r="R3110" t="str">
        <f t="shared" si="387"/>
        <v>spaces</v>
      </c>
      <c r="S3110" s="10">
        <f t="shared" si="388"/>
        <v>42062.47215277778</v>
      </c>
      <c r="T3110" s="10">
        <f t="shared" si="389"/>
        <v>42122.430486111109</v>
      </c>
      <c r="U3110" s="11">
        <f t="shared" si="390"/>
        <v>2015</v>
      </c>
      <c r="V3110" t="str">
        <f t="shared" si="391"/>
        <v>Feb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5"/>
        <v>25.030188679245285</v>
      </c>
      <c r="P3111" s="5">
        <f t="shared" si="384"/>
        <v>58.184210526315788</v>
      </c>
      <c r="Q3111" t="str">
        <f t="shared" si="386"/>
        <v>theater</v>
      </c>
      <c r="R3111" t="str">
        <f t="shared" si="387"/>
        <v>spaces</v>
      </c>
      <c r="S3111" s="10">
        <f t="shared" si="388"/>
        <v>41843.916782407403</v>
      </c>
      <c r="T3111" s="10">
        <f t="shared" si="389"/>
        <v>41878.916782407403</v>
      </c>
      <c r="U3111" s="11">
        <f t="shared" si="390"/>
        <v>2014</v>
      </c>
      <c r="V3111" t="str">
        <f t="shared" si="391"/>
        <v>Jul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5"/>
        <v>0.04</v>
      </c>
      <c r="P3112" s="5">
        <f t="shared" si="384"/>
        <v>10</v>
      </c>
      <c r="Q3112" t="str">
        <f t="shared" si="386"/>
        <v>theater</v>
      </c>
      <c r="R3112" t="str">
        <f t="shared" si="387"/>
        <v>spaces</v>
      </c>
      <c r="S3112" s="10">
        <f t="shared" si="388"/>
        <v>42744.823136574072</v>
      </c>
      <c r="T3112" s="10">
        <f t="shared" si="389"/>
        <v>42784.823136574072</v>
      </c>
      <c r="U3112" s="11">
        <f t="shared" si="390"/>
        <v>2017</v>
      </c>
      <c r="V3112" t="str">
        <f t="shared" si="391"/>
        <v>Jan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5"/>
        <v>26.640000000000004</v>
      </c>
      <c r="P3113" s="5">
        <f t="shared" si="384"/>
        <v>70.10526315789474</v>
      </c>
      <c r="Q3113" t="str">
        <f t="shared" si="386"/>
        <v>theater</v>
      </c>
      <c r="R3113" t="str">
        <f t="shared" si="387"/>
        <v>spaces</v>
      </c>
      <c r="S3113" s="10">
        <f t="shared" si="388"/>
        <v>41885.38680555555</v>
      </c>
      <c r="T3113" s="10">
        <f t="shared" si="389"/>
        <v>41916.38680555555</v>
      </c>
      <c r="U3113" s="11">
        <f t="shared" si="390"/>
        <v>2014</v>
      </c>
      <c r="V3113" t="str">
        <f t="shared" si="391"/>
        <v>Sep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5"/>
        <v>4.7363636363636363</v>
      </c>
      <c r="P3114" s="5">
        <f t="shared" si="384"/>
        <v>57.888888888888886</v>
      </c>
      <c r="Q3114" t="str">
        <f t="shared" si="386"/>
        <v>theater</v>
      </c>
      <c r="R3114" t="str">
        <f t="shared" si="387"/>
        <v>spaces</v>
      </c>
      <c r="S3114" s="10">
        <f t="shared" si="388"/>
        <v>42614.913587962961</v>
      </c>
      <c r="T3114" s="10">
        <f t="shared" si="389"/>
        <v>42674.913587962961</v>
      </c>
      <c r="U3114" s="11">
        <f t="shared" si="390"/>
        <v>2016</v>
      </c>
      <c r="V3114" t="str">
        <f t="shared" si="391"/>
        <v>Sep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5"/>
        <v>4.2435339894712749</v>
      </c>
      <c r="P3115" s="5">
        <f t="shared" si="384"/>
        <v>125.27027027027027</v>
      </c>
      <c r="Q3115" t="str">
        <f t="shared" si="386"/>
        <v>theater</v>
      </c>
      <c r="R3115" t="str">
        <f t="shared" si="387"/>
        <v>spaces</v>
      </c>
      <c r="S3115" s="10">
        <f t="shared" si="388"/>
        <v>42081.522939814815</v>
      </c>
      <c r="T3115" s="10">
        <f t="shared" si="389"/>
        <v>42111.522939814815</v>
      </c>
      <c r="U3115" s="11">
        <f t="shared" si="390"/>
        <v>2015</v>
      </c>
      <c r="V3115" t="str">
        <f t="shared" si="391"/>
        <v>Mar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5"/>
        <v>0</v>
      </c>
      <c r="P3116" s="5">
        <f t="shared" si="384"/>
        <v>0</v>
      </c>
      <c r="Q3116" t="str">
        <f t="shared" si="386"/>
        <v>theater</v>
      </c>
      <c r="R3116" t="str">
        <f t="shared" si="387"/>
        <v>spaces</v>
      </c>
      <c r="S3116" s="10">
        <f t="shared" si="388"/>
        <v>41843.42418981481</v>
      </c>
      <c r="T3116" s="10">
        <f t="shared" si="389"/>
        <v>41903.42418981481</v>
      </c>
      <c r="U3116" s="11">
        <f t="shared" si="390"/>
        <v>2014</v>
      </c>
      <c r="V3116" t="str">
        <f t="shared" si="391"/>
        <v>Jul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5"/>
        <v>3</v>
      </c>
      <c r="P3117" s="5">
        <f t="shared" si="384"/>
        <v>300</v>
      </c>
      <c r="Q3117" t="str">
        <f t="shared" si="386"/>
        <v>theater</v>
      </c>
      <c r="R3117" t="str">
        <f t="shared" si="387"/>
        <v>spaces</v>
      </c>
      <c r="S3117" s="10">
        <f t="shared" si="388"/>
        <v>42496.238738425927</v>
      </c>
      <c r="T3117" s="10">
        <f t="shared" si="389"/>
        <v>42526.238738425927</v>
      </c>
      <c r="U3117" s="11">
        <f t="shared" si="390"/>
        <v>2016</v>
      </c>
      <c r="V3117" t="str">
        <f t="shared" si="391"/>
        <v>May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5"/>
        <v>57.333333333333336</v>
      </c>
      <c r="P3118" s="5">
        <f t="shared" si="384"/>
        <v>43</v>
      </c>
      <c r="Q3118" t="str">
        <f t="shared" si="386"/>
        <v>theater</v>
      </c>
      <c r="R3118" t="str">
        <f t="shared" si="387"/>
        <v>spaces</v>
      </c>
      <c r="S3118" s="10">
        <f t="shared" si="388"/>
        <v>42081.30700231481</v>
      </c>
      <c r="T3118" s="10">
        <f t="shared" si="389"/>
        <v>42095.30700231481</v>
      </c>
      <c r="U3118" s="11">
        <f t="shared" si="390"/>
        <v>2015</v>
      </c>
      <c r="V3118" t="str">
        <f t="shared" si="391"/>
        <v>Mar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5"/>
        <v>0.1</v>
      </c>
      <c r="P3119" s="5">
        <f t="shared" si="384"/>
        <v>1</v>
      </c>
      <c r="Q3119" t="str">
        <f t="shared" si="386"/>
        <v>theater</v>
      </c>
      <c r="R3119" t="str">
        <f t="shared" si="387"/>
        <v>spaces</v>
      </c>
      <c r="S3119" s="10">
        <f t="shared" si="388"/>
        <v>42509.166203703695</v>
      </c>
      <c r="T3119" s="10">
        <f t="shared" si="389"/>
        <v>42517.341666666667</v>
      </c>
      <c r="U3119" s="11">
        <f t="shared" si="390"/>
        <v>2016</v>
      </c>
      <c r="V3119" t="str">
        <f t="shared" si="391"/>
        <v>May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5"/>
        <v>0.31</v>
      </c>
      <c r="P3120" s="5">
        <f t="shared" si="384"/>
        <v>775</v>
      </c>
      <c r="Q3120" t="str">
        <f t="shared" si="386"/>
        <v>theater</v>
      </c>
      <c r="R3120" t="str">
        <f t="shared" si="387"/>
        <v>spaces</v>
      </c>
      <c r="S3120" s="10">
        <f t="shared" si="388"/>
        <v>42534.441238425927</v>
      </c>
      <c r="T3120" s="10">
        <f t="shared" si="389"/>
        <v>42553.441238425927</v>
      </c>
      <c r="U3120" s="11">
        <f t="shared" si="390"/>
        <v>2016</v>
      </c>
      <c r="V3120" t="str">
        <f t="shared" si="391"/>
        <v>Jun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5"/>
        <v>0.05</v>
      </c>
      <c r="P3121" s="5">
        <f t="shared" si="384"/>
        <v>5</v>
      </c>
      <c r="Q3121" t="str">
        <f t="shared" si="386"/>
        <v>theater</v>
      </c>
      <c r="R3121" t="str">
        <f t="shared" si="387"/>
        <v>spaces</v>
      </c>
      <c r="S3121" s="10">
        <f t="shared" si="388"/>
        <v>42059.837175925924</v>
      </c>
      <c r="T3121" s="10">
        <f t="shared" si="389"/>
        <v>42089.795509259253</v>
      </c>
      <c r="U3121" s="11">
        <f t="shared" si="390"/>
        <v>2015</v>
      </c>
      <c r="V3121" t="str">
        <f t="shared" si="391"/>
        <v>Feb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5"/>
        <v>9.8461538461538465E-3</v>
      </c>
      <c r="P3122" s="5">
        <f t="shared" si="384"/>
        <v>12.8</v>
      </c>
      <c r="Q3122" t="str">
        <f t="shared" si="386"/>
        <v>theater</v>
      </c>
      <c r="R3122" t="str">
        <f t="shared" si="387"/>
        <v>spaces</v>
      </c>
      <c r="S3122" s="10">
        <f t="shared" si="388"/>
        <v>42435.733749999999</v>
      </c>
      <c r="T3122" s="10">
        <f t="shared" si="389"/>
        <v>42495.692083333335</v>
      </c>
      <c r="U3122" s="11">
        <f t="shared" si="390"/>
        <v>2016</v>
      </c>
      <c r="V3122" t="str">
        <f t="shared" si="391"/>
        <v>Mar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5"/>
        <v>0.66666666666666674</v>
      </c>
      <c r="P3123" s="5">
        <f t="shared" si="384"/>
        <v>10</v>
      </c>
      <c r="Q3123" t="str">
        <f t="shared" si="386"/>
        <v>theater</v>
      </c>
      <c r="R3123" t="str">
        <f t="shared" si="387"/>
        <v>spaces</v>
      </c>
      <c r="S3123" s="10">
        <f t="shared" si="388"/>
        <v>41848.471469907403</v>
      </c>
      <c r="T3123" s="10">
        <f t="shared" si="389"/>
        <v>41908.471469907403</v>
      </c>
      <c r="U3123" s="11">
        <f t="shared" si="390"/>
        <v>2014</v>
      </c>
      <c r="V3123" t="str">
        <f t="shared" si="391"/>
        <v>Jul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5"/>
        <v>58.291457286432156</v>
      </c>
      <c r="P3124" s="5">
        <f t="shared" si="384"/>
        <v>58</v>
      </c>
      <c r="Q3124" t="str">
        <f t="shared" si="386"/>
        <v>theater</v>
      </c>
      <c r="R3124" t="str">
        <f t="shared" si="387"/>
        <v>spaces</v>
      </c>
      <c r="S3124" s="10">
        <f t="shared" si="388"/>
        <v>42678.723749999997</v>
      </c>
      <c r="T3124" s="10">
        <f t="shared" si="389"/>
        <v>42683.765416666669</v>
      </c>
      <c r="U3124" s="11">
        <f t="shared" si="390"/>
        <v>2016</v>
      </c>
      <c r="V3124" t="str">
        <f t="shared" si="391"/>
        <v>Nov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5"/>
        <v>68.153599999999997</v>
      </c>
      <c r="P3125" s="5">
        <f t="shared" si="384"/>
        <v>244.80459770114942</v>
      </c>
      <c r="Q3125" t="str">
        <f t="shared" si="386"/>
        <v>theater</v>
      </c>
      <c r="R3125" t="str">
        <f t="shared" si="387"/>
        <v>spaces</v>
      </c>
      <c r="S3125" s="10">
        <f t="shared" si="388"/>
        <v>42530.784699074073</v>
      </c>
      <c r="T3125" s="10">
        <f t="shared" si="389"/>
        <v>42560.784699074073</v>
      </c>
      <c r="U3125" s="11">
        <f t="shared" si="390"/>
        <v>2016</v>
      </c>
      <c r="V3125" t="str">
        <f t="shared" si="391"/>
        <v>Jun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5"/>
        <v>3.2499999999999999E-3</v>
      </c>
      <c r="P3126" s="5">
        <f t="shared" si="384"/>
        <v>6.5</v>
      </c>
      <c r="Q3126" t="str">
        <f t="shared" si="386"/>
        <v>theater</v>
      </c>
      <c r="R3126" t="str">
        <f t="shared" si="387"/>
        <v>spaces</v>
      </c>
      <c r="S3126" s="10">
        <f t="shared" si="388"/>
        <v>41977.571770833332</v>
      </c>
      <c r="T3126" s="10">
        <f t="shared" si="389"/>
        <v>42037.571770833332</v>
      </c>
      <c r="U3126" s="11">
        <f t="shared" si="390"/>
        <v>2014</v>
      </c>
      <c r="V3126" t="str">
        <f t="shared" si="391"/>
        <v>Dec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5"/>
        <v>0</v>
      </c>
      <c r="P3127" s="5">
        <f t="shared" si="384"/>
        <v>0</v>
      </c>
      <c r="Q3127" t="str">
        <f t="shared" si="386"/>
        <v>theater</v>
      </c>
      <c r="R3127" t="str">
        <f t="shared" si="387"/>
        <v>spaces</v>
      </c>
      <c r="S3127" s="10">
        <f t="shared" si="388"/>
        <v>42345.998518518514</v>
      </c>
      <c r="T3127" s="10">
        <f t="shared" si="389"/>
        <v>42375.998518518514</v>
      </c>
      <c r="U3127" s="11">
        <f t="shared" si="390"/>
        <v>2015</v>
      </c>
      <c r="V3127" t="str">
        <f t="shared" si="391"/>
        <v>Dec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5"/>
        <v>4.16</v>
      </c>
      <c r="P3128" s="5">
        <f t="shared" si="384"/>
        <v>61.176470588235297</v>
      </c>
      <c r="Q3128" t="str">
        <f t="shared" si="386"/>
        <v>theater</v>
      </c>
      <c r="R3128" t="str">
        <f t="shared" si="387"/>
        <v>spaces</v>
      </c>
      <c r="S3128" s="10">
        <f t="shared" si="388"/>
        <v>42426.809745370374</v>
      </c>
      <c r="T3128" s="10">
        <f t="shared" si="389"/>
        <v>42456.768078703702</v>
      </c>
      <c r="U3128" s="11">
        <f t="shared" si="390"/>
        <v>2016</v>
      </c>
      <c r="V3128" t="str">
        <f t="shared" si="391"/>
        <v>Feb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5"/>
        <v>0</v>
      </c>
      <c r="P3129" s="5">
        <f t="shared" si="384"/>
        <v>0</v>
      </c>
      <c r="Q3129" t="str">
        <f t="shared" si="386"/>
        <v>theater</v>
      </c>
      <c r="R3129" t="str">
        <f t="shared" si="387"/>
        <v>spaces</v>
      </c>
      <c r="S3129" s="10">
        <f t="shared" si="388"/>
        <v>42034.648483796293</v>
      </c>
      <c r="T3129" s="10">
        <f t="shared" si="389"/>
        <v>42064.648483796293</v>
      </c>
      <c r="U3129" s="11">
        <f t="shared" si="390"/>
        <v>2015</v>
      </c>
      <c r="V3129" t="str">
        <f t="shared" si="391"/>
        <v>Jan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5"/>
        <v>108.60666666666667</v>
      </c>
      <c r="P3130" s="5">
        <f t="shared" si="384"/>
        <v>139.23931623931625</v>
      </c>
      <c r="Q3130" t="str">
        <f t="shared" si="386"/>
        <v>theater</v>
      </c>
      <c r="R3130" t="str">
        <f t="shared" si="387"/>
        <v>plays</v>
      </c>
      <c r="S3130" s="10">
        <f t="shared" si="388"/>
        <v>42780.617372685178</v>
      </c>
      <c r="T3130" s="10">
        <f t="shared" si="389"/>
        <v>42810.575706018521</v>
      </c>
      <c r="U3130" s="11">
        <f t="shared" si="390"/>
        <v>2017</v>
      </c>
      <c r="V3130" t="str">
        <f t="shared" si="391"/>
        <v>Feb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5"/>
        <v>0.8</v>
      </c>
      <c r="P3131" s="5">
        <f t="shared" si="384"/>
        <v>10</v>
      </c>
      <c r="Q3131" t="str">
        <f t="shared" si="386"/>
        <v>theater</v>
      </c>
      <c r="R3131" t="str">
        <f t="shared" si="387"/>
        <v>plays</v>
      </c>
      <c r="S3131" s="10">
        <f t="shared" si="388"/>
        <v>42803.634479166663</v>
      </c>
      <c r="T3131" s="10">
        <f t="shared" si="389"/>
        <v>42843.592812499999</v>
      </c>
      <c r="U3131" s="11">
        <f t="shared" si="390"/>
        <v>2017</v>
      </c>
      <c r="V3131" t="str">
        <f t="shared" si="391"/>
        <v>Mar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5"/>
        <v>3.75</v>
      </c>
      <c r="P3132" s="5">
        <f t="shared" si="384"/>
        <v>93.75</v>
      </c>
      <c r="Q3132" t="str">
        <f t="shared" si="386"/>
        <v>theater</v>
      </c>
      <c r="R3132" t="str">
        <f t="shared" si="387"/>
        <v>plays</v>
      </c>
      <c r="S3132" s="10">
        <f t="shared" si="388"/>
        <v>42808.431898148141</v>
      </c>
      <c r="T3132" s="10">
        <f t="shared" si="389"/>
        <v>42838.999305555553</v>
      </c>
      <c r="U3132" s="11">
        <f t="shared" si="390"/>
        <v>2017</v>
      </c>
      <c r="V3132" t="str">
        <f t="shared" si="391"/>
        <v>Mar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5"/>
        <v>15.731707317073171</v>
      </c>
      <c r="P3133" s="5">
        <f t="shared" si="384"/>
        <v>53.75</v>
      </c>
      <c r="Q3133" t="str">
        <f t="shared" si="386"/>
        <v>theater</v>
      </c>
      <c r="R3133" t="str">
        <f t="shared" si="387"/>
        <v>plays</v>
      </c>
      <c r="S3133" s="10">
        <f t="shared" si="388"/>
        <v>42803.370891203704</v>
      </c>
      <c r="T3133" s="10">
        <f t="shared" si="389"/>
        <v>42833.329224537032</v>
      </c>
      <c r="U3133" s="11">
        <f t="shared" si="390"/>
        <v>2017</v>
      </c>
      <c r="V3133" t="str">
        <f t="shared" si="391"/>
        <v>Mar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5"/>
        <v>3.3333333333333333E-2</v>
      </c>
      <c r="P3134" s="5">
        <f t="shared" si="384"/>
        <v>10</v>
      </c>
      <c r="Q3134" t="str">
        <f t="shared" si="386"/>
        <v>theater</v>
      </c>
      <c r="R3134" t="str">
        <f t="shared" si="387"/>
        <v>plays</v>
      </c>
      <c r="S3134" s="10">
        <f t="shared" si="388"/>
        <v>42786.141898148147</v>
      </c>
      <c r="T3134" s="10">
        <f t="shared" si="389"/>
        <v>42846.100231481476</v>
      </c>
      <c r="U3134" s="11">
        <f t="shared" si="390"/>
        <v>2017</v>
      </c>
      <c r="V3134" t="str">
        <f t="shared" si="391"/>
        <v>Feb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5"/>
        <v>108</v>
      </c>
      <c r="P3135" s="5">
        <f t="shared" si="384"/>
        <v>33.75</v>
      </c>
      <c r="Q3135" t="str">
        <f t="shared" si="386"/>
        <v>theater</v>
      </c>
      <c r="R3135" t="str">
        <f t="shared" si="387"/>
        <v>plays</v>
      </c>
      <c r="S3135" s="10">
        <f t="shared" si="388"/>
        <v>42788.356874999998</v>
      </c>
      <c r="T3135" s="10">
        <f t="shared" si="389"/>
        <v>42818.315208333333</v>
      </c>
      <c r="U3135" s="11">
        <f t="shared" si="390"/>
        <v>2017</v>
      </c>
      <c r="V3135" t="str">
        <f t="shared" si="391"/>
        <v>Feb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5"/>
        <v>22.5</v>
      </c>
      <c r="P3136" s="5">
        <f t="shared" si="384"/>
        <v>18.75</v>
      </c>
      <c r="Q3136" t="str">
        <f t="shared" si="386"/>
        <v>theater</v>
      </c>
      <c r="R3136" t="str">
        <f t="shared" si="387"/>
        <v>plays</v>
      </c>
      <c r="S3136" s="10">
        <f t="shared" si="388"/>
        <v>42800.511793981481</v>
      </c>
      <c r="T3136" s="10">
        <f t="shared" si="389"/>
        <v>42821.470127314817</v>
      </c>
      <c r="U3136" s="11">
        <f t="shared" si="390"/>
        <v>2017</v>
      </c>
      <c r="V3136" t="str">
        <f t="shared" si="391"/>
        <v>Mar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5"/>
        <v>20.849420849420849</v>
      </c>
      <c r="P3137" s="5">
        <f t="shared" si="384"/>
        <v>23.142857142857142</v>
      </c>
      <c r="Q3137" t="str">
        <f t="shared" si="386"/>
        <v>theater</v>
      </c>
      <c r="R3137" t="str">
        <f t="shared" si="387"/>
        <v>plays</v>
      </c>
      <c r="S3137" s="10">
        <f t="shared" si="388"/>
        <v>42806.943530092591</v>
      </c>
      <c r="T3137" s="10">
        <f t="shared" si="389"/>
        <v>42828.943530092591</v>
      </c>
      <c r="U3137" s="11">
        <f t="shared" si="390"/>
        <v>2017</v>
      </c>
      <c r="V3137" t="str">
        <f t="shared" si="391"/>
        <v>Mar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5"/>
        <v>127.8</v>
      </c>
      <c r="P3138" s="5">
        <f t="shared" ref="P3138:P3201" si="392">IFERROR(E3138/L3138,0)</f>
        <v>29.045454545454547</v>
      </c>
      <c r="Q3138" t="str">
        <f t="shared" si="386"/>
        <v>theater</v>
      </c>
      <c r="R3138" t="str">
        <f t="shared" si="387"/>
        <v>plays</v>
      </c>
      <c r="S3138" s="10">
        <f t="shared" si="388"/>
        <v>42789.25409722222</v>
      </c>
      <c r="T3138" s="10">
        <f t="shared" si="389"/>
        <v>42825.749305555553</v>
      </c>
      <c r="U3138" s="11">
        <f t="shared" si="390"/>
        <v>2017</v>
      </c>
      <c r="V3138" t="str">
        <f t="shared" si="391"/>
        <v>Feb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3">(E3139/D3139)*100</f>
        <v>3.3333333333333335</v>
      </c>
      <c r="P3139" s="5">
        <f t="shared" si="392"/>
        <v>50</v>
      </c>
      <c r="Q3139" t="str">
        <f t="shared" ref="Q3139:Q3202" si="394">LEFT(N3139,FIND("/",N3139)-1)</f>
        <v>theater</v>
      </c>
      <c r="R3139" t="str">
        <f t="shared" ref="R3139:R3202" si="395">MID(N3139,FIND("/",N3139)+1,9999)</f>
        <v>plays</v>
      </c>
      <c r="S3139" s="10">
        <f t="shared" ref="S3139:S3202" si="396">(((J3139/60)/60)/24)+DATE(1970,1,1)+(-5/24)</f>
        <v>42807.676724537036</v>
      </c>
      <c r="T3139" s="10">
        <f t="shared" ref="T3139:T3202" si="397">(((I3139/60)/60)/24)+DATE(1970,1,1)+(-5/24)</f>
        <v>42858.591666666667</v>
      </c>
      <c r="U3139" s="11">
        <f t="shared" ref="U3139:U3202" si="398">YEAR(S3139)</f>
        <v>2017</v>
      </c>
      <c r="V3139" t="str">
        <f t="shared" ref="V3139:V3202" si="399">TEXT(S3139, "mmm")</f>
        <v>Mar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3"/>
        <v>0</v>
      </c>
      <c r="P3140" s="5">
        <f t="shared" si="392"/>
        <v>0</v>
      </c>
      <c r="Q3140" t="str">
        <f t="shared" si="394"/>
        <v>theater</v>
      </c>
      <c r="R3140" t="str">
        <f t="shared" si="395"/>
        <v>plays</v>
      </c>
      <c r="S3140" s="10">
        <f t="shared" si="396"/>
        <v>42809.437581018516</v>
      </c>
      <c r="T3140" s="10">
        <f t="shared" si="397"/>
        <v>42828.437581018516</v>
      </c>
      <c r="U3140" s="11">
        <f t="shared" si="398"/>
        <v>2017</v>
      </c>
      <c r="V3140" t="str">
        <f t="shared" si="399"/>
        <v>Mar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3"/>
        <v>5.4</v>
      </c>
      <c r="P3141" s="5">
        <f t="shared" si="392"/>
        <v>450</v>
      </c>
      <c r="Q3141" t="str">
        <f t="shared" si="394"/>
        <v>theater</v>
      </c>
      <c r="R3141" t="str">
        <f t="shared" si="395"/>
        <v>plays</v>
      </c>
      <c r="S3141" s="10">
        <f t="shared" si="396"/>
        <v>42785.062037037038</v>
      </c>
      <c r="T3141" s="10">
        <f t="shared" si="397"/>
        <v>42818.981249999997</v>
      </c>
      <c r="U3141" s="11">
        <f t="shared" si="398"/>
        <v>2017</v>
      </c>
      <c r="V3141" t="str">
        <f t="shared" si="399"/>
        <v>Feb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3"/>
        <v>0.96</v>
      </c>
      <c r="P3142" s="5">
        <f t="shared" si="392"/>
        <v>24</v>
      </c>
      <c r="Q3142" t="str">
        <f t="shared" si="394"/>
        <v>theater</v>
      </c>
      <c r="R3142" t="str">
        <f t="shared" si="395"/>
        <v>plays</v>
      </c>
      <c r="S3142" s="10">
        <f t="shared" si="396"/>
        <v>42802.510451388887</v>
      </c>
      <c r="T3142" s="10">
        <f t="shared" si="397"/>
        <v>42832.468784722216</v>
      </c>
      <c r="U3142" s="11">
        <f t="shared" si="398"/>
        <v>2017</v>
      </c>
      <c r="V3142" t="str">
        <f t="shared" si="399"/>
        <v>Mar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3"/>
        <v>51.6</v>
      </c>
      <c r="P3143" s="5">
        <f t="shared" si="392"/>
        <v>32.25</v>
      </c>
      <c r="Q3143" t="str">
        <f t="shared" si="394"/>
        <v>theater</v>
      </c>
      <c r="R3143" t="str">
        <f t="shared" si="395"/>
        <v>plays</v>
      </c>
      <c r="S3143" s="10">
        <f t="shared" si="396"/>
        <v>42800.544999999998</v>
      </c>
      <c r="T3143" s="10">
        <f t="shared" si="397"/>
        <v>42841.624999999993</v>
      </c>
      <c r="U3143" s="11">
        <f t="shared" si="398"/>
        <v>2017</v>
      </c>
      <c r="V3143" t="str">
        <f t="shared" si="399"/>
        <v>Mar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3"/>
        <v>1.6363636363636365</v>
      </c>
      <c r="P3144" s="5">
        <f t="shared" si="392"/>
        <v>15</v>
      </c>
      <c r="Q3144" t="str">
        <f t="shared" si="394"/>
        <v>theater</v>
      </c>
      <c r="R3144" t="str">
        <f t="shared" si="395"/>
        <v>plays</v>
      </c>
      <c r="S3144" s="10">
        <f t="shared" si="396"/>
        <v>42783.304849537039</v>
      </c>
      <c r="T3144" s="10">
        <f t="shared" si="397"/>
        <v>42813.263182870367</v>
      </c>
      <c r="U3144" s="11">
        <f t="shared" si="398"/>
        <v>2017</v>
      </c>
      <c r="V3144" t="str">
        <f t="shared" si="399"/>
        <v>Feb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3"/>
        <v>0</v>
      </c>
      <c r="P3145" s="5">
        <f t="shared" si="392"/>
        <v>0</v>
      </c>
      <c r="Q3145" t="str">
        <f t="shared" si="394"/>
        <v>theater</v>
      </c>
      <c r="R3145" t="str">
        <f t="shared" si="395"/>
        <v>plays</v>
      </c>
      <c r="S3145" s="10">
        <f t="shared" si="396"/>
        <v>42808.149953703702</v>
      </c>
      <c r="T3145" s="10">
        <f t="shared" si="397"/>
        <v>42834.149953703702</v>
      </c>
      <c r="U3145" s="11">
        <f t="shared" si="398"/>
        <v>2017</v>
      </c>
      <c r="V3145" t="str">
        <f t="shared" si="399"/>
        <v>Mar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3"/>
        <v>75.400000000000006</v>
      </c>
      <c r="P3146" s="5">
        <f t="shared" si="392"/>
        <v>251.33333333333334</v>
      </c>
      <c r="Q3146" t="str">
        <f t="shared" si="394"/>
        <v>theater</v>
      </c>
      <c r="R3146" t="str">
        <f t="shared" si="395"/>
        <v>plays</v>
      </c>
      <c r="S3146" s="10">
        <f t="shared" si="396"/>
        <v>42796.329942129632</v>
      </c>
      <c r="T3146" s="10">
        <f t="shared" si="397"/>
        <v>42813.041666666664</v>
      </c>
      <c r="U3146" s="11">
        <f t="shared" si="398"/>
        <v>2017</v>
      </c>
      <c r="V3146" t="str">
        <f t="shared" si="399"/>
        <v>Mar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3"/>
        <v>0</v>
      </c>
      <c r="P3147" s="5">
        <f t="shared" si="392"/>
        <v>0</v>
      </c>
      <c r="Q3147" t="str">
        <f t="shared" si="394"/>
        <v>theater</v>
      </c>
      <c r="R3147" t="str">
        <f t="shared" si="395"/>
        <v>plays</v>
      </c>
      <c r="S3147" s="10">
        <f t="shared" si="396"/>
        <v>42761.832569444443</v>
      </c>
      <c r="T3147" s="10">
        <f t="shared" si="397"/>
        <v>42821.790902777771</v>
      </c>
      <c r="U3147" s="11">
        <f t="shared" si="398"/>
        <v>2017</v>
      </c>
      <c r="V3147" t="str">
        <f t="shared" si="399"/>
        <v>Jan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3"/>
        <v>10.5</v>
      </c>
      <c r="P3148" s="5">
        <f t="shared" si="392"/>
        <v>437.5</v>
      </c>
      <c r="Q3148" t="str">
        <f t="shared" si="394"/>
        <v>theater</v>
      </c>
      <c r="R3148" t="str">
        <f t="shared" si="395"/>
        <v>plays</v>
      </c>
      <c r="S3148" s="10">
        <f t="shared" si="396"/>
        <v>42796.474143518521</v>
      </c>
      <c r="T3148" s="10">
        <f t="shared" si="397"/>
        <v>42841.432476851849</v>
      </c>
      <c r="U3148" s="11">
        <f t="shared" si="398"/>
        <v>2017</v>
      </c>
      <c r="V3148" t="str">
        <f t="shared" si="399"/>
        <v>Mar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3"/>
        <v>117.52499999999999</v>
      </c>
      <c r="P3149" s="5">
        <f t="shared" si="392"/>
        <v>110.35211267605634</v>
      </c>
      <c r="Q3149" t="str">
        <f t="shared" si="394"/>
        <v>theater</v>
      </c>
      <c r="R3149" t="str">
        <f t="shared" si="395"/>
        <v>plays</v>
      </c>
      <c r="S3149" s="10">
        <f t="shared" si="396"/>
        <v>41909.761053240742</v>
      </c>
      <c r="T3149" s="10">
        <f t="shared" si="397"/>
        <v>41949.802719907406</v>
      </c>
      <c r="U3149" s="11">
        <f t="shared" si="398"/>
        <v>2014</v>
      </c>
      <c r="V3149" t="str">
        <f t="shared" si="399"/>
        <v>Sep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3"/>
        <v>131.16666666666669</v>
      </c>
      <c r="P3150" s="5">
        <f t="shared" si="392"/>
        <v>41.421052631578945</v>
      </c>
      <c r="Q3150" t="str">
        <f t="shared" si="394"/>
        <v>theater</v>
      </c>
      <c r="R3150" t="str">
        <f t="shared" si="395"/>
        <v>plays</v>
      </c>
      <c r="S3150" s="10">
        <f t="shared" si="396"/>
        <v>41891.456990740735</v>
      </c>
      <c r="T3150" s="10">
        <f t="shared" si="397"/>
        <v>41912.958333333328</v>
      </c>
      <c r="U3150" s="11">
        <f t="shared" si="398"/>
        <v>2014</v>
      </c>
      <c r="V3150" t="str">
        <f t="shared" si="399"/>
        <v>Sep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3"/>
        <v>104</v>
      </c>
      <c r="P3151" s="5">
        <f t="shared" si="392"/>
        <v>52</v>
      </c>
      <c r="Q3151" t="str">
        <f t="shared" si="394"/>
        <v>theater</v>
      </c>
      <c r="R3151" t="str">
        <f t="shared" si="395"/>
        <v>plays</v>
      </c>
      <c r="S3151" s="10">
        <f t="shared" si="396"/>
        <v>41225.809027777774</v>
      </c>
      <c r="T3151" s="10">
        <f t="shared" si="397"/>
        <v>41249.875</v>
      </c>
      <c r="U3151" s="11">
        <f t="shared" si="398"/>
        <v>2012</v>
      </c>
      <c r="V3151" t="str">
        <f t="shared" si="399"/>
        <v>Nov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3"/>
        <v>101</v>
      </c>
      <c r="P3152" s="5">
        <f t="shared" si="392"/>
        <v>33.990384615384613</v>
      </c>
      <c r="Q3152" t="str">
        <f t="shared" si="394"/>
        <v>theater</v>
      </c>
      <c r="R3152" t="str">
        <f t="shared" si="395"/>
        <v>plays</v>
      </c>
      <c r="S3152" s="10">
        <f t="shared" si="396"/>
        <v>40478.055590277778</v>
      </c>
      <c r="T3152" s="10">
        <f t="shared" si="397"/>
        <v>40567.958333333328</v>
      </c>
      <c r="U3152" s="11">
        <f t="shared" si="398"/>
        <v>2010</v>
      </c>
      <c r="V3152" t="str">
        <f t="shared" si="399"/>
        <v>Oct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3"/>
        <v>100.4</v>
      </c>
      <c r="P3153" s="5">
        <f t="shared" si="392"/>
        <v>103.35294117647059</v>
      </c>
      <c r="Q3153" t="str">
        <f t="shared" si="394"/>
        <v>theater</v>
      </c>
      <c r="R3153" t="str">
        <f t="shared" si="395"/>
        <v>plays</v>
      </c>
      <c r="S3153" s="10">
        <f t="shared" si="396"/>
        <v>41862.631643518514</v>
      </c>
      <c r="T3153" s="10">
        <f t="shared" si="397"/>
        <v>41892.631643518514</v>
      </c>
      <c r="U3153" s="11">
        <f t="shared" si="398"/>
        <v>2014</v>
      </c>
      <c r="V3153" t="str">
        <f t="shared" si="399"/>
        <v>Aug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3"/>
        <v>105.95454545454545</v>
      </c>
      <c r="P3154" s="5">
        <f t="shared" si="392"/>
        <v>34.791044776119406</v>
      </c>
      <c r="Q3154" t="str">
        <f t="shared" si="394"/>
        <v>theater</v>
      </c>
      <c r="R3154" t="str">
        <f t="shared" si="395"/>
        <v>plays</v>
      </c>
      <c r="S3154" s="10">
        <f t="shared" si="396"/>
        <v>41550.659340277773</v>
      </c>
      <c r="T3154" s="10">
        <f t="shared" si="397"/>
        <v>41580.659340277773</v>
      </c>
      <c r="U3154" s="11">
        <f t="shared" si="398"/>
        <v>2013</v>
      </c>
      <c r="V3154" t="str">
        <f t="shared" si="399"/>
        <v>Oct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3"/>
        <v>335.58333333333337</v>
      </c>
      <c r="P3155" s="5">
        <f t="shared" si="392"/>
        <v>41.773858921161825</v>
      </c>
      <c r="Q3155" t="str">
        <f t="shared" si="394"/>
        <v>theater</v>
      </c>
      <c r="R3155" t="str">
        <f t="shared" si="395"/>
        <v>plays</v>
      </c>
      <c r="S3155" s="10">
        <f t="shared" si="396"/>
        <v>40632.946030092593</v>
      </c>
      <c r="T3155" s="10">
        <f t="shared" si="397"/>
        <v>40663.999305555553</v>
      </c>
      <c r="U3155" s="11">
        <f t="shared" si="398"/>
        <v>2011</v>
      </c>
      <c r="V3155" t="str">
        <f t="shared" si="399"/>
        <v>Mar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3"/>
        <v>112.92857142857142</v>
      </c>
      <c r="P3156" s="5">
        <f t="shared" si="392"/>
        <v>64.268292682926827</v>
      </c>
      <c r="Q3156" t="str">
        <f t="shared" si="394"/>
        <v>theater</v>
      </c>
      <c r="R3156" t="str">
        <f t="shared" si="395"/>
        <v>plays</v>
      </c>
      <c r="S3156" s="10">
        <f t="shared" si="396"/>
        <v>40970.667337962957</v>
      </c>
      <c r="T3156" s="10">
        <f t="shared" si="397"/>
        <v>41000.625671296293</v>
      </c>
      <c r="U3156" s="11">
        <f t="shared" si="398"/>
        <v>2012</v>
      </c>
      <c r="V3156" t="str">
        <f t="shared" si="399"/>
        <v>Mar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3"/>
        <v>188.50460000000001</v>
      </c>
      <c r="P3157" s="5">
        <f t="shared" si="392"/>
        <v>31.209370860927152</v>
      </c>
      <c r="Q3157" t="str">
        <f t="shared" si="394"/>
        <v>theater</v>
      </c>
      <c r="R3157" t="str">
        <f t="shared" si="395"/>
        <v>plays</v>
      </c>
      <c r="S3157" s="10">
        <f t="shared" si="396"/>
        <v>41233.290798611109</v>
      </c>
      <c r="T3157" s="10">
        <f t="shared" si="397"/>
        <v>41263.290798611109</v>
      </c>
      <c r="U3157" s="11">
        <f t="shared" si="398"/>
        <v>2012</v>
      </c>
      <c r="V3157" t="str">
        <f t="shared" si="399"/>
        <v>Nov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3"/>
        <v>101.81818181818181</v>
      </c>
      <c r="P3158" s="5">
        <f t="shared" si="392"/>
        <v>62.921348314606739</v>
      </c>
      <c r="Q3158" t="str">
        <f t="shared" si="394"/>
        <v>theater</v>
      </c>
      <c r="R3158" t="str">
        <f t="shared" si="395"/>
        <v>plays</v>
      </c>
      <c r="S3158" s="10">
        <f t="shared" si="396"/>
        <v>41026.744722222218</v>
      </c>
      <c r="T3158" s="10">
        <f t="shared" si="397"/>
        <v>41061.744722222218</v>
      </c>
      <c r="U3158" s="11">
        <f t="shared" si="398"/>
        <v>2012</v>
      </c>
      <c r="V3158" t="str">
        <f t="shared" si="399"/>
        <v>Apr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3"/>
        <v>101</v>
      </c>
      <c r="P3159" s="5">
        <f t="shared" si="392"/>
        <v>98.536585365853654</v>
      </c>
      <c r="Q3159" t="str">
        <f t="shared" si="394"/>
        <v>theater</v>
      </c>
      <c r="R3159" t="str">
        <f t="shared" si="395"/>
        <v>plays</v>
      </c>
      <c r="S3159" s="10">
        <f t="shared" si="396"/>
        <v>41829.579918981479</v>
      </c>
      <c r="T3159" s="10">
        <f t="shared" si="397"/>
        <v>41839</v>
      </c>
      <c r="U3159" s="11">
        <f t="shared" si="398"/>
        <v>2014</v>
      </c>
      <c r="V3159" t="str">
        <f t="shared" si="399"/>
        <v>Jul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3"/>
        <v>113.99999999999999</v>
      </c>
      <c r="P3160" s="5">
        <f t="shared" si="392"/>
        <v>82.608695652173907</v>
      </c>
      <c r="Q3160" t="str">
        <f t="shared" si="394"/>
        <v>theater</v>
      </c>
      <c r="R3160" t="str">
        <f t="shared" si="395"/>
        <v>plays</v>
      </c>
      <c r="S3160" s="10">
        <f t="shared" si="396"/>
        <v>41447.631388888884</v>
      </c>
      <c r="T3160" s="10">
        <f t="shared" si="397"/>
        <v>41477.631388888884</v>
      </c>
      <c r="U3160" s="11">
        <f t="shared" si="398"/>
        <v>2013</v>
      </c>
      <c r="V3160" t="str">
        <f t="shared" si="399"/>
        <v>Jun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3"/>
        <v>133.48133333333334</v>
      </c>
      <c r="P3161" s="5">
        <f t="shared" si="392"/>
        <v>38.504230769230773</v>
      </c>
      <c r="Q3161" t="str">
        <f t="shared" si="394"/>
        <v>theater</v>
      </c>
      <c r="R3161" t="str">
        <f t="shared" si="395"/>
        <v>plays</v>
      </c>
      <c r="S3161" s="10">
        <f t="shared" si="396"/>
        <v>40883.858344907407</v>
      </c>
      <c r="T3161" s="10">
        <f t="shared" si="397"/>
        <v>40926.75</v>
      </c>
      <c r="U3161" s="11">
        <f t="shared" si="398"/>
        <v>2011</v>
      </c>
      <c r="V3161" t="str">
        <f t="shared" si="399"/>
        <v>Dec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3"/>
        <v>101.53333333333335</v>
      </c>
      <c r="P3162" s="5">
        <f t="shared" si="392"/>
        <v>80.15789473684211</v>
      </c>
      <c r="Q3162" t="str">
        <f t="shared" si="394"/>
        <v>theater</v>
      </c>
      <c r="R3162" t="str">
        <f t="shared" si="395"/>
        <v>plays</v>
      </c>
      <c r="S3162" s="10">
        <f t="shared" si="396"/>
        <v>41841.056562499994</v>
      </c>
      <c r="T3162" s="10">
        <f t="shared" si="397"/>
        <v>41863.999305555553</v>
      </c>
      <c r="U3162" s="11">
        <f t="shared" si="398"/>
        <v>2014</v>
      </c>
      <c r="V3162" t="str">
        <f t="shared" si="399"/>
        <v>Jul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3"/>
        <v>105.1</v>
      </c>
      <c r="P3163" s="5">
        <f t="shared" si="392"/>
        <v>28.405405405405407</v>
      </c>
      <c r="Q3163" t="str">
        <f t="shared" si="394"/>
        <v>theater</v>
      </c>
      <c r="R3163" t="str">
        <f t="shared" si="395"/>
        <v>plays</v>
      </c>
      <c r="S3163" s="10">
        <f t="shared" si="396"/>
        <v>41897.327800925923</v>
      </c>
      <c r="T3163" s="10">
        <f t="shared" si="397"/>
        <v>41927.327800925923</v>
      </c>
      <c r="U3163" s="11">
        <f t="shared" si="398"/>
        <v>2014</v>
      </c>
      <c r="V3163" t="str">
        <f t="shared" si="399"/>
        <v>Sep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3"/>
        <v>127.15</v>
      </c>
      <c r="P3164" s="5">
        <f t="shared" si="392"/>
        <v>80.730158730158735</v>
      </c>
      <c r="Q3164" t="str">
        <f t="shared" si="394"/>
        <v>theater</v>
      </c>
      <c r="R3164" t="str">
        <f t="shared" si="395"/>
        <v>plays</v>
      </c>
      <c r="S3164" s="10">
        <f t="shared" si="396"/>
        <v>41799.47756944444</v>
      </c>
      <c r="T3164" s="10">
        <f t="shared" si="397"/>
        <v>41826.875</v>
      </c>
      <c r="U3164" s="11">
        <f t="shared" si="398"/>
        <v>2014</v>
      </c>
      <c r="V3164" t="str">
        <f t="shared" si="399"/>
        <v>Jun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3"/>
        <v>111.15384615384616</v>
      </c>
      <c r="P3165" s="5">
        <f t="shared" si="392"/>
        <v>200.69444444444446</v>
      </c>
      <c r="Q3165" t="str">
        <f t="shared" si="394"/>
        <v>theater</v>
      </c>
      <c r="R3165" t="str">
        <f t="shared" si="395"/>
        <v>plays</v>
      </c>
      <c r="S3165" s="10">
        <f t="shared" si="396"/>
        <v>41775.545428240737</v>
      </c>
      <c r="T3165" s="10">
        <f t="shared" si="397"/>
        <v>41805.545428240737</v>
      </c>
      <c r="U3165" s="11">
        <f t="shared" si="398"/>
        <v>2014</v>
      </c>
      <c r="V3165" t="str">
        <f t="shared" si="399"/>
        <v>May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3"/>
        <v>106.76</v>
      </c>
      <c r="P3166" s="5">
        <f t="shared" si="392"/>
        <v>37.591549295774648</v>
      </c>
      <c r="Q3166" t="str">
        <f t="shared" si="394"/>
        <v>theater</v>
      </c>
      <c r="R3166" t="str">
        <f t="shared" si="395"/>
        <v>plays</v>
      </c>
      <c r="S3166" s="10">
        <f t="shared" si="396"/>
        <v>41766.597395833334</v>
      </c>
      <c r="T3166" s="10">
        <f t="shared" si="397"/>
        <v>41799.597395833334</v>
      </c>
      <c r="U3166" s="11">
        <f t="shared" si="398"/>
        <v>2014</v>
      </c>
      <c r="V3166" t="str">
        <f t="shared" si="399"/>
        <v>May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3"/>
        <v>162.66666666666666</v>
      </c>
      <c r="P3167" s="5">
        <f t="shared" si="392"/>
        <v>58.095238095238095</v>
      </c>
      <c r="Q3167" t="str">
        <f t="shared" si="394"/>
        <v>theater</v>
      </c>
      <c r="R3167" t="str">
        <f t="shared" si="395"/>
        <v>plays</v>
      </c>
      <c r="S3167" s="10">
        <f t="shared" si="396"/>
        <v>40643.950925925921</v>
      </c>
      <c r="T3167" s="10">
        <f t="shared" si="397"/>
        <v>40665.957638888889</v>
      </c>
      <c r="U3167" s="11">
        <f t="shared" si="398"/>
        <v>2011</v>
      </c>
      <c r="V3167" t="str">
        <f t="shared" si="399"/>
        <v>Apr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3"/>
        <v>160.22808571428573</v>
      </c>
      <c r="P3168" s="5">
        <f t="shared" si="392"/>
        <v>60.300892473118282</v>
      </c>
      <c r="Q3168" t="str">
        <f t="shared" si="394"/>
        <v>theater</v>
      </c>
      <c r="R3168" t="str">
        <f t="shared" si="395"/>
        <v>plays</v>
      </c>
      <c r="S3168" s="10">
        <f t="shared" si="396"/>
        <v>41940.483252314814</v>
      </c>
      <c r="T3168" s="10">
        <f t="shared" si="397"/>
        <v>41969.124305555553</v>
      </c>
      <c r="U3168" s="11">
        <f t="shared" si="398"/>
        <v>2014</v>
      </c>
      <c r="V3168" t="str">
        <f t="shared" si="399"/>
        <v>Oct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3"/>
        <v>116.16666666666666</v>
      </c>
      <c r="P3169" s="5">
        <f t="shared" si="392"/>
        <v>63.363636363636367</v>
      </c>
      <c r="Q3169" t="str">
        <f t="shared" si="394"/>
        <v>theater</v>
      </c>
      <c r="R3169" t="str">
        <f t="shared" si="395"/>
        <v>plays</v>
      </c>
      <c r="S3169" s="10">
        <f t="shared" si="396"/>
        <v>41838.967372685183</v>
      </c>
      <c r="T3169" s="10">
        <f t="shared" si="397"/>
        <v>41852.967372685183</v>
      </c>
      <c r="U3169" s="11">
        <f t="shared" si="398"/>
        <v>2014</v>
      </c>
      <c r="V3169" t="str">
        <f t="shared" si="399"/>
        <v>Jul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3"/>
        <v>124.2</v>
      </c>
      <c r="P3170" s="5">
        <f t="shared" si="392"/>
        <v>50.901639344262293</v>
      </c>
      <c r="Q3170" t="str">
        <f t="shared" si="394"/>
        <v>theater</v>
      </c>
      <c r="R3170" t="str">
        <f t="shared" si="395"/>
        <v>plays</v>
      </c>
      <c r="S3170" s="10">
        <f t="shared" si="396"/>
        <v>41771.897604166668</v>
      </c>
      <c r="T3170" s="10">
        <f t="shared" si="397"/>
        <v>41803.708333333328</v>
      </c>
      <c r="U3170" s="11">
        <f t="shared" si="398"/>
        <v>2014</v>
      </c>
      <c r="V3170" t="str">
        <f t="shared" si="399"/>
        <v>May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3"/>
        <v>103.01249999999999</v>
      </c>
      <c r="P3171" s="5">
        <f t="shared" si="392"/>
        <v>100.5</v>
      </c>
      <c r="Q3171" t="str">
        <f t="shared" si="394"/>
        <v>theater</v>
      </c>
      <c r="R3171" t="str">
        <f t="shared" si="395"/>
        <v>plays</v>
      </c>
      <c r="S3171" s="10">
        <f t="shared" si="396"/>
        <v>41591.529641203699</v>
      </c>
      <c r="T3171" s="10">
        <f t="shared" si="397"/>
        <v>41620.999305555553</v>
      </c>
      <c r="U3171" s="11">
        <f t="shared" si="398"/>
        <v>2013</v>
      </c>
      <c r="V3171" t="str">
        <f t="shared" si="399"/>
        <v>Nov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3"/>
        <v>112.25</v>
      </c>
      <c r="P3172" s="5">
        <f t="shared" si="392"/>
        <v>31.619718309859156</v>
      </c>
      <c r="Q3172" t="str">
        <f t="shared" si="394"/>
        <v>theater</v>
      </c>
      <c r="R3172" t="str">
        <f t="shared" si="395"/>
        <v>plays</v>
      </c>
      <c r="S3172" s="10">
        <f t="shared" si="396"/>
        <v>41788.872037037036</v>
      </c>
      <c r="T3172" s="10">
        <f t="shared" si="397"/>
        <v>41821.958333333328</v>
      </c>
      <c r="U3172" s="11">
        <f t="shared" si="398"/>
        <v>2014</v>
      </c>
      <c r="V3172" t="str">
        <f t="shared" si="399"/>
        <v>May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3"/>
        <v>108.8142857142857</v>
      </c>
      <c r="P3173" s="5">
        <f t="shared" si="392"/>
        <v>65.102564102564102</v>
      </c>
      <c r="Q3173" t="str">
        <f t="shared" si="394"/>
        <v>theater</v>
      </c>
      <c r="R3173" t="str">
        <f t="shared" si="395"/>
        <v>plays</v>
      </c>
      <c r="S3173" s="10">
        <f t="shared" si="396"/>
        <v>42466.399976851848</v>
      </c>
      <c r="T3173" s="10">
        <f t="shared" si="397"/>
        <v>42496.399976851848</v>
      </c>
      <c r="U3173" s="11">
        <f t="shared" si="398"/>
        <v>2016</v>
      </c>
      <c r="V3173" t="str">
        <f t="shared" si="399"/>
        <v>Apr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3"/>
        <v>114.99999999999999</v>
      </c>
      <c r="P3174" s="5">
        <f t="shared" si="392"/>
        <v>79.310344827586206</v>
      </c>
      <c r="Q3174" t="str">
        <f t="shared" si="394"/>
        <v>theater</v>
      </c>
      <c r="R3174" t="str">
        <f t="shared" si="395"/>
        <v>plays</v>
      </c>
      <c r="S3174" s="10">
        <f t="shared" si="396"/>
        <v>40923.521620370368</v>
      </c>
      <c r="T3174" s="10">
        <f t="shared" si="397"/>
        <v>40953.521620370368</v>
      </c>
      <c r="U3174" s="11">
        <f t="shared" si="398"/>
        <v>2012</v>
      </c>
      <c r="V3174" t="str">
        <f t="shared" si="399"/>
        <v>Jan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3"/>
        <v>103</v>
      </c>
      <c r="P3175" s="5">
        <f t="shared" si="392"/>
        <v>139.18918918918919</v>
      </c>
      <c r="Q3175" t="str">
        <f t="shared" si="394"/>
        <v>theater</v>
      </c>
      <c r="R3175" t="str">
        <f t="shared" si="395"/>
        <v>plays</v>
      </c>
      <c r="S3175" s="10">
        <f t="shared" si="396"/>
        <v>41878.670046296291</v>
      </c>
      <c r="T3175" s="10">
        <f t="shared" si="397"/>
        <v>41908.670046296291</v>
      </c>
      <c r="U3175" s="11">
        <f t="shared" si="398"/>
        <v>2014</v>
      </c>
      <c r="V3175" t="str">
        <f t="shared" si="399"/>
        <v>Aug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3"/>
        <v>101.13333333333334</v>
      </c>
      <c r="P3176" s="5">
        <f t="shared" si="392"/>
        <v>131.91304347826087</v>
      </c>
      <c r="Q3176" t="str">
        <f t="shared" si="394"/>
        <v>theater</v>
      </c>
      <c r="R3176" t="str">
        <f t="shared" si="395"/>
        <v>plays</v>
      </c>
      <c r="S3176" s="10">
        <f t="shared" si="396"/>
        <v>41862.656342592592</v>
      </c>
      <c r="T3176" s="10">
        <f t="shared" si="397"/>
        <v>41876.656342592592</v>
      </c>
      <c r="U3176" s="11">
        <f t="shared" si="398"/>
        <v>2014</v>
      </c>
      <c r="V3176" t="str">
        <f t="shared" si="399"/>
        <v>Aug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3"/>
        <v>109.55999999999999</v>
      </c>
      <c r="P3177" s="5">
        <f t="shared" si="392"/>
        <v>91.3</v>
      </c>
      <c r="Q3177" t="str">
        <f t="shared" si="394"/>
        <v>theater</v>
      </c>
      <c r="R3177" t="str">
        <f t="shared" si="395"/>
        <v>plays</v>
      </c>
      <c r="S3177" s="10">
        <f t="shared" si="396"/>
        <v>40531.678553240738</v>
      </c>
      <c r="T3177" s="10">
        <f t="shared" si="397"/>
        <v>40591.678553240738</v>
      </c>
      <c r="U3177" s="11">
        <f t="shared" si="398"/>
        <v>2010</v>
      </c>
      <c r="V3177" t="str">
        <f t="shared" si="399"/>
        <v>Dec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3"/>
        <v>114.8421052631579</v>
      </c>
      <c r="P3178" s="5">
        <f t="shared" si="392"/>
        <v>39.672727272727272</v>
      </c>
      <c r="Q3178" t="str">
        <f t="shared" si="394"/>
        <v>theater</v>
      </c>
      <c r="R3178" t="str">
        <f t="shared" si="395"/>
        <v>plays</v>
      </c>
      <c r="S3178" s="10">
        <f t="shared" si="396"/>
        <v>41477.722581018512</v>
      </c>
      <c r="T3178" s="10">
        <f t="shared" si="397"/>
        <v>41504.416666666664</v>
      </c>
      <c r="U3178" s="11">
        <f t="shared" si="398"/>
        <v>2013</v>
      </c>
      <c r="V3178" t="str">
        <f t="shared" si="399"/>
        <v>Jul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3"/>
        <v>117.39999999999999</v>
      </c>
      <c r="P3179" s="5">
        <f t="shared" si="392"/>
        <v>57.549019607843135</v>
      </c>
      <c r="Q3179" t="str">
        <f t="shared" si="394"/>
        <v>theater</v>
      </c>
      <c r="R3179" t="str">
        <f t="shared" si="395"/>
        <v>plays</v>
      </c>
      <c r="S3179" s="10">
        <f t="shared" si="396"/>
        <v>41781.458437499998</v>
      </c>
      <c r="T3179" s="10">
        <f t="shared" si="397"/>
        <v>41811.458437499998</v>
      </c>
      <c r="U3179" s="11">
        <f t="shared" si="398"/>
        <v>2014</v>
      </c>
      <c r="V3179" t="str">
        <f t="shared" si="399"/>
        <v>May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3"/>
        <v>171.73333333333335</v>
      </c>
      <c r="P3180" s="5">
        <f t="shared" si="392"/>
        <v>33.025641025641029</v>
      </c>
      <c r="Q3180" t="str">
        <f t="shared" si="394"/>
        <v>theater</v>
      </c>
      <c r="R3180" t="str">
        <f t="shared" si="395"/>
        <v>plays</v>
      </c>
      <c r="S3180" s="10">
        <f t="shared" si="396"/>
        <v>41806.396701388883</v>
      </c>
      <c r="T3180" s="10">
        <f t="shared" si="397"/>
        <v>41836.396701388883</v>
      </c>
      <c r="U3180" s="11">
        <f t="shared" si="398"/>
        <v>2014</v>
      </c>
      <c r="V3180" t="str">
        <f t="shared" si="399"/>
        <v>Jun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3"/>
        <v>114.16238095238094</v>
      </c>
      <c r="P3181" s="5">
        <f t="shared" si="392"/>
        <v>77.335806451612896</v>
      </c>
      <c r="Q3181" t="str">
        <f t="shared" si="394"/>
        <v>theater</v>
      </c>
      <c r="R3181" t="str">
        <f t="shared" si="395"/>
        <v>plays</v>
      </c>
      <c r="S3181" s="10">
        <f t="shared" si="396"/>
        <v>41375.49387731481</v>
      </c>
      <c r="T3181" s="10">
        <f t="shared" si="397"/>
        <v>41400.49387731481</v>
      </c>
      <c r="U3181" s="11">
        <f t="shared" si="398"/>
        <v>2013</v>
      </c>
      <c r="V3181" t="str">
        <f t="shared" si="399"/>
        <v>Apr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3"/>
        <v>119.75</v>
      </c>
      <c r="P3182" s="5">
        <f t="shared" si="392"/>
        <v>31.933333333333334</v>
      </c>
      <c r="Q3182" t="str">
        <f t="shared" si="394"/>
        <v>theater</v>
      </c>
      <c r="R3182" t="str">
        <f t="shared" si="395"/>
        <v>plays</v>
      </c>
      <c r="S3182" s="10">
        <f t="shared" si="396"/>
        <v>41780.204270833332</v>
      </c>
      <c r="T3182" s="10">
        <f t="shared" si="397"/>
        <v>41810.204270833332</v>
      </c>
      <c r="U3182" s="11">
        <f t="shared" si="398"/>
        <v>2014</v>
      </c>
      <c r="V3182" t="str">
        <f t="shared" si="399"/>
        <v>May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3"/>
        <v>109.00000000000001</v>
      </c>
      <c r="P3183" s="5">
        <f t="shared" si="392"/>
        <v>36.333333333333336</v>
      </c>
      <c r="Q3183" t="str">
        <f t="shared" si="394"/>
        <v>theater</v>
      </c>
      <c r="R3183" t="str">
        <f t="shared" si="395"/>
        <v>plays</v>
      </c>
      <c r="S3183" s="10">
        <f t="shared" si="396"/>
        <v>41779.101701388885</v>
      </c>
      <c r="T3183" s="10">
        <f t="shared" si="397"/>
        <v>41805.458333333328</v>
      </c>
      <c r="U3183" s="11">
        <f t="shared" si="398"/>
        <v>2014</v>
      </c>
      <c r="V3183" t="str">
        <f t="shared" si="399"/>
        <v>May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3"/>
        <v>100.88571428571429</v>
      </c>
      <c r="P3184" s="5">
        <f t="shared" si="392"/>
        <v>46.768211920529801</v>
      </c>
      <c r="Q3184" t="str">
        <f t="shared" si="394"/>
        <v>theater</v>
      </c>
      <c r="R3184" t="str">
        <f t="shared" si="395"/>
        <v>plays</v>
      </c>
      <c r="S3184" s="10">
        <f t="shared" si="396"/>
        <v>40883.740983796291</v>
      </c>
      <c r="T3184" s="10">
        <f t="shared" si="397"/>
        <v>40939.5</v>
      </c>
      <c r="U3184" s="11">
        <f t="shared" si="398"/>
        <v>2011</v>
      </c>
      <c r="V3184" t="str">
        <f t="shared" si="399"/>
        <v>Dec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3"/>
        <v>109.00000000000001</v>
      </c>
      <c r="P3185" s="5">
        <f t="shared" si="392"/>
        <v>40.073529411764703</v>
      </c>
      <c r="Q3185" t="str">
        <f t="shared" si="394"/>
        <v>theater</v>
      </c>
      <c r="R3185" t="str">
        <f t="shared" si="395"/>
        <v>plays</v>
      </c>
      <c r="S3185" s="10">
        <f t="shared" si="396"/>
        <v>41491.586446759255</v>
      </c>
      <c r="T3185" s="10">
        <f t="shared" si="397"/>
        <v>41509.586446759255</v>
      </c>
      <c r="U3185" s="11">
        <f t="shared" si="398"/>
        <v>2013</v>
      </c>
      <c r="V3185" t="str">
        <f t="shared" si="399"/>
        <v>Aug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3"/>
        <v>107.20930232558139</v>
      </c>
      <c r="P3186" s="5">
        <f t="shared" si="392"/>
        <v>100.21739130434783</v>
      </c>
      <c r="Q3186" t="str">
        <f t="shared" si="394"/>
        <v>theater</v>
      </c>
      <c r="R3186" t="str">
        <f t="shared" si="395"/>
        <v>plays</v>
      </c>
      <c r="S3186" s="10">
        <f t="shared" si="396"/>
        <v>41791.785081018512</v>
      </c>
      <c r="T3186" s="10">
        <f t="shared" si="397"/>
        <v>41821.785081018512</v>
      </c>
      <c r="U3186" s="11">
        <f t="shared" si="398"/>
        <v>2014</v>
      </c>
      <c r="V3186" t="str">
        <f t="shared" si="399"/>
        <v>Jun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3"/>
        <v>100</v>
      </c>
      <c r="P3187" s="5">
        <f t="shared" si="392"/>
        <v>41.666666666666664</v>
      </c>
      <c r="Q3187" t="str">
        <f t="shared" si="394"/>
        <v>theater</v>
      </c>
      <c r="R3187" t="str">
        <f t="shared" si="395"/>
        <v>plays</v>
      </c>
      <c r="S3187" s="10">
        <f t="shared" si="396"/>
        <v>41829.768993055557</v>
      </c>
      <c r="T3187" s="10">
        <f t="shared" si="397"/>
        <v>41836.768993055557</v>
      </c>
      <c r="U3187" s="11">
        <f t="shared" si="398"/>
        <v>2014</v>
      </c>
      <c r="V3187" t="str">
        <f t="shared" si="399"/>
        <v>Jul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3"/>
        <v>102.18750000000001</v>
      </c>
      <c r="P3188" s="5">
        <f t="shared" si="392"/>
        <v>46.714285714285715</v>
      </c>
      <c r="Q3188" t="str">
        <f t="shared" si="394"/>
        <v>theater</v>
      </c>
      <c r="R3188" t="str">
        <f t="shared" si="395"/>
        <v>plays</v>
      </c>
      <c r="S3188" s="10">
        <f t="shared" si="396"/>
        <v>41868.715717592589</v>
      </c>
      <c r="T3188" s="10">
        <f t="shared" si="397"/>
        <v>41898.666666666664</v>
      </c>
      <c r="U3188" s="11">
        <f t="shared" si="398"/>
        <v>2014</v>
      </c>
      <c r="V3188" t="str">
        <f t="shared" si="399"/>
        <v>Aug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3"/>
        <v>116.29333333333334</v>
      </c>
      <c r="P3189" s="5">
        <f t="shared" si="392"/>
        <v>71.491803278688522</v>
      </c>
      <c r="Q3189" t="str">
        <f t="shared" si="394"/>
        <v>theater</v>
      </c>
      <c r="R3189" t="str">
        <f t="shared" si="395"/>
        <v>plays</v>
      </c>
      <c r="S3189" s="10">
        <f t="shared" si="396"/>
        <v>41835.458020833328</v>
      </c>
      <c r="T3189" s="10">
        <f t="shared" si="397"/>
        <v>41855.458020833328</v>
      </c>
      <c r="U3189" s="11">
        <f t="shared" si="398"/>
        <v>2014</v>
      </c>
      <c r="V3189" t="str">
        <f t="shared" si="399"/>
        <v>Jul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3"/>
        <v>65</v>
      </c>
      <c r="P3190" s="5">
        <f t="shared" si="392"/>
        <v>14.444444444444445</v>
      </c>
      <c r="Q3190" t="str">
        <f t="shared" si="394"/>
        <v>theater</v>
      </c>
      <c r="R3190" t="str">
        <f t="shared" si="395"/>
        <v>musical</v>
      </c>
      <c r="S3190" s="10">
        <f t="shared" si="396"/>
        <v>42144.207199074073</v>
      </c>
      <c r="T3190" s="10">
        <f t="shared" si="397"/>
        <v>42165.207199074073</v>
      </c>
      <c r="U3190" s="11">
        <f t="shared" si="398"/>
        <v>2015</v>
      </c>
      <c r="V3190" t="str">
        <f t="shared" si="399"/>
        <v>May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3"/>
        <v>12.327272727272726</v>
      </c>
      <c r="P3191" s="5">
        <f t="shared" si="392"/>
        <v>356.84210526315792</v>
      </c>
      <c r="Q3191" t="str">
        <f t="shared" si="394"/>
        <v>theater</v>
      </c>
      <c r="R3191" t="str">
        <f t="shared" si="395"/>
        <v>musical</v>
      </c>
      <c r="S3191" s="10">
        <f t="shared" si="396"/>
        <v>42118.138101851851</v>
      </c>
      <c r="T3191" s="10">
        <f t="shared" si="397"/>
        <v>42148.138101851851</v>
      </c>
      <c r="U3191" s="11">
        <f t="shared" si="398"/>
        <v>2015</v>
      </c>
      <c r="V3191" t="str">
        <f t="shared" si="399"/>
        <v>Apr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3"/>
        <v>0</v>
      </c>
      <c r="P3192" s="5">
        <f t="shared" si="392"/>
        <v>0</v>
      </c>
      <c r="Q3192" t="str">
        <f t="shared" si="394"/>
        <v>theater</v>
      </c>
      <c r="R3192" t="str">
        <f t="shared" si="395"/>
        <v>musical</v>
      </c>
      <c r="S3192" s="10">
        <f t="shared" si="396"/>
        <v>42682.942997685182</v>
      </c>
      <c r="T3192" s="10">
        <f t="shared" si="397"/>
        <v>42712.984664351847</v>
      </c>
      <c r="U3192" s="11">
        <f t="shared" si="398"/>
        <v>2016</v>
      </c>
      <c r="V3192" t="str">
        <f t="shared" si="399"/>
        <v>Nov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3"/>
        <v>4.0266666666666664</v>
      </c>
      <c r="P3193" s="5">
        <f t="shared" si="392"/>
        <v>37.75</v>
      </c>
      <c r="Q3193" t="str">
        <f t="shared" si="394"/>
        <v>theater</v>
      </c>
      <c r="R3193" t="str">
        <f t="shared" si="395"/>
        <v>musical</v>
      </c>
      <c r="S3193" s="10">
        <f t="shared" si="396"/>
        <v>42538.547094907401</v>
      </c>
      <c r="T3193" s="10">
        <f t="shared" si="397"/>
        <v>42598.547094907401</v>
      </c>
      <c r="U3193" s="11">
        <f t="shared" si="398"/>
        <v>2016</v>
      </c>
      <c r="V3193" t="str">
        <f t="shared" si="399"/>
        <v>Jun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3"/>
        <v>1.02</v>
      </c>
      <c r="P3194" s="5">
        <f t="shared" si="392"/>
        <v>12.75</v>
      </c>
      <c r="Q3194" t="str">
        <f t="shared" si="394"/>
        <v>theater</v>
      </c>
      <c r="R3194" t="str">
        <f t="shared" si="395"/>
        <v>musical</v>
      </c>
      <c r="S3194" s="10">
        <f t="shared" si="396"/>
        <v>42018.732164351844</v>
      </c>
      <c r="T3194" s="10">
        <f t="shared" si="397"/>
        <v>42063.708333333336</v>
      </c>
      <c r="U3194" s="11">
        <f t="shared" si="398"/>
        <v>2015</v>
      </c>
      <c r="V3194" t="str">
        <f t="shared" si="399"/>
        <v>Jan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3"/>
        <v>11.74</v>
      </c>
      <c r="P3195" s="5">
        <f t="shared" si="392"/>
        <v>24.458333333333332</v>
      </c>
      <c r="Q3195" t="str">
        <f t="shared" si="394"/>
        <v>theater</v>
      </c>
      <c r="R3195" t="str">
        <f t="shared" si="395"/>
        <v>musical</v>
      </c>
      <c r="S3195" s="10">
        <f t="shared" si="396"/>
        <v>42010.759907407402</v>
      </c>
      <c r="T3195" s="10">
        <f t="shared" si="397"/>
        <v>42055.759907407402</v>
      </c>
      <c r="U3195" s="11">
        <f t="shared" si="398"/>
        <v>2015</v>
      </c>
      <c r="V3195" t="str">
        <f t="shared" si="399"/>
        <v>Jan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3"/>
        <v>0</v>
      </c>
      <c r="P3196" s="5">
        <f t="shared" si="392"/>
        <v>0</v>
      </c>
      <c r="Q3196" t="str">
        <f t="shared" si="394"/>
        <v>theater</v>
      </c>
      <c r="R3196" t="str">
        <f t="shared" si="395"/>
        <v>musical</v>
      </c>
      <c r="S3196" s="10">
        <f t="shared" si="396"/>
        <v>42181.854143518511</v>
      </c>
      <c r="T3196" s="10">
        <f t="shared" si="397"/>
        <v>42211.854143518511</v>
      </c>
      <c r="U3196" s="11">
        <f t="shared" si="398"/>
        <v>2015</v>
      </c>
      <c r="V3196" t="str">
        <f t="shared" si="399"/>
        <v>Jun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3"/>
        <v>59.142857142857139</v>
      </c>
      <c r="P3197" s="5">
        <f t="shared" si="392"/>
        <v>53.07692307692308</v>
      </c>
      <c r="Q3197" t="str">
        <f t="shared" si="394"/>
        <v>theater</v>
      </c>
      <c r="R3197" t="str">
        <f t="shared" si="395"/>
        <v>musical</v>
      </c>
      <c r="S3197" s="10">
        <f t="shared" si="396"/>
        <v>42017.385902777773</v>
      </c>
      <c r="T3197" s="10">
        <f t="shared" si="397"/>
        <v>42047.385902777773</v>
      </c>
      <c r="U3197" s="11">
        <f t="shared" si="398"/>
        <v>2015</v>
      </c>
      <c r="V3197" t="str">
        <f t="shared" si="399"/>
        <v>Jan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3"/>
        <v>0.06</v>
      </c>
      <c r="P3198" s="5">
        <f t="shared" si="392"/>
        <v>300</v>
      </c>
      <c r="Q3198" t="str">
        <f t="shared" si="394"/>
        <v>theater</v>
      </c>
      <c r="R3198" t="str">
        <f t="shared" si="395"/>
        <v>musical</v>
      </c>
      <c r="S3198" s="10">
        <f t="shared" si="396"/>
        <v>42157.389756944445</v>
      </c>
      <c r="T3198" s="10">
        <f t="shared" si="397"/>
        <v>42217.374999999993</v>
      </c>
      <c r="U3198" s="11">
        <f t="shared" si="398"/>
        <v>2015</v>
      </c>
      <c r="V3198" t="str">
        <f t="shared" si="399"/>
        <v>Jun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3"/>
        <v>11.450000000000001</v>
      </c>
      <c r="P3199" s="5">
        <f t="shared" si="392"/>
        <v>286.25</v>
      </c>
      <c r="Q3199" t="str">
        <f t="shared" si="394"/>
        <v>theater</v>
      </c>
      <c r="R3199" t="str">
        <f t="shared" si="395"/>
        <v>musical</v>
      </c>
      <c r="S3199" s="10">
        <f t="shared" si="396"/>
        <v>42009.28493055555</v>
      </c>
      <c r="T3199" s="10">
        <f t="shared" si="397"/>
        <v>42039.28493055555</v>
      </c>
      <c r="U3199" s="11">
        <f t="shared" si="398"/>
        <v>2015</v>
      </c>
      <c r="V3199" t="str">
        <f t="shared" si="399"/>
        <v>Jan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3"/>
        <v>0.36666666666666664</v>
      </c>
      <c r="P3200" s="5">
        <f t="shared" si="392"/>
        <v>36.666666666666664</v>
      </c>
      <c r="Q3200" t="str">
        <f t="shared" si="394"/>
        <v>theater</v>
      </c>
      <c r="R3200" t="str">
        <f t="shared" si="395"/>
        <v>musical</v>
      </c>
      <c r="S3200" s="10">
        <f t="shared" si="396"/>
        <v>42013.216168981475</v>
      </c>
      <c r="T3200" s="10">
        <f t="shared" si="397"/>
        <v>42051.216168981475</v>
      </c>
      <c r="U3200" s="11">
        <f t="shared" si="398"/>
        <v>2015</v>
      </c>
      <c r="V3200" t="str">
        <f t="shared" si="399"/>
        <v>Jan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3"/>
        <v>52.16</v>
      </c>
      <c r="P3201" s="5">
        <f t="shared" si="392"/>
        <v>49.20754716981132</v>
      </c>
      <c r="Q3201" t="str">
        <f t="shared" si="394"/>
        <v>theater</v>
      </c>
      <c r="R3201" t="str">
        <f t="shared" si="395"/>
        <v>musical</v>
      </c>
      <c r="S3201" s="10">
        <f t="shared" si="396"/>
        <v>41858.553449074068</v>
      </c>
      <c r="T3201" s="10">
        <f t="shared" si="397"/>
        <v>41888.666666666664</v>
      </c>
      <c r="U3201" s="11">
        <f t="shared" si="398"/>
        <v>2014</v>
      </c>
      <c r="V3201" t="str">
        <f t="shared" si="399"/>
        <v>Aug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3"/>
        <v>2E-3</v>
      </c>
      <c r="P3202" s="5">
        <f t="shared" ref="P3202:P3265" si="400">IFERROR(E3202/L3202,0)</f>
        <v>1</v>
      </c>
      <c r="Q3202" t="str">
        <f t="shared" si="394"/>
        <v>theater</v>
      </c>
      <c r="R3202" t="str">
        <f t="shared" si="395"/>
        <v>musical</v>
      </c>
      <c r="S3202" s="10">
        <f t="shared" si="396"/>
        <v>42460.112280092588</v>
      </c>
      <c r="T3202" s="10">
        <f t="shared" si="397"/>
        <v>42490.023611111108</v>
      </c>
      <c r="U3202" s="11">
        <f t="shared" si="398"/>
        <v>2016</v>
      </c>
      <c r="V3202" t="str">
        <f t="shared" si="399"/>
        <v>Mar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1">(E3203/D3203)*100</f>
        <v>1.25</v>
      </c>
      <c r="P3203" s="5">
        <f t="shared" si="400"/>
        <v>12.5</v>
      </c>
      <c r="Q3203" t="str">
        <f t="shared" ref="Q3203:Q3266" si="402">LEFT(N3203,FIND("/",N3203)-1)</f>
        <v>theater</v>
      </c>
      <c r="R3203" t="str">
        <f t="shared" ref="R3203:R3266" si="403">MID(N3203,FIND("/",N3203)+1,9999)</f>
        <v>musical</v>
      </c>
      <c r="S3203" s="10">
        <f t="shared" ref="S3203:S3266" si="404">(((J3203/60)/60)/24)+DATE(1970,1,1)+(-5/24)</f>
        <v>41861.558761574073</v>
      </c>
      <c r="T3203" s="10">
        <f t="shared" ref="T3203:T3266" si="405">(((I3203/60)/60)/24)+DATE(1970,1,1)+(-5/24)</f>
        <v>41882.558761574073</v>
      </c>
      <c r="U3203" s="11">
        <f t="shared" ref="U3203:U3266" si="406">YEAR(S3203)</f>
        <v>2014</v>
      </c>
      <c r="V3203" t="str">
        <f t="shared" ref="V3203:V3266" si="407">TEXT(S3203, "mmm")</f>
        <v>Aug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1"/>
        <v>54.52</v>
      </c>
      <c r="P3204" s="5">
        <f t="shared" si="400"/>
        <v>109.04</v>
      </c>
      <c r="Q3204" t="str">
        <f t="shared" si="402"/>
        <v>theater</v>
      </c>
      <c r="R3204" t="str">
        <f t="shared" si="403"/>
        <v>musical</v>
      </c>
      <c r="S3204" s="10">
        <f t="shared" si="404"/>
        <v>42293.645208333335</v>
      </c>
      <c r="T3204" s="10">
        <f t="shared" si="405"/>
        <v>42352.040972222218</v>
      </c>
      <c r="U3204" s="11">
        <f t="shared" si="406"/>
        <v>2015</v>
      </c>
      <c r="V3204" t="str">
        <f t="shared" si="407"/>
        <v>Oct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1"/>
        <v>25</v>
      </c>
      <c r="P3205" s="5">
        <f t="shared" si="400"/>
        <v>41.666666666666664</v>
      </c>
      <c r="Q3205" t="str">
        <f t="shared" si="402"/>
        <v>theater</v>
      </c>
      <c r="R3205" t="str">
        <f t="shared" si="403"/>
        <v>musical</v>
      </c>
      <c r="S3205" s="10">
        <f t="shared" si="404"/>
        <v>42242.780347222222</v>
      </c>
      <c r="T3205" s="10">
        <f t="shared" si="405"/>
        <v>42272.780347222222</v>
      </c>
      <c r="U3205" s="11">
        <f t="shared" si="406"/>
        <v>2015</v>
      </c>
      <c r="V3205" t="str">
        <f t="shared" si="407"/>
        <v>Aug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1"/>
        <v>0</v>
      </c>
      <c r="P3206" s="5">
        <f t="shared" si="400"/>
        <v>0</v>
      </c>
      <c r="Q3206" t="str">
        <f t="shared" si="402"/>
        <v>theater</v>
      </c>
      <c r="R3206" t="str">
        <f t="shared" si="403"/>
        <v>musical</v>
      </c>
      <c r="S3206" s="10">
        <f t="shared" si="404"/>
        <v>42172.477766203701</v>
      </c>
      <c r="T3206" s="10">
        <f t="shared" si="405"/>
        <v>42202.468055555553</v>
      </c>
      <c r="U3206" s="11">
        <f t="shared" si="406"/>
        <v>2015</v>
      </c>
      <c r="V3206" t="str">
        <f t="shared" si="407"/>
        <v>Jun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1"/>
        <v>3.4125000000000001</v>
      </c>
      <c r="P3207" s="5">
        <f t="shared" si="400"/>
        <v>22.75</v>
      </c>
      <c r="Q3207" t="str">
        <f t="shared" si="402"/>
        <v>theater</v>
      </c>
      <c r="R3207" t="str">
        <f t="shared" si="403"/>
        <v>musical</v>
      </c>
      <c r="S3207" s="10">
        <f t="shared" si="404"/>
        <v>42095.166342592587</v>
      </c>
      <c r="T3207" s="10">
        <f t="shared" si="405"/>
        <v>42125.166342592587</v>
      </c>
      <c r="U3207" s="11">
        <f t="shared" si="406"/>
        <v>2015</v>
      </c>
      <c r="V3207" t="str">
        <f t="shared" si="407"/>
        <v>Apr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1"/>
        <v>0</v>
      </c>
      <c r="P3208" s="5">
        <f t="shared" si="400"/>
        <v>0</v>
      </c>
      <c r="Q3208" t="str">
        <f t="shared" si="402"/>
        <v>theater</v>
      </c>
      <c r="R3208" t="str">
        <f t="shared" si="403"/>
        <v>musical</v>
      </c>
      <c r="S3208" s="10">
        <f t="shared" si="404"/>
        <v>42236.067719907405</v>
      </c>
      <c r="T3208" s="10">
        <f t="shared" si="405"/>
        <v>42266.067719907405</v>
      </c>
      <c r="U3208" s="11">
        <f t="shared" si="406"/>
        <v>2015</v>
      </c>
      <c r="V3208" t="str">
        <f t="shared" si="407"/>
        <v>Aug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1"/>
        <v>46.36363636363636</v>
      </c>
      <c r="P3209" s="5">
        <f t="shared" si="400"/>
        <v>70.833333333333329</v>
      </c>
      <c r="Q3209" t="str">
        <f t="shared" si="402"/>
        <v>theater</v>
      </c>
      <c r="R3209" t="str">
        <f t="shared" si="403"/>
        <v>musical</v>
      </c>
      <c r="S3209" s="10">
        <f t="shared" si="404"/>
        <v>42057.069525462961</v>
      </c>
      <c r="T3209" s="10">
        <f t="shared" si="405"/>
        <v>42117.027858796289</v>
      </c>
      <c r="U3209" s="11">
        <f t="shared" si="406"/>
        <v>2015</v>
      </c>
      <c r="V3209" t="str">
        <f t="shared" si="407"/>
        <v>Feb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1"/>
        <v>103.49999999999999</v>
      </c>
      <c r="P3210" s="5">
        <f t="shared" si="400"/>
        <v>63.109756097560975</v>
      </c>
      <c r="Q3210" t="str">
        <f t="shared" si="402"/>
        <v>theater</v>
      </c>
      <c r="R3210" t="str">
        <f t="shared" si="403"/>
        <v>plays</v>
      </c>
      <c r="S3210" s="10">
        <f t="shared" si="404"/>
        <v>41827.396724537037</v>
      </c>
      <c r="T3210" s="10">
        <f t="shared" si="405"/>
        <v>41848.396724537037</v>
      </c>
      <c r="U3210" s="11">
        <f t="shared" si="406"/>
        <v>2014</v>
      </c>
      <c r="V3210" t="str">
        <f t="shared" si="407"/>
        <v>Jul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1"/>
        <v>119.32315789473684</v>
      </c>
      <c r="P3211" s="5">
        <f t="shared" si="400"/>
        <v>50.157964601769912</v>
      </c>
      <c r="Q3211" t="str">
        <f t="shared" si="402"/>
        <v>theater</v>
      </c>
      <c r="R3211" t="str">
        <f t="shared" si="403"/>
        <v>plays</v>
      </c>
      <c r="S3211" s="10">
        <f t="shared" si="404"/>
        <v>41778.428912037038</v>
      </c>
      <c r="T3211" s="10">
        <f t="shared" si="405"/>
        <v>41810.75</v>
      </c>
      <c r="U3211" s="11">
        <f t="shared" si="406"/>
        <v>2014</v>
      </c>
      <c r="V3211" t="str">
        <f t="shared" si="407"/>
        <v>May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1"/>
        <v>125.76666666666667</v>
      </c>
      <c r="P3212" s="5">
        <f t="shared" si="400"/>
        <v>62.883333333333333</v>
      </c>
      <c r="Q3212" t="str">
        <f t="shared" si="402"/>
        <v>theater</v>
      </c>
      <c r="R3212" t="str">
        <f t="shared" si="403"/>
        <v>plays</v>
      </c>
      <c r="S3212" s="10">
        <f t="shared" si="404"/>
        <v>41013.728229166663</v>
      </c>
      <c r="T3212" s="10">
        <f t="shared" si="405"/>
        <v>41060.957638888889</v>
      </c>
      <c r="U3212" s="11">
        <f t="shared" si="406"/>
        <v>2012</v>
      </c>
      <c r="V3212" t="str">
        <f t="shared" si="407"/>
        <v>Apr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1"/>
        <v>119.74347826086958</v>
      </c>
      <c r="P3213" s="5">
        <f t="shared" si="400"/>
        <v>85.531055900621112</v>
      </c>
      <c r="Q3213" t="str">
        <f t="shared" si="402"/>
        <v>theater</v>
      </c>
      <c r="R3213" t="str">
        <f t="shared" si="403"/>
        <v>plays</v>
      </c>
      <c r="S3213" s="10">
        <f t="shared" si="404"/>
        <v>41834.378240740742</v>
      </c>
      <c r="T3213" s="10">
        <f t="shared" si="405"/>
        <v>41865.875</v>
      </c>
      <c r="U3213" s="11">
        <f t="shared" si="406"/>
        <v>2014</v>
      </c>
      <c r="V3213" t="str">
        <f t="shared" si="407"/>
        <v>Jul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1"/>
        <v>126.25</v>
      </c>
      <c r="P3214" s="5">
        <f t="shared" si="400"/>
        <v>53.723404255319146</v>
      </c>
      <c r="Q3214" t="str">
        <f t="shared" si="402"/>
        <v>theater</v>
      </c>
      <c r="R3214" t="str">
        <f t="shared" si="403"/>
        <v>plays</v>
      </c>
      <c r="S3214" s="10">
        <f t="shared" si="404"/>
        <v>41829.587395833332</v>
      </c>
      <c r="T3214" s="10">
        <f t="shared" si="405"/>
        <v>41859.587395833332</v>
      </c>
      <c r="U3214" s="11">
        <f t="shared" si="406"/>
        <v>2014</v>
      </c>
      <c r="V3214" t="str">
        <f t="shared" si="407"/>
        <v>Jul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1"/>
        <v>100.11666666666667</v>
      </c>
      <c r="P3215" s="5">
        <f t="shared" si="400"/>
        <v>127.80851063829788</v>
      </c>
      <c r="Q3215" t="str">
        <f t="shared" si="402"/>
        <v>theater</v>
      </c>
      <c r="R3215" t="str">
        <f t="shared" si="403"/>
        <v>plays</v>
      </c>
      <c r="S3215" s="10">
        <f t="shared" si="404"/>
        <v>42171.555081018516</v>
      </c>
      <c r="T3215" s="10">
        <f t="shared" si="405"/>
        <v>42211.555081018516</v>
      </c>
      <c r="U3215" s="11">
        <f t="shared" si="406"/>
        <v>2015</v>
      </c>
      <c r="V3215" t="str">
        <f t="shared" si="407"/>
        <v>Jun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1"/>
        <v>102.13333333333334</v>
      </c>
      <c r="P3216" s="5">
        <f t="shared" si="400"/>
        <v>106.57391304347826</v>
      </c>
      <c r="Q3216" t="str">
        <f t="shared" si="402"/>
        <v>theater</v>
      </c>
      <c r="R3216" t="str">
        <f t="shared" si="403"/>
        <v>plays</v>
      </c>
      <c r="S3216" s="10">
        <f t="shared" si="404"/>
        <v>42337.584178240737</v>
      </c>
      <c r="T3216" s="10">
        <f t="shared" si="405"/>
        <v>42374.788194444445</v>
      </c>
      <c r="U3216" s="11">
        <f t="shared" si="406"/>
        <v>2015</v>
      </c>
      <c r="V3216" t="str">
        <f t="shared" si="407"/>
        <v>Nov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1"/>
        <v>100.35142857142858</v>
      </c>
      <c r="P3217" s="5">
        <f t="shared" si="400"/>
        <v>262.11194029850748</v>
      </c>
      <c r="Q3217" t="str">
        <f t="shared" si="402"/>
        <v>theater</v>
      </c>
      <c r="R3217" t="str">
        <f t="shared" si="403"/>
        <v>plays</v>
      </c>
      <c r="S3217" s="10">
        <f t="shared" si="404"/>
        <v>42219.456840277773</v>
      </c>
      <c r="T3217" s="10">
        <f t="shared" si="405"/>
        <v>42256.957638888889</v>
      </c>
      <c r="U3217" s="11">
        <f t="shared" si="406"/>
        <v>2015</v>
      </c>
      <c r="V3217" t="str">
        <f t="shared" si="407"/>
        <v>Aug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1"/>
        <v>100.05</v>
      </c>
      <c r="P3218" s="5">
        <f t="shared" si="400"/>
        <v>57.171428571428571</v>
      </c>
      <c r="Q3218" t="str">
        <f t="shared" si="402"/>
        <v>theater</v>
      </c>
      <c r="R3218" t="str">
        <f t="shared" si="403"/>
        <v>plays</v>
      </c>
      <c r="S3218" s="10">
        <f t="shared" si="404"/>
        <v>42165.254293981481</v>
      </c>
      <c r="T3218" s="10">
        <f t="shared" si="405"/>
        <v>42196.395833333336</v>
      </c>
      <c r="U3218" s="11">
        <f t="shared" si="406"/>
        <v>2015</v>
      </c>
      <c r="V3218" t="str">
        <f t="shared" si="407"/>
        <v>Jun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1"/>
        <v>116.02222222222223</v>
      </c>
      <c r="P3219" s="5">
        <f t="shared" si="400"/>
        <v>50.20192307692308</v>
      </c>
      <c r="Q3219" t="str">
        <f t="shared" si="402"/>
        <v>theater</v>
      </c>
      <c r="R3219" t="str">
        <f t="shared" si="403"/>
        <v>plays</v>
      </c>
      <c r="S3219" s="10">
        <f t="shared" si="404"/>
        <v>42648.337777777771</v>
      </c>
      <c r="T3219" s="10">
        <f t="shared" si="405"/>
        <v>42678.337777777771</v>
      </c>
      <c r="U3219" s="11">
        <f t="shared" si="406"/>
        <v>2016</v>
      </c>
      <c r="V3219" t="str">
        <f t="shared" si="407"/>
        <v>Oct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1"/>
        <v>102.1</v>
      </c>
      <c r="P3220" s="5">
        <f t="shared" si="400"/>
        <v>66.586956521739125</v>
      </c>
      <c r="Q3220" t="str">
        <f t="shared" si="402"/>
        <v>theater</v>
      </c>
      <c r="R3220" t="str">
        <f t="shared" si="403"/>
        <v>plays</v>
      </c>
      <c r="S3220" s="10">
        <f t="shared" si="404"/>
        <v>41970.793819444443</v>
      </c>
      <c r="T3220" s="10">
        <f t="shared" si="405"/>
        <v>42003.791666666664</v>
      </c>
      <c r="U3220" s="11">
        <f t="shared" si="406"/>
        <v>2014</v>
      </c>
      <c r="V3220" t="str">
        <f t="shared" si="407"/>
        <v>Nov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1"/>
        <v>100.11000000000001</v>
      </c>
      <c r="P3221" s="5">
        <f t="shared" si="400"/>
        <v>168.25210084033614</v>
      </c>
      <c r="Q3221" t="str">
        <f t="shared" si="402"/>
        <v>theater</v>
      </c>
      <c r="R3221" t="str">
        <f t="shared" si="403"/>
        <v>plays</v>
      </c>
      <c r="S3221" s="10">
        <f t="shared" si="404"/>
        <v>42050.77484953704</v>
      </c>
      <c r="T3221" s="10">
        <f t="shared" si="405"/>
        <v>42085.733182870368</v>
      </c>
      <c r="U3221" s="11">
        <f t="shared" si="406"/>
        <v>2015</v>
      </c>
      <c r="V3221" t="str">
        <f t="shared" si="407"/>
        <v>Feb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1"/>
        <v>100.84</v>
      </c>
      <c r="P3222" s="5">
        <f t="shared" si="400"/>
        <v>256.37288135593218</v>
      </c>
      <c r="Q3222" t="str">
        <f t="shared" si="402"/>
        <v>theater</v>
      </c>
      <c r="R3222" t="str">
        <f t="shared" si="403"/>
        <v>plays</v>
      </c>
      <c r="S3222" s="10">
        <f t="shared" si="404"/>
        <v>42772.625046296293</v>
      </c>
      <c r="T3222" s="10">
        <f t="shared" si="405"/>
        <v>42806.666666666664</v>
      </c>
      <c r="U3222" s="11">
        <f t="shared" si="406"/>
        <v>2017</v>
      </c>
      <c r="V3222" t="str">
        <f t="shared" si="407"/>
        <v>Feb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1"/>
        <v>103.42499999999998</v>
      </c>
      <c r="P3223" s="5">
        <f t="shared" si="400"/>
        <v>36.610619469026545</v>
      </c>
      <c r="Q3223" t="str">
        <f t="shared" si="402"/>
        <v>theater</v>
      </c>
      <c r="R3223" t="str">
        <f t="shared" si="403"/>
        <v>plays</v>
      </c>
      <c r="S3223" s="10">
        <f t="shared" si="404"/>
        <v>42155.488460648143</v>
      </c>
      <c r="T3223" s="10">
        <f t="shared" si="405"/>
        <v>42190.488460648143</v>
      </c>
      <c r="U3223" s="11">
        <f t="shared" si="406"/>
        <v>2015</v>
      </c>
      <c r="V3223" t="str">
        <f t="shared" si="407"/>
        <v>May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1"/>
        <v>124.8</v>
      </c>
      <c r="P3224" s="5">
        <f t="shared" si="400"/>
        <v>37.142857142857146</v>
      </c>
      <c r="Q3224" t="str">
        <f t="shared" si="402"/>
        <v>theater</v>
      </c>
      <c r="R3224" t="str">
        <f t="shared" si="403"/>
        <v>plays</v>
      </c>
      <c r="S3224" s="10">
        <f t="shared" si="404"/>
        <v>42270.373807870368</v>
      </c>
      <c r="T3224" s="10">
        <f t="shared" si="405"/>
        <v>42301.686805555553</v>
      </c>
      <c r="U3224" s="11">
        <f t="shared" si="406"/>
        <v>2015</v>
      </c>
      <c r="V3224" t="str">
        <f t="shared" si="407"/>
        <v>Sep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1"/>
        <v>109.51612903225806</v>
      </c>
      <c r="P3225" s="5">
        <f t="shared" si="400"/>
        <v>45.878378378378379</v>
      </c>
      <c r="Q3225" t="str">
        <f t="shared" si="402"/>
        <v>theater</v>
      </c>
      <c r="R3225" t="str">
        <f t="shared" si="403"/>
        <v>plays</v>
      </c>
      <c r="S3225" s="10">
        <f t="shared" si="404"/>
        <v>42206.62703703704</v>
      </c>
      <c r="T3225" s="10">
        <f t="shared" si="405"/>
        <v>42236.62703703704</v>
      </c>
      <c r="U3225" s="11">
        <f t="shared" si="406"/>
        <v>2015</v>
      </c>
      <c r="V3225" t="str">
        <f t="shared" si="407"/>
        <v>Jul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1"/>
        <v>102.03333333333333</v>
      </c>
      <c r="P3226" s="5">
        <f t="shared" si="400"/>
        <v>141.71296296296296</v>
      </c>
      <c r="Q3226" t="str">
        <f t="shared" si="402"/>
        <v>theater</v>
      </c>
      <c r="R3226" t="str">
        <f t="shared" si="403"/>
        <v>plays</v>
      </c>
      <c r="S3226" s="10">
        <f t="shared" si="404"/>
        <v>42697.642511574071</v>
      </c>
      <c r="T3226" s="10">
        <f t="shared" si="405"/>
        <v>42744.999999999993</v>
      </c>
      <c r="U3226" s="11">
        <f t="shared" si="406"/>
        <v>2016</v>
      </c>
      <c r="V3226" t="str">
        <f t="shared" si="407"/>
        <v>Nov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1"/>
        <v>102.35000000000001</v>
      </c>
      <c r="P3227" s="5">
        <f t="shared" si="400"/>
        <v>52.487179487179489</v>
      </c>
      <c r="Q3227" t="str">
        <f t="shared" si="402"/>
        <v>theater</v>
      </c>
      <c r="R3227" t="str">
        <f t="shared" si="403"/>
        <v>plays</v>
      </c>
      <c r="S3227" s="10">
        <f t="shared" si="404"/>
        <v>42503.351134259261</v>
      </c>
      <c r="T3227" s="10">
        <f t="shared" si="405"/>
        <v>42524.666666666664</v>
      </c>
      <c r="U3227" s="11">
        <f t="shared" si="406"/>
        <v>2016</v>
      </c>
      <c r="V3227" t="str">
        <f t="shared" si="407"/>
        <v>May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1"/>
        <v>104.16666666666667</v>
      </c>
      <c r="P3228" s="5">
        <f t="shared" si="400"/>
        <v>59.523809523809526</v>
      </c>
      <c r="Q3228" t="str">
        <f t="shared" si="402"/>
        <v>theater</v>
      </c>
      <c r="R3228" t="str">
        <f t="shared" si="403"/>
        <v>plays</v>
      </c>
      <c r="S3228" s="10">
        <f t="shared" si="404"/>
        <v>42277.375138888885</v>
      </c>
      <c r="T3228" s="10">
        <f t="shared" si="405"/>
        <v>42307.375138888885</v>
      </c>
      <c r="U3228" s="11">
        <f t="shared" si="406"/>
        <v>2015</v>
      </c>
      <c r="V3228" t="str">
        <f t="shared" si="407"/>
        <v>Sep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1"/>
        <v>125</v>
      </c>
      <c r="P3229" s="5">
        <f t="shared" si="400"/>
        <v>50</v>
      </c>
      <c r="Q3229" t="str">
        <f t="shared" si="402"/>
        <v>theater</v>
      </c>
      <c r="R3229" t="str">
        <f t="shared" si="403"/>
        <v>plays</v>
      </c>
      <c r="S3229" s="10">
        <f t="shared" si="404"/>
        <v>42722.674027777779</v>
      </c>
      <c r="T3229" s="10">
        <f t="shared" si="405"/>
        <v>42752.674027777779</v>
      </c>
      <c r="U3229" s="11">
        <f t="shared" si="406"/>
        <v>2016</v>
      </c>
      <c r="V3229" t="str">
        <f t="shared" si="407"/>
        <v>Dec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1"/>
        <v>102.34285714285714</v>
      </c>
      <c r="P3230" s="5">
        <f t="shared" si="400"/>
        <v>193.62162162162161</v>
      </c>
      <c r="Q3230" t="str">
        <f t="shared" si="402"/>
        <v>theater</v>
      </c>
      <c r="R3230" t="str">
        <f t="shared" si="403"/>
        <v>plays</v>
      </c>
      <c r="S3230" s="10">
        <f t="shared" si="404"/>
        <v>42323.500972222224</v>
      </c>
      <c r="T3230" s="10">
        <f t="shared" si="405"/>
        <v>42354.999305555553</v>
      </c>
      <c r="U3230" s="11">
        <f t="shared" si="406"/>
        <v>2015</v>
      </c>
      <c r="V3230" t="str">
        <f t="shared" si="407"/>
        <v>Nov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1"/>
        <v>107.86500000000001</v>
      </c>
      <c r="P3231" s="5">
        <f t="shared" si="400"/>
        <v>106.79702970297029</v>
      </c>
      <c r="Q3231" t="str">
        <f t="shared" si="402"/>
        <v>theater</v>
      </c>
      <c r="R3231" t="str">
        <f t="shared" si="403"/>
        <v>plays</v>
      </c>
      <c r="S3231" s="10">
        <f t="shared" si="404"/>
        <v>41933.083310185182</v>
      </c>
      <c r="T3231" s="10">
        <f t="shared" si="405"/>
        <v>41963.124976851854</v>
      </c>
      <c r="U3231" s="11">
        <f t="shared" si="406"/>
        <v>2014</v>
      </c>
      <c r="V3231" t="str">
        <f t="shared" si="407"/>
        <v>Oct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1"/>
        <v>109.88461538461539</v>
      </c>
      <c r="P3232" s="5">
        <f t="shared" si="400"/>
        <v>77.21621621621621</v>
      </c>
      <c r="Q3232" t="str">
        <f t="shared" si="402"/>
        <v>theater</v>
      </c>
      <c r="R3232" t="str">
        <f t="shared" si="403"/>
        <v>plays</v>
      </c>
      <c r="S3232" s="10">
        <f t="shared" si="404"/>
        <v>41897.959791666668</v>
      </c>
      <c r="T3232" s="10">
        <f t="shared" si="405"/>
        <v>41912.957638888889</v>
      </c>
      <c r="U3232" s="11">
        <f t="shared" si="406"/>
        <v>2014</v>
      </c>
      <c r="V3232" t="str">
        <f t="shared" si="407"/>
        <v>Sep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1"/>
        <v>161</v>
      </c>
      <c r="P3233" s="5">
        <f t="shared" si="400"/>
        <v>57.5</v>
      </c>
      <c r="Q3233" t="str">
        <f t="shared" si="402"/>
        <v>theater</v>
      </c>
      <c r="R3233" t="str">
        <f t="shared" si="403"/>
        <v>plays</v>
      </c>
      <c r="S3233" s="10">
        <f t="shared" si="404"/>
        <v>42446.735497685186</v>
      </c>
      <c r="T3233" s="10">
        <f t="shared" si="405"/>
        <v>42476.735497685186</v>
      </c>
      <c r="U3233" s="11">
        <f t="shared" si="406"/>
        <v>2016</v>
      </c>
      <c r="V3233" t="str">
        <f t="shared" si="407"/>
        <v>Mar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1"/>
        <v>131.20000000000002</v>
      </c>
      <c r="P3234" s="5">
        <f t="shared" si="400"/>
        <v>50.46153846153846</v>
      </c>
      <c r="Q3234" t="str">
        <f t="shared" si="402"/>
        <v>theater</v>
      </c>
      <c r="R3234" t="str">
        <f t="shared" si="403"/>
        <v>plays</v>
      </c>
      <c r="S3234" s="10">
        <f t="shared" si="404"/>
        <v>42463.605520833335</v>
      </c>
      <c r="T3234" s="10">
        <f t="shared" si="405"/>
        <v>42493.957638888889</v>
      </c>
      <c r="U3234" s="11">
        <f t="shared" si="406"/>
        <v>2016</v>
      </c>
      <c r="V3234" t="str">
        <f t="shared" si="407"/>
        <v>Apr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1"/>
        <v>118.8</v>
      </c>
      <c r="P3235" s="5">
        <f t="shared" si="400"/>
        <v>97.377049180327873</v>
      </c>
      <c r="Q3235" t="str">
        <f t="shared" si="402"/>
        <v>theater</v>
      </c>
      <c r="R3235" t="str">
        <f t="shared" si="403"/>
        <v>plays</v>
      </c>
      <c r="S3235" s="10">
        <f t="shared" si="404"/>
        <v>42766.596701388888</v>
      </c>
      <c r="T3235" s="10">
        <f t="shared" si="405"/>
        <v>42796.596701388888</v>
      </c>
      <c r="U3235" s="11">
        <f t="shared" si="406"/>
        <v>2017</v>
      </c>
      <c r="V3235" t="str">
        <f t="shared" si="407"/>
        <v>Jan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1"/>
        <v>100.39275000000001</v>
      </c>
      <c r="P3236" s="5">
        <f t="shared" si="400"/>
        <v>34.91921739130435</v>
      </c>
      <c r="Q3236" t="str">
        <f t="shared" si="402"/>
        <v>theater</v>
      </c>
      <c r="R3236" t="str">
        <f t="shared" si="403"/>
        <v>plays</v>
      </c>
      <c r="S3236" s="10">
        <f t="shared" si="404"/>
        <v>42734.581111111103</v>
      </c>
      <c r="T3236" s="10">
        <f t="shared" si="405"/>
        <v>42767.771527777775</v>
      </c>
      <c r="U3236" s="11">
        <f t="shared" si="406"/>
        <v>2016</v>
      </c>
      <c r="V3236" t="str">
        <f t="shared" si="407"/>
        <v>Dec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1"/>
        <v>103.20666666666666</v>
      </c>
      <c r="P3237" s="5">
        <f t="shared" si="400"/>
        <v>85.530386740331494</v>
      </c>
      <c r="Q3237" t="str">
        <f t="shared" si="402"/>
        <v>theater</v>
      </c>
      <c r="R3237" t="str">
        <f t="shared" si="403"/>
        <v>plays</v>
      </c>
      <c r="S3237" s="10">
        <f t="shared" si="404"/>
        <v>42522.139479166661</v>
      </c>
      <c r="T3237" s="10">
        <f t="shared" si="405"/>
        <v>42552.139479166661</v>
      </c>
      <c r="U3237" s="11">
        <f t="shared" si="406"/>
        <v>2016</v>
      </c>
      <c r="V3237" t="str">
        <f t="shared" si="407"/>
        <v>Jun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1"/>
        <v>100.6</v>
      </c>
      <c r="P3238" s="5">
        <f t="shared" si="400"/>
        <v>182.90909090909091</v>
      </c>
      <c r="Q3238" t="str">
        <f t="shared" si="402"/>
        <v>theater</v>
      </c>
      <c r="R3238" t="str">
        <f t="shared" si="403"/>
        <v>plays</v>
      </c>
      <c r="S3238" s="10">
        <f t="shared" si="404"/>
        <v>42702.708715277775</v>
      </c>
      <c r="T3238" s="10">
        <f t="shared" si="405"/>
        <v>42732.708715277775</v>
      </c>
      <c r="U3238" s="11">
        <f t="shared" si="406"/>
        <v>2016</v>
      </c>
      <c r="V3238" t="str">
        <f t="shared" si="407"/>
        <v>Nov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1"/>
        <v>100.78754285714287</v>
      </c>
      <c r="P3239" s="5">
        <f t="shared" si="400"/>
        <v>131.13620817843866</v>
      </c>
      <c r="Q3239" t="str">
        <f t="shared" si="402"/>
        <v>theater</v>
      </c>
      <c r="R3239" t="str">
        <f t="shared" si="403"/>
        <v>plays</v>
      </c>
      <c r="S3239" s="10">
        <f t="shared" si="404"/>
        <v>42252.266018518516</v>
      </c>
      <c r="T3239" s="10">
        <f t="shared" si="405"/>
        <v>42275.957638888889</v>
      </c>
      <c r="U3239" s="11">
        <f t="shared" si="406"/>
        <v>2015</v>
      </c>
      <c r="V3239" t="str">
        <f t="shared" si="407"/>
        <v>Sep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1"/>
        <v>112.32142857142857</v>
      </c>
      <c r="P3240" s="5">
        <f t="shared" si="400"/>
        <v>39.810126582278478</v>
      </c>
      <c r="Q3240" t="str">
        <f t="shared" si="402"/>
        <v>theater</v>
      </c>
      <c r="R3240" t="str">
        <f t="shared" si="403"/>
        <v>plays</v>
      </c>
      <c r="S3240" s="10">
        <f t="shared" si="404"/>
        <v>42156.302060185182</v>
      </c>
      <c r="T3240" s="10">
        <f t="shared" si="405"/>
        <v>42186.302060185182</v>
      </c>
      <c r="U3240" s="11">
        <f t="shared" si="406"/>
        <v>2015</v>
      </c>
      <c r="V3240" t="str">
        <f t="shared" si="407"/>
        <v>Jun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1"/>
        <v>105.91914022517912</v>
      </c>
      <c r="P3241" s="5">
        <f t="shared" si="400"/>
        <v>59.701730769230764</v>
      </c>
      <c r="Q3241" t="str">
        <f t="shared" si="402"/>
        <v>theater</v>
      </c>
      <c r="R3241" t="str">
        <f t="shared" si="403"/>
        <v>plays</v>
      </c>
      <c r="S3241" s="10">
        <f t="shared" si="404"/>
        <v>42277.880706018514</v>
      </c>
      <c r="T3241" s="10">
        <f t="shared" si="405"/>
        <v>42302.790972222218</v>
      </c>
      <c r="U3241" s="11">
        <f t="shared" si="406"/>
        <v>2015</v>
      </c>
      <c r="V3241" t="str">
        <f t="shared" si="407"/>
        <v>Sep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1"/>
        <v>100.56666666666668</v>
      </c>
      <c r="P3242" s="5">
        <f t="shared" si="400"/>
        <v>88.735294117647058</v>
      </c>
      <c r="Q3242" t="str">
        <f t="shared" si="402"/>
        <v>theater</v>
      </c>
      <c r="R3242" t="str">
        <f t="shared" si="403"/>
        <v>plays</v>
      </c>
      <c r="S3242" s="10">
        <f t="shared" si="404"/>
        <v>42754.485509259255</v>
      </c>
      <c r="T3242" s="10">
        <f t="shared" si="405"/>
        <v>42782.749999999993</v>
      </c>
      <c r="U3242" s="11">
        <f t="shared" si="406"/>
        <v>2017</v>
      </c>
      <c r="V3242" t="str">
        <f t="shared" si="407"/>
        <v>Jan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1"/>
        <v>115.30588235294117</v>
      </c>
      <c r="P3243" s="5">
        <f t="shared" si="400"/>
        <v>58.688622754491021</v>
      </c>
      <c r="Q3243" t="str">
        <f t="shared" si="402"/>
        <v>theater</v>
      </c>
      <c r="R3243" t="str">
        <f t="shared" si="403"/>
        <v>plays</v>
      </c>
      <c r="S3243" s="10">
        <f t="shared" si="404"/>
        <v>41893.116550925923</v>
      </c>
      <c r="T3243" s="10">
        <f t="shared" si="405"/>
        <v>41926.082638888889</v>
      </c>
      <c r="U3243" s="11">
        <f t="shared" si="406"/>
        <v>2014</v>
      </c>
      <c r="V3243" t="str">
        <f t="shared" si="407"/>
        <v>Sep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1"/>
        <v>127.30419999999999</v>
      </c>
      <c r="P3244" s="5">
        <f t="shared" si="400"/>
        <v>69.56513661202186</v>
      </c>
      <c r="Q3244" t="str">
        <f t="shared" si="402"/>
        <v>theater</v>
      </c>
      <c r="R3244" t="str">
        <f t="shared" si="403"/>
        <v>plays</v>
      </c>
      <c r="S3244" s="10">
        <f t="shared" si="404"/>
        <v>41871.547361111108</v>
      </c>
      <c r="T3244" s="10">
        <f t="shared" si="405"/>
        <v>41901.547361111108</v>
      </c>
      <c r="U3244" s="11">
        <f t="shared" si="406"/>
        <v>2014</v>
      </c>
      <c r="V3244" t="str">
        <f t="shared" si="407"/>
        <v>Aug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1"/>
        <v>102.83750000000001</v>
      </c>
      <c r="P3245" s="5">
        <f t="shared" si="400"/>
        <v>115.87323943661971</v>
      </c>
      <c r="Q3245" t="str">
        <f t="shared" si="402"/>
        <v>theater</v>
      </c>
      <c r="R3245" t="str">
        <f t="shared" si="403"/>
        <v>plays</v>
      </c>
      <c r="S3245" s="10">
        <f t="shared" si="404"/>
        <v>42261.888449074067</v>
      </c>
      <c r="T3245" s="10">
        <f t="shared" si="405"/>
        <v>42285.791666666664</v>
      </c>
      <c r="U3245" s="11">
        <f t="shared" si="406"/>
        <v>2015</v>
      </c>
      <c r="V3245" t="str">
        <f t="shared" si="407"/>
        <v>Sep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1"/>
        <v>102.9375</v>
      </c>
      <c r="P3246" s="5">
        <f t="shared" si="400"/>
        <v>23.869565217391305</v>
      </c>
      <c r="Q3246" t="str">
        <f t="shared" si="402"/>
        <v>theater</v>
      </c>
      <c r="R3246" t="str">
        <f t="shared" si="403"/>
        <v>plays</v>
      </c>
      <c r="S3246" s="10">
        <f t="shared" si="404"/>
        <v>42675.485902777778</v>
      </c>
      <c r="T3246" s="10">
        <f t="shared" si="405"/>
        <v>42705.527569444443</v>
      </c>
      <c r="U3246" s="11">
        <f t="shared" si="406"/>
        <v>2016</v>
      </c>
      <c r="V3246" t="str">
        <f t="shared" si="407"/>
        <v>Nov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1"/>
        <v>104.3047619047619</v>
      </c>
      <c r="P3247" s="5">
        <f t="shared" si="400"/>
        <v>81.125925925925927</v>
      </c>
      <c r="Q3247" t="str">
        <f t="shared" si="402"/>
        <v>theater</v>
      </c>
      <c r="R3247" t="str">
        <f t="shared" si="403"/>
        <v>plays</v>
      </c>
      <c r="S3247" s="10">
        <f t="shared" si="404"/>
        <v>42135.391874999994</v>
      </c>
      <c r="T3247" s="10">
        <f t="shared" si="405"/>
        <v>42166.874999999993</v>
      </c>
      <c r="U3247" s="11">
        <f t="shared" si="406"/>
        <v>2015</v>
      </c>
      <c r="V3247" t="str">
        <f t="shared" si="407"/>
        <v>May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1"/>
        <v>111.22000000000001</v>
      </c>
      <c r="P3248" s="5">
        <f t="shared" si="400"/>
        <v>57.626943005181346</v>
      </c>
      <c r="Q3248" t="str">
        <f t="shared" si="402"/>
        <v>theater</v>
      </c>
      <c r="R3248" t="str">
        <f t="shared" si="403"/>
        <v>plays</v>
      </c>
      <c r="S3248" s="10">
        <f t="shared" si="404"/>
        <v>42230.263888888883</v>
      </c>
      <c r="T3248" s="10">
        <f t="shared" si="405"/>
        <v>42258.957638888889</v>
      </c>
      <c r="U3248" s="11">
        <f t="shared" si="406"/>
        <v>2015</v>
      </c>
      <c r="V3248" t="str">
        <f t="shared" si="407"/>
        <v>Aug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1"/>
        <v>105.86</v>
      </c>
      <c r="P3249" s="5">
        <f t="shared" si="400"/>
        <v>46.429824561403507</v>
      </c>
      <c r="Q3249" t="str">
        <f t="shared" si="402"/>
        <v>theater</v>
      </c>
      <c r="R3249" t="str">
        <f t="shared" si="403"/>
        <v>plays</v>
      </c>
      <c r="S3249" s="10">
        <f t="shared" si="404"/>
        <v>42167.22583333333</v>
      </c>
      <c r="T3249" s="10">
        <f t="shared" si="405"/>
        <v>42197.22583333333</v>
      </c>
      <c r="U3249" s="11">
        <f t="shared" si="406"/>
        <v>2015</v>
      </c>
      <c r="V3249" t="str">
        <f t="shared" si="407"/>
        <v>Jun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1"/>
        <v>100.79166666666666</v>
      </c>
      <c r="P3250" s="5">
        <f t="shared" si="400"/>
        <v>60.475000000000001</v>
      </c>
      <c r="Q3250" t="str">
        <f t="shared" si="402"/>
        <v>theater</v>
      </c>
      <c r="R3250" t="str">
        <f t="shared" si="403"/>
        <v>plays</v>
      </c>
      <c r="S3250" s="10">
        <f t="shared" si="404"/>
        <v>42068.68005787037</v>
      </c>
      <c r="T3250" s="10">
        <f t="shared" si="405"/>
        <v>42098.638391203705</v>
      </c>
      <c r="U3250" s="11">
        <f t="shared" si="406"/>
        <v>2015</v>
      </c>
      <c r="V3250" t="str">
        <f t="shared" si="407"/>
        <v>Mar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1"/>
        <v>104.92727272727274</v>
      </c>
      <c r="P3251" s="5">
        <f t="shared" si="400"/>
        <v>65.579545454545453</v>
      </c>
      <c r="Q3251" t="str">
        <f t="shared" si="402"/>
        <v>theater</v>
      </c>
      <c r="R3251" t="str">
        <f t="shared" si="403"/>
        <v>plays</v>
      </c>
      <c r="S3251" s="10">
        <f t="shared" si="404"/>
        <v>42145.538356481477</v>
      </c>
      <c r="T3251" s="10">
        <f t="shared" si="405"/>
        <v>42175.538356481477</v>
      </c>
      <c r="U3251" s="11">
        <f t="shared" si="406"/>
        <v>2015</v>
      </c>
      <c r="V3251" t="str">
        <f t="shared" si="407"/>
        <v>May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1"/>
        <v>101.55199999999999</v>
      </c>
      <c r="P3252" s="5">
        <f t="shared" si="400"/>
        <v>119.1924882629108</v>
      </c>
      <c r="Q3252" t="str">
        <f t="shared" si="402"/>
        <v>theater</v>
      </c>
      <c r="R3252" t="str">
        <f t="shared" si="403"/>
        <v>plays</v>
      </c>
      <c r="S3252" s="10">
        <f t="shared" si="404"/>
        <v>41918.533842592587</v>
      </c>
      <c r="T3252" s="10">
        <f t="shared" si="405"/>
        <v>41948.575509259259</v>
      </c>
      <c r="U3252" s="11">
        <f t="shared" si="406"/>
        <v>2014</v>
      </c>
      <c r="V3252" t="str">
        <f t="shared" si="407"/>
        <v>Oct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1"/>
        <v>110.73333333333333</v>
      </c>
      <c r="P3253" s="5">
        <f t="shared" si="400"/>
        <v>83.05</v>
      </c>
      <c r="Q3253" t="str">
        <f t="shared" si="402"/>
        <v>theater</v>
      </c>
      <c r="R3253" t="str">
        <f t="shared" si="403"/>
        <v>plays</v>
      </c>
      <c r="S3253" s="10">
        <f t="shared" si="404"/>
        <v>42146.52275462963</v>
      </c>
      <c r="T3253" s="10">
        <f t="shared" si="405"/>
        <v>42176.52275462963</v>
      </c>
      <c r="U3253" s="11">
        <f t="shared" si="406"/>
        <v>2015</v>
      </c>
      <c r="V3253" t="str">
        <f t="shared" si="407"/>
        <v>May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1"/>
        <v>127.82222222222221</v>
      </c>
      <c r="P3254" s="5">
        <f t="shared" si="400"/>
        <v>57.52</v>
      </c>
      <c r="Q3254" t="str">
        <f t="shared" si="402"/>
        <v>theater</v>
      </c>
      <c r="R3254" t="str">
        <f t="shared" si="403"/>
        <v>plays</v>
      </c>
      <c r="S3254" s="10">
        <f t="shared" si="404"/>
        <v>42590.264351851853</v>
      </c>
      <c r="T3254" s="10">
        <f t="shared" si="405"/>
        <v>42620.264351851853</v>
      </c>
      <c r="U3254" s="11">
        <f t="shared" si="406"/>
        <v>2016</v>
      </c>
      <c r="V3254" t="str">
        <f t="shared" si="407"/>
        <v>Aug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1"/>
        <v>101.82500000000002</v>
      </c>
      <c r="P3255" s="5">
        <f t="shared" si="400"/>
        <v>177.08695652173913</v>
      </c>
      <c r="Q3255" t="str">
        <f t="shared" si="402"/>
        <v>theater</v>
      </c>
      <c r="R3255" t="str">
        <f t="shared" si="403"/>
        <v>plays</v>
      </c>
      <c r="S3255" s="10">
        <f t="shared" si="404"/>
        <v>42602.368379629632</v>
      </c>
      <c r="T3255" s="10">
        <f t="shared" si="405"/>
        <v>42620.947916666664</v>
      </c>
      <c r="U3255" s="11">
        <f t="shared" si="406"/>
        <v>2016</v>
      </c>
      <c r="V3255" t="str">
        <f t="shared" si="407"/>
        <v>Aug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1"/>
        <v>101.25769230769231</v>
      </c>
      <c r="P3256" s="5">
        <f t="shared" si="400"/>
        <v>70.771505376344081</v>
      </c>
      <c r="Q3256" t="str">
        <f t="shared" si="402"/>
        <v>theater</v>
      </c>
      <c r="R3256" t="str">
        <f t="shared" si="403"/>
        <v>plays</v>
      </c>
      <c r="S3256" s="10">
        <f t="shared" si="404"/>
        <v>42058.877418981479</v>
      </c>
      <c r="T3256" s="10">
        <f t="shared" si="405"/>
        <v>42088.835752314808</v>
      </c>
      <c r="U3256" s="11">
        <f t="shared" si="406"/>
        <v>2015</v>
      </c>
      <c r="V3256" t="str">
        <f t="shared" si="407"/>
        <v>Feb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1"/>
        <v>175</v>
      </c>
      <c r="P3257" s="5">
        <f t="shared" si="400"/>
        <v>29.166666666666668</v>
      </c>
      <c r="Q3257" t="str">
        <f t="shared" si="402"/>
        <v>theater</v>
      </c>
      <c r="R3257" t="str">
        <f t="shared" si="403"/>
        <v>plays</v>
      </c>
      <c r="S3257" s="10">
        <f t="shared" si="404"/>
        <v>41889.559895833328</v>
      </c>
      <c r="T3257" s="10">
        <f t="shared" si="405"/>
        <v>41919.559895833328</v>
      </c>
      <c r="U3257" s="11">
        <f t="shared" si="406"/>
        <v>2014</v>
      </c>
      <c r="V3257" t="str">
        <f t="shared" si="407"/>
        <v>Sep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1"/>
        <v>128.06</v>
      </c>
      <c r="P3258" s="5">
        <f t="shared" si="400"/>
        <v>72.76136363636364</v>
      </c>
      <c r="Q3258" t="str">
        <f t="shared" si="402"/>
        <v>theater</v>
      </c>
      <c r="R3258" t="str">
        <f t="shared" si="403"/>
        <v>plays</v>
      </c>
      <c r="S3258" s="10">
        <f t="shared" si="404"/>
        <v>42144.365474537037</v>
      </c>
      <c r="T3258" s="10">
        <f t="shared" si="405"/>
        <v>42165.957638888889</v>
      </c>
      <c r="U3258" s="11">
        <f t="shared" si="406"/>
        <v>2015</v>
      </c>
      <c r="V3258" t="str">
        <f t="shared" si="407"/>
        <v>May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1"/>
        <v>106.29949999999999</v>
      </c>
      <c r="P3259" s="5">
        <f t="shared" si="400"/>
        <v>51.853414634146333</v>
      </c>
      <c r="Q3259" t="str">
        <f t="shared" si="402"/>
        <v>theater</v>
      </c>
      <c r="R3259" t="str">
        <f t="shared" si="403"/>
        <v>plays</v>
      </c>
      <c r="S3259" s="10">
        <f t="shared" si="404"/>
        <v>42758.351296296292</v>
      </c>
      <c r="T3259" s="10">
        <f t="shared" si="405"/>
        <v>42788.351296296292</v>
      </c>
      <c r="U3259" s="11">
        <f t="shared" si="406"/>
        <v>2017</v>
      </c>
      <c r="V3259" t="str">
        <f t="shared" si="407"/>
        <v>Jan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1"/>
        <v>105.21428571428571</v>
      </c>
      <c r="P3260" s="5">
        <f t="shared" si="400"/>
        <v>98.2</v>
      </c>
      <c r="Q3260" t="str">
        <f t="shared" si="402"/>
        <v>theater</v>
      </c>
      <c r="R3260" t="str">
        <f t="shared" si="403"/>
        <v>plays</v>
      </c>
      <c r="S3260" s="10">
        <f t="shared" si="404"/>
        <v>41982.678946759253</v>
      </c>
      <c r="T3260" s="10">
        <f t="shared" si="405"/>
        <v>42012.678946759253</v>
      </c>
      <c r="U3260" s="11">
        <f t="shared" si="406"/>
        <v>2014</v>
      </c>
      <c r="V3260" t="str">
        <f t="shared" si="407"/>
        <v>Dec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1"/>
        <v>106.16782608695652</v>
      </c>
      <c r="P3261" s="5">
        <f t="shared" si="400"/>
        <v>251.7381443298969</v>
      </c>
      <c r="Q3261" t="str">
        <f t="shared" si="402"/>
        <v>theater</v>
      </c>
      <c r="R3261" t="str">
        <f t="shared" si="403"/>
        <v>plays</v>
      </c>
      <c r="S3261" s="10">
        <f t="shared" si="404"/>
        <v>42614.552604166667</v>
      </c>
      <c r="T3261" s="10">
        <f t="shared" si="405"/>
        <v>42643.957638888889</v>
      </c>
      <c r="U3261" s="11">
        <f t="shared" si="406"/>
        <v>2016</v>
      </c>
      <c r="V3261" t="str">
        <f t="shared" si="407"/>
        <v>Sep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1"/>
        <v>109.24000000000001</v>
      </c>
      <c r="P3262" s="5">
        <f t="shared" si="400"/>
        <v>74.821917808219183</v>
      </c>
      <c r="Q3262" t="str">
        <f t="shared" si="402"/>
        <v>theater</v>
      </c>
      <c r="R3262" t="str">
        <f t="shared" si="403"/>
        <v>plays</v>
      </c>
      <c r="S3262" s="10">
        <f t="shared" si="404"/>
        <v>42303.464328703696</v>
      </c>
      <c r="T3262" s="10">
        <f t="shared" si="405"/>
        <v>42338.505995370368</v>
      </c>
      <c r="U3262" s="11">
        <f t="shared" si="406"/>
        <v>2015</v>
      </c>
      <c r="V3262" t="str">
        <f t="shared" si="407"/>
        <v>Oct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1"/>
        <v>100.45454545454547</v>
      </c>
      <c r="P3263" s="5">
        <f t="shared" si="400"/>
        <v>67.65306122448979</v>
      </c>
      <c r="Q3263" t="str">
        <f t="shared" si="402"/>
        <v>theater</v>
      </c>
      <c r="R3263" t="str">
        <f t="shared" si="403"/>
        <v>plays</v>
      </c>
      <c r="S3263" s="10">
        <f t="shared" si="404"/>
        <v>42171.517083333332</v>
      </c>
      <c r="T3263" s="10">
        <f t="shared" si="405"/>
        <v>42201.517083333332</v>
      </c>
      <c r="U3263" s="11">
        <f t="shared" si="406"/>
        <v>2015</v>
      </c>
      <c r="V3263" t="str">
        <f t="shared" si="407"/>
        <v>Jun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1"/>
        <v>103.04098360655738</v>
      </c>
      <c r="P3264" s="5">
        <f t="shared" si="400"/>
        <v>93.81343283582089</v>
      </c>
      <c r="Q3264" t="str">
        <f t="shared" si="402"/>
        <v>theater</v>
      </c>
      <c r="R3264" t="str">
        <f t="shared" si="403"/>
        <v>plays</v>
      </c>
      <c r="S3264" s="10">
        <f t="shared" si="404"/>
        <v>41964.107199074067</v>
      </c>
      <c r="T3264" s="10">
        <f t="shared" si="405"/>
        <v>41994.958333333336</v>
      </c>
      <c r="U3264" s="11">
        <f t="shared" si="406"/>
        <v>2014</v>
      </c>
      <c r="V3264" t="str">
        <f t="shared" si="407"/>
        <v>Nov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1"/>
        <v>112.1664</v>
      </c>
      <c r="P3265" s="5">
        <f t="shared" si="400"/>
        <v>41.237647058823526</v>
      </c>
      <c r="Q3265" t="str">
        <f t="shared" si="402"/>
        <v>theater</v>
      </c>
      <c r="R3265" t="str">
        <f t="shared" si="403"/>
        <v>plays</v>
      </c>
      <c r="S3265" s="10">
        <f t="shared" si="404"/>
        <v>42284.30773148148</v>
      </c>
      <c r="T3265" s="10">
        <f t="shared" si="405"/>
        <v>42307.666666666664</v>
      </c>
      <c r="U3265" s="11">
        <f t="shared" si="406"/>
        <v>2015</v>
      </c>
      <c r="V3265" t="str">
        <f t="shared" si="407"/>
        <v>Oct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1"/>
        <v>103</v>
      </c>
      <c r="P3266" s="5">
        <f t="shared" ref="P3266:P3329" si="408">IFERROR(E3266/L3266,0)</f>
        <v>52.551020408163268</v>
      </c>
      <c r="Q3266" t="str">
        <f t="shared" si="402"/>
        <v>theater</v>
      </c>
      <c r="R3266" t="str">
        <f t="shared" si="403"/>
        <v>plays</v>
      </c>
      <c r="S3266" s="10">
        <f t="shared" si="404"/>
        <v>42016.591874999998</v>
      </c>
      <c r="T3266" s="10">
        <f t="shared" si="405"/>
        <v>42032.708333333336</v>
      </c>
      <c r="U3266" s="11">
        <f t="shared" si="406"/>
        <v>2015</v>
      </c>
      <c r="V3266" t="str">
        <f t="shared" si="407"/>
        <v>Jan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9">(E3267/D3267)*100</f>
        <v>164</v>
      </c>
      <c r="P3267" s="5">
        <f t="shared" si="408"/>
        <v>70.285714285714292</v>
      </c>
      <c r="Q3267" t="str">
        <f t="shared" ref="Q3267:Q3330" si="410">LEFT(N3267,FIND("/",N3267)-1)</f>
        <v>theater</v>
      </c>
      <c r="R3267" t="str">
        <f t="shared" ref="R3267:R3330" si="411">MID(N3267,FIND("/",N3267)+1,9999)</f>
        <v>plays</v>
      </c>
      <c r="S3267" s="10">
        <f t="shared" ref="S3267:S3330" si="412">(((J3267/60)/60)/24)+DATE(1970,1,1)+(-5/24)</f>
        <v>42311.503645833327</v>
      </c>
      <c r="T3267" s="10">
        <f t="shared" ref="T3267:T3330" si="413">(((I3267/60)/60)/24)+DATE(1970,1,1)+(-5/24)</f>
        <v>42341.499999999993</v>
      </c>
      <c r="U3267" s="11">
        <f t="shared" ref="U3267:U3330" si="414">YEAR(S3267)</f>
        <v>2015</v>
      </c>
      <c r="V3267" t="str">
        <f t="shared" ref="V3267:V3330" si="415">TEXT(S3267, "mmm")</f>
        <v>Nov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9"/>
        <v>131.28333333333333</v>
      </c>
      <c r="P3268" s="5">
        <f t="shared" si="408"/>
        <v>48.325153374233132</v>
      </c>
      <c r="Q3268" t="str">
        <f t="shared" si="410"/>
        <v>theater</v>
      </c>
      <c r="R3268" t="str">
        <f t="shared" si="411"/>
        <v>plays</v>
      </c>
      <c r="S3268" s="10">
        <f t="shared" si="412"/>
        <v>42136.32780092593</v>
      </c>
      <c r="T3268" s="10">
        <f t="shared" si="413"/>
        <v>42167.666666666664</v>
      </c>
      <c r="U3268" s="11">
        <f t="shared" si="414"/>
        <v>2015</v>
      </c>
      <c r="V3268" t="str">
        <f t="shared" si="415"/>
        <v>May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9"/>
        <v>102.1</v>
      </c>
      <c r="P3269" s="5">
        <f t="shared" si="408"/>
        <v>53.177083333333336</v>
      </c>
      <c r="Q3269" t="str">
        <f t="shared" si="410"/>
        <v>theater</v>
      </c>
      <c r="R3269" t="str">
        <f t="shared" si="411"/>
        <v>plays</v>
      </c>
      <c r="S3269" s="10">
        <f t="shared" si="412"/>
        <v>42172.549305555549</v>
      </c>
      <c r="T3269" s="10">
        <f t="shared" si="413"/>
        <v>42202.549305555549</v>
      </c>
      <c r="U3269" s="11">
        <f t="shared" si="414"/>
        <v>2015</v>
      </c>
      <c r="V3269" t="str">
        <f t="shared" si="415"/>
        <v>Jun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9"/>
        <v>128</v>
      </c>
      <c r="P3270" s="5">
        <f t="shared" si="408"/>
        <v>60.952380952380949</v>
      </c>
      <c r="Q3270" t="str">
        <f t="shared" si="410"/>
        <v>theater</v>
      </c>
      <c r="R3270" t="str">
        <f t="shared" si="411"/>
        <v>plays</v>
      </c>
      <c r="S3270" s="10">
        <f t="shared" si="412"/>
        <v>42590.695925925924</v>
      </c>
      <c r="T3270" s="10">
        <f t="shared" si="413"/>
        <v>42606.695925925924</v>
      </c>
      <c r="U3270" s="11">
        <f t="shared" si="414"/>
        <v>2016</v>
      </c>
      <c r="V3270" t="str">
        <f t="shared" si="415"/>
        <v>Aug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9"/>
        <v>101.49999999999999</v>
      </c>
      <c r="P3271" s="5">
        <f t="shared" si="408"/>
        <v>116</v>
      </c>
      <c r="Q3271" t="str">
        <f t="shared" si="410"/>
        <v>theater</v>
      </c>
      <c r="R3271" t="str">
        <f t="shared" si="411"/>
        <v>plays</v>
      </c>
      <c r="S3271" s="10">
        <f t="shared" si="412"/>
        <v>42137.18746527777</v>
      </c>
      <c r="T3271" s="10">
        <f t="shared" si="413"/>
        <v>42171.249999999993</v>
      </c>
      <c r="U3271" s="11">
        <f t="shared" si="414"/>
        <v>2015</v>
      </c>
      <c r="V3271" t="str">
        <f t="shared" si="415"/>
        <v>May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9"/>
        <v>101.66666666666666</v>
      </c>
      <c r="P3272" s="5">
        <f t="shared" si="408"/>
        <v>61</v>
      </c>
      <c r="Q3272" t="str">
        <f t="shared" si="410"/>
        <v>theater</v>
      </c>
      <c r="R3272" t="str">
        <f t="shared" si="411"/>
        <v>plays</v>
      </c>
      <c r="S3272" s="10">
        <f t="shared" si="412"/>
        <v>42167.324826388889</v>
      </c>
      <c r="T3272" s="10">
        <f t="shared" si="413"/>
        <v>42197.324826388889</v>
      </c>
      <c r="U3272" s="11">
        <f t="shared" si="414"/>
        <v>2015</v>
      </c>
      <c r="V3272" t="str">
        <f t="shared" si="415"/>
        <v>Jun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9"/>
        <v>130</v>
      </c>
      <c r="P3273" s="5">
        <f t="shared" si="408"/>
        <v>38.235294117647058</v>
      </c>
      <c r="Q3273" t="str">
        <f t="shared" si="410"/>
        <v>theater</v>
      </c>
      <c r="R3273" t="str">
        <f t="shared" si="411"/>
        <v>plays</v>
      </c>
      <c r="S3273" s="10">
        <f t="shared" si="412"/>
        <v>41915.22887731481</v>
      </c>
      <c r="T3273" s="10">
        <f t="shared" si="413"/>
        <v>41945.270543981482</v>
      </c>
      <c r="U3273" s="11">
        <f t="shared" si="414"/>
        <v>2014</v>
      </c>
      <c r="V3273" t="str">
        <f t="shared" si="415"/>
        <v>Oct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9"/>
        <v>154.43</v>
      </c>
      <c r="P3274" s="5">
        <f t="shared" si="408"/>
        <v>106.50344827586207</v>
      </c>
      <c r="Q3274" t="str">
        <f t="shared" si="410"/>
        <v>theater</v>
      </c>
      <c r="R3274" t="str">
        <f t="shared" si="411"/>
        <v>plays</v>
      </c>
      <c r="S3274" s="10">
        <f t="shared" si="412"/>
        <v>42284.291770833333</v>
      </c>
      <c r="T3274" s="10">
        <f t="shared" si="413"/>
        <v>42314.333437499998</v>
      </c>
      <c r="U3274" s="11">
        <f t="shared" si="414"/>
        <v>2015</v>
      </c>
      <c r="V3274" t="str">
        <f t="shared" si="415"/>
        <v>Oct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9"/>
        <v>107.4</v>
      </c>
      <c r="P3275" s="5">
        <f t="shared" si="408"/>
        <v>204.57142857142858</v>
      </c>
      <c r="Q3275" t="str">
        <f t="shared" si="410"/>
        <v>theater</v>
      </c>
      <c r="R3275" t="str">
        <f t="shared" si="411"/>
        <v>plays</v>
      </c>
      <c r="S3275" s="10">
        <f t="shared" si="412"/>
        <v>42611.5930787037</v>
      </c>
      <c r="T3275" s="10">
        <f t="shared" si="413"/>
        <v>42627.583333333336</v>
      </c>
      <c r="U3275" s="11">
        <f t="shared" si="414"/>
        <v>2016</v>
      </c>
      <c r="V3275" t="str">
        <f t="shared" si="415"/>
        <v>Aug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9"/>
        <v>101.32258064516128</v>
      </c>
      <c r="P3276" s="5">
        <f t="shared" si="408"/>
        <v>54.912587412587413</v>
      </c>
      <c r="Q3276" t="str">
        <f t="shared" si="410"/>
        <v>theater</v>
      </c>
      <c r="R3276" t="str">
        <f t="shared" si="411"/>
        <v>plays</v>
      </c>
      <c r="S3276" s="10">
        <f t="shared" si="412"/>
        <v>42400.496203703697</v>
      </c>
      <c r="T3276" s="10">
        <f t="shared" si="413"/>
        <v>42444.666666666664</v>
      </c>
      <c r="U3276" s="11">
        <f t="shared" si="414"/>
        <v>2016</v>
      </c>
      <c r="V3276" t="str">
        <f t="shared" si="415"/>
        <v>Jan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9"/>
        <v>100.27777777777777</v>
      </c>
      <c r="P3277" s="5">
        <f t="shared" si="408"/>
        <v>150.41666666666666</v>
      </c>
      <c r="Q3277" t="str">
        <f t="shared" si="410"/>
        <v>theater</v>
      </c>
      <c r="R3277" t="str">
        <f t="shared" si="411"/>
        <v>plays</v>
      </c>
      <c r="S3277" s="10">
        <f t="shared" si="412"/>
        <v>42017.672118055554</v>
      </c>
      <c r="T3277" s="10">
        <f t="shared" si="413"/>
        <v>42043.979166666664</v>
      </c>
      <c r="U3277" s="11">
        <f t="shared" si="414"/>
        <v>2015</v>
      </c>
      <c r="V3277" t="str">
        <f t="shared" si="415"/>
        <v>Jan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9"/>
        <v>116.84444444444443</v>
      </c>
      <c r="P3278" s="5">
        <f t="shared" si="408"/>
        <v>52.58</v>
      </c>
      <c r="Q3278" t="str">
        <f t="shared" si="410"/>
        <v>theater</v>
      </c>
      <c r="R3278" t="str">
        <f t="shared" si="411"/>
        <v>plays</v>
      </c>
      <c r="S3278" s="10">
        <f t="shared" si="412"/>
        <v>42426.741655092592</v>
      </c>
      <c r="T3278" s="10">
        <f t="shared" si="413"/>
        <v>42460.957638888889</v>
      </c>
      <c r="U3278" s="11">
        <f t="shared" si="414"/>
        <v>2016</v>
      </c>
      <c r="V3278" t="str">
        <f t="shared" si="415"/>
        <v>Feb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9"/>
        <v>108.60000000000001</v>
      </c>
      <c r="P3279" s="5">
        <f t="shared" si="408"/>
        <v>54.3</v>
      </c>
      <c r="Q3279" t="str">
        <f t="shared" si="410"/>
        <v>theater</v>
      </c>
      <c r="R3279" t="str">
        <f t="shared" si="411"/>
        <v>plays</v>
      </c>
      <c r="S3279" s="10">
        <f t="shared" si="412"/>
        <v>41931.474606481483</v>
      </c>
      <c r="T3279" s="10">
        <f t="shared" si="413"/>
        <v>41961.516273148147</v>
      </c>
      <c r="U3279" s="11">
        <f t="shared" si="414"/>
        <v>2014</v>
      </c>
      <c r="V3279" t="str">
        <f t="shared" si="415"/>
        <v>Oct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9"/>
        <v>103.4</v>
      </c>
      <c r="P3280" s="5">
        <f t="shared" si="408"/>
        <v>76.029411764705884</v>
      </c>
      <c r="Q3280" t="str">
        <f t="shared" si="410"/>
        <v>theater</v>
      </c>
      <c r="R3280" t="str">
        <f t="shared" si="411"/>
        <v>plays</v>
      </c>
      <c r="S3280" s="10">
        <f t="shared" si="412"/>
        <v>42124.640081018515</v>
      </c>
      <c r="T3280" s="10">
        <f t="shared" si="413"/>
        <v>42154.640081018515</v>
      </c>
      <c r="U3280" s="11">
        <f t="shared" si="414"/>
        <v>2015</v>
      </c>
      <c r="V3280" t="str">
        <f t="shared" si="415"/>
        <v>Apr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9"/>
        <v>114.27586206896552</v>
      </c>
      <c r="P3281" s="5">
        <f t="shared" si="408"/>
        <v>105.2063492063492</v>
      </c>
      <c r="Q3281" t="str">
        <f t="shared" si="410"/>
        <v>theater</v>
      </c>
      <c r="R3281" t="str">
        <f t="shared" si="411"/>
        <v>plays</v>
      </c>
      <c r="S3281" s="10">
        <f t="shared" si="412"/>
        <v>42430.894201388881</v>
      </c>
      <c r="T3281" s="10">
        <f t="shared" si="413"/>
        <v>42460.852534722224</v>
      </c>
      <c r="U3281" s="11">
        <f t="shared" si="414"/>
        <v>2016</v>
      </c>
      <c r="V3281" t="str">
        <f t="shared" si="415"/>
        <v>Mar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9"/>
        <v>103</v>
      </c>
      <c r="P3282" s="5">
        <f t="shared" si="408"/>
        <v>68.666666666666671</v>
      </c>
      <c r="Q3282" t="str">
        <f t="shared" si="410"/>
        <v>theater</v>
      </c>
      <c r="R3282" t="str">
        <f t="shared" si="411"/>
        <v>plays</v>
      </c>
      <c r="S3282" s="10">
        <f t="shared" si="412"/>
        <v>42121.548587962963</v>
      </c>
      <c r="T3282" s="10">
        <f t="shared" si="413"/>
        <v>42155.999999999993</v>
      </c>
      <c r="U3282" s="11">
        <f t="shared" si="414"/>
        <v>2015</v>
      </c>
      <c r="V3282" t="str">
        <f t="shared" si="415"/>
        <v>Apr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9"/>
        <v>121.6</v>
      </c>
      <c r="P3283" s="5">
        <f t="shared" si="408"/>
        <v>129.36170212765958</v>
      </c>
      <c r="Q3283" t="str">
        <f t="shared" si="410"/>
        <v>theater</v>
      </c>
      <c r="R3283" t="str">
        <f t="shared" si="411"/>
        <v>plays</v>
      </c>
      <c r="S3283" s="10">
        <f t="shared" si="412"/>
        <v>42218.811400462961</v>
      </c>
      <c r="T3283" s="10">
        <f t="shared" si="413"/>
        <v>42248.811400462961</v>
      </c>
      <c r="U3283" s="11">
        <f t="shared" si="414"/>
        <v>2015</v>
      </c>
      <c r="V3283" t="str">
        <f t="shared" si="415"/>
        <v>Aug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9"/>
        <v>102.6467741935484</v>
      </c>
      <c r="P3284" s="5">
        <f t="shared" si="408"/>
        <v>134.26371308016877</v>
      </c>
      <c r="Q3284" t="str">
        <f t="shared" si="410"/>
        <v>theater</v>
      </c>
      <c r="R3284" t="str">
        <f t="shared" si="411"/>
        <v>plays</v>
      </c>
      <c r="S3284" s="10">
        <f t="shared" si="412"/>
        <v>42444.985972222225</v>
      </c>
      <c r="T3284" s="10">
        <f t="shared" si="413"/>
        <v>42488.985972222225</v>
      </c>
      <c r="U3284" s="11">
        <f t="shared" si="414"/>
        <v>2016</v>
      </c>
      <c r="V3284" t="str">
        <f t="shared" si="415"/>
        <v>Mar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9"/>
        <v>104.75000000000001</v>
      </c>
      <c r="P3285" s="5">
        <f t="shared" si="408"/>
        <v>17.829787234042552</v>
      </c>
      <c r="Q3285" t="str">
        <f t="shared" si="410"/>
        <v>theater</v>
      </c>
      <c r="R3285" t="str">
        <f t="shared" si="411"/>
        <v>plays</v>
      </c>
      <c r="S3285" s="10">
        <f t="shared" si="412"/>
        <v>42379.535856481474</v>
      </c>
      <c r="T3285" s="10">
        <f t="shared" si="413"/>
        <v>42410.666666666664</v>
      </c>
      <c r="U3285" s="11">
        <f t="shared" si="414"/>
        <v>2016</v>
      </c>
      <c r="V3285" t="str">
        <f t="shared" si="415"/>
        <v>Jan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9"/>
        <v>101.6</v>
      </c>
      <c r="P3286" s="5">
        <f t="shared" si="408"/>
        <v>203.2</v>
      </c>
      <c r="Q3286" t="str">
        <f t="shared" si="410"/>
        <v>theater</v>
      </c>
      <c r="R3286" t="str">
        <f t="shared" si="411"/>
        <v>plays</v>
      </c>
      <c r="S3286" s="10">
        <f t="shared" si="412"/>
        <v>42380.676539351851</v>
      </c>
      <c r="T3286" s="10">
        <f t="shared" si="413"/>
        <v>42398.040972222218</v>
      </c>
      <c r="U3286" s="11">
        <f t="shared" si="414"/>
        <v>2016</v>
      </c>
      <c r="V3286" t="str">
        <f t="shared" si="415"/>
        <v>Jan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9"/>
        <v>112.10242048409683</v>
      </c>
      <c r="P3287" s="5">
        <f t="shared" si="408"/>
        <v>69.18518518518519</v>
      </c>
      <c r="Q3287" t="str">
        <f t="shared" si="410"/>
        <v>theater</v>
      </c>
      <c r="R3287" t="str">
        <f t="shared" si="411"/>
        <v>plays</v>
      </c>
      <c r="S3287" s="10">
        <f t="shared" si="412"/>
        <v>42762.734097222223</v>
      </c>
      <c r="T3287" s="10">
        <f t="shared" si="413"/>
        <v>42793.999999999993</v>
      </c>
      <c r="U3287" s="11">
        <f t="shared" si="414"/>
        <v>2017</v>
      </c>
      <c r="V3287" t="str">
        <f t="shared" si="415"/>
        <v>Jan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9"/>
        <v>101.76666666666667</v>
      </c>
      <c r="P3288" s="5">
        <f t="shared" si="408"/>
        <v>125.12295081967213</v>
      </c>
      <c r="Q3288" t="str">
        <f t="shared" si="410"/>
        <v>theater</v>
      </c>
      <c r="R3288" t="str">
        <f t="shared" si="411"/>
        <v>plays</v>
      </c>
      <c r="S3288" s="10">
        <f t="shared" si="412"/>
        <v>42567.631736111107</v>
      </c>
      <c r="T3288" s="10">
        <f t="shared" si="413"/>
        <v>42597.631736111107</v>
      </c>
      <c r="U3288" s="11">
        <f t="shared" si="414"/>
        <v>2016</v>
      </c>
      <c r="V3288" t="str">
        <f t="shared" si="415"/>
        <v>Jul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9"/>
        <v>100</v>
      </c>
      <c r="P3289" s="5">
        <f t="shared" si="408"/>
        <v>73.529411764705884</v>
      </c>
      <c r="Q3289" t="str">
        <f t="shared" si="410"/>
        <v>theater</v>
      </c>
      <c r="R3289" t="str">
        <f t="shared" si="411"/>
        <v>plays</v>
      </c>
      <c r="S3289" s="10">
        <f t="shared" si="412"/>
        <v>42311.541990740741</v>
      </c>
      <c r="T3289" s="10">
        <f t="shared" si="413"/>
        <v>42336.541990740741</v>
      </c>
      <c r="U3289" s="11">
        <f t="shared" si="414"/>
        <v>2015</v>
      </c>
      <c r="V3289" t="str">
        <f t="shared" si="415"/>
        <v>Nov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9"/>
        <v>100.26489999999998</v>
      </c>
      <c r="P3290" s="5">
        <f t="shared" si="408"/>
        <v>48.437149758454105</v>
      </c>
      <c r="Q3290" t="str">
        <f t="shared" si="410"/>
        <v>theater</v>
      </c>
      <c r="R3290" t="str">
        <f t="shared" si="411"/>
        <v>plays</v>
      </c>
      <c r="S3290" s="10">
        <f t="shared" si="412"/>
        <v>42505.566145833327</v>
      </c>
      <c r="T3290" s="10">
        <f t="shared" si="413"/>
        <v>42541.749999999993</v>
      </c>
      <c r="U3290" s="11">
        <f t="shared" si="414"/>
        <v>2016</v>
      </c>
      <c r="V3290" t="str">
        <f t="shared" si="415"/>
        <v>May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9"/>
        <v>133.04200000000003</v>
      </c>
      <c r="P3291" s="5">
        <f t="shared" si="408"/>
        <v>26.608400000000003</v>
      </c>
      <c r="Q3291" t="str">
        <f t="shared" si="410"/>
        <v>theater</v>
      </c>
      <c r="R3291" t="str">
        <f t="shared" si="411"/>
        <v>plays</v>
      </c>
      <c r="S3291" s="10">
        <f t="shared" si="412"/>
        <v>42758.159745370365</v>
      </c>
      <c r="T3291" s="10">
        <f t="shared" si="413"/>
        <v>42786.159745370365</v>
      </c>
      <c r="U3291" s="11">
        <f t="shared" si="414"/>
        <v>2017</v>
      </c>
      <c r="V3291" t="str">
        <f t="shared" si="415"/>
        <v>Jan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9"/>
        <v>121.2</v>
      </c>
      <c r="P3292" s="5">
        <f t="shared" si="408"/>
        <v>33.666666666666664</v>
      </c>
      <c r="Q3292" t="str">
        <f t="shared" si="410"/>
        <v>theater</v>
      </c>
      <c r="R3292" t="str">
        <f t="shared" si="411"/>
        <v>plays</v>
      </c>
      <c r="S3292" s="10">
        <f t="shared" si="412"/>
        <v>42775.306608796294</v>
      </c>
      <c r="T3292" s="10">
        <f t="shared" si="413"/>
        <v>42805.306608796294</v>
      </c>
      <c r="U3292" s="11">
        <f t="shared" si="414"/>
        <v>2017</v>
      </c>
      <c r="V3292" t="str">
        <f t="shared" si="415"/>
        <v>Feb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9"/>
        <v>113.99999999999999</v>
      </c>
      <c r="P3293" s="5">
        <f t="shared" si="408"/>
        <v>40.714285714285715</v>
      </c>
      <c r="Q3293" t="str">
        <f t="shared" si="410"/>
        <v>theater</v>
      </c>
      <c r="R3293" t="str">
        <f t="shared" si="411"/>
        <v>plays</v>
      </c>
      <c r="S3293" s="10">
        <f t="shared" si="412"/>
        <v>42232.494212962956</v>
      </c>
      <c r="T3293" s="10">
        <f t="shared" si="413"/>
        <v>42263.957638888889</v>
      </c>
      <c r="U3293" s="11">
        <f t="shared" si="414"/>
        <v>2015</v>
      </c>
      <c r="V3293" t="str">
        <f t="shared" si="415"/>
        <v>Aug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9"/>
        <v>286.13861386138615</v>
      </c>
      <c r="P3294" s="5">
        <f t="shared" si="408"/>
        <v>19.266666666666666</v>
      </c>
      <c r="Q3294" t="str">
        <f t="shared" si="410"/>
        <v>theater</v>
      </c>
      <c r="R3294" t="str">
        <f t="shared" si="411"/>
        <v>plays</v>
      </c>
      <c r="S3294" s="10">
        <f t="shared" si="412"/>
        <v>42282.561898148146</v>
      </c>
      <c r="T3294" s="10">
        <f t="shared" si="413"/>
        <v>42342.603564814817</v>
      </c>
      <c r="U3294" s="11">
        <f t="shared" si="414"/>
        <v>2015</v>
      </c>
      <c r="V3294" t="str">
        <f t="shared" si="415"/>
        <v>Oct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9"/>
        <v>170.44444444444446</v>
      </c>
      <c r="P3295" s="5">
        <f t="shared" si="408"/>
        <v>84.285714285714292</v>
      </c>
      <c r="Q3295" t="str">
        <f t="shared" si="410"/>
        <v>theater</v>
      </c>
      <c r="R3295" t="str">
        <f t="shared" si="411"/>
        <v>plays</v>
      </c>
      <c r="S3295" s="10">
        <f t="shared" si="412"/>
        <v>42768.217037037037</v>
      </c>
      <c r="T3295" s="10">
        <f t="shared" si="413"/>
        <v>42798.217037037037</v>
      </c>
      <c r="U3295" s="11">
        <f t="shared" si="414"/>
        <v>2017</v>
      </c>
      <c r="V3295" t="str">
        <f t="shared" si="415"/>
        <v>Feb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9"/>
        <v>118.33333333333333</v>
      </c>
      <c r="P3296" s="5">
        <f t="shared" si="408"/>
        <v>29.583333333333332</v>
      </c>
      <c r="Q3296" t="str">
        <f t="shared" si="410"/>
        <v>theater</v>
      </c>
      <c r="R3296" t="str">
        <f t="shared" si="411"/>
        <v>plays</v>
      </c>
      <c r="S3296" s="10">
        <f t="shared" si="412"/>
        <v>42141.33280092592</v>
      </c>
      <c r="T3296" s="10">
        <f t="shared" si="413"/>
        <v>42171.33280092592</v>
      </c>
      <c r="U3296" s="11">
        <f t="shared" si="414"/>
        <v>2015</v>
      </c>
      <c r="V3296" t="str">
        <f t="shared" si="415"/>
        <v>May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9"/>
        <v>102.85857142857142</v>
      </c>
      <c r="P3297" s="5">
        <f t="shared" si="408"/>
        <v>26.667037037037037</v>
      </c>
      <c r="Q3297" t="str">
        <f t="shared" si="410"/>
        <v>theater</v>
      </c>
      <c r="R3297" t="str">
        <f t="shared" si="411"/>
        <v>plays</v>
      </c>
      <c r="S3297" s="10">
        <f t="shared" si="412"/>
        <v>42609.234131944446</v>
      </c>
      <c r="T3297" s="10">
        <f t="shared" si="413"/>
        <v>42639.234131944446</v>
      </c>
      <c r="U3297" s="11">
        <f t="shared" si="414"/>
        <v>2016</v>
      </c>
      <c r="V3297" t="str">
        <f t="shared" si="415"/>
        <v>Aug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9"/>
        <v>144.06666666666666</v>
      </c>
      <c r="P3298" s="5">
        <f t="shared" si="408"/>
        <v>45.978723404255319</v>
      </c>
      <c r="Q3298" t="str">
        <f t="shared" si="410"/>
        <v>theater</v>
      </c>
      <c r="R3298" t="str">
        <f t="shared" si="411"/>
        <v>plays</v>
      </c>
      <c r="S3298" s="10">
        <f t="shared" si="412"/>
        <v>42309.54828703704</v>
      </c>
      <c r="T3298" s="10">
        <f t="shared" si="413"/>
        <v>42330.708333333336</v>
      </c>
      <c r="U3298" s="11">
        <f t="shared" si="414"/>
        <v>2015</v>
      </c>
      <c r="V3298" t="str">
        <f t="shared" si="415"/>
        <v>Nov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9"/>
        <v>100.07272727272726</v>
      </c>
      <c r="P3299" s="5">
        <f t="shared" si="408"/>
        <v>125.09090909090909</v>
      </c>
      <c r="Q3299" t="str">
        <f t="shared" si="410"/>
        <v>theater</v>
      </c>
      <c r="R3299" t="str">
        <f t="shared" si="411"/>
        <v>plays</v>
      </c>
      <c r="S3299" s="10">
        <f t="shared" si="412"/>
        <v>42193.563148148147</v>
      </c>
      <c r="T3299" s="10">
        <f t="shared" si="413"/>
        <v>42212.749305555553</v>
      </c>
      <c r="U3299" s="11">
        <f t="shared" si="414"/>
        <v>2015</v>
      </c>
      <c r="V3299" t="str">
        <f t="shared" si="415"/>
        <v>Jul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9"/>
        <v>101.73</v>
      </c>
      <c r="P3300" s="5">
        <f t="shared" si="408"/>
        <v>141.29166666666666</v>
      </c>
      <c r="Q3300" t="str">
        <f t="shared" si="410"/>
        <v>theater</v>
      </c>
      <c r="R3300" t="str">
        <f t="shared" si="411"/>
        <v>plays</v>
      </c>
      <c r="S3300" s="10">
        <f t="shared" si="412"/>
        <v>42239.749629629623</v>
      </c>
      <c r="T3300" s="10">
        <f t="shared" si="413"/>
        <v>42259.791666666664</v>
      </c>
      <c r="U3300" s="11">
        <f t="shared" si="414"/>
        <v>2015</v>
      </c>
      <c r="V3300" t="str">
        <f t="shared" si="415"/>
        <v>Aug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9"/>
        <v>116.19999999999999</v>
      </c>
      <c r="P3301" s="5">
        <f t="shared" si="408"/>
        <v>55.333333333333336</v>
      </c>
      <c r="Q3301" t="str">
        <f t="shared" si="410"/>
        <v>theater</v>
      </c>
      <c r="R3301" t="str">
        <f t="shared" si="411"/>
        <v>plays</v>
      </c>
      <c r="S3301" s="10">
        <f t="shared" si="412"/>
        <v>42261.709062499998</v>
      </c>
      <c r="T3301" s="10">
        <f t="shared" si="413"/>
        <v>42291.709062499998</v>
      </c>
      <c r="U3301" s="11">
        <f t="shared" si="414"/>
        <v>2015</v>
      </c>
      <c r="V3301" t="str">
        <f t="shared" si="415"/>
        <v>Sep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9"/>
        <v>136.16666666666666</v>
      </c>
      <c r="P3302" s="5">
        <f t="shared" si="408"/>
        <v>46.420454545454547</v>
      </c>
      <c r="Q3302" t="str">
        <f t="shared" si="410"/>
        <v>theater</v>
      </c>
      <c r="R3302" t="str">
        <f t="shared" si="411"/>
        <v>plays</v>
      </c>
      <c r="S3302" s="10">
        <f t="shared" si="412"/>
        <v>42102.535439814812</v>
      </c>
      <c r="T3302" s="10">
        <f t="shared" si="413"/>
        <v>42123.535439814812</v>
      </c>
      <c r="U3302" s="11">
        <f t="shared" si="414"/>
        <v>2015</v>
      </c>
      <c r="V3302" t="str">
        <f t="shared" si="415"/>
        <v>Apr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9"/>
        <v>133.46666666666667</v>
      </c>
      <c r="P3303" s="5">
        <f t="shared" si="408"/>
        <v>57.2</v>
      </c>
      <c r="Q3303" t="str">
        <f t="shared" si="410"/>
        <v>theater</v>
      </c>
      <c r="R3303" t="str">
        <f t="shared" si="411"/>
        <v>plays</v>
      </c>
      <c r="S3303" s="10">
        <f t="shared" si="412"/>
        <v>42538.527500000004</v>
      </c>
      <c r="T3303" s="10">
        <f t="shared" si="413"/>
        <v>42583.082638888889</v>
      </c>
      <c r="U3303" s="11">
        <f t="shared" si="414"/>
        <v>2016</v>
      </c>
      <c r="V3303" t="str">
        <f t="shared" si="415"/>
        <v>Jun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9"/>
        <v>103.39285714285715</v>
      </c>
      <c r="P3304" s="5">
        <f t="shared" si="408"/>
        <v>173.7</v>
      </c>
      <c r="Q3304" t="str">
        <f t="shared" si="410"/>
        <v>theater</v>
      </c>
      <c r="R3304" t="str">
        <f t="shared" si="411"/>
        <v>plays</v>
      </c>
      <c r="S3304" s="10">
        <f t="shared" si="412"/>
        <v>42681.143240740734</v>
      </c>
      <c r="T3304" s="10">
        <f t="shared" si="413"/>
        <v>42711.143240740734</v>
      </c>
      <c r="U3304" s="11">
        <f t="shared" si="414"/>
        <v>2016</v>
      </c>
      <c r="V3304" t="str">
        <f t="shared" si="415"/>
        <v>Nov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9"/>
        <v>115.88888888888889</v>
      </c>
      <c r="P3305" s="5">
        <f t="shared" si="408"/>
        <v>59.6</v>
      </c>
      <c r="Q3305" t="str">
        <f t="shared" si="410"/>
        <v>theater</v>
      </c>
      <c r="R3305" t="str">
        <f t="shared" si="411"/>
        <v>plays</v>
      </c>
      <c r="S3305" s="10">
        <f t="shared" si="412"/>
        <v>42056.443101851844</v>
      </c>
      <c r="T3305" s="10">
        <f t="shared" si="413"/>
        <v>42091.401435185187</v>
      </c>
      <c r="U3305" s="11">
        <f t="shared" si="414"/>
        <v>2015</v>
      </c>
      <c r="V3305" t="str">
        <f t="shared" si="415"/>
        <v>Feb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9"/>
        <v>104.51666666666665</v>
      </c>
      <c r="P3306" s="5">
        <f t="shared" si="408"/>
        <v>89.585714285714289</v>
      </c>
      <c r="Q3306" t="str">
        <f t="shared" si="410"/>
        <v>theater</v>
      </c>
      <c r="R3306" t="str">
        <f t="shared" si="411"/>
        <v>plays</v>
      </c>
      <c r="S3306" s="10">
        <f t="shared" si="412"/>
        <v>42696.41611111111</v>
      </c>
      <c r="T3306" s="10">
        <f t="shared" si="413"/>
        <v>42726.41611111111</v>
      </c>
      <c r="U3306" s="11">
        <f t="shared" si="414"/>
        <v>2016</v>
      </c>
      <c r="V3306" t="str">
        <f t="shared" si="415"/>
        <v>Nov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9"/>
        <v>102.02500000000001</v>
      </c>
      <c r="P3307" s="5">
        <f t="shared" si="408"/>
        <v>204.05</v>
      </c>
      <c r="Q3307" t="str">
        <f t="shared" si="410"/>
        <v>theater</v>
      </c>
      <c r="R3307" t="str">
        <f t="shared" si="411"/>
        <v>plays</v>
      </c>
      <c r="S3307" s="10">
        <f t="shared" si="412"/>
        <v>42186.647546296292</v>
      </c>
      <c r="T3307" s="10">
        <f t="shared" si="413"/>
        <v>42216.647546296292</v>
      </c>
      <c r="U3307" s="11">
        <f t="shared" si="414"/>
        <v>2015</v>
      </c>
      <c r="V3307" t="str">
        <f t="shared" si="415"/>
        <v>Jul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9"/>
        <v>175.33333333333334</v>
      </c>
      <c r="P3308" s="5">
        <f t="shared" si="408"/>
        <v>48.703703703703702</v>
      </c>
      <c r="Q3308" t="str">
        <f t="shared" si="410"/>
        <v>theater</v>
      </c>
      <c r="R3308" t="str">
        <f t="shared" si="411"/>
        <v>plays</v>
      </c>
      <c r="S3308" s="10">
        <f t="shared" si="412"/>
        <v>42493.010902777773</v>
      </c>
      <c r="T3308" s="10">
        <f t="shared" si="413"/>
        <v>42530.916666666664</v>
      </c>
      <c r="U3308" s="11">
        <f t="shared" si="414"/>
        <v>2016</v>
      </c>
      <c r="V3308" t="str">
        <f t="shared" si="415"/>
        <v>May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9"/>
        <v>106.67999999999999</v>
      </c>
      <c r="P3309" s="5">
        <f t="shared" si="408"/>
        <v>53.339999999999996</v>
      </c>
      <c r="Q3309" t="str">
        <f t="shared" si="410"/>
        <v>theater</v>
      </c>
      <c r="R3309" t="str">
        <f t="shared" si="411"/>
        <v>plays</v>
      </c>
      <c r="S3309" s="10">
        <f t="shared" si="412"/>
        <v>42474.848831018513</v>
      </c>
      <c r="T3309" s="10">
        <f t="shared" si="413"/>
        <v>42504.848831018513</v>
      </c>
      <c r="U3309" s="11">
        <f t="shared" si="414"/>
        <v>2016</v>
      </c>
      <c r="V3309" t="str">
        <f t="shared" si="415"/>
        <v>Apr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9"/>
        <v>122.28571428571429</v>
      </c>
      <c r="P3310" s="5">
        <f t="shared" si="408"/>
        <v>75.087719298245617</v>
      </c>
      <c r="Q3310" t="str">
        <f t="shared" si="410"/>
        <v>theater</v>
      </c>
      <c r="R3310" t="str">
        <f t="shared" si="411"/>
        <v>plays</v>
      </c>
      <c r="S3310" s="10">
        <f t="shared" si="412"/>
        <v>42452.668576388889</v>
      </c>
      <c r="T3310" s="10">
        <f t="shared" si="413"/>
        <v>42473.668576388889</v>
      </c>
      <c r="U3310" s="11">
        <f t="shared" si="414"/>
        <v>2016</v>
      </c>
      <c r="V3310" t="str">
        <f t="shared" si="415"/>
        <v>Mar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9"/>
        <v>159.42857142857144</v>
      </c>
      <c r="P3311" s="5">
        <f t="shared" si="408"/>
        <v>18</v>
      </c>
      <c r="Q3311" t="str">
        <f t="shared" si="410"/>
        <v>theater</v>
      </c>
      <c r="R3311" t="str">
        <f t="shared" si="411"/>
        <v>plays</v>
      </c>
      <c r="S3311" s="10">
        <f t="shared" si="412"/>
        <v>42628.441874999997</v>
      </c>
      <c r="T3311" s="10">
        <f t="shared" si="413"/>
        <v>42659.441874999997</v>
      </c>
      <c r="U3311" s="11">
        <f t="shared" si="414"/>
        <v>2016</v>
      </c>
      <c r="V3311" t="str">
        <f t="shared" si="415"/>
        <v>Sep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9"/>
        <v>100.07692307692308</v>
      </c>
      <c r="P3312" s="5">
        <f t="shared" si="408"/>
        <v>209.83870967741936</v>
      </c>
      <c r="Q3312" t="str">
        <f t="shared" si="410"/>
        <v>theater</v>
      </c>
      <c r="R3312" t="str">
        <f t="shared" si="411"/>
        <v>plays</v>
      </c>
      <c r="S3312" s="10">
        <f t="shared" si="412"/>
        <v>42253.720196759255</v>
      </c>
      <c r="T3312" s="10">
        <f t="shared" si="413"/>
        <v>42283.720196759255</v>
      </c>
      <c r="U3312" s="11">
        <f t="shared" si="414"/>
        <v>2015</v>
      </c>
      <c r="V3312" t="str">
        <f t="shared" si="415"/>
        <v>Sep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9"/>
        <v>109.84</v>
      </c>
      <c r="P3313" s="5">
        <f t="shared" si="408"/>
        <v>61.022222222222226</v>
      </c>
      <c r="Q3313" t="str">
        <f t="shared" si="410"/>
        <v>theater</v>
      </c>
      <c r="R3313" t="str">
        <f t="shared" si="411"/>
        <v>plays</v>
      </c>
      <c r="S3313" s="10">
        <f t="shared" si="412"/>
        <v>42264.083449074074</v>
      </c>
      <c r="T3313" s="10">
        <f t="shared" si="413"/>
        <v>42294.083449074074</v>
      </c>
      <c r="U3313" s="11">
        <f t="shared" si="414"/>
        <v>2015</v>
      </c>
      <c r="V3313" t="str">
        <f t="shared" si="415"/>
        <v>Sep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9"/>
        <v>100.03999999999999</v>
      </c>
      <c r="P3314" s="5">
        <f t="shared" si="408"/>
        <v>61</v>
      </c>
      <c r="Q3314" t="str">
        <f t="shared" si="410"/>
        <v>theater</v>
      </c>
      <c r="R3314" t="str">
        <f t="shared" si="411"/>
        <v>plays</v>
      </c>
      <c r="S3314" s="10">
        <f t="shared" si="412"/>
        <v>42664.601226851846</v>
      </c>
      <c r="T3314" s="10">
        <f t="shared" si="413"/>
        <v>42685.708333333336</v>
      </c>
      <c r="U3314" s="11">
        <f t="shared" si="414"/>
        <v>2016</v>
      </c>
      <c r="V3314" t="str">
        <f t="shared" si="415"/>
        <v>Oct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9"/>
        <v>116.05000000000001</v>
      </c>
      <c r="P3315" s="5">
        <f t="shared" si="408"/>
        <v>80.034482758620683</v>
      </c>
      <c r="Q3315" t="str">
        <f t="shared" si="410"/>
        <v>theater</v>
      </c>
      <c r="R3315" t="str">
        <f t="shared" si="411"/>
        <v>plays</v>
      </c>
      <c r="S3315" s="10">
        <f t="shared" si="412"/>
        <v>42382.036076388882</v>
      </c>
      <c r="T3315" s="10">
        <f t="shared" si="413"/>
        <v>42395.833333333336</v>
      </c>
      <c r="U3315" s="11">
        <f t="shared" si="414"/>
        <v>2016</v>
      </c>
      <c r="V3315" t="str">
        <f t="shared" si="415"/>
        <v>Jan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9"/>
        <v>210.75</v>
      </c>
      <c r="P3316" s="5">
        <f t="shared" si="408"/>
        <v>29.068965517241381</v>
      </c>
      <c r="Q3316" t="str">
        <f t="shared" si="410"/>
        <v>theater</v>
      </c>
      <c r="R3316" t="str">
        <f t="shared" si="411"/>
        <v>plays</v>
      </c>
      <c r="S3316" s="10">
        <f t="shared" si="412"/>
        <v>42105.059155092589</v>
      </c>
      <c r="T3316" s="10">
        <f t="shared" si="413"/>
        <v>42132.628472222219</v>
      </c>
      <c r="U3316" s="11">
        <f t="shared" si="414"/>
        <v>2015</v>
      </c>
      <c r="V3316" t="str">
        <f t="shared" si="415"/>
        <v>Apr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9"/>
        <v>110.00000000000001</v>
      </c>
      <c r="P3317" s="5">
        <f t="shared" si="408"/>
        <v>49.438202247191015</v>
      </c>
      <c r="Q3317" t="str">
        <f t="shared" si="410"/>
        <v>theater</v>
      </c>
      <c r="R3317" t="str">
        <f t="shared" si="411"/>
        <v>plays</v>
      </c>
      <c r="S3317" s="10">
        <f t="shared" si="412"/>
        <v>42466.095381944448</v>
      </c>
      <c r="T3317" s="10">
        <f t="shared" si="413"/>
        <v>42496.095381944448</v>
      </c>
      <c r="U3317" s="11">
        <f t="shared" si="414"/>
        <v>2016</v>
      </c>
      <c r="V3317" t="str">
        <f t="shared" si="415"/>
        <v>Apr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9"/>
        <v>100.08673425918037</v>
      </c>
      <c r="P3318" s="5">
        <f t="shared" si="408"/>
        <v>93.977440000000001</v>
      </c>
      <c r="Q3318" t="str">
        <f t="shared" si="410"/>
        <v>theater</v>
      </c>
      <c r="R3318" t="str">
        <f t="shared" si="411"/>
        <v>plays</v>
      </c>
      <c r="S3318" s="10">
        <f t="shared" si="412"/>
        <v>41826.662905092591</v>
      </c>
      <c r="T3318" s="10">
        <f t="shared" si="413"/>
        <v>41859.370833333334</v>
      </c>
      <c r="U3318" s="11">
        <f t="shared" si="414"/>
        <v>2014</v>
      </c>
      <c r="V3318" t="str">
        <f t="shared" si="415"/>
        <v>Jul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9"/>
        <v>106.19047619047619</v>
      </c>
      <c r="P3319" s="5">
        <f t="shared" si="408"/>
        <v>61.944444444444443</v>
      </c>
      <c r="Q3319" t="str">
        <f t="shared" si="410"/>
        <v>theater</v>
      </c>
      <c r="R3319" t="str">
        <f t="shared" si="411"/>
        <v>plays</v>
      </c>
      <c r="S3319" s="10">
        <f t="shared" si="412"/>
        <v>42498.831296296288</v>
      </c>
      <c r="T3319" s="10">
        <f t="shared" si="413"/>
        <v>42528.831296296288</v>
      </c>
      <c r="U3319" s="11">
        <f t="shared" si="414"/>
        <v>2016</v>
      </c>
      <c r="V3319" t="str">
        <f t="shared" si="415"/>
        <v>May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9"/>
        <v>125.6</v>
      </c>
      <c r="P3320" s="5">
        <f t="shared" si="408"/>
        <v>78.5</v>
      </c>
      <c r="Q3320" t="str">
        <f t="shared" si="410"/>
        <v>theater</v>
      </c>
      <c r="R3320" t="str">
        <f t="shared" si="411"/>
        <v>plays</v>
      </c>
      <c r="S3320" s="10">
        <f t="shared" si="412"/>
        <v>42431.093668981477</v>
      </c>
      <c r="T3320" s="10">
        <f t="shared" si="413"/>
        <v>42470.895833333336</v>
      </c>
      <c r="U3320" s="11">
        <f t="shared" si="414"/>
        <v>2016</v>
      </c>
      <c r="V3320" t="str">
        <f t="shared" si="415"/>
        <v>Mar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9"/>
        <v>108</v>
      </c>
      <c r="P3321" s="5">
        <f t="shared" si="408"/>
        <v>33.75</v>
      </c>
      <c r="Q3321" t="str">
        <f t="shared" si="410"/>
        <v>theater</v>
      </c>
      <c r="R3321" t="str">
        <f t="shared" si="411"/>
        <v>plays</v>
      </c>
      <c r="S3321" s="10">
        <f t="shared" si="412"/>
        <v>41990.377152777779</v>
      </c>
      <c r="T3321" s="10">
        <f t="shared" si="413"/>
        <v>42035.377152777779</v>
      </c>
      <c r="U3321" s="11">
        <f t="shared" si="414"/>
        <v>2014</v>
      </c>
      <c r="V3321" t="str">
        <f t="shared" si="415"/>
        <v>Dec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9"/>
        <v>101</v>
      </c>
      <c r="P3322" s="5">
        <f t="shared" si="408"/>
        <v>66.44736842105263</v>
      </c>
      <c r="Q3322" t="str">
        <f t="shared" si="410"/>
        <v>theater</v>
      </c>
      <c r="R3322" t="str">
        <f t="shared" si="411"/>
        <v>plays</v>
      </c>
      <c r="S3322" s="10">
        <f t="shared" si="412"/>
        <v>42512.837465277778</v>
      </c>
      <c r="T3322" s="10">
        <f t="shared" si="413"/>
        <v>42542.837465277778</v>
      </c>
      <c r="U3322" s="11">
        <f t="shared" si="414"/>
        <v>2016</v>
      </c>
      <c r="V3322" t="str">
        <f t="shared" si="415"/>
        <v>May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9"/>
        <v>107.4</v>
      </c>
      <c r="P3323" s="5">
        <f t="shared" si="408"/>
        <v>35.799999999999997</v>
      </c>
      <c r="Q3323" t="str">
        <f t="shared" si="410"/>
        <v>theater</v>
      </c>
      <c r="R3323" t="str">
        <f t="shared" si="411"/>
        <v>plays</v>
      </c>
      <c r="S3323" s="10">
        <f t="shared" si="412"/>
        <v>41913.891956018517</v>
      </c>
      <c r="T3323" s="10">
        <f t="shared" si="413"/>
        <v>41927.957638888889</v>
      </c>
      <c r="U3323" s="11">
        <f t="shared" si="414"/>
        <v>2014</v>
      </c>
      <c r="V3323" t="str">
        <f t="shared" si="415"/>
        <v>Oct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9"/>
        <v>101.51515151515152</v>
      </c>
      <c r="P3324" s="5">
        <f t="shared" si="408"/>
        <v>145.65217391304347</v>
      </c>
      <c r="Q3324" t="str">
        <f t="shared" si="410"/>
        <v>theater</v>
      </c>
      <c r="R3324" t="str">
        <f t="shared" si="411"/>
        <v>plays</v>
      </c>
      <c r="S3324" s="10">
        <f t="shared" si="412"/>
        <v>42520.802037037036</v>
      </c>
      <c r="T3324" s="10">
        <f t="shared" si="413"/>
        <v>42542.954861111109</v>
      </c>
      <c r="U3324" s="11">
        <f t="shared" si="414"/>
        <v>2016</v>
      </c>
      <c r="V3324" t="str">
        <f t="shared" si="415"/>
        <v>May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9"/>
        <v>125.89999999999999</v>
      </c>
      <c r="P3325" s="5">
        <f t="shared" si="408"/>
        <v>25.693877551020407</v>
      </c>
      <c r="Q3325" t="str">
        <f t="shared" si="410"/>
        <v>theater</v>
      </c>
      <c r="R3325" t="str">
        <f t="shared" si="411"/>
        <v>plays</v>
      </c>
      <c r="S3325" s="10">
        <f t="shared" si="412"/>
        <v>42608.157499999994</v>
      </c>
      <c r="T3325" s="10">
        <f t="shared" si="413"/>
        <v>42638.157499999994</v>
      </c>
      <c r="U3325" s="11">
        <f t="shared" si="414"/>
        <v>2016</v>
      </c>
      <c r="V3325" t="str">
        <f t="shared" si="415"/>
        <v>Aug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9"/>
        <v>101.66666666666666</v>
      </c>
      <c r="P3326" s="5">
        <f t="shared" si="408"/>
        <v>152.5</v>
      </c>
      <c r="Q3326" t="str">
        <f t="shared" si="410"/>
        <v>theater</v>
      </c>
      <c r="R3326" t="str">
        <f t="shared" si="411"/>
        <v>plays</v>
      </c>
      <c r="S3326" s="10">
        <f t="shared" si="412"/>
        <v>42512.374884259254</v>
      </c>
      <c r="T3326" s="10">
        <f t="shared" si="413"/>
        <v>42526.374884259254</v>
      </c>
      <c r="U3326" s="11">
        <f t="shared" si="414"/>
        <v>2016</v>
      </c>
      <c r="V3326" t="str">
        <f t="shared" si="415"/>
        <v>May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9"/>
        <v>112.5</v>
      </c>
      <c r="P3327" s="5">
        <f t="shared" si="408"/>
        <v>30</v>
      </c>
      <c r="Q3327" t="str">
        <f t="shared" si="410"/>
        <v>theater</v>
      </c>
      <c r="R3327" t="str">
        <f t="shared" si="411"/>
        <v>plays</v>
      </c>
      <c r="S3327" s="10">
        <f t="shared" si="412"/>
        <v>42064.577280092592</v>
      </c>
      <c r="T3327" s="10">
        <f t="shared" si="413"/>
        <v>42099.535613425927</v>
      </c>
      <c r="U3327" s="11">
        <f t="shared" si="414"/>
        <v>2015</v>
      </c>
      <c r="V3327" t="str">
        <f t="shared" si="415"/>
        <v>Mar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9"/>
        <v>101.375</v>
      </c>
      <c r="P3328" s="5">
        <f t="shared" si="408"/>
        <v>142.28070175438597</v>
      </c>
      <c r="Q3328" t="str">
        <f t="shared" si="410"/>
        <v>theater</v>
      </c>
      <c r="R3328" t="str">
        <f t="shared" si="411"/>
        <v>plays</v>
      </c>
      <c r="S3328" s="10">
        <f t="shared" si="412"/>
        <v>42041.505844907406</v>
      </c>
      <c r="T3328" s="10">
        <f t="shared" si="413"/>
        <v>42071.464178240734</v>
      </c>
      <c r="U3328" s="11">
        <f t="shared" si="414"/>
        <v>2015</v>
      </c>
      <c r="V3328" t="str">
        <f t="shared" si="415"/>
        <v>Feb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9"/>
        <v>101.25</v>
      </c>
      <c r="P3329" s="5">
        <f t="shared" si="408"/>
        <v>24.545454545454547</v>
      </c>
      <c r="Q3329" t="str">
        <f t="shared" si="410"/>
        <v>theater</v>
      </c>
      <c r="R3329" t="str">
        <f t="shared" si="411"/>
        <v>plays</v>
      </c>
      <c r="S3329" s="10">
        <f t="shared" si="412"/>
        <v>42468.166273148141</v>
      </c>
      <c r="T3329" s="10">
        <f t="shared" si="413"/>
        <v>42498.166273148141</v>
      </c>
      <c r="U3329" s="11">
        <f t="shared" si="414"/>
        <v>2016</v>
      </c>
      <c r="V3329" t="str">
        <f t="shared" si="415"/>
        <v>Apr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9"/>
        <v>146.38888888888889</v>
      </c>
      <c r="P3330" s="5">
        <f t="shared" ref="P3330:P3393" si="416">IFERROR(E3330/L3330,0)</f>
        <v>292.77777777777777</v>
      </c>
      <c r="Q3330" t="str">
        <f t="shared" si="410"/>
        <v>theater</v>
      </c>
      <c r="R3330" t="str">
        <f t="shared" si="411"/>
        <v>plays</v>
      </c>
      <c r="S3330" s="10">
        <f t="shared" si="412"/>
        <v>41822.366701388884</v>
      </c>
      <c r="T3330" s="10">
        <f t="shared" si="413"/>
        <v>41824.833333333328</v>
      </c>
      <c r="U3330" s="11">
        <f t="shared" si="414"/>
        <v>2014</v>
      </c>
      <c r="V3330" t="str">
        <f t="shared" si="415"/>
        <v>Jul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7">(E3331/D3331)*100</f>
        <v>116.8</v>
      </c>
      <c r="P3331" s="5">
        <f t="shared" si="416"/>
        <v>44.92307692307692</v>
      </c>
      <c r="Q3331" t="str">
        <f t="shared" ref="Q3331:Q3394" si="418">LEFT(N3331,FIND("/",N3331)-1)</f>
        <v>theater</v>
      </c>
      <c r="R3331" t="str">
        <f t="shared" ref="R3331:R3394" si="419">MID(N3331,FIND("/",N3331)+1,9999)</f>
        <v>plays</v>
      </c>
      <c r="S3331" s="10">
        <f t="shared" ref="S3331:S3394" si="420">(((J3331/60)/60)/24)+DATE(1970,1,1)+(-5/24)</f>
        <v>41837.114675925921</v>
      </c>
      <c r="T3331" s="10">
        <f t="shared" ref="T3331:T3394" si="421">(((I3331/60)/60)/24)+DATE(1970,1,1)+(-5/24)</f>
        <v>41847.75</v>
      </c>
      <c r="U3331" s="11">
        <f t="shared" ref="U3331:U3394" si="422">YEAR(S3331)</f>
        <v>2014</v>
      </c>
      <c r="V3331" t="str">
        <f t="shared" ref="V3331:V3394" si="423">TEXT(S3331, "mmm")</f>
        <v>Jul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7"/>
        <v>106.26666666666667</v>
      </c>
      <c r="P3332" s="5">
        <f t="shared" si="416"/>
        <v>23.10144927536232</v>
      </c>
      <c r="Q3332" t="str">
        <f t="shared" si="418"/>
        <v>theater</v>
      </c>
      <c r="R3332" t="str">
        <f t="shared" si="419"/>
        <v>plays</v>
      </c>
      <c r="S3332" s="10">
        <f t="shared" si="420"/>
        <v>42065.679027777776</v>
      </c>
      <c r="T3332" s="10">
        <f t="shared" si="421"/>
        <v>42095.637361111112</v>
      </c>
      <c r="U3332" s="11">
        <f t="shared" si="422"/>
        <v>2015</v>
      </c>
      <c r="V3332" t="str">
        <f t="shared" si="423"/>
        <v>Mar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7"/>
        <v>104.52</v>
      </c>
      <c r="P3333" s="5">
        <f t="shared" si="416"/>
        <v>80.400000000000006</v>
      </c>
      <c r="Q3333" t="str">
        <f t="shared" si="418"/>
        <v>theater</v>
      </c>
      <c r="R3333" t="str">
        <f t="shared" si="419"/>
        <v>plays</v>
      </c>
      <c r="S3333" s="10">
        <f t="shared" si="420"/>
        <v>42248.48942129629</v>
      </c>
      <c r="T3333" s="10">
        <f t="shared" si="421"/>
        <v>42283.48942129629</v>
      </c>
      <c r="U3333" s="11">
        <f t="shared" si="422"/>
        <v>2015</v>
      </c>
      <c r="V3333" t="str">
        <f t="shared" si="423"/>
        <v>Sep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7"/>
        <v>100</v>
      </c>
      <c r="P3334" s="5">
        <f t="shared" si="416"/>
        <v>72.289156626506028</v>
      </c>
      <c r="Q3334" t="str">
        <f t="shared" si="418"/>
        <v>theater</v>
      </c>
      <c r="R3334" t="str">
        <f t="shared" si="419"/>
        <v>plays</v>
      </c>
      <c r="S3334" s="10">
        <f t="shared" si="420"/>
        <v>41809.651967592588</v>
      </c>
      <c r="T3334" s="10">
        <f t="shared" si="421"/>
        <v>41839.651967592588</v>
      </c>
      <c r="U3334" s="11">
        <f t="shared" si="422"/>
        <v>2014</v>
      </c>
      <c r="V3334" t="str">
        <f t="shared" si="423"/>
        <v>Jun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7"/>
        <v>104.57142857142858</v>
      </c>
      <c r="P3335" s="5">
        <f t="shared" si="416"/>
        <v>32.972972972972975</v>
      </c>
      <c r="Q3335" t="str">
        <f t="shared" si="418"/>
        <v>theater</v>
      </c>
      <c r="R3335" t="str">
        <f t="shared" si="419"/>
        <v>plays</v>
      </c>
      <c r="S3335" s="10">
        <f t="shared" si="420"/>
        <v>42148.468518518515</v>
      </c>
      <c r="T3335" s="10">
        <f t="shared" si="421"/>
        <v>42170.468518518515</v>
      </c>
      <c r="U3335" s="11">
        <f t="shared" si="422"/>
        <v>2015</v>
      </c>
      <c r="V3335" t="str">
        <f t="shared" si="423"/>
        <v>May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7"/>
        <v>138.62051149573753</v>
      </c>
      <c r="P3336" s="5">
        <f t="shared" si="416"/>
        <v>116.65217391304348</v>
      </c>
      <c r="Q3336" t="str">
        <f t="shared" si="418"/>
        <v>theater</v>
      </c>
      <c r="R3336" t="str">
        <f t="shared" si="419"/>
        <v>plays</v>
      </c>
      <c r="S3336" s="10">
        <f t="shared" si="420"/>
        <v>42185.312754629624</v>
      </c>
      <c r="T3336" s="10">
        <f t="shared" si="421"/>
        <v>42215.312754629624</v>
      </c>
      <c r="U3336" s="11">
        <f t="shared" si="422"/>
        <v>2015</v>
      </c>
      <c r="V3336" t="str">
        <f t="shared" si="423"/>
        <v>Jun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7"/>
        <v>100.32000000000001</v>
      </c>
      <c r="P3337" s="5">
        <f t="shared" si="416"/>
        <v>79.61904761904762</v>
      </c>
      <c r="Q3337" t="str">
        <f t="shared" si="418"/>
        <v>theater</v>
      </c>
      <c r="R3337" t="str">
        <f t="shared" si="419"/>
        <v>plays</v>
      </c>
      <c r="S3337" s="10">
        <f t="shared" si="420"/>
        <v>41827.465810185182</v>
      </c>
      <c r="T3337" s="10">
        <f t="shared" si="421"/>
        <v>41854.75</v>
      </c>
      <c r="U3337" s="11">
        <f t="shared" si="422"/>
        <v>2014</v>
      </c>
      <c r="V3337" t="str">
        <f t="shared" si="423"/>
        <v>Jul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7"/>
        <v>100</v>
      </c>
      <c r="P3338" s="5">
        <f t="shared" si="416"/>
        <v>27.777777777777779</v>
      </c>
      <c r="Q3338" t="str">
        <f t="shared" si="418"/>
        <v>theater</v>
      </c>
      <c r="R3338" t="str">
        <f t="shared" si="419"/>
        <v>plays</v>
      </c>
      <c r="S3338" s="10">
        <f t="shared" si="420"/>
        <v>42437.190347222226</v>
      </c>
      <c r="T3338" s="10">
        <f t="shared" si="421"/>
        <v>42465.148680555554</v>
      </c>
      <c r="U3338" s="11">
        <f t="shared" si="422"/>
        <v>2016</v>
      </c>
      <c r="V3338" t="str">
        <f t="shared" si="423"/>
        <v>Mar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7"/>
        <v>110.2</v>
      </c>
      <c r="P3339" s="5">
        <f t="shared" si="416"/>
        <v>81.029411764705884</v>
      </c>
      <c r="Q3339" t="str">
        <f t="shared" si="418"/>
        <v>theater</v>
      </c>
      <c r="R3339" t="str">
        <f t="shared" si="419"/>
        <v>plays</v>
      </c>
      <c r="S3339" s="10">
        <f t="shared" si="420"/>
        <v>41901.073692129627</v>
      </c>
      <c r="T3339" s="10">
        <f t="shared" si="421"/>
        <v>41922.666666666664</v>
      </c>
      <c r="U3339" s="11">
        <f t="shared" si="422"/>
        <v>2014</v>
      </c>
      <c r="V3339" t="str">
        <f t="shared" si="423"/>
        <v>Sep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7"/>
        <v>102.18</v>
      </c>
      <c r="P3340" s="5">
        <f t="shared" si="416"/>
        <v>136.84821428571428</v>
      </c>
      <c r="Q3340" t="str">
        <f t="shared" si="418"/>
        <v>theater</v>
      </c>
      <c r="R3340" t="str">
        <f t="shared" si="419"/>
        <v>plays</v>
      </c>
      <c r="S3340" s="10">
        <f t="shared" si="420"/>
        <v>42769.366666666661</v>
      </c>
      <c r="T3340" s="10">
        <f t="shared" si="421"/>
        <v>42790.366666666661</v>
      </c>
      <c r="U3340" s="11">
        <f t="shared" si="422"/>
        <v>2017</v>
      </c>
      <c r="V3340" t="str">
        <f t="shared" si="423"/>
        <v>Feb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7"/>
        <v>104.35000000000001</v>
      </c>
      <c r="P3341" s="5">
        <f t="shared" si="416"/>
        <v>177.61702127659575</v>
      </c>
      <c r="Q3341" t="str">
        <f t="shared" si="418"/>
        <v>theater</v>
      </c>
      <c r="R3341" t="str">
        <f t="shared" si="419"/>
        <v>plays</v>
      </c>
      <c r="S3341" s="10">
        <f t="shared" si="420"/>
        <v>42549.457384259258</v>
      </c>
      <c r="T3341" s="10">
        <f t="shared" si="421"/>
        <v>42579.457384259258</v>
      </c>
      <c r="U3341" s="11">
        <f t="shared" si="422"/>
        <v>2016</v>
      </c>
      <c r="V3341" t="str">
        <f t="shared" si="423"/>
        <v>Jun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7"/>
        <v>138.16666666666666</v>
      </c>
      <c r="P3342" s="5">
        <f t="shared" si="416"/>
        <v>109.07894736842105</v>
      </c>
      <c r="Q3342" t="str">
        <f t="shared" si="418"/>
        <v>theater</v>
      </c>
      <c r="R3342" t="str">
        <f t="shared" si="419"/>
        <v>plays</v>
      </c>
      <c r="S3342" s="10">
        <f t="shared" si="420"/>
        <v>42685.765671296293</v>
      </c>
      <c r="T3342" s="10">
        <f t="shared" si="421"/>
        <v>42710.765671296293</v>
      </c>
      <c r="U3342" s="11">
        <f t="shared" si="422"/>
        <v>2016</v>
      </c>
      <c r="V3342" t="str">
        <f t="shared" si="423"/>
        <v>Nov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7"/>
        <v>100</v>
      </c>
      <c r="P3343" s="5">
        <f t="shared" si="416"/>
        <v>119.64285714285714</v>
      </c>
      <c r="Q3343" t="str">
        <f t="shared" si="418"/>
        <v>theater</v>
      </c>
      <c r="R3343" t="str">
        <f t="shared" si="419"/>
        <v>plays</v>
      </c>
      <c r="S3343" s="10">
        <f t="shared" si="420"/>
        <v>42510.590520833335</v>
      </c>
      <c r="T3343" s="10">
        <f t="shared" si="421"/>
        <v>42533.499999999993</v>
      </c>
      <c r="U3343" s="11">
        <f t="shared" si="422"/>
        <v>2016</v>
      </c>
      <c r="V3343" t="str">
        <f t="shared" si="423"/>
        <v>May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7"/>
        <v>101.66666666666666</v>
      </c>
      <c r="P3344" s="5">
        <f t="shared" si="416"/>
        <v>78.205128205128204</v>
      </c>
      <c r="Q3344" t="str">
        <f t="shared" si="418"/>
        <v>theater</v>
      </c>
      <c r="R3344" t="str">
        <f t="shared" si="419"/>
        <v>plays</v>
      </c>
      <c r="S3344" s="10">
        <f t="shared" si="420"/>
        <v>42062.088078703695</v>
      </c>
      <c r="T3344" s="10">
        <f t="shared" si="421"/>
        <v>42094.999305555553</v>
      </c>
      <c r="U3344" s="11">
        <f t="shared" si="422"/>
        <v>2015</v>
      </c>
      <c r="V3344" t="str">
        <f t="shared" si="423"/>
        <v>Feb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7"/>
        <v>171.42857142857142</v>
      </c>
      <c r="P3345" s="5">
        <f t="shared" si="416"/>
        <v>52.173913043478258</v>
      </c>
      <c r="Q3345" t="str">
        <f t="shared" si="418"/>
        <v>theater</v>
      </c>
      <c r="R3345" t="str">
        <f t="shared" si="419"/>
        <v>plays</v>
      </c>
      <c r="S3345" s="10">
        <f t="shared" si="420"/>
        <v>42452.708148148151</v>
      </c>
      <c r="T3345" s="10">
        <f t="shared" si="421"/>
        <v>42473.345833333333</v>
      </c>
      <c r="U3345" s="11">
        <f t="shared" si="422"/>
        <v>2016</v>
      </c>
      <c r="V3345" t="str">
        <f t="shared" si="423"/>
        <v>Mar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7"/>
        <v>101.44444444444444</v>
      </c>
      <c r="P3346" s="5">
        <f t="shared" si="416"/>
        <v>114.125</v>
      </c>
      <c r="Q3346" t="str">
        <f t="shared" si="418"/>
        <v>theater</v>
      </c>
      <c r="R3346" t="str">
        <f t="shared" si="419"/>
        <v>plays</v>
      </c>
      <c r="S3346" s="10">
        <f t="shared" si="420"/>
        <v>41850.991817129623</v>
      </c>
      <c r="T3346" s="10">
        <f t="shared" si="421"/>
        <v>41880.991817129623</v>
      </c>
      <c r="U3346" s="11">
        <f t="shared" si="422"/>
        <v>2014</v>
      </c>
      <c r="V3346" t="str">
        <f t="shared" si="423"/>
        <v>Jul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7"/>
        <v>130</v>
      </c>
      <c r="P3347" s="5">
        <f t="shared" si="416"/>
        <v>50</v>
      </c>
      <c r="Q3347" t="str">
        <f t="shared" si="418"/>
        <v>theater</v>
      </c>
      <c r="R3347" t="str">
        <f t="shared" si="419"/>
        <v>plays</v>
      </c>
      <c r="S3347" s="10">
        <f t="shared" si="420"/>
        <v>42052.897777777776</v>
      </c>
      <c r="T3347" s="10">
        <f t="shared" si="421"/>
        <v>42111.817361111105</v>
      </c>
      <c r="U3347" s="11">
        <f t="shared" si="422"/>
        <v>2015</v>
      </c>
      <c r="V3347" t="str">
        <f t="shared" si="423"/>
        <v>Feb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7"/>
        <v>110.00000000000001</v>
      </c>
      <c r="P3348" s="5">
        <f t="shared" si="416"/>
        <v>91.666666666666671</v>
      </c>
      <c r="Q3348" t="str">
        <f t="shared" si="418"/>
        <v>theater</v>
      </c>
      <c r="R3348" t="str">
        <f t="shared" si="419"/>
        <v>plays</v>
      </c>
      <c r="S3348" s="10">
        <f t="shared" si="420"/>
        <v>42053.816087962965</v>
      </c>
      <c r="T3348" s="10">
        <f t="shared" si="421"/>
        <v>42060.816087962965</v>
      </c>
      <c r="U3348" s="11">
        <f t="shared" si="422"/>
        <v>2015</v>
      </c>
      <c r="V3348" t="str">
        <f t="shared" si="423"/>
        <v>Feb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7"/>
        <v>119.44999999999999</v>
      </c>
      <c r="P3349" s="5">
        <f t="shared" si="416"/>
        <v>108.59090909090909</v>
      </c>
      <c r="Q3349" t="str">
        <f t="shared" si="418"/>
        <v>theater</v>
      </c>
      <c r="R3349" t="str">
        <f t="shared" si="419"/>
        <v>plays</v>
      </c>
      <c r="S3349" s="10">
        <f t="shared" si="420"/>
        <v>42484.343217592592</v>
      </c>
      <c r="T3349" s="10">
        <f t="shared" si="421"/>
        <v>42498.666666666664</v>
      </c>
      <c r="U3349" s="11">
        <f t="shared" si="422"/>
        <v>2016</v>
      </c>
      <c r="V3349" t="str">
        <f t="shared" si="423"/>
        <v>Apr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7"/>
        <v>100.2909090909091</v>
      </c>
      <c r="P3350" s="5">
        <f t="shared" si="416"/>
        <v>69.822784810126578</v>
      </c>
      <c r="Q3350" t="str">
        <f t="shared" si="418"/>
        <v>theater</v>
      </c>
      <c r="R3350" t="str">
        <f t="shared" si="419"/>
        <v>plays</v>
      </c>
      <c r="S3350" s="10">
        <f t="shared" si="420"/>
        <v>42466.350462962961</v>
      </c>
      <c r="T3350" s="10">
        <f t="shared" si="421"/>
        <v>42489.957638888889</v>
      </c>
      <c r="U3350" s="11">
        <f t="shared" si="422"/>
        <v>2016</v>
      </c>
      <c r="V3350" t="str">
        <f t="shared" si="423"/>
        <v>Apr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7"/>
        <v>153.4</v>
      </c>
      <c r="P3351" s="5">
        <f t="shared" si="416"/>
        <v>109.57142857142857</v>
      </c>
      <c r="Q3351" t="str">
        <f t="shared" si="418"/>
        <v>theater</v>
      </c>
      <c r="R3351" t="str">
        <f t="shared" si="419"/>
        <v>plays</v>
      </c>
      <c r="S3351" s="10">
        <f t="shared" si="420"/>
        <v>42512.902453703697</v>
      </c>
      <c r="T3351" s="10">
        <f t="shared" si="421"/>
        <v>42534.499999999993</v>
      </c>
      <c r="U3351" s="11">
        <f t="shared" si="422"/>
        <v>2016</v>
      </c>
      <c r="V3351" t="str">
        <f t="shared" si="423"/>
        <v>May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7"/>
        <v>104.42857142857143</v>
      </c>
      <c r="P3352" s="5">
        <f t="shared" si="416"/>
        <v>71.666666666666671</v>
      </c>
      <c r="Q3352" t="str">
        <f t="shared" si="418"/>
        <v>theater</v>
      </c>
      <c r="R3352" t="str">
        <f t="shared" si="419"/>
        <v>plays</v>
      </c>
      <c r="S3352" s="10">
        <f t="shared" si="420"/>
        <v>42302.493182870363</v>
      </c>
      <c r="T3352" s="10">
        <f t="shared" si="421"/>
        <v>42337.749999999993</v>
      </c>
      <c r="U3352" s="11">
        <f t="shared" si="422"/>
        <v>2015</v>
      </c>
      <c r="V3352" t="str">
        <f t="shared" si="423"/>
        <v>Oct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7"/>
        <v>101.1</v>
      </c>
      <c r="P3353" s="5">
        <f t="shared" si="416"/>
        <v>93.611111111111114</v>
      </c>
      <c r="Q3353" t="str">
        <f t="shared" si="418"/>
        <v>theater</v>
      </c>
      <c r="R3353" t="str">
        <f t="shared" si="419"/>
        <v>plays</v>
      </c>
      <c r="S3353" s="10">
        <f t="shared" si="420"/>
        <v>41806.187094907407</v>
      </c>
      <c r="T3353" s="10">
        <f t="shared" si="421"/>
        <v>41843.25</v>
      </c>
      <c r="U3353" s="11">
        <f t="shared" si="422"/>
        <v>2014</v>
      </c>
      <c r="V3353" t="str">
        <f t="shared" si="423"/>
        <v>Jun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7"/>
        <v>107.52</v>
      </c>
      <c r="P3354" s="5">
        <f t="shared" si="416"/>
        <v>76.8</v>
      </c>
      <c r="Q3354" t="str">
        <f t="shared" si="418"/>
        <v>theater</v>
      </c>
      <c r="R3354" t="str">
        <f t="shared" si="419"/>
        <v>plays</v>
      </c>
      <c r="S3354" s="10">
        <f t="shared" si="420"/>
        <v>42495.784467592595</v>
      </c>
      <c r="T3354" s="10">
        <f t="shared" si="421"/>
        <v>42552.749999999993</v>
      </c>
      <c r="U3354" s="11">
        <f t="shared" si="422"/>
        <v>2016</v>
      </c>
      <c r="V3354" t="str">
        <f t="shared" si="423"/>
        <v>May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7"/>
        <v>315</v>
      </c>
      <c r="P3355" s="5">
        <f t="shared" si="416"/>
        <v>35.795454545454547</v>
      </c>
      <c r="Q3355" t="str">
        <f t="shared" si="418"/>
        <v>theater</v>
      </c>
      <c r="R3355" t="str">
        <f t="shared" si="419"/>
        <v>plays</v>
      </c>
      <c r="S3355" s="10">
        <f t="shared" si="420"/>
        <v>42479.223958333336</v>
      </c>
      <c r="T3355" s="10">
        <f t="shared" si="421"/>
        <v>42492.749999999993</v>
      </c>
      <c r="U3355" s="11">
        <f t="shared" si="422"/>
        <v>2016</v>
      </c>
      <c r="V3355" t="str">
        <f t="shared" si="423"/>
        <v>Apr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7"/>
        <v>101.93333333333334</v>
      </c>
      <c r="P3356" s="5">
        <f t="shared" si="416"/>
        <v>55.6</v>
      </c>
      <c r="Q3356" t="str">
        <f t="shared" si="418"/>
        <v>theater</v>
      </c>
      <c r="R3356" t="str">
        <f t="shared" si="419"/>
        <v>plays</v>
      </c>
      <c r="S3356" s="10">
        <f t="shared" si="420"/>
        <v>42270.518587962964</v>
      </c>
      <c r="T3356" s="10">
        <f t="shared" si="421"/>
        <v>42305.959027777775</v>
      </c>
      <c r="U3356" s="11">
        <f t="shared" si="422"/>
        <v>2015</v>
      </c>
      <c r="V3356" t="str">
        <f t="shared" si="423"/>
        <v>Sep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7"/>
        <v>126.28571428571429</v>
      </c>
      <c r="P3357" s="5">
        <f t="shared" si="416"/>
        <v>147.33333333333334</v>
      </c>
      <c r="Q3357" t="str">
        <f t="shared" si="418"/>
        <v>theater</v>
      </c>
      <c r="R3357" t="str">
        <f t="shared" si="419"/>
        <v>plays</v>
      </c>
      <c r="S3357" s="10">
        <f t="shared" si="420"/>
        <v>42489.411192129628</v>
      </c>
      <c r="T3357" s="10">
        <f t="shared" si="421"/>
        <v>42500.261805555558</v>
      </c>
      <c r="U3357" s="11">
        <f t="shared" si="422"/>
        <v>2016</v>
      </c>
      <c r="V3357" t="str">
        <f t="shared" si="423"/>
        <v>Apr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7"/>
        <v>101.4</v>
      </c>
      <c r="P3358" s="5">
        <f t="shared" si="416"/>
        <v>56.333333333333336</v>
      </c>
      <c r="Q3358" t="str">
        <f t="shared" si="418"/>
        <v>theater</v>
      </c>
      <c r="R3358" t="str">
        <f t="shared" si="419"/>
        <v>plays</v>
      </c>
      <c r="S3358" s="10">
        <f t="shared" si="420"/>
        <v>42536.607314814813</v>
      </c>
      <c r="T3358" s="10">
        <f t="shared" si="421"/>
        <v>42566.607314814813</v>
      </c>
      <c r="U3358" s="11">
        <f t="shared" si="422"/>
        <v>2016</v>
      </c>
      <c r="V3358" t="str">
        <f t="shared" si="423"/>
        <v>Jun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7"/>
        <v>101</v>
      </c>
      <c r="P3359" s="5">
        <f t="shared" si="416"/>
        <v>96.19047619047619</v>
      </c>
      <c r="Q3359" t="str">
        <f t="shared" si="418"/>
        <v>theater</v>
      </c>
      <c r="R3359" t="str">
        <f t="shared" si="419"/>
        <v>plays</v>
      </c>
      <c r="S3359" s="10">
        <f t="shared" si="420"/>
        <v>41822.209606481476</v>
      </c>
      <c r="T3359" s="10">
        <f t="shared" si="421"/>
        <v>41852.209606481476</v>
      </c>
      <c r="U3359" s="11">
        <f t="shared" si="422"/>
        <v>2014</v>
      </c>
      <c r="V3359" t="str">
        <f t="shared" si="423"/>
        <v>Jul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7"/>
        <v>102.99000000000001</v>
      </c>
      <c r="P3360" s="5">
        <f t="shared" si="416"/>
        <v>63.574074074074076</v>
      </c>
      <c r="Q3360" t="str">
        <f t="shared" si="418"/>
        <v>theater</v>
      </c>
      <c r="R3360" t="str">
        <f t="shared" si="419"/>
        <v>plays</v>
      </c>
      <c r="S3360" s="10">
        <f t="shared" si="420"/>
        <v>41932.102766203701</v>
      </c>
      <c r="T3360" s="10">
        <f t="shared" si="421"/>
        <v>41962.144432870373</v>
      </c>
      <c r="U3360" s="11">
        <f t="shared" si="422"/>
        <v>2014</v>
      </c>
      <c r="V3360" t="str">
        <f t="shared" si="423"/>
        <v>Oct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7"/>
        <v>106.25</v>
      </c>
      <c r="P3361" s="5">
        <f t="shared" si="416"/>
        <v>184.78260869565219</v>
      </c>
      <c r="Q3361" t="str">
        <f t="shared" si="418"/>
        <v>theater</v>
      </c>
      <c r="R3361" t="str">
        <f t="shared" si="419"/>
        <v>plays</v>
      </c>
      <c r="S3361" s="10">
        <f t="shared" si="420"/>
        <v>42745.848773148151</v>
      </c>
      <c r="T3361" s="10">
        <f t="shared" si="421"/>
        <v>42790.848773148151</v>
      </c>
      <c r="U3361" s="11">
        <f t="shared" si="422"/>
        <v>2017</v>
      </c>
      <c r="V3361" t="str">
        <f t="shared" si="423"/>
        <v>Jan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7"/>
        <v>101.37777777777779</v>
      </c>
      <c r="P3362" s="5">
        <f t="shared" si="416"/>
        <v>126.72222222222223</v>
      </c>
      <c r="Q3362" t="str">
        <f t="shared" si="418"/>
        <v>theater</v>
      </c>
      <c r="R3362" t="str">
        <f t="shared" si="419"/>
        <v>plays</v>
      </c>
      <c r="S3362" s="10">
        <f t="shared" si="420"/>
        <v>42696.874340277776</v>
      </c>
      <c r="T3362" s="10">
        <f t="shared" si="421"/>
        <v>42718.457638888889</v>
      </c>
      <c r="U3362" s="11">
        <f t="shared" si="422"/>
        <v>2016</v>
      </c>
      <c r="V3362" t="str">
        <f t="shared" si="423"/>
        <v>Nov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7"/>
        <v>113.46000000000001</v>
      </c>
      <c r="P3363" s="5">
        <f t="shared" si="416"/>
        <v>83.42647058823529</v>
      </c>
      <c r="Q3363" t="str">
        <f t="shared" si="418"/>
        <v>theater</v>
      </c>
      <c r="R3363" t="str">
        <f t="shared" si="419"/>
        <v>plays</v>
      </c>
      <c r="S3363" s="10">
        <f t="shared" si="420"/>
        <v>41865.817013888889</v>
      </c>
      <c r="T3363" s="10">
        <f t="shared" si="421"/>
        <v>41883.457638888889</v>
      </c>
      <c r="U3363" s="11">
        <f t="shared" si="422"/>
        <v>2014</v>
      </c>
      <c r="V3363" t="str">
        <f t="shared" si="423"/>
        <v>Aug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7"/>
        <v>218.00000000000003</v>
      </c>
      <c r="P3364" s="5">
        <f t="shared" si="416"/>
        <v>54.5</v>
      </c>
      <c r="Q3364" t="str">
        <f t="shared" si="418"/>
        <v>theater</v>
      </c>
      <c r="R3364" t="str">
        <f t="shared" si="419"/>
        <v>plays</v>
      </c>
      <c r="S3364" s="10">
        <f t="shared" si="420"/>
        <v>42055.883298611108</v>
      </c>
      <c r="T3364" s="10">
        <f t="shared" si="421"/>
        <v>42069.996527777774</v>
      </c>
      <c r="U3364" s="11">
        <f t="shared" si="422"/>
        <v>2015</v>
      </c>
      <c r="V3364" t="str">
        <f t="shared" si="423"/>
        <v>Feb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7"/>
        <v>101.41935483870968</v>
      </c>
      <c r="P3365" s="5">
        <f t="shared" si="416"/>
        <v>302.30769230769232</v>
      </c>
      <c r="Q3365" t="str">
        <f t="shared" si="418"/>
        <v>theater</v>
      </c>
      <c r="R3365" t="str">
        <f t="shared" si="419"/>
        <v>plays</v>
      </c>
      <c r="S3365" s="10">
        <f t="shared" si="420"/>
        <v>41851.563020833331</v>
      </c>
      <c r="T3365" s="10">
        <f t="shared" si="421"/>
        <v>41870.458333333328</v>
      </c>
      <c r="U3365" s="11">
        <f t="shared" si="422"/>
        <v>2014</v>
      </c>
      <c r="V3365" t="str">
        <f t="shared" si="423"/>
        <v>Jul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7"/>
        <v>105.93333333333332</v>
      </c>
      <c r="P3366" s="5">
        <f t="shared" si="416"/>
        <v>44.138888888888886</v>
      </c>
      <c r="Q3366" t="str">
        <f t="shared" si="418"/>
        <v>theater</v>
      </c>
      <c r="R3366" t="str">
        <f t="shared" si="419"/>
        <v>plays</v>
      </c>
      <c r="S3366" s="10">
        <f t="shared" si="420"/>
        <v>42422.769085648142</v>
      </c>
      <c r="T3366" s="10">
        <f t="shared" si="421"/>
        <v>42444.666666666664</v>
      </c>
      <c r="U3366" s="11">
        <f t="shared" si="422"/>
        <v>2016</v>
      </c>
      <c r="V3366" t="str">
        <f t="shared" si="423"/>
        <v>Feb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7"/>
        <v>104</v>
      </c>
      <c r="P3367" s="5">
        <f t="shared" si="416"/>
        <v>866.66666666666663</v>
      </c>
      <c r="Q3367" t="str">
        <f t="shared" si="418"/>
        <v>theater</v>
      </c>
      <c r="R3367" t="str">
        <f t="shared" si="419"/>
        <v>plays</v>
      </c>
      <c r="S3367" s="10">
        <f t="shared" si="420"/>
        <v>42320.893425925926</v>
      </c>
      <c r="T3367" s="10">
        <f t="shared" si="421"/>
        <v>42350.893425925926</v>
      </c>
      <c r="U3367" s="11">
        <f t="shared" si="422"/>
        <v>2015</v>
      </c>
      <c r="V3367" t="str">
        <f t="shared" si="423"/>
        <v>Nov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7"/>
        <v>221</v>
      </c>
      <c r="P3368" s="5">
        <f t="shared" si="416"/>
        <v>61.388888888888886</v>
      </c>
      <c r="Q3368" t="str">
        <f t="shared" si="418"/>
        <v>theater</v>
      </c>
      <c r="R3368" t="str">
        <f t="shared" si="419"/>
        <v>plays</v>
      </c>
      <c r="S3368" s="10">
        <f t="shared" si="420"/>
        <v>42106.859224537031</v>
      </c>
      <c r="T3368" s="10">
        <f t="shared" si="421"/>
        <v>42136.859224537031</v>
      </c>
      <c r="U3368" s="11">
        <f t="shared" si="422"/>
        <v>2015</v>
      </c>
      <c r="V3368" t="str">
        <f t="shared" si="423"/>
        <v>Apr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7"/>
        <v>118.66666666666667</v>
      </c>
      <c r="P3369" s="5">
        <f t="shared" si="416"/>
        <v>29.666666666666668</v>
      </c>
      <c r="Q3369" t="str">
        <f t="shared" si="418"/>
        <v>theater</v>
      </c>
      <c r="R3369" t="str">
        <f t="shared" si="419"/>
        <v>plays</v>
      </c>
      <c r="S3369" s="10">
        <f t="shared" si="420"/>
        <v>42192.725624999999</v>
      </c>
      <c r="T3369" s="10">
        <f t="shared" si="421"/>
        <v>42217.725624999999</v>
      </c>
      <c r="U3369" s="11">
        <f t="shared" si="422"/>
        <v>2015</v>
      </c>
      <c r="V3369" t="str">
        <f t="shared" si="423"/>
        <v>Jul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7"/>
        <v>104.60000000000001</v>
      </c>
      <c r="P3370" s="5">
        <f t="shared" si="416"/>
        <v>45.478260869565219</v>
      </c>
      <c r="Q3370" t="str">
        <f t="shared" si="418"/>
        <v>theater</v>
      </c>
      <c r="R3370" t="str">
        <f t="shared" si="419"/>
        <v>plays</v>
      </c>
      <c r="S3370" s="10">
        <f t="shared" si="420"/>
        <v>41968.991423611107</v>
      </c>
      <c r="T3370" s="10">
        <f t="shared" si="421"/>
        <v>42004.999999999993</v>
      </c>
      <c r="U3370" s="11">
        <f t="shared" si="422"/>
        <v>2014</v>
      </c>
      <c r="V3370" t="str">
        <f t="shared" si="423"/>
        <v>Nov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7"/>
        <v>103.89999999999999</v>
      </c>
      <c r="P3371" s="5">
        <f t="shared" si="416"/>
        <v>96.203703703703709</v>
      </c>
      <c r="Q3371" t="str">
        <f t="shared" si="418"/>
        <v>theater</v>
      </c>
      <c r="R3371" t="str">
        <f t="shared" si="419"/>
        <v>plays</v>
      </c>
      <c r="S3371" s="10">
        <f t="shared" si="420"/>
        <v>42689.833101851851</v>
      </c>
      <c r="T3371" s="10">
        <f t="shared" si="421"/>
        <v>42749.833101851851</v>
      </c>
      <c r="U3371" s="11">
        <f t="shared" si="422"/>
        <v>2016</v>
      </c>
      <c r="V3371" t="str">
        <f t="shared" si="423"/>
        <v>Nov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7"/>
        <v>117.73333333333333</v>
      </c>
      <c r="P3372" s="5">
        <f t="shared" si="416"/>
        <v>67.92307692307692</v>
      </c>
      <c r="Q3372" t="str">
        <f t="shared" si="418"/>
        <v>theater</v>
      </c>
      <c r="R3372" t="str">
        <f t="shared" si="419"/>
        <v>plays</v>
      </c>
      <c r="S3372" s="10">
        <f t="shared" si="420"/>
        <v>42690.125983796293</v>
      </c>
      <c r="T3372" s="10">
        <f t="shared" si="421"/>
        <v>42721.124999999993</v>
      </c>
      <c r="U3372" s="11">
        <f t="shared" si="422"/>
        <v>2016</v>
      </c>
      <c r="V3372" t="str">
        <f t="shared" si="423"/>
        <v>Nov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7"/>
        <v>138.5</v>
      </c>
      <c r="P3373" s="5">
        <f t="shared" si="416"/>
        <v>30.777777777777779</v>
      </c>
      <c r="Q3373" t="str">
        <f t="shared" si="418"/>
        <v>theater</v>
      </c>
      <c r="R3373" t="str">
        <f t="shared" si="419"/>
        <v>plays</v>
      </c>
      <c r="S3373" s="10">
        <f t="shared" si="420"/>
        <v>42312.666261574072</v>
      </c>
      <c r="T3373" s="10">
        <f t="shared" si="421"/>
        <v>42340.666261574072</v>
      </c>
      <c r="U3373" s="11">
        <f t="shared" si="422"/>
        <v>2015</v>
      </c>
      <c r="V3373" t="str">
        <f t="shared" si="423"/>
        <v>Nov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7"/>
        <v>103.49999999999999</v>
      </c>
      <c r="P3374" s="5">
        <f t="shared" si="416"/>
        <v>38.333333333333336</v>
      </c>
      <c r="Q3374" t="str">
        <f t="shared" si="418"/>
        <v>theater</v>
      </c>
      <c r="R3374" t="str">
        <f t="shared" si="419"/>
        <v>plays</v>
      </c>
      <c r="S3374" s="10">
        <f t="shared" si="420"/>
        <v>41855.339768518512</v>
      </c>
      <c r="T3374" s="10">
        <f t="shared" si="421"/>
        <v>41875.999305555553</v>
      </c>
      <c r="U3374" s="11">
        <f t="shared" si="422"/>
        <v>2014</v>
      </c>
      <c r="V3374" t="str">
        <f t="shared" si="423"/>
        <v>Aug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7"/>
        <v>100.25</v>
      </c>
      <c r="P3375" s="5">
        <f t="shared" si="416"/>
        <v>66.833333333333329</v>
      </c>
      <c r="Q3375" t="str">
        <f t="shared" si="418"/>
        <v>theater</v>
      </c>
      <c r="R3375" t="str">
        <f t="shared" si="419"/>
        <v>plays</v>
      </c>
      <c r="S3375" s="10">
        <f t="shared" si="420"/>
        <v>42179.646296296291</v>
      </c>
      <c r="T3375" s="10">
        <f t="shared" si="421"/>
        <v>42203.458333333336</v>
      </c>
      <c r="U3375" s="11">
        <f t="shared" si="422"/>
        <v>2015</v>
      </c>
      <c r="V3375" t="str">
        <f t="shared" si="423"/>
        <v>Jun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7"/>
        <v>106.57142857142856</v>
      </c>
      <c r="P3376" s="5">
        <f t="shared" si="416"/>
        <v>71.730769230769226</v>
      </c>
      <c r="Q3376" t="str">
        <f t="shared" si="418"/>
        <v>theater</v>
      </c>
      <c r="R3376" t="str">
        <f t="shared" si="419"/>
        <v>plays</v>
      </c>
      <c r="S3376" s="10">
        <f t="shared" si="420"/>
        <v>42275.523333333331</v>
      </c>
      <c r="T3376" s="10">
        <f t="shared" si="421"/>
        <v>42305.523333333331</v>
      </c>
      <c r="U3376" s="11">
        <f t="shared" si="422"/>
        <v>2015</v>
      </c>
      <c r="V3376" t="str">
        <f t="shared" si="423"/>
        <v>Sep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7"/>
        <v>100</v>
      </c>
      <c r="P3377" s="5">
        <f t="shared" si="416"/>
        <v>176.47058823529412</v>
      </c>
      <c r="Q3377" t="str">
        <f t="shared" si="418"/>
        <v>theater</v>
      </c>
      <c r="R3377" t="str">
        <f t="shared" si="419"/>
        <v>plays</v>
      </c>
      <c r="S3377" s="10">
        <f t="shared" si="420"/>
        <v>41765.402465277773</v>
      </c>
      <c r="T3377" s="10">
        <f t="shared" si="421"/>
        <v>41777.402465277773</v>
      </c>
      <c r="U3377" s="11">
        <f t="shared" si="422"/>
        <v>2014</v>
      </c>
      <c r="V3377" t="str">
        <f t="shared" si="423"/>
        <v>May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7"/>
        <v>100.01249999999999</v>
      </c>
      <c r="P3378" s="5">
        <f t="shared" si="416"/>
        <v>421.10526315789474</v>
      </c>
      <c r="Q3378" t="str">
        <f t="shared" si="418"/>
        <v>theater</v>
      </c>
      <c r="R3378" t="str">
        <f t="shared" si="419"/>
        <v>plays</v>
      </c>
      <c r="S3378" s="10">
        <f t="shared" si="420"/>
        <v>42059.492986111109</v>
      </c>
      <c r="T3378" s="10">
        <f t="shared" si="421"/>
        <v>42119.451319444437</v>
      </c>
      <c r="U3378" s="11">
        <f t="shared" si="422"/>
        <v>2015</v>
      </c>
      <c r="V3378" t="str">
        <f t="shared" si="423"/>
        <v>Feb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7"/>
        <v>101.05</v>
      </c>
      <c r="P3379" s="5">
        <f t="shared" si="416"/>
        <v>104.98701298701299</v>
      </c>
      <c r="Q3379" t="str">
        <f t="shared" si="418"/>
        <v>theater</v>
      </c>
      <c r="R3379" t="str">
        <f t="shared" si="419"/>
        <v>plays</v>
      </c>
      <c r="S3379" s="10">
        <f t="shared" si="420"/>
        <v>42053.524293981485</v>
      </c>
      <c r="T3379" s="10">
        <f t="shared" si="421"/>
        <v>42083.49722222222</v>
      </c>
      <c r="U3379" s="11">
        <f t="shared" si="422"/>
        <v>2015</v>
      </c>
      <c r="V3379" t="str">
        <f t="shared" si="423"/>
        <v>Feb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7"/>
        <v>107.63636363636364</v>
      </c>
      <c r="P3380" s="5">
        <f t="shared" si="416"/>
        <v>28.19047619047619</v>
      </c>
      <c r="Q3380" t="str">
        <f t="shared" si="418"/>
        <v>theater</v>
      </c>
      <c r="R3380" t="str">
        <f t="shared" si="419"/>
        <v>plays</v>
      </c>
      <c r="S3380" s="10">
        <f t="shared" si="420"/>
        <v>41858.147060185183</v>
      </c>
      <c r="T3380" s="10">
        <f t="shared" si="421"/>
        <v>41882.338888888888</v>
      </c>
      <c r="U3380" s="11">
        <f t="shared" si="422"/>
        <v>2014</v>
      </c>
      <c r="V3380" t="str">
        <f t="shared" si="423"/>
        <v>Aug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7"/>
        <v>103.64999999999999</v>
      </c>
      <c r="P3381" s="5">
        <f t="shared" si="416"/>
        <v>54.55263157894737</v>
      </c>
      <c r="Q3381" t="str">
        <f t="shared" si="418"/>
        <v>theater</v>
      </c>
      <c r="R3381" t="str">
        <f t="shared" si="419"/>
        <v>plays</v>
      </c>
      <c r="S3381" s="10">
        <f t="shared" si="420"/>
        <v>42225.305555555555</v>
      </c>
      <c r="T3381" s="10">
        <f t="shared" si="421"/>
        <v>42242.749999999993</v>
      </c>
      <c r="U3381" s="11">
        <f t="shared" si="422"/>
        <v>2015</v>
      </c>
      <c r="V3381" t="str">
        <f t="shared" si="423"/>
        <v>Aug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7"/>
        <v>104.43333333333334</v>
      </c>
      <c r="P3382" s="5">
        <f t="shared" si="416"/>
        <v>111.89285714285714</v>
      </c>
      <c r="Q3382" t="str">
        <f t="shared" si="418"/>
        <v>theater</v>
      </c>
      <c r="R3382" t="str">
        <f t="shared" si="419"/>
        <v>plays</v>
      </c>
      <c r="S3382" s="10">
        <f t="shared" si="420"/>
        <v>41937.745115740734</v>
      </c>
      <c r="T3382" s="10">
        <f t="shared" si="421"/>
        <v>41972.786782407398</v>
      </c>
      <c r="U3382" s="11">
        <f t="shared" si="422"/>
        <v>2014</v>
      </c>
      <c r="V3382" t="str">
        <f t="shared" si="423"/>
        <v>Oct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7"/>
        <v>102.25</v>
      </c>
      <c r="P3383" s="5">
        <f t="shared" si="416"/>
        <v>85.208333333333329</v>
      </c>
      <c r="Q3383" t="str">
        <f t="shared" si="418"/>
        <v>theater</v>
      </c>
      <c r="R3383" t="str">
        <f t="shared" si="419"/>
        <v>plays</v>
      </c>
      <c r="S3383" s="10">
        <f t="shared" si="420"/>
        <v>42043.976655092592</v>
      </c>
      <c r="T3383" s="10">
        <f t="shared" si="421"/>
        <v>42073.934988425921</v>
      </c>
      <c r="U3383" s="11">
        <f t="shared" si="422"/>
        <v>2015</v>
      </c>
      <c r="V3383" t="str">
        <f t="shared" si="423"/>
        <v>Feb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7"/>
        <v>100.74285714285713</v>
      </c>
      <c r="P3384" s="5">
        <f t="shared" si="416"/>
        <v>76.652173913043484</v>
      </c>
      <c r="Q3384" t="str">
        <f t="shared" si="418"/>
        <v>theater</v>
      </c>
      <c r="R3384" t="str">
        <f t="shared" si="419"/>
        <v>plays</v>
      </c>
      <c r="S3384" s="10">
        <f t="shared" si="420"/>
        <v>42559.222870370366</v>
      </c>
      <c r="T3384" s="10">
        <f t="shared" si="421"/>
        <v>42583.749305555553</v>
      </c>
      <c r="U3384" s="11">
        <f t="shared" si="422"/>
        <v>2016</v>
      </c>
      <c r="V3384" t="str">
        <f t="shared" si="423"/>
        <v>Jul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7"/>
        <v>111.71428571428572</v>
      </c>
      <c r="P3385" s="5">
        <f t="shared" si="416"/>
        <v>65.166666666666671</v>
      </c>
      <c r="Q3385" t="str">
        <f t="shared" si="418"/>
        <v>theater</v>
      </c>
      <c r="R3385" t="str">
        <f t="shared" si="419"/>
        <v>plays</v>
      </c>
      <c r="S3385" s="10">
        <f t="shared" si="420"/>
        <v>42524.574305555558</v>
      </c>
      <c r="T3385" s="10">
        <f t="shared" si="421"/>
        <v>42544.574305555558</v>
      </c>
      <c r="U3385" s="11">
        <f t="shared" si="422"/>
        <v>2016</v>
      </c>
      <c r="V3385" t="str">
        <f t="shared" si="423"/>
        <v>Jun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7"/>
        <v>100.01100000000001</v>
      </c>
      <c r="P3386" s="5">
        <f t="shared" si="416"/>
        <v>93.760312499999998</v>
      </c>
      <c r="Q3386" t="str">
        <f t="shared" si="418"/>
        <v>theater</v>
      </c>
      <c r="R3386" t="str">
        <f t="shared" si="419"/>
        <v>plays</v>
      </c>
      <c r="S3386" s="10">
        <f t="shared" si="420"/>
        <v>42291.879259259258</v>
      </c>
      <c r="T3386" s="10">
        <f t="shared" si="421"/>
        <v>42328.916666666664</v>
      </c>
      <c r="U3386" s="11">
        <f t="shared" si="422"/>
        <v>2015</v>
      </c>
      <c r="V3386" t="str">
        <f t="shared" si="423"/>
        <v>Oct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7"/>
        <v>100</v>
      </c>
      <c r="P3387" s="5">
        <f t="shared" si="416"/>
        <v>133.33333333333334</v>
      </c>
      <c r="Q3387" t="str">
        <f t="shared" si="418"/>
        <v>theater</v>
      </c>
      <c r="R3387" t="str">
        <f t="shared" si="419"/>
        <v>plays</v>
      </c>
      <c r="S3387" s="10">
        <f t="shared" si="420"/>
        <v>41953.659166666665</v>
      </c>
      <c r="T3387" s="10">
        <f t="shared" si="421"/>
        <v>41983.659166666665</v>
      </c>
      <c r="U3387" s="11">
        <f t="shared" si="422"/>
        <v>2014</v>
      </c>
      <c r="V3387" t="str">
        <f t="shared" si="423"/>
        <v>Nov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7"/>
        <v>105</v>
      </c>
      <c r="P3388" s="5">
        <f t="shared" si="416"/>
        <v>51.219512195121951</v>
      </c>
      <c r="Q3388" t="str">
        <f t="shared" si="418"/>
        <v>theater</v>
      </c>
      <c r="R3388" t="str">
        <f t="shared" si="419"/>
        <v>plays</v>
      </c>
      <c r="S3388" s="10">
        <f t="shared" si="420"/>
        <v>41946.436412037037</v>
      </c>
      <c r="T3388" s="10">
        <f t="shared" si="421"/>
        <v>41976.436412037037</v>
      </c>
      <c r="U3388" s="11">
        <f t="shared" si="422"/>
        <v>2014</v>
      </c>
      <c r="V3388" t="str">
        <f t="shared" si="423"/>
        <v>Nov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7"/>
        <v>116.86666666666667</v>
      </c>
      <c r="P3389" s="5">
        <f t="shared" si="416"/>
        <v>100.17142857142858</v>
      </c>
      <c r="Q3389" t="str">
        <f t="shared" si="418"/>
        <v>theater</v>
      </c>
      <c r="R3389" t="str">
        <f t="shared" si="419"/>
        <v>plays</v>
      </c>
      <c r="S3389" s="10">
        <f t="shared" si="420"/>
        <v>41947.554259259254</v>
      </c>
      <c r="T3389" s="10">
        <f t="shared" si="421"/>
        <v>41987.554259259261</v>
      </c>
      <c r="U3389" s="11">
        <f t="shared" si="422"/>
        <v>2014</v>
      </c>
      <c r="V3389" t="str">
        <f t="shared" si="423"/>
        <v>Nov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7"/>
        <v>103.8</v>
      </c>
      <c r="P3390" s="5">
        <f t="shared" si="416"/>
        <v>34.6</v>
      </c>
      <c r="Q3390" t="str">
        <f t="shared" si="418"/>
        <v>theater</v>
      </c>
      <c r="R3390" t="str">
        <f t="shared" si="419"/>
        <v>plays</v>
      </c>
      <c r="S3390" s="10">
        <f t="shared" si="420"/>
        <v>42143.252789351849</v>
      </c>
      <c r="T3390" s="10">
        <f t="shared" si="421"/>
        <v>42173.252789351849</v>
      </c>
      <c r="U3390" s="11">
        <f t="shared" si="422"/>
        <v>2015</v>
      </c>
      <c r="V3390" t="str">
        <f t="shared" si="423"/>
        <v>May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7"/>
        <v>114.5</v>
      </c>
      <c r="P3391" s="5">
        <f t="shared" si="416"/>
        <v>184.67741935483872</v>
      </c>
      <c r="Q3391" t="str">
        <f t="shared" si="418"/>
        <v>theater</v>
      </c>
      <c r="R3391" t="str">
        <f t="shared" si="419"/>
        <v>plays</v>
      </c>
      <c r="S3391" s="10">
        <f t="shared" si="420"/>
        <v>42494.355115740742</v>
      </c>
      <c r="T3391" s="10">
        <f t="shared" si="421"/>
        <v>42524.355115740742</v>
      </c>
      <c r="U3391" s="11">
        <f t="shared" si="422"/>
        <v>2016</v>
      </c>
      <c r="V3391" t="str">
        <f t="shared" si="423"/>
        <v>May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7"/>
        <v>102.4</v>
      </c>
      <c r="P3392" s="5">
        <f t="shared" si="416"/>
        <v>69.818181818181813</v>
      </c>
      <c r="Q3392" t="str">
        <f t="shared" si="418"/>
        <v>theater</v>
      </c>
      <c r="R3392" t="str">
        <f t="shared" si="419"/>
        <v>plays</v>
      </c>
      <c r="S3392" s="10">
        <f t="shared" si="420"/>
        <v>41815.56649305555</v>
      </c>
      <c r="T3392" s="10">
        <f t="shared" si="421"/>
        <v>41830.56649305555</v>
      </c>
      <c r="U3392" s="11">
        <f t="shared" si="422"/>
        <v>2014</v>
      </c>
      <c r="V3392" t="str">
        <f t="shared" si="423"/>
        <v>Jun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7"/>
        <v>223</v>
      </c>
      <c r="P3393" s="5">
        <f t="shared" si="416"/>
        <v>61.944444444444443</v>
      </c>
      <c r="Q3393" t="str">
        <f t="shared" si="418"/>
        <v>theater</v>
      </c>
      <c r="R3393" t="str">
        <f t="shared" si="419"/>
        <v>plays</v>
      </c>
      <c r="S3393" s="10">
        <f t="shared" si="420"/>
        <v>41830.337361111109</v>
      </c>
      <c r="T3393" s="10">
        <f t="shared" si="421"/>
        <v>41859.727777777778</v>
      </c>
      <c r="U3393" s="11">
        <f t="shared" si="422"/>
        <v>2014</v>
      </c>
      <c r="V3393" t="str">
        <f t="shared" si="423"/>
        <v>Jul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7"/>
        <v>100</v>
      </c>
      <c r="P3394" s="5">
        <f t="shared" ref="P3394:P3457" si="424">IFERROR(E3394/L3394,0)</f>
        <v>41.666666666666664</v>
      </c>
      <c r="Q3394" t="str">
        <f t="shared" si="418"/>
        <v>theater</v>
      </c>
      <c r="R3394" t="str">
        <f t="shared" si="419"/>
        <v>plays</v>
      </c>
      <c r="S3394" s="10">
        <f t="shared" si="420"/>
        <v>42446.63721064815</v>
      </c>
      <c r="T3394" s="10">
        <f t="shared" si="421"/>
        <v>42496.63721064815</v>
      </c>
      <c r="U3394" s="11">
        <f t="shared" si="422"/>
        <v>2016</v>
      </c>
      <c r="V3394" t="str">
        <f t="shared" si="423"/>
        <v>Mar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5">(E3395/D3395)*100</f>
        <v>105.80000000000001</v>
      </c>
      <c r="P3395" s="5">
        <f t="shared" si="424"/>
        <v>36.06818181818182</v>
      </c>
      <c r="Q3395" t="str">
        <f t="shared" ref="Q3395:Q3458" si="426">LEFT(N3395,FIND("/",N3395)-1)</f>
        <v>theater</v>
      </c>
      <c r="R3395" t="str">
        <f t="shared" ref="R3395:R3458" si="427">MID(N3395,FIND("/",N3395)+1,9999)</f>
        <v>plays</v>
      </c>
      <c r="S3395" s="10">
        <f t="shared" ref="S3395:S3458" si="428">(((J3395/60)/60)/24)+DATE(1970,1,1)+(-5/24)</f>
        <v>41923.713310185187</v>
      </c>
      <c r="T3395" s="10">
        <f t="shared" ref="T3395:T3458" si="429">(((I3395/60)/60)/24)+DATE(1970,1,1)+(-5/24)</f>
        <v>41948.823611111111</v>
      </c>
      <c r="U3395" s="11">
        <f t="shared" ref="U3395:U3458" si="430">YEAR(S3395)</f>
        <v>2014</v>
      </c>
      <c r="V3395" t="str">
        <f t="shared" ref="V3395:V3458" si="431">TEXT(S3395, "mmm")</f>
        <v>Oct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5"/>
        <v>142.36363636363635</v>
      </c>
      <c r="P3396" s="5">
        <f t="shared" si="424"/>
        <v>29</v>
      </c>
      <c r="Q3396" t="str">
        <f t="shared" si="426"/>
        <v>theater</v>
      </c>
      <c r="R3396" t="str">
        <f t="shared" si="427"/>
        <v>plays</v>
      </c>
      <c r="S3396" s="10">
        <f t="shared" si="428"/>
        <v>41817.387094907404</v>
      </c>
      <c r="T3396" s="10">
        <f t="shared" si="429"/>
        <v>41847.387094907404</v>
      </c>
      <c r="U3396" s="11">
        <f t="shared" si="430"/>
        <v>2014</v>
      </c>
      <c r="V3396" t="str">
        <f t="shared" si="431"/>
        <v>Jun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5"/>
        <v>184</v>
      </c>
      <c r="P3397" s="5">
        <f t="shared" si="424"/>
        <v>24.210526315789473</v>
      </c>
      <c r="Q3397" t="str">
        <f t="shared" si="426"/>
        <v>theater</v>
      </c>
      <c r="R3397" t="str">
        <f t="shared" si="427"/>
        <v>plays</v>
      </c>
      <c r="S3397" s="10">
        <f t="shared" si="428"/>
        <v>42140.503981481481</v>
      </c>
      <c r="T3397" s="10">
        <f t="shared" si="429"/>
        <v>42154.548611111109</v>
      </c>
      <c r="U3397" s="11">
        <f t="shared" si="430"/>
        <v>2015</v>
      </c>
      <c r="V3397" t="str">
        <f t="shared" si="431"/>
        <v>May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5"/>
        <v>104.33333333333333</v>
      </c>
      <c r="P3398" s="5">
        <f t="shared" si="424"/>
        <v>55.892857142857146</v>
      </c>
      <c r="Q3398" t="str">
        <f t="shared" si="426"/>
        <v>theater</v>
      </c>
      <c r="R3398" t="str">
        <f t="shared" si="427"/>
        <v>plays</v>
      </c>
      <c r="S3398" s="10">
        <f t="shared" si="428"/>
        <v>41764.238298611104</v>
      </c>
      <c r="T3398" s="10">
        <f t="shared" si="429"/>
        <v>41790.957638888889</v>
      </c>
      <c r="U3398" s="11">
        <f t="shared" si="430"/>
        <v>2014</v>
      </c>
      <c r="V3398" t="str">
        <f t="shared" si="431"/>
        <v>May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5"/>
        <v>112.00000000000001</v>
      </c>
      <c r="P3399" s="5">
        <f t="shared" si="424"/>
        <v>11.666666666666666</v>
      </c>
      <c r="Q3399" t="str">
        <f t="shared" si="426"/>
        <v>theater</v>
      </c>
      <c r="R3399" t="str">
        <f t="shared" si="427"/>
        <v>plays</v>
      </c>
      <c r="S3399" s="10">
        <f t="shared" si="428"/>
        <v>42378.270011574066</v>
      </c>
      <c r="T3399" s="10">
        <f t="shared" si="429"/>
        <v>42418.708333333336</v>
      </c>
      <c r="U3399" s="11">
        <f t="shared" si="430"/>
        <v>2016</v>
      </c>
      <c r="V3399" t="str">
        <f t="shared" si="431"/>
        <v>Jan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5"/>
        <v>111.07499999999999</v>
      </c>
      <c r="P3400" s="5">
        <f t="shared" si="424"/>
        <v>68.353846153846149</v>
      </c>
      <c r="Q3400" t="str">
        <f t="shared" si="426"/>
        <v>theater</v>
      </c>
      <c r="R3400" t="str">
        <f t="shared" si="427"/>
        <v>plays</v>
      </c>
      <c r="S3400" s="10">
        <f t="shared" si="428"/>
        <v>41941.543703703705</v>
      </c>
      <c r="T3400" s="10">
        <f t="shared" si="429"/>
        <v>41964.499999999993</v>
      </c>
      <c r="U3400" s="11">
        <f t="shared" si="430"/>
        <v>2014</v>
      </c>
      <c r="V3400" t="str">
        <f t="shared" si="431"/>
        <v>Oct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5"/>
        <v>103.75000000000001</v>
      </c>
      <c r="P3401" s="5">
        <f t="shared" si="424"/>
        <v>27.065217391304348</v>
      </c>
      <c r="Q3401" t="str">
        <f t="shared" si="426"/>
        <v>theater</v>
      </c>
      <c r="R3401" t="str">
        <f t="shared" si="427"/>
        <v>plays</v>
      </c>
      <c r="S3401" s="10">
        <f t="shared" si="428"/>
        <v>42026.712094907409</v>
      </c>
      <c r="T3401" s="10">
        <f t="shared" si="429"/>
        <v>42056.712094907409</v>
      </c>
      <c r="U3401" s="11">
        <f t="shared" si="430"/>
        <v>2015</v>
      </c>
      <c r="V3401" t="str">
        <f t="shared" si="431"/>
        <v>Jan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5"/>
        <v>100.41</v>
      </c>
      <c r="P3402" s="5">
        <f t="shared" si="424"/>
        <v>118.12941176470588</v>
      </c>
      <c r="Q3402" t="str">
        <f t="shared" si="426"/>
        <v>theater</v>
      </c>
      <c r="R3402" t="str">
        <f t="shared" si="427"/>
        <v>plays</v>
      </c>
      <c r="S3402" s="10">
        <f t="shared" si="428"/>
        <v>41834.745532407404</v>
      </c>
      <c r="T3402" s="10">
        <f t="shared" si="429"/>
        <v>41879.745532407404</v>
      </c>
      <c r="U3402" s="11">
        <f t="shared" si="430"/>
        <v>2014</v>
      </c>
      <c r="V3402" t="str">
        <f t="shared" si="431"/>
        <v>Jul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5"/>
        <v>101.86206896551724</v>
      </c>
      <c r="P3403" s="5">
        <f t="shared" si="424"/>
        <v>44.757575757575758</v>
      </c>
      <c r="Q3403" t="str">
        <f t="shared" si="426"/>
        <v>theater</v>
      </c>
      <c r="R3403" t="str">
        <f t="shared" si="427"/>
        <v>plays</v>
      </c>
      <c r="S3403" s="10">
        <f t="shared" si="428"/>
        <v>42193.5155787037</v>
      </c>
      <c r="T3403" s="10">
        <f t="shared" si="429"/>
        <v>42223.5155787037</v>
      </c>
      <c r="U3403" s="11">
        <f t="shared" si="430"/>
        <v>2015</v>
      </c>
      <c r="V3403" t="str">
        <f t="shared" si="431"/>
        <v>Jul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5"/>
        <v>109.76666666666665</v>
      </c>
      <c r="P3404" s="5">
        <f t="shared" si="424"/>
        <v>99.787878787878782</v>
      </c>
      <c r="Q3404" t="str">
        <f t="shared" si="426"/>
        <v>theater</v>
      </c>
      <c r="R3404" t="str">
        <f t="shared" si="427"/>
        <v>plays</v>
      </c>
      <c r="S3404" s="10">
        <f t="shared" si="428"/>
        <v>42290.410219907404</v>
      </c>
      <c r="T3404" s="10">
        <f t="shared" si="429"/>
        <v>42319.896527777775</v>
      </c>
      <c r="U3404" s="11">
        <f t="shared" si="430"/>
        <v>2015</v>
      </c>
      <c r="V3404" t="str">
        <f t="shared" si="431"/>
        <v>Oct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5"/>
        <v>100</v>
      </c>
      <c r="P3405" s="5">
        <f t="shared" si="424"/>
        <v>117.64705882352941</v>
      </c>
      <c r="Q3405" t="str">
        <f t="shared" si="426"/>
        <v>theater</v>
      </c>
      <c r="R3405" t="str">
        <f t="shared" si="427"/>
        <v>plays</v>
      </c>
      <c r="S3405" s="10">
        <f t="shared" si="428"/>
        <v>42150.253749999996</v>
      </c>
      <c r="T3405" s="10">
        <f t="shared" si="429"/>
        <v>42180.253749999996</v>
      </c>
      <c r="U3405" s="11">
        <f t="shared" si="430"/>
        <v>2015</v>
      </c>
      <c r="V3405" t="str">
        <f t="shared" si="431"/>
        <v>May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5"/>
        <v>122</v>
      </c>
      <c r="P3406" s="5">
        <f t="shared" si="424"/>
        <v>203.33333333333334</v>
      </c>
      <c r="Q3406" t="str">
        <f t="shared" si="426"/>
        <v>theater</v>
      </c>
      <c r="R3406" t="str">
        <f t="shared" si="427"/>
        <v>plays</v>
      </c>
      <c r="S3406" s="10">
        <f t="shared" si="428"/>
        <v>42152.295162037037</v>
      </c>
      <c r="T3406" s="10">
        <f t="shared" si="429"/>
        <v>42172.295162037037</v>
      </c>
      <c r="U3406" s="11">
        <f t="shared" si="430"/>
        <v>2015</v>
      </c>
      <c r="V3406" t="str">
        <f t="shared" si="431"/>
        <v>May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5"/>
        <v>137.57142857142856</v>
      </c>
      <c r="P3407" s="5">
        <f t="shared" si="424"/>
        <v>28.323529411764707</v>
      </c>
      <c r="Q3407" t="str">
        <f t="shared" si="426"/>
        <v>theater</v>
      </c>
      <c r="R3407" t="str">
        <f t="shared" si="427"/>
        <v>plays</v>
      </c>
      <c r="S3407" s="10">
        <f t="shared" si="428"/>
        <v>42409.808865740742</v>
      </c>
      <c r="T3407" s="10">
        <f t="shared" si="429"/>
        <v>42430.790972222218</v>
      </c>
      <c r="U3407" s="11">
        <f t="shared" si="430"/>
        <v>2016</v>
      </c>
      <c r="V3407" t="str">
        <f t="shared" si="431"/>
        <v>Feb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5"/>
        <v>100.31000000000002</v>
      </c>
      <c r="P3408" s="5">
        <f t="shared" si="424"/>
        <v>110.23076923076923</v>
      </c>
      <c r="Q3408" t="str">
        <f t="shared" si="426"/>
        <v>theater</v>
      </c>
      <c r="R3408" t="str">
        <f t="shared" si="427"/>
        <v>plays</v>
      </c>
      <c r="S3408" s="10">
        <f t="shared" si="428"/>
        <v>41791.284444444442</v>
      </c>
      <c r="T3408" s="10">
        <f t="shared" si="429"/>
        <v>41836.284444444442</v>
      </c>
      <c r="U3408" s="11">
        <f t="shared" si="430"/>
        <v>2014</v>
      </c>
      <c r="V3408" t="str">
        <f t="shared" si="431"/>
        <v>Jun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5"/>
        <v>107.1</v>
      </c>
      <c r="P3409" s="5">
        <f t="shared" si="424"/>
        <v>31.970149253731343</v>
      </c>
      <c r="Q3409" t="str">
        <f t="shared" si="426"/>
        <v>theater</v>
      </c>
      <c r="R3409" t="str">
        <f t="shared" si="427"/>
        <v>plays</v>
      </c>
      <c r="S3409" s="10">
        <f t="shared" si="428"/>
        <v>41796.21399305555</v>
      </c>
      <c r="T3409" s="10">
        <f t="shared" si="429"/>
        <v>41826.21399305555</v>
      </c>
      <c r="U3409" s="11">
        <f t="shared" si="430"/>
        <v>2014</v>
      </c>
      <c r="V3409" t="str">
        <f t="shared" si="431"/>
        <v>Jun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5"/>
        <v>211</v>
      </c>
      <c r="P3410" s="5">
        <f t="shared" si="424"/>
        <v>58.611111111111114</v>
      </c>
      <c r="Q3410" t="str">
        <f t="shared" si="426"/>
        <v>theater</v>
      </c>
      <c r="R3410" t="str">
        <f t="shared" si="427"/>
        <v>plays</v>
      </c>
      <c r="S3410" s="10">
        <f t="shared" si="428"/>
        <v>41808.78361111111</v>
      </c>
      <c r="T3410" s="10">
        <f t="shared" si="429"/>
        <v>41838.78361111111</v>
      </c>
      <c r="U3410" s="11">
        <f t="shared" si="430"/>
        <v>2014</v>
      </c>
      <c r="V3410" t="str">
        <f t="shared" si="431"/>
        <v>Jun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5"/>
        <v>123.6</v>
      </c>
      <c r="P3411" s="5">
        <f t="shared" si="424"/>
        <v>29.428571428571427</v>
      </c>
      <c r="Q3411" t="str">
        <f t="shared" si="426"/>
        <v>theater</v>
      </c>
      <c r="R3411" t="str">
        <f t="shared" si="427"/>
        <v>plays</v>
      </c>
      <c r="S3411" s="10">
        <f t="shared" si="428"/>
        <v>42544.605995370373</v>
      </c>
      <c r="T3411" s="10">
        <f t="shared" si="429"/>
        <v>42582.665277777771</v>
      </c>
      <c r="U3411" s="11">
        <f t="shared" si="430"/>
        <v>2016</v>
      </c>
      <c r="V3411" t="str">
        <f t="shared" si="431"/>
        <v>Jun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5"/>
        <v>108.5</v>
      </c>
      <c r="P3412" s="5">
        <f t="shared" si="424"/>
        <v>81.375</v>
      </c>
      <c r="Q3412" t="str">
        <f t="shared" si="426"/>
        <v>theater</v>
      </c>
      <c r="R3412" t="str">
        <f t="shared" si="427"/>
        <v>plays</v>
      </c>
      <c r="S3412" s="10">
        <f t="shared" si="428"/>
        <v>42499.83321759259</v>
      </c>
      <c r="T3412" s="10">
        <f t="shared" si="429"/>
        <v>42527.083333333336</v>
      </c>
      <c r="U3412" s="11">
        <f t="shared" si="430"/>
        <v>2016</v>
      </c>
      <c r="V3412" t="str">
        <f t="shared" si="431"/>
        <v>May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5"/>
        <v>103.56666666666668</v>
      </c>
      <c r="P3413" s="5">
        <f t="shared" si="424"/>
        <v>199.16666666666666</v>
      </c>
      <c r="Q3413" t="str">
        <f t="shared" si="426"/>
        <v>theater</v>
      </c>
      <c r="R3413" t="str">
        <f t="shared" si="427"/>
        <v>plays</v>
      </c>
      <c r="S3413" s="10">
        <f t="shared" si="428"/>
        <v>42264.814490740733</v>
      </c>
      <c r="T3413" s="10">
        <f t="shared" si="429"/>
        <v>42284.814490740733</v>
      </c>
      <c r="U3413" s="11">
        <f t="shared" si="430"/>
        <v>2015</v>
      </c>
      <c r="V3413" t="str">
        <f t="shared" si="431"/>
        <v>Sep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5"/>
        <v>100</v>
      </c>
      <c r="P3414" s="5">
        <f t="shared" si="424"/>
        <v>115.38461538461539</v>
      </c>
      <c r="Q3414" t="str">
        <f t="shared" si="426"/>
        <v>theater</v>
      </c>
      <c r="R3414" t="str">
        <f t="shared" si="427"/>
        <v>plays</v>
      </c>
      <c r="S3414" s="10">
        <f t="shared" si="428"/>
        <v>41879.750717592593</v>
      </c>
      <c r="T3414" s="10">
        <f t="shared" si="429"/>
        <v>41909.750717592593</v>
      </c>
      <c r="U3414" s="11">
        <f t="shared" si="430"/>
        <v>2014</v>
      </c>
      <c r="V3414" t="str">
        <f t="shared" si="431"/>
        <v>Aug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5"/>
        <v>130</v>
      </c>
      <c r="P3415" s="5">
        <f t="shared" si="424"/>
        <v>46.428571428571431</v>
      </c>
      <c r="Q3415" t="str">
        <f t="shared" si="426"/>
        <v>theater</v>
      </c>
      <c r="R3415" t="str">
        <f t="shared" si="427"/>
        <v>plays</v>
      </c>
      <c r="S3415" s="10">
        <f t="shared" si="428"/>
        <v>42053.524745370371</v>
      </c>
      <c r="T3415" s="10">
        <f t="shared" si="429"/>
        <v>42062.999305555553</v>
      </c>
      <c r="U3415" s="11">
        <f t="shared" si="430"/>
        <v>2015</v>
      </c>
      <c r="V3415" t="str">
        <f t="shared" si="431"/>
        <v>Feb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5"/>
        <v>103.49999999999999</v>
      </c>
      <c r="P3416" s="5">
        <f t="shared" si="424"/>
        <v>70.568181818181813</v>
      </c>
      <c r="Q3416" t="str">
        <f t="shared" si="426"/>
        <v>theater</v>
      </c>
      <c r="R3416" t="str">
        <f t="shared" si="427"/>
        <v>plays</v>
      </c>
      <c r="S3416" s="10">
        <f t="shared" si="428"/>
        <v>42675.624131944445</v>
      </c>
      <c r="T3416" s="10">
        <f t="shared" si="429"/>
        <v>42705.124305555553</v>
      </c>
      <c r="U3416" s="11">
        <f t="shared" si="430"/>
        <v>2016</v>
      </c>
      <c r="V3416" t="str">
        <f t="shared" si="431"/>
        <v>Nov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5"/>
        <v>100</v>
      </c>
      <c r="P3417" s="5">
        <f t="shared" si="424"/>
        <v>22.222222222222221</v>
      </c>
      <c r="Q3417" t="str">
        <f t="shared" si="426"/>
        <v>theater</v>
      </c>
      <c r="R3417" t="str">
        <f t="shared" si="427"/>
        <v>plays</v>
      </c>
      <c r="S3417" s="10">
        <f t="shared" si="428"/>
        <v>42466.935833333329</v>
      </c>
      <c r="T3417" s="10">
        <f t="shared" si="429"/>
        <v>42477.770833333336</v>
      </c>
      <c r="U3417" s="11">
        <f t="shared" si="430"/>
        <v>2016</v>
      </c>
      <c r="V3417" t="str">
        <f t="shared" si="431"/>
        <v>Apr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5"/>
        <v>119.6</v>
      </c>
      <c r="P3418" s="5">
        <f t="shared" si="424"/>
        <v>159.46666666666667</v>
      </c>
      <c r="Q3418" t="str">
        <f t="shared" si="426"/>
        <v>theater</v>
      </c>
      <c r="R3418" t="str">
        <f t="shared" si="427"/>
        <v>plays</v>
      </c>
      <c r="S3418" s="10">
        <f t="shared" si="428"/>
        <v>42089.204224537032</v>
      </c>
      <c r="T3418" s="10">
        <f t="shared" si="429"/>
        <v>42117.562499999993</v>
      </c>
      <c r="U3418" s="11">
        <f t="shared" si="430"/>
        <v>2015</v>
      </c>
      <c r="V3418" t="str">
        <f t="shared" si="431"/>
        <v>Mar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5"/>
        <v>100.00058823529412</v>
      </c>
      <c r="P3419" s="5">
        <f t="shared" si="424"/>
        <v>37.777999999999999</v>
      </c>
      <c r="Q3419" t="str">
        <f t="shared" si="426"/>
        <v>theater</v>
      </c>
      <c r="R3419" t="str">
        <f t="shared" si="427"/>
        <v>plays</v>
      </c>
      <c r="S3419" s="10">
        <f t="shared" si="428"/>
        <v>41894.705416666664</v>
      </c>
      <c r="T3419" s="10">
        <f t="shared" si="429"/>
        <v>41937.821527777778</v>
      </c>
      <c r="U3419" s="11">
        <f t="shared" si="430"/>
        <v>2014</v>
      </c>
      <c r="V3419" t="str">
        <f t="shared" si="431"/>
        <v>Sep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5"/>
        <v>100.875</v>
      </c>
      <c r="P3420" s="5">
        <f t="shared" si="424"/>
        <v>72.053571428571431</v>
      </c>
      <c r="Q3420" t="str">
        <f t="shared" si="426"/>
        <v>theater</v>
      </c>
      <c r="R3420" t="str">
        <f t="shared" si="427"/>
        <v>plays</v>
      </c>
      <c r="S3420" s="10">
        <f t="shared" si="428"/>
        <v>41752.626238425924</v>
      </c>
      <c r="T3420" s="10">
        <f t="shared" si="429"/>
        <v>41782.626238425924</v>
      </c>
      <c r="U3420" s="11">
        <f t="shared" si="430"/>
        <v>2014</v>
      </c>
      <c r="V3420" t="str">
        <f t="shared" si="431"/>
        <v>Apr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5"/>
        <v>106.54545454545455</v>
      </c>
      <c r="P3421" s="5">
        <f t="shared" si="424"/>
        <v>63.695652173913047</v>
      </c>
      <c r="Q3421" t="str">
        <f t="shared" si="426"/>
        <v>theater</v>
      </c>
      <c r="R3421" t="str">
        <f t="shared" si="427"/>
        <v>plays</v>
      </c>
      <c r="S3421" s="10">
        <f t="shared" si="428"/>
        <v>42448.613252314812</v>
      </c>
      <c r="T3421" s="10">
        <f t="shared" si="429"/>
        <v>42466.687499999993</v>
      </c>
      <c r="U3421" s="11">
        <f t="shared" si="430"/>
        <v>2016</v>
      </c>
      <c r="V3421" t="str">
        <f t="shared" si="431"/>
        <v>Mar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5"/>
        <v>138</v>
      </c>
      <c r="P3422" s="5">
        <f t="shared" si="424"/>
        <v>28.411764705882351</v>
      </c>
      <c r="Q3422" t="str">
        <f t="shared" si="426"/>
        <v>theater</v>
      </c>
      <c r="R3422" t="str">
        <f t="shared" si="427"/>
        <v>plays</v>
      </c>
      <c r="S3422" s="10">
        <f t="shared" si="428"/>
        <v>42404.881967592592</v>
      </c>
      <c r="T3422" s="10">
        <f t="shared" si="429"/>
        <v>42413.791666666664</v>
      </c>
      <c r="U3422" s="11">
        <f t="shared" si="430"/>
        <v>2016</v>
      </c>
      <c r="V3422" t="str">
        <f t="shared" si="431"/>
        <v>Feb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5"/>
        <v>101.15</v>
      </c>
      <c r="P3423" s="5">
        <f t="shared" si="424"/>
        <v>103.21428571428571</v>
      </c>
      <c r="Q3423" t="str">
        <f t="shared" si="426"/>
        <v>theater</v>
      </c>
      <c r="R3423" t="str">
        <f t="shared" si="427"/>
        <v>plays</v>
      </c>
      <c r="S3423" s="10">
        <f t="shared" si="428"/>
        <v>42037.582905092589</v>
      </c>
      <c r="T3423" s="10">
        <f t="shared" si="429"/>
        <v>42067.582905092589</v>
      </c>
      <c r="U3423" s="11">
        <f t="shared" si="430"/>
        <v>2015</v>
      </c>
      <c r="V3423" t="str">
        <f t="shared" si="431"/>
        <v>Feb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5"/>
        <v>109.1</v>
      </c>
      <c r="P3424" s="5">
        <f t="shared" si="424"/>
        <v>71.152173913043484</v>
      </c>
      <c r="Q3424" t="str">
        <f t="shared" si="426"/>
        <v>theater</v>
      </c>
      <c r="R3424" t="str">
        <f t="shared" si="427"/>
        <v>plays</v>
      </c>
      <c r="S3424" s="10">
        <f t="shared" si="428"/>
        <v>42323.353888888887</v>
      </c>
      <c r="T3424" s="10">
        <f t="shared" si="429"/>
        <v>42351.791666666664</v>
      </c>
      <c r="U3424" s="11">
        <f t="shared" si="430"/>
        <v>2015</v>
      </c>
      <c r="V3424" t="str">
        <f t="shared" si="431"/>
        <v>Nov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5"/>
        <v>140</v>
      </c>
      <c r="P3425" s="5">
        <f t="shared" si="424"/>
        <v>35</v>
      </c>
      <c r="Q3425" t="str">
        <f t="shared" si="426"/>
        <v>theater</v>
      </c>
      <c r="R3425" t="str">
        <f t="shared" si="427"/>
        <v>plays</v>
      </c>
      <c r="S3425" s="10">
        <f t="shared" si="428"/>
        <v>42088.703020833331</v>
      </c>
      <c r="T3425" s="10">
        <f t="shared" si="429"/>
        <v>42118.703020833331</v>
      </c>
      <c r="U3425" s="11">
        <f t="shared" si="430"/>
        <v>2015</v>
      </c>
      <c r="V3425" t="str">
        <f t="shared" si="431"/>
        <v>Mar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5"/>
        <v>103.58333333333334</v>
      </c>
      <c r="P3426" s="5">
        <f t="shared" si="424"/>
        <v>81.776315789473685</v>
      </c>
      <c r="Q3426" t="str">
        <f t="shared" si="426"/>
        <v>theater</v>
      </c>
      <c r="R3426" t="str">
        <f t="shared" si="427"/>
        <v>plays</v>
      </c>
      <c r="S3426" s="10">
        <f t="shared" si="428"/>
        <v>42018.468564814808</v>
      </c>
      <c r="T3426" s="10">
        <f t="shared" si="429"/>
        <v>42040.082638888889</v>
      </c>
      <c r="U3426" s="11">
        <f t="shared" si="430"/>
        <v>2015</v>
      </c>
      <c r="V3426" t="str">
        <f t="shared" si="431"/>
        <v>Jan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5"/>
        <v>102.97033333333331</v>
      </c>
      <c r="P3427" s="5">
        <f t="shared" si="424"/>
        <v>297.02980769230766</v>
      </c>
      <c r="Q3427" t="str">
        <f t="shared" si="426"/>
        <v>theater</v>
      </c>
      <c r="R3427" t="str">
        <f t="shared" si="427"/>
        <v>plays</v>
      </c>
      <c r="S3427" s="10">
        <f t="shared" si="428"/>
        <v>41884.40898148148</v>
      </c>
      <c r="T3427" s="10">
        <f t="shared" si="429"/>
        <v>41916.40898148148</v>
      </c>
      <c r="U3427" s="11">
        <f t="shared" si="430"/>
        <v>2014</v>
      </c>
      <c r="V3427" t="str">
        <f t="shared" si="431"/>
        <v>Sep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5"/>
        <v>108.13333333333333</v>
      </c>
      <c r="P3428" s="5">
        <f t="shared" si="424"/>
        <v>46.609195402298852</v>
      </c>
      <c r="Q3428" t="str">
        <f t="shared" si="426"/>
        <v>theater</v>
      </c>
      <c r="R3428" t="str">
        <f t="shared" si="427"/>
        <v>plays</v>
      </c>
      <c r="S3428" s="10">
        <f t="shared" si="428"/>
        <v>41883.848414351851</v>
      </c>
      <c r="T3428" s="10">
        <f t="shared" si="429"/>
        <v>41902.875</v>
      </c>
      <c r="U3428" s="11">
        <f t="shared" si="430"/>
        <v>2014</v>
      </c>
      <c r="V3428" t="str">
        <f t="shared" si="431"/>
        <v>Sep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5"/>
        <v>100</v>
      </c>
      <c r="P3429" s="5">
        <f t="shared" si="424"/>
        <v>51.724137931034484</v>
      </c>
      <c r="Q3429" t="str">
        <f t="shared" si="426"/>
        <v>theater</v>
      </c>
      <c r="R3429" t="str">
        <f t="shared" si="427"/>
        <v>plays</v>
      </c>
      <c r="S3429" s="10">
        <f t="shared" si="428"/>
        <v>41792.436944444438</v>
      </c>
      <c r="T3429" s="10">
        <f t="shared" si="429"/>
        <v>41822.436944444438</v>
      </c>
      <c r="U3429" s="11">
        <f t="shared" si="430"/>
        <v>2014</v>
      </c>
      <c r="V3429" t="str">
        <f t="shared" si="431"/>
        <v>Jun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5"/>
        <v>102.75000000000001</v>
      </c>
      <c r="P3430" s="5">
        <f t="shared" si="424"/>
        <v>40.294117647058826</v>
      </c>
      <c r="Q3430" t="str">
        <f t="shared" si="426"/>
        <v>theater</v>
      </c>
      <c r="R3430" t="str">
        <f t="shared" si="427"/>
        <v>plays</v>
      </c>
      <c r="S3430" s="10">
        <f t="shared" si="428"/>
        <v>42038.512118055551</v>
      </c>
      <c r="T3430" s="10">
        <f t="shared" si="429"/>
        <v>42063.499999999993</v>
      </c>
      <c r="U3430" s="11">
        <f t="shared" si="430"/>
        <v>2015</v>
      </c>
      <c r="V3430" t="str">
        <f t="shared" si="431"/>
        <v>Feb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5"/>
        <v>130</v>
      </c>
      <c r="P3431" s="5">
        <f t="shared" si="424"/>
        <v>16.25</v>
      </c>
      <c r="Q3431" t="str">
        <f t="shared" si="426"/>
        <v>theater</v>
      </c>
      <c r="R3431" t="str">
        <f t="shared" si="427"/>
        <v>plays</v>
      </c>
      <c r="S3431" s="10">
        <f t="shared" si="428"/>
        <v>42661.813206018516</v>
      </c>
      <c r="T3431" s="10">
        <f t="shared" si="429"/>
        <v>42675.813206018516</v>
      </c>
      <c r="U3431" s="11">
        <f t="shared" si="430"/>
        <v>2016</v>
      </c>
      <c r="V3431" t="str">
        <f t="shared" si="431"/>
        <v>Oct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5"/>
        <v>108.54949999999999</v>
      </c>
      <c r="P3432" s="5">
        <f t="shared" si="424"/>
        <v>30.152638888888887</v>
      </c>
      <c r="Q3432" t="str">
        <f t="shared" si="426"/>
        <v>theater</v>
      </c>
      <c r="R3432" t="str">
        <f t="shared" si="427"/>
        <v>plays</v>
      </c>
      <c r="S3432" s="10">
        <f t="shared" si="428"/>
        <v>41820.737280092588</v>
      </c>
      <c r="T3432" s="10">
        <f t="shared" si="429"/>
        <v>41850.737280092588</v>
      </c>
      <c r="U3432" s="11">
        <f t="shared" si="430"/>
        <v>2014</v>
      </c>
      <c r="V3432" t="str">
        <f t="shared" si="431"/>
        <v>Jun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5"/>
        <v>100</v>
      </c>
      <c r="P3433" s="5">
        <f t="shared" si="424"/>
        <v>95.238095238095241</v>
      </c>
      <c r="Q3433" t="str">
        <f t="shared" si="426"/>
        <v>theater</v>
      </c>
      <c r="R3433" t="str">
        <f t="shared" si="427"/>
        <v>plays</v>
      </c>
      <c r="S3433" s="10">
        <f t="shared" si="428"/>
        <v>41839.522604166668</v>
      </c>
      <c r="T3433" s="10">
        <f t="shared" si="429"/>
        <v>41869.522604166668</v>
      </c>
      <c r="U3433" s="11">
        <f t="shared" si="430"/>
        <v>2014</v>
      </c>
      <c r="V3433" t="str">
        <f t="shared" si="431"/>
        <v>Jul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5"/>
        <v>109.65</v>
      </c>
      <c r="P3434" s="5">
        <f t="shared" si="424"/>
        <v>52.214285714285715</v>
      </c>
      <c r="Q3434" t="str">
        <f t="shared" si="426"/>
        <v>theater</v>
      </c>
      <c r="R3434" t="str">
        <f t="shared" si="427"/>
        <v>plays</v>
      </c>
      <c r="S3434" s="10">
        <f t="shared" si="428"/>
        <v>42380.372847222221</v>
      </c>
      <c r="T3434" s="10">
        <f t="shared" si="429"/>
        <v>42405.708333333336</v>
      </c>
      <c r="U3434" s="11">
        <f t="shared" si="430"/>
        <v>2016</v>
      </c>
      <c r="V3434" t="str">
        <f t="shared" si="431"/>
        <v>Jan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5"/>
        <v>100.26315789473684</v>
      </c>
      <c r="P3435" s="5">
        <f t="shared" si="424"/>
        <v>134.1549295774648</v>
      </c>
      <c r="Q3435" t="str">
        <f t="shared" si="426"/>
        <v>theater</v>
      </c>
      <c r="R3435" t="str">
        <f t="shared" si="427"/>
        <v>plays</v>
      </c>
      <c r="S3435" s="10">
        <f t="shared" si="428"/>
        <v>41775.854803240742</v>
      </c>
      <c r="T3435" s="10">
        <f t="shared" si="429"/>
        <v>41806.916666666664</v>
      </c>
      <c r="U3435" s="11">
        <f t="shared" si="430"/>
        <v>2014</v>
      </c>
      <c r="V3435" t="str">
        <f t="shared" si="431"/>
        <v>May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5"/>
        <v>105.55000000000001</v>
      </c>
      <c r="P3436" s="5">
        <f t="shared" si="424"/>
        <v>62.827380952380949</v>
      </c>
      <c r="Q3436" t="str">
        <f t="shared" si="426"/>
        <v>theater</v>
      </c>
      <c r="R3436" t="str">
        <f t="shared" si="427"/>
        <v>plays</v>
      </c>
      <c r="S3436" s="10">
        <f t="shared" si="428"/>
        <v>41800.172094907408</v>
      </c>
      <c r="T3436" s="10">
        <f t="shared" si="429"/>
        <v>41830.172094907408</v>
      </c>
      <c r="U3436" s="11">
        <f t="shared" si="430"/>
        <v>2014</v>
      </c>
      <c r="V3436" t="str">
        <f t="shared" si="431"/>
        <v>Jun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5"/>
        <v>112.00000000000001</v>
      </c>
      <c r="P3437" s="5">
        <f t="shared" si="424"/>
        <v>58.94736842105263</v>
      </c>
      <c r="Q3437" t="str">
        <f t="shared" si="426"/>
        <v>theater</v>
      </c>
      <c r="R3437" t="str">
        <f t="shared" si="427"/>
        <v>plays</v>
      </c>
      <c r="S3437" s="10">
        <f t="shared" si="428"/>
        <v>42572.408483796295</v>
      </c>
      <c r="T3437" s="10">
        <f t="shared" si="429"/>
        <v>42588.916666666664</v>
      </c>
      <c r="U3437" s="11">
        <f t="shared" si="430"/>
        <v>2016</v>
      </c>
      <c r="V3437" t="str">
        <f t="shared" si="431"/>
        <v>Jul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5"/>
        <v>105.89999999999999</v>
      </c>
      <c r="P3438" s="5">
        <f t="shared" si="424"/>
        <v>143.1081081081081</v>
      </c>
      <c r="Q3438" t="str">
        <f t="shared" si="426"/>
        <v>theater</v>
      </c>
      <c r="R3438" t="str">
        <f t="shared" si="427"/>
        <v>plays</v>
      </c>
      <c r="S3438" s="10">
        <f t="shared" si="428"/>
        <v>41851.333252314813</v>
      </c>
      <c r="T3438" s="10">
        <f t="shared" si="429"/>
        <v>41872.477777777778</v>
      </c>
      <c r="U3438" s="11">
        <f t="shared" si="430"/>
        <v>2014</v>
      </c>
      <c r="V3438" t="str">
        <f t="shared" si="431"/>
        <v>Jul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5"/>
        <v>101</v>
      </c>
      <c r="P3439" s="5">
        <f t="shared" si="424"/>
        <v>84.166666666666671</v>
      </c>
      <c r="Q3439" t="str">
        <f t="shared" si="426"/>
        <v>theater</v>
      </c>
      <c r="R3439" t="str">
        <f t="shared" si="427"/>
        <v>plays</v>
      </c>
      <c r="S3439" s="10">
        <f t="shared" si="428"/>
        <v>42205.502546296295</v>
      </c>
      <c r="T3439" s="10">
        <f t="shared" si="429"/>
        <v>42235.502546296295</v>
      </c>
      <c r="U3439" s="11">
        <f t="shared" si="430"/>
        <v>2015</v>
      </c>
      <c r="V3439" t="str">
        <f t="shared" si="431"/>
        <v>Jul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5"/>
        <v>104.2</v>
      </c>
      <c r="P3440" s="5">
        <f t="shared" si="424"/>
        <v>186.07142857142858</v>
      </c>
      <c r="Q3440" t="str">
        <f t="shared" si="426"/>
        <v>theater</v>
      </c>
      <c r="R3440" t="str">
        <f t="shared" si="427"/>
        <v>plays</v>
      </c>
      <c r="S3440" s="10">
        <f t="shared" si="428"/>
        <v>42100.719525462955</v>
      </c>
      <c r="T3440" s="10">
        <f t="shared" si="429"/>
        <v>42126.666666666664</v>
      </c>
      <c r="U3440" s="11">
        <f t="shared" si="430"/>
        <v>2015</v>
      </c>
      <c r="V3440" t="str">
        <f t="shared" si="431"/>
        <v>Apr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5"/>
        <v>134.67833333333334</v>
      </c>
      <c r="P3441" s="5">
        <f t="shared" si="424"/>
        <v>89.785555555555561</v>
      </c>
      <c r="Q3441" t="str">
        <f t="shared" si="426"/>
        <v>theater</v>
      </c>
      <c r="R3441" t="str">
        <f t="shared" si="427"/>
        <v>plays</v>
      </c>
      <c r="S3441" s="10">
        <f t="shared" si="428"/>
        <v>42374.702893518515</v>
      </c>
      <c r="T3441" s="10">
        <f t="shared" si="429"/>
        <v>42387.999305555553</v>
      </c>
      <c r="U3441" s="11">
        <f t="shared" si="430"/>
        <v>2016</v>
      </c>
      <c r="V3441" t="str">
        <f t="shared" si="431"/>
        <v>Jan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5"/>
        <v>105.2184</v>
      </c>
      <c r="P3442" s="5">
        <f t="shared" si="424"/>
        <v>64.157560975609755</v>
      </c>
      <c r="Q3442" t="str">
        <f t="shared" si="426"/>
        <v>theater</v>
      </c>
      <c r="R3442" t="str">
        <f t="shared" si="427"/>
        <v>plays</v>
      </c>
      <c r="S3442" s="10">
        <f t="shared" si="428"/>
        <v>41808.914675925924</v>
      </c>
      <c r="T3442" s="10">
        <f t="shared" si="429"/>
        <v>41831.46875</v>
      </c>
      <c r="U3442" s="11">
        <f t="shared" si="430"/>
        <v>2014</v>
      </c>
      <c r="V3442" t="str">
        <f t="shared" si="431"/>
        <v>Jun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5"/>
        <v>102.60000000000001</v>
      </c>
      <c r="P3443" s="5">
        <f t="shared" si="424"/>
        <v>59.651162790697676</v>
      </c>
      <c r="Q3443" t="str">
        <f t="shared" si="426"/>
        <v>theater</v>
      </c>
      <c r="R3443" t="str">
        <f t="shared" si="427"/>
        <v>plays</v>
      </c>
      <c r="S3443" s="10">
        <f t="shared" si="428"/>
        <v>42294.221307870372</v>
      </c>
      <c r="T3443" s="10">
        <f t="shared" si="429"/>
        <v>42321.636805555558</v>
      </c>
      <c r="U3443" s="11">
        <f t="shared" si="430"/>
        <v>2015</v>
      </c>
      <c r="V3443" t="str">
        <f t="shared" si="431"/>
        <v>Oct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5"/>
        <v>100</v>
      </c>
      <c r="P3444" s="5">
        <f t="shared" si="424"/>
        <v>31.25</v>
      </c>
      <c r="Q3444" t="str">
        <f t="shared" si="426"/>
        <v>theater</v>
      </c>
      <c r="R3444" t="str">
        <f t="shared" si="427"/>
        <v>plays</v>
      </c>
      <c r="S3444" s="10">
        <f t="shared" si="428"/>
        <v>42124.63277777777</v>
      </c>
      <c r="T3444" s="10">
        <f t="shared" si="429"/>
        <v>42154.63277777777</v>
      </c>
      <c r="U3444" s="11">
        <f t="shared" si="430"/>
        <v>2015</v>
      </c>
      <c r="V3444" t="str">
        <f t="shared" si="431"/>
        <v>Apr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5"/>
        <v>185.5</v>
      </c>
      <c r="P3445" s="5">
        <f t="shared" si="424"/>
        <v>41.222222222222221</v>
      </c>
      <c r="Q3445" t="str">
        <f t="shared" si="426"/>
        <v>theater</v>
      </c>
      <c r="R3445" t="str">
        <f t="shared" si="427"/>
        <v>plays</v>
      </c>
      <c r="S3445" s="10">
        <f t="shared" si="428"/>
        <v>41861.316504629627</v>
      </c>
      <c r="T3445" s="10">
        <f t="shared" si="429"/>
        <v>41891.316504629627</v>
      </c>
      <c r="U3445" s="11">
        <f t="shared" si="430"/>
        <v>2014</v>
      </c>
      <c r="V3445" t="str">
        <f t="shared" si="431"/>
        <v>Aug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5"/>
        <v>289</v>
      </c>
      <c r="P3446" s="5">
        <f t="shared" si="424"/>
        <v>43.35</v>
      </c>
      <c r="Q3446" t="str">
        <f t="shared" si="426"/>
        <v>theater</v>
      </c>
      <c r="R3446" t="str">
        <f t="shared" si="427"/>
        <v>plays</v>
      </c>
      <c r="S3446" s="10">
        <f t="shared" si="428"/>
        <v>42521.08317129629</v>
      </c>
      <c r="T3446" s="10">
        <f t="shared" si="429"/>
        <v>42529.374305555553</v>
      </c>
      <c r="U3446" s="11">
        <f t="shared" si="430"/>
        <v>2016</v>
      </c>
      <c r="V3446" t="str">
        <f t="shared" si="431"/>
        <v>May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5"/>
        <v>100</v>
      </c>
      <c r="P3447" s="5">
        <f t="shared" si="424"/>
        <v>64.516129032258064</v>
      </c>
      <c r="Q3447" t="str">
        <f t="shared" si="426"/>
        <v>theater</v>
      </c>
      <c r="R3447" t="str">
        <f t="shared" si="427"/>
        <v>plays</v>
      </c>
      <c r="S3447" s="10">
        <f t="shared" si="428"/>
        <v>42272.322175925925</v>
      </c>
      <c r="T3447" s="10">
        <f t="shared" si="429"/>
        <v>42300.322175925925</v>
      </c>
      <c r="U3447" s="11">
        <f t="shared" si="430"/>
        <v>2015</v>
      </c>
      <c r="V3447" t="str">
        <f t="shared" si="431"/>
        <v>Sep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5"/>
        <v>108.2</v>
      </c>
      <c r="P3448" s="5">
        <f t="shared" si="424"/>
        <v>43.28</v>
      </c>
      <c r="Q3448" t="str">
        <f t="shared" si="426"/>
        <v>theater</v>
      </c>
      <c r="R3448" t="str">
        <f t="shared" si="427"/>
        <v>plays</v>
      </c>
      <c r="S3448" s="10">
        <f t="shared" si="428"/>
        <v>42016.624131944445</v>
      </c>
      <c r="T3448" s="10">
        <f t="shared" si="429"/>
        <v>42040.305555555555</v>
      </c>
      <c r="U3448" s="11">
        <f t="shared" si="430"/>
        <v>2015</v>
      </c>
      <c r="V3448" t="str">
        <f t="shared" si="431"/>
        <v>Jan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5"/>
        <v>107.80000000000001</v>
      </c>
      <c r="P3449" s="5">
        <f t="shared" si="424"/>
        <v>77</v>
      </c>
      <c r="Q3449" t="str">
        <f t="shared" si="426"/>
        <v>theater</v>
      </c>
      <c r="R3449" t="str">
        <f t="shared" si="427"/>
        <v>plays</v>
      </c>
      <c r="S3449" s="10">
        <f t="shared" si="428"/>
        <v>42402.680694444447</v>
      </c>
      <c r="T3449" s="10">
        <f t="shared" si="429"/>
        <v>42447.639027777775</v>
      </c>
      <c r="U3449" s="11">
        <f t="shared" si="430"/>
        <v>2016</v>
      </c>
      <c r="V3449" t="str">
        <f t="shared" si="431"/>
        <v>Feb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5"/>
        <v>109.76190476190477</v>
      </c>
      <c r="P3450" s="5">
        <f t="shared" si="424"/>
        <v>51.222222222222221</v>
      </c>
      <c r="Q3450" t="str">
        <f t="shared" si="426"/>
        <v>theater</v>
      </c>
      <c r="R3450" t="str">
        <f t="shared" si="427"/>
        <v>plays</v>
      </c>
      <c r="S3450" s="10">
        <f t="shared" si="428"/>
        <v>41959.910752314812</v>
      </c>
      <c r="T3450" s="10">
        <f t="shared" si="429"/>
        <v>41989.910752314812</v>
      </c>
      <c r="U3450" s="11">
        <f t="shared" si="430"/>
        <v>2014</v>
      </c>
      <c r="V3450" t="str">
        <f t="shared" si="431"/>
        <v>Nov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5"/>
        <v>170.625</v>
      </c>
      <c r="P3451" s="5">
        <f t="shared" si="424"/>
        <v>68.25</v>
      </c>
      <c r="Q3451" t="str">
        <f t="shared" si="426"/>
        <v>theater</v>
      </c>
      <c r="R3451" t="str">
        <f t="shared" si="427"/>
        <v>plays</v>
      </c>
      <c r="S3451" s="10">
        <f t="shared" si="428"/>
        <v>42531.844189814808</v>
      </c>
      <c r="T3451" s="10">
        <f t="shared" si="429"/>
        <v>42559.958333333336</v>
      </c>
      <c r="U3451" s="11">
        <f t="shared" si="430"/>
        <v>2016</v>
      </c>
      <c r="V3451" t="str">
        <f t="shared" si="431"/>
        <v>Jun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5"/>
        <v>152</v>
      </c>
      <c r="P3452" s="5">
        <f t="shared" si="424"/>
        <v>19.487179487179485</v>
      </c>
      <c r="Q3452" t="str">
        <f t="shared" si="426"/>
        <v>theater</v>
      </c>
      <c r="R3452" t="str">
        <f t="shared" si="427"/>
        <v>plays</v>
      </c>
      <c r="S3452" s="10">
        <f t="shared" si="428"/>
        <v>42036.496192129627</v>
      </c>
      <c r="T3452" s="10">
        <f t="shared" si="429"/>
        <v>42096.454525462956</v>
      </c>
      <c r="U3452" s="11">
        <f t="shared" si="430"/>
        <v>2015</v>
      </c>
      <c r="V3452" t="str">
        <f t="shared" si="431"/>
        <v>Feb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5"/>
        <v>101.23076923076924</v>
      </c>
      <c r="P3453" s="5">
        <f t="shared" si="424"/>
        <v>41.125</v>
      </c>
      <c r="Q3453" t="str">
        <f t="shared" si="426"/>
        <v>theater</v>
      </c>
      <c r="R3453" t="str">
        <f t="shared" si="427"/>
        <v>plays</v>
      </c>
      <c r="S3453" s="10">
        <f t="shared" si="428"/>
        <v>42088.515358796292</v>
      </c>
      <c r="T3453" s="10">
        <f t="shared" si="429"/>
        <v>42115.515358796292</v>
      </c>
      <c r="U3453" s="11">
        <f t="shared" si="430"/>
        <v>2015</v>
      </c>
      <c r="V3453" t="str">
        <f t="shared" si="431"/>
        <v>Mar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5"/>
        <v>153.19999999999999</v>
      </c>
      <c r="P3454" s="5">
        <f t="shared" si="424"/>
        <v>41.405405405405403</v>
      </c>
      <c r="Q3454" t="str">
        <f t="shared" si="426"/>
        <v>theater</v>
      </c>
      <c r="R3454" t="str">
        <f t="shared" si="427"/>
        <v>plays</v>
      </c>
      <c r="S3454" s="10">
        <f t="shared" si="428"/>
        <v>41820.430856481478</v>
      </c>
      <c r="T3454" s="10">
        <f t="shared" si="429"/>
        <v>41842.957638888889</v>
      </c>
      <c r="U3454" s="11">
        <f t="shared" si="430"/>
        <v>2014</v>
      </c>
      <c r="V3454" t="str">
        <f t="shared" si="431"/>
        <v>Jun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5"/>
        <v>128.33333333333334</v>
      </c>
      <c r="P3455" s="5">
        <f t="shared" si="424"/>
        <v>27.5</v>
      </c>
      <c r="Q3455" t="str">
        <f t="shared" si="426"/>
        <v>theater</v>
      </c>
      <c r="R3455" t="str">
        <f t="shared" si="427"/>
        <v>plays</v>
      </c>
      <c r="S3455" s="10">
        <f t="shared" si="428"/>
        <v>42535.770324074074</v>
      </c>
      <c r="T3455" s="10">
        <f t="shared" si="429"/>
        <v>42595.770324074074</v>
      </c>
      <c r="U3455" s="11">
        <f t="shared" si="430"/>
        <v>2016</v>
      </c>
      <c r="V3455" t="str">
        <f t="shared" si="431"/>
        <v>Jun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5"/>
        <v>100.71428571428571</v>
      </c>
      <c r="P3456" s="5">
        <f t="shared" si="424"/>
        <v>33.571428571428569</v>
      </c>
      <c r="Q3456" t="str">
        <f t="shared" si="426"/>
        <v>theater</v>
      </c>
      <c r="R3456" t="str">
        <f t="shared" si="427"/>
        <v>plays</v>
      </c>
      <c r="S3456" s="10">
        <f t="shared" si="428"/>
        <v>41821.490266203698</v>
      </c>
      <c r="T3456" s="10">
        <f t="shared" si="429"/>
        <v>41851.490266203698</v>
      </c>
      <c r="U3456" s="11">
        <f t="shared" si="430"/>
        <v>2014</v>
      </c>
      <c r="V3456" t="str">
        <f t="shared" si="431"/>
        <v>Jul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5"/>
        <v>100.64999999999999</v>
      </c>
      <c r="P3457" s="5">
        <f t="shared" si="424"/>
        <v>145.86956521739131</v>
      </c>
      <c r="Q3457" t="str">
        <f t="shared" si="426"/>
        <v>theater</v>
      </c>
      <c r="R3457" t="str">
        <f t="shared" si="427"/>
        <v>plays</v>
      </c>
      <c r="S3457" s="10">
        <f t="shared" si="428"/>
        <v>42626.541979166665</v>
      </c>
      <c r="T3457" s="10">
        <f t="shared" si="429"/>
        <v>42656.541979166665</v>
      </c>
      <c r="U3457" s="11">
        <f t="shared" si="430"/>
        <v>2016</v>
      </c>
      <c r="V3457" t="str">
        <f t="shared" si="431"/>
        <v>Sep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5"/>
        <v>191.3</v>
      </c>
      <c r="P3458" s="5">
        <f t="shared" ref="P3458:P3521" si="432">IFERROR(E3458/L3458,0)</f>
        <v>358.6875</v>
      </c>
      <c r="Q3458" t="str">
        <f t="shared" si="426"/>
        <v>theater</v>
      </c>
      <c r="R3458" t="str">
        <f t="shared" si="427"/>
        <v>plays</v>
      </c>
      <c r="S3458" s="10">
        <f t="shared" si="428"/>
        <v>41820.997303240736</v>
      </c>
      <c r="T3458" s="10">
        <f t="shared" si="429"/>
        <v>41852.082638888889</v>
      </c>
      <c r="U3458" s="11">
        <f t="shared" si="430"/>
        <v>2014</v>
      </c>
      <c r="V3458" t="str">
        <f t="shared" si="431"/>
        <v>Jun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3">(E3459/D3459)*100</f>
        <v>140.19999999999999</v>
      </c>
      <c r="P3459" s="5">
        <f t="shared" si="432"/>
        <v>50.981818181818184</v>
      </c>
      <c r="Q3459" t="str">
        <f t="shared" ref="Q3459:Q3522" si="434">LEFT(N3459,FIND("/",N3459)-1)</f>
        <v>theater</v>
      </c>
      <c r="R3459" t="str">
        <f t="shared" ref="R3459:R3522" si="435">MID(N3459,FIND("/",N3459)+1,9999)</f>
        <v>plays</v>
      </c>
      <c r="S3459" s="10">
        <f t="shared" ref="S3459:S3522" si="436">(((J3459/60)/60)/24)+DATE(1970,1,1)+(-5/24)</f>
        <v>42016.498344907406</v>
      </c>
      <c r="T3459" s="10">
        <f t="shared" ref="T3459:T3522" si="437">(((I3459/60)/60)/24)+DATE(1970,1,1)+(-5/24)</f>
        <v>42047.040972222218</v>
      </c>
      <c r="U3459" s="11">
        <f t="shared" ref="U3459:U3522" si="438">YEAR(S3459)</f>
        <v>2015</v>
      </c>
      <c r="V3459" t="str">
        <f t="shared" ref="V3459:V3522" si="439">TEXT(S3459, "mmm")</f>
        <v>Jan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3"/>
        <v>124.33537832310839</v>
      </c>
      <c r="P3460" s="5">
        <f t="shared" si="432"/>
        <v>45.037037037037038</v>
      </c>
      <c r="Q3460" t="str">
        <f t="shared" si="434"/>
        <v>theater</v>
      </c>
      <c r="R3460" t="str">
        <f t="shared" si="435"/>
        <v>plays</v>
      </c>
      <c r="S3460" s="10">
        <f t="shared" si="436"/>
        <v>42010.994247685179</v>
      </c>
      <c r="T3460" s="10">
        <f t="shared" si="437"/>
        <v>42037.977083333331</v>
      </c>
      <c r="U3460" s="11">
        <f t="shared" si="438"/>
        <v>2015</v>
      </c>
      <c r="V3460" t="str">
        <f t="shared" si="439"/>
        <v>Jan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3"/>
        <v>126.2</v>
      </c>
      <c r="P3461" s="5">
        <f t="shared" si="432"/>
        <v>17.527777777777779</v>
      </c>
      <c r="Q3461" t="str">
        <f t="shared" si="434"/>
        <v>theater</v>
      </c>
      <c r="R3461" t="str">
        <f t="shared" si="435"/>
        <v>plays</v>
      </c>
      <c r="S3461" s="10">
        <f t="shared" si="436"/>
        <v>42480.271527777775</v>
      </c>
      <c r="T3461" s="10">
        <f t="shared" si="437"/>
        <v>42510.271527777775</v>
      </c>
      <c r="U3461" s="11">
        <f t="shared" si="438"/>
        <v>2016</v>
      </c>
      <c r="V3461" t="str">
        <f t="shared" si="439"/>
        <v>Apr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3"/>
        <v>190</v>
      </c>
      <c r="P3462" s="5">
        <f t="shared" si="432"/>
        <v>50</v>
      </c>
      <c r="Q3462" t="str">
        <f t="shared" si="434"/>
        <v>theater</v>
      </c>
      <c r="R3462" t="str">
        <f t="shared" si="435"/>
        <v>plays</v>
      </c>
      <c r="S3462" s="10">
        <f t="shared" si="436"/>
        <v>41852.318888888884</v>
      </c>
      <c r="T3462" s="10">
        <f t="shared" si="437"/>
        <v>41866.318888888884</v>
      </c>
      <c r="U3462" s="11">
        <f t="shared" si="438"/>
        <v>2014</v>
      </c>
      <c r="V3462" t="str">
        <f t="shared" si="439"/>
        <v>Aug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3"/>
        <v>139</v>
      </c>
      <c r="P3463" s="5">
        <f t="shared" si="432"/>
        <v>57.916666666666664</v>
      </c>
      <c r="Q3463" t="str">
        <f t="shared" si="434"/>
        <v>theater</v>
      </c>
      <c r="R3463" t="str">
        <f t="shared" si="435"/>
        <v>plays</v>
      </c>
      <c r="S3463" s="10">
        <f t="shared" si="436"/>
        <v>42643.424525462957</v>
      </c>
      <c r="T3463" s="10">
        <f t="shared" si="437"/>
        <v>42671.916666666664</v>
      </c>
      <c r="U3463" s="11">
        <f t="shared" si="438"/>
        <v>2016</v>
      </c>
      <c r="V3463" t="str">
        <f t="shared" si="439"/>
        <v>Sep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3"/>
        <v>202</v>
      </c>
      <c r="P3464" s="5">
        <f t="shared" si="432"/>
        <v>29.705882352941178</v>
      </c>
      <c r="Q3464" t="str">
        <f t="shared" si="434"/>
        <v>theater</v>
      </c>
      <c r="R3464" t="str">
        <f t="shared" si="435"/>
        <v>plays</v>
      </c>
      <c r="S3464" s="10">
        <f t="shared" si="436"/>
        <v>42179.690138888887</v>
      </c>
      <c r="T3464" s="10">
        <f t="shared" si="437"/>
        <v>42195.541666666664</v>
      </c>
      <c r="U3464" s="11">
        <f t="shared" si="438"/>
        <v>2015</v>
      </c>
      <c r="V3464" t="str">
        <f t="shared" si="439"/>
        <v>Jun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3"/>
        <v>103.38000000000001</v>
      </c>
      <c r="P3465" s="5">
        <f t="shared" si="432"/>
        <v>90.684210526315795</v>
      </c>
      <c r="Q3465" t="str">
        <f t="shared" si="434"/>
        <v>theater</v>
      </c>
      <c r="R3465" t="str">
        <f t="shared" si="435"/>
        <v>plays</v>
      </c>
      <c r="S3465" s="10">
        <f t="shared" si="436"/>
        <v>42612.710474537038</v>
      </c>
      <c r="T3465" s="10">
        <f t="shared" si="437"/>
        <v>42653.957638888889</v>
      </c>
      <c r="U3465" s="11">
        <f t="shared" si="438"/>
        <v>2016</v>
      </c>
      <c r="V3465" t="str">
        <f t="shared" si="439"/>
        <v>Aug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3"/>
        <v>102.3236</v>
      </c>
      <c r="P3466" s="5">
        <f t="shared" si="432"/>
        <v>55.012688172043013</v>
      </c>
      <c r="Q3466" t="str">
        <f t="shared" si="434"/>
        <v>theater</v>
      </c>
      <c r="R3466" t="str">
        <f t="shared" si="435"/>
        <v>plays</v>
      </c>
      <c r="S3466" s="10">
        <f t="shared" si="436"/>
        <v>42574.921724537031</v>
      </c>
      <c r="T3466" s="10">
        <f t="shared" si="437"/>
        <v>42604.921724537031</v>
      </c>
      <c r="U3466" s="11">
        <f t="shared" si="438"/>
        <v>2016</v>
      </c>
      <c r="V3466" t="str">
        <f t="shared" si="439"/>
        <v>Jul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3"/>
        <v>103</v>
      </c>
      <c r="P3467" s="5">
        <f t="shared" si="432"/>
        <v>57.222222222222221</v>
      </c>
      <c r="Q3467" t="str">
        <f t="shared" si="434"/>
        <v>theater</v>
      </c>
      <c r="R3467" t="str">
        <f t="shared" si="435"/>
        <v>plays</v>
      </c>
      <c r="S3467" s="10">
        <f t="shared" si="436"/>
        <v>42200.417499999996</v>
      </c>
      <c r="T3467" s="10">
        <f t="shared" si="437"/>
        <v>42225.458333333336</v>
      </c>
      <c r="U3467" s="11">
        <f t="shared" si="438"/>
        <v>2015</v>
      </c>
      <c r="V3467" t="str">
        <f t="shared" si="439"/>
        <v>Jul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3"/>
        <v>127.14285714285714</v>
      </c>
      <c r="P3468" s="5">
        <f t="shared" si="432"/>
        <v>72.950819672131146</v>
      </c>
      <c r="Q3468" t="str">
        <f t="shared" si="434"/>
        <v>theater</v>
      </c>
      <c r="R3468" t="str">
        <f t="shared" si="435"/>
        <v>plays</v>
      </c>
      <c r="S3468" s="10">
        <f t="shared" si="436"/>
        <v>42419.810763888883</v>
      </c>
      <c r="T3468" s="10">
        <f t="shared" si="437"/>
        <v>42479.769097222219</v>
      </c>
      <c r="U3468" s="11">
        <f t="shared" si="438"/>
        <v>2016</v>
      </c>
      <c r="V3468" t="str">
        <f t="shared" si="439"/>
        <v>Feb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3"/>
        <v>101</v>
      </c>
      <c r="P3469" s="5">
        <f t="shared" si="432"/>
        <v>64.468085106382972</v>
      </c>
      <c r="Q3469" t="str">
        <f t="shared" si="434"/>
        <v>theater</v>
      </c>
      <c r="R3469" t="str">
        <f t="shared" si="435"/>
        <v>plays</v>
      </c>
      <c r="S3469" s="10">
        <f t="shared" si="436"/>
        <v>42053.463333333326</v>
      </c>
      <c r="T3469" s="10">
        <f t="shared" si="437"/>
        <v>42083.421666666669</v>
      </c>
      <c r="U3469" s="11">
        <f t="shared" si="438"/>
        <v>2015</v>
      </c>
      <c r="V3469" t="str">
        <f t="shared" si="439"/>
        <v>Feb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3"/>
        <v>121.78</v>
      </c>
      <c r="P3470" s="5">
        <f t="shared" si="432"/>
        <v>716.35294117647061</v>
      </c>
      <c r="Q3470" t="str">
        <f t="shared" si="434"/>
        <v>theater</v>
      </c>
      <c r="R3470" t="str">
        <f t="shared" si="435"/>
        <v>plays</v>
      </c>
      <c r="S3470" s="10">
        <f t="shared" si="436"/>
        <v>42605.557048611103</v>
      </c>
      <c r="T3470" s="10">
        <f t="shared" si="437"/>
        <v>42633.916666666664</v>
      </c>
      <c r="U3470" s="11">
        <f t="shared" si="438"/>
        <v>2016</v>
      </c>
      <c r="V3470" t="str">
        <f t="shared" si="439"/>
        <v>Aug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3"/>
        <v>113.39285714285714</v>
      </c>
      <c r="P3471" s="5">
        <f t="shared" si="432"/>
        <v>50.396825396825399</v>
      </c>
      <c r="Q3471" t="str">
        <f t="shared" si="434"/>
        <v>theater</v>
      </c>
      <c r="R3471" t="str">
        <f t="shared" si="435"/>
        <v>plays</v>
      </c>
      <c r="S3471" s="10">
        <f t="shared" si="436"/>
        <v>42458.433391203704</v>
      </c>
      <c r="T3471" s="10">
        <f t="shared" si="437"/>
        <v>42488.433391203704</v>
      </c>
      <c r="U3471" s="11">
        <f t="shared" si="438"/>
        <v>2016</v>
      </c>
      <c r="V3471" t="str">
        <f t="shared" si="439"/>
        <v>Mar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3"/>
        <v>150</v>
      </c>
      <c r="P3472" s="5">
        <f t="shared" si="432"/>
        <v>41.666666666666664</v>
      </c>
      <c r="Q3472" t="str">
        <f t="shared" si="434"/>
        <v>theater</v>
      </c>
      <c r="R3472" t="str">
        <f t="shared" si="435"/>
        <v>plays</v>
      </c>
      <c r="S3472" s="10">
        <f t="shared" si="436"/>
        <v>42528.813680555548</v>
      </c>
      <c r="T3472" s="10">
        <f t="shared" si="437"/>
        <v>42566.693055555552</v>
      </c>
      <c r="U3472" s="11">
        <f t="shared" si="438"/>
        <v>2016</v>
      </c>
      <c r="V3472" t="str">
        <f t="shared" si="439"/>
        <v>Jun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3"/>
        <v>214.6</v>
      </c>
      <c r="P3473" s="5">
        <f t="shared" si="432"/>
        <v>35.766666666666666</v>
      </c>
      <c r="Q3473" t="str">
        <f t="shared" si="434"/>
        <v>theater</v>
      </c>
      <c r="R3473" t="str">
        <f t="shared" si="435"/>
        <v>plays</v>
      </c>
      <c r="S3473" s="10">
        <f t="shared" si="436"/>
        <v>41841.612152777772</v>
      </c>
      <c r="T3473" s="10">
        <f t="shared" si="437"/>
        <v>41882.625</v>
      </c>
      <c r="U3473" s="11">
        <f t="shared" si="438"/>
        <v>2014</v>
      </c>
      <c r="V3473" t="str">
        <f t="shared" si="439"/>
        <v>Jul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3"/>
        <v>102.05</v>
      </c>
      <c r="P3474" s="5">
        <f t="shared" si="432"/>
        <v>88.739130434782609</v>
      </c>
      <c r="Q3474" t="str">
        <f t="shared" si="434"/>
        <v>theater</v>
      </c>
      <c r="R3474" t="str">
        <f t="shared" si="435"/>
        <v>plays</v>
      </c>
      <c r="S3474" s="10">
        <f t="shared" si="436"/>
        <v>41927.962164351848</v>
      </c>
      <c r="T3474" s="10">
        <f t="shared" si="437"/>
        <v>41949.040972222218</v>
      </c>
      <c r="U3474" s="11">
        <f t="shared" si="438"/>
        <v>2014</v>
      </c>
      <c r="V3474" t="str">
        <f t="shared" si="439"/>
        <v>Oct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3"/>
        <v>100</v>
      </c>
      <c r="P3475" s="5">
        <f t="shared" si="432"/>
        <v>148.4848484848485</v>
      </c>
      <c r="Q3475" t="str">
        <f t="shared" si="434"/>
        <v>theater</v>
      </c>
      <c r="R3475" t="str">
        <f t="shared" si="435"/>
        <v>plays</v>
      </c>
      <c r="S3475" s="10">
        <f t="shared" si="436"/>
        <v>42062.626111111109</v>
      </c>
      <c r="T3475" s="10">
        <f t="shared" si="437"/>
        <v>42083.643749999996</v>
      </c>
      <c r="U3475" s="11">
        <f t="shared" si="438"/>
        <v>2015</v>
      </c>
      <c r="V3475" t="str">
        <f t="shared" si="439"/>
        <v>Feb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3"/>
        <v>101</v>
      </c>
      <c r="P3476" s="5">
        <f t="shared" si="432"/>
        <v>51.794871794871796</v>
      </c>
      <c r="Q3476" t="str">
        <f t="shared" si="434"/>
        <v>theater</v>
      </c>
      <c r="R3476" t="str">
        <f t="shared" si="435"/>
        <v>plays</v>
      </c>
      <c r="S3476" s="10">
        <f t="shared" si="436"/>
        <v>42541.293182870366</v>
      </c>
      <c r="T3476" s="10">
        <f t="shared" si="437"/>
        <v>42571.293182870366</v>
      </c>
      <c r="U3476" s="11">
        <f t="shared" si="438"/>
        <v>2016</v>
      </c>
      <c r="V3476" t="str">
        <f t="shared" si="439"/>
        <v>Jun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3"/>
        <v>113.33333333333333</v>
      </c>
      <c r="P3477" s="5">
        <f t="shared" si="432"/>
        <v>20</v>
      </c>
      <c r="Q3477" t="str">
        <f t="shared" si="434"/>
        <v>theater</v>
      </c>
      <c r="R3477" t="str">
        <f t="shared" si="435"/>
        <v>plays</v>
      </c>
      <c r="S3477" s="10">
        <f t="shared" si="436"/>
        <v>41918.672499999993</v>
      </c>
      <c r="T3477" s="10">
        <f t="shared" si="437"/>
        <v>41945.791666666664</v>
      </c>
      <c r="U3477" s="11">
        <f t="shared" si="438"/>
        <v>2014</v>
      </c>
      <c r="V3477" t="str">
        <f t="shared" si="439"/>
        <v>Oct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3"/>
        <v>104</v>
      </c>
      <c r="P3478" s="5">
        <f t="shared" si="432"/>
        <v>52</v>
      </c>
      <c r="Q3478" t="str">
        <f t="shared" si="434"/>
        <v>theater</v>
      </c>
      <c r="R3478" t="str">
        <f t="shared" si="435"/>
        <v>plays</v>
      </c>
      <c r="S3478" s="10">
        <f t="shared" si="436"/>
        <v>41921.071643518517</v>
      </c>
      <c r="T3478" s="10">
        <f t="shared" si="437"/>
        <v>41938.916666666664</v>
      </c>
      <c r="U3478" s="11">
        <f t="shared" si="438"/>
        <v>2014</v>
      </c>
      <c r="V3478" t="str">
        <f t="shared" si="439"/>
        <v>Oct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3"/>
        <v>115.33333333333333</v>
      </c>
      <c r="P3479" s="5">
        <f t="shared" si="432"/>
        <v>53.230769230769234</v>
      </c>
      <c r="Q3479" t="str">
        <f t="shared" si="434"/>
        <v>theater</v>
      </c>
      <c r="R3479" t="str">
        <f t="shared" si="435"/>
        <v>plays</v>
      </c>
      <c r="S3479" s="10">
        <f t="shared" si="436"/>
        <v>42128.528275462959</v>
      </c>
      <c r="T3479" s="10">
        <f t="shared" si="437"/>
        <v>42140.916666666664</v>
      </c>
      <c r="U3479" s="11">
        <f t="shared" si="438"/>
        <v>2015</v>
      </c>
      <c r="V3479" t="str">
        <f t="shared" si="439"/>
        <v>May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3"/>
        <v>112.85000000000001</v>
      </c>
      <c r="P3480" s="5">
        <f t="shared" si="432"/>
        <v>39.596491228070178</v>
      </c>
      <c r="Q3480" t="str">
        <f t="shared" si="434"/>
        <v>theater</v>
      </c>
      <c r="R3480" t="str">
        <f t="shared" si="435"/>
        <v>plays</v>
      </c>
      <c r="S3480" s="10">
        <f t="shared" si="436"/>
        <v>42053.708587962967</v>
      </c>
      <c r="T3480" s="10">
        <f t="shared" si="437"/>
        <v>42079.666666666664</v>
      </c>
      <c r="U3480" s="11">
        <f t="shared" si="438"/>
        <v>2015</v>
      </c>
      <c r="V3480" t="str">
        <f t="shared" si="439"/>
        <v>Feb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3"/>
        <v>127.86666666666666</v>
      </c>
      <c r="P3481" s="5">
        <f t="shared" si="432"/>
        <v>34.25</v>
      </c>
      <c r="Q3481" t="str">
        <f t="shared" si="434"/>
        <v>theater</v>
      </c>
      <c r="R3481" t="str">
        <f t="shared" si="435"/>
        <v>plays</v>
      </c>
      <c r="S3481" s="10">
        <f t="shared" si="436"/>
        <v>41781.646759259253</v>
      </c>
      <c r="T3481" s="10">
        <f t="shared" si="437"/>
        <v>41811.646759259253</v>
      </c>
      <c r="U3481" s="11">
        <f t="shared" si="438"/>
        <v>2014</v>
      </c>
      <c r="V3481" t="str">
        <f t="shared" si="439"/>
        <v>May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3"/>
        <v>142.66666666666669</v>
      </c>
      <c r="P3482" s="5">
        <f t="shared" si="432"/>
        <v>164.61538461538461</v>
      </c>
      <c r="Q3482" t="str">
        <f t="shared" si="434"/>
        <v>theater</v>
      </c>
      <c r="R3482" t="str">
        <f t="shared" si="435"/>
        <v>plays</v>
      </c>
      <c r="S3482" s="10">
        <f t="shared" si="436"/>
        <v>42171.109108796292</v>
      </c>
      <c r="T3482" s="10">
        <f t="shared" si="437"/>
        <v>42195.666666666664</v>
      </c>
      <c r="U3482" s="11">
        <f t="shared" si="438"/>
        <v>2015</v>
      </c>
      <c r="V3482" t="str">
        <f t="shared" si="439"/>
        <v>Jun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3"/>
        <v>118.8</v>
      </c>
      <c r="P3483" s="5">
        <f t="shared" si="432"/>
        <v>125.05263157894737</v>
      </c>
      <c r="Q3483" t="str">
        <f t="shared" si="434"/>
        <v>theater</v>
      </c>
      <c r="R3483" t="str">
        <f t="shared" si="435"/>
        <v>plays</v>
      </c>
      <c r="S3483" s="10">
        <f t="shared" si="436"/>
        <v>41989.039212962954</v>
      </c>
      <c r="T3483" s="10">
        <f t="shared" si="437"/>
        <v>42006.039212962954</v>
      </c>
      <c r="U3483" s="11">
        <f t="shared" si="438"/>
        <v>2014</v>
      </c>
      <c r="V3483" t="str">
        <f t="shared" si="439"/>
        <v>Dec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3"/>
        <v>138.33333333333334</v>
      </c>
      <c r="P3484" s="5">
        <f t="shared" si="432"/>
        <v>51.875</v>
      </c>
      <c r="Q3484" t="str">
        <f t="shared" si="434"/>
        <v>theater</v>
      </c>
      <c r="R3484" t="str">
        <f t="shared" si="435"/>
        <v>plays</v>
      </c>
      <c r="S3484" s="10">
        <f t="shared" si="436"/>
        <v>41796.563263888886</v>
      </c>
      <c r="T3484" s="10">
        <f t="shared" si="437"/>
        <v>41826.563263888886</v>
      </c>
      <c r="U3484" s="11">
        <f t="shared" si="438"/>
        <v>2014</v>
      </c>
      <c r="V3484" t="str">
        <f t="shared" si="439"/>
        <v>Jun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3"/>
        <v>159.9402985074627</v>
      </c>
      <c r="P3485" s="5">
        <f t="shared" si="432"/>
        <v>40.285714285714285</v>
      </c>
      <c r="Q3485" t="str">
        <f t="shared" si="434"/>
        <v>theater</v>
      </c>
      <c r="R3485" t="str">
        <f t="shared" si="435"/>
        <v>plays</v>
      </c>
      <c r="S3485" s="10">
        <f t="shared" si="436"/>
        <v>41793.460428240738</v>
      </c>
      <c r="T3485" s="10">
        <f t="shared" si="437"/>
        <v>41823.460428240738</v>
      </c>
      <c r="U3485" s="11">
        <f t="shared" si="438"/>
        <v>2014</v>
      </c>
      <c r="V3485" t="str">
        <f t="shared" si="439"/>
        <v>Jun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3"/>
        <v>114.24000000000001</v>
      </c>
      <c r="P3486" s="5">
        <f t="shared" si="432"/>
        <v>64.909090909090907</v>
      </c>
      <c r="Q3486" t="str">
        <f t="shared" si="434"/>
        <v>theater</v>
      </c>
      <c r="R3486" t="str">
        <f t="shared" si="435"/>
        <v>plays</v>
      </c>
      <c r="S3486" s="10">
        <f t="shared" si="436"/>
        <v>42506.552071759252</v>
      </c>
      <c r="T3486" s="10">
        <f t="shared" si="437"/>
        <v>42536.552071759252</v>
      </c>
      <c r="U3486" s="11">
        <f t="shared" si="438"/>
        <v>2016</v>
      </c>
      <c r="V3486" t="str">
        <f t="shared" si="439"/>
        <v>May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3"/>
        <v>100.60606060606061</v>
      </c>
      <c r="P3487" s="5">
        <f t="shared" si="432"/>
        <v>55.333333333333336</v>
      </c>
      <c r="Q3487" t="str">
        <f t="shared" si="434"/>
        <v>theater</v>
      </c>
      <c r="R3487" t="str">
        <f t="shared" si="435"/>
        <v>plays</v>
      </c>
      <c r="S3487" s="10">
        <f t="shared" si="436"/>
        <v>42372.484722222223</v>
      </c>
      <c r="T3487" s="10">
        <f t="shared" si="437"/>
        <v>42402.484722222223</v>
      </c>
      <c r="U3487" s="11">
        <f t="shared" si="438"/>
        <v>2016</v>
      </c>
      <c r="V3487" t="str">
        <f t="shared" si="439"/>
        <v>Jan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3"/>
        <v>155.20000000000002</v>
      </c>
      <c r="P3488" s="5">
        <f t="shared" si="432"/>
        <v>83.142857142857139</v>
      </c>
      <c r="Q3488" t="str">
        <f t="shared" si="434"/>
        <v>theater</v>
      </c>
      <c r="R3488" t="str">
        <f t="shared" si="435"/>
        <v>plays</v>
      </c>
      <c r="S3488" s="10">
        <f t="shared" si="436"/>
        <v>42126.666678240734</v>
      </c>
      <c r="T3488" s="10">
        <f t="shared" si="437"/>
        <v>42158.082638888889</v>
      </c>
      <c r="U3488" s="11">
        <f t="shared" si="438"/>
        <v>2015</v>
      </c>
      <c r="V3488" t="str">
        <f t="shared" si="439"/>
        <v>May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3"/>
        <v>127.75000000000001</v>
      </c>
      <c r="P3489" s="5">
        <f t="shared" si="432"/>
        <v>38.712121212121211</v>
      </c>
      <c r="Q3489" t="str">
        <f t="shared" si="434"/>
        <v>theater</v>
      </c>
      <c r="R3489" t="str">
        <f t="shared" si="435"/>
        <v>plays</v>
      </c>
      <c r="S3489" s="10">
        <f t="shared" si="436"/>
        <v>42149.732083333329</v>
      </c>
      <c r="T3489" s="10">
        <f t="shared" si="437"/>
        <v>42179.732083333329</v>
      </c>
      <c r="U3489" s="11">
        <f t="shared" si="438"/>
        <v>2015</v>
      </c>
      <c r="V3489" t="str">
        <f t="shared" si="439"/>
        <v>May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3"/>
        <v>121.2</v>
      </c>
      <c r="P3490" s="5">
        <f t="shared" si="432"/>
        <v>125.37931034482759</v>
      </c>
      <c r="Q3490" t="str">
        <f t="shared" si="434"/>
        <v>theater</v>
      </c>
      <c r="R3490" t="str">
        <f t="shared" si="435"/>
        <v>plays</v>
      </c>
      <c r="S3490" s="10">
        <f t="shared" si="436"/>
        <v>42087.55972222222</v>
      </c>
      <c r="T3490" s="10">
        <f t="shared" si="437"/>
        <v>42111.458333333336</v>
      </c>
      <c r="U3490" s="11">
        <f t="shared" si="438"/>
        <v>2015</v>
      </c>
      <c r="V3490" t="str">
        <f t="shared" si="439"/>
        <v>Mar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3"/>
        <v>112.7</v>
      </c>
      <c r="P3491" s="5">
        <f t="shared" si="432"/>
        <v>78.263888888888886</v>
      </c>
      <c r="Q3491" t="str">
        <f t="shared" si="434"/>
        <v>theater</v>
      </c>
      <c r="R3491" t="str">
        <f t="shared" si="435"/>
        <v>plays</v>
      </c>
      <c r="S3491" s="10">
        <f t="shared" si="436"/>
        <v>41753.427442129629</v>
      </c>
      <c r="T3491" s="10">
        <f t="shared" si="437"/>
        <v>41783.666666666664</v>
      </c>
      <c r="U3491" s="11">
        <f t="shared" si="438"/>
        <v>2014</v>
      </c>
      <c r="V3491" t="str">
        <f t="shared" si="439"/>
        <v>Apr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3"/>
        <v>127.49999999999999</v>
      </c>
      <c r="P3492" s="5">
        <f t="shared" si="432"/>
        <v>47.222222222222221</v>
      </c>
      <c r="Q3492" t="str">
        <f t="shared" si="434"/>
        <v>theater</v>
      </c>
      <c r="R3492" t="str">
        <f t="shared" si="435"/>
        <v>plays</v>
      </c>
      <c r="S3492" s="10">
        <f t="shared" si="436"/>
        <v>42443.594027777777</v>
      </c>
      <c r="T3492" s="10">
        <f t="shared" si="437"/>
        <v>42473.594027777777</v>
      </c>
      <c r="U3492" s="11">
        <f t="shared" si="438"/>
        <v>2016</v>
      </c>
      <c r="V3492" t="str">
        <f t="shared" si="439"/>
        <v>Mar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3"/>
        <v>158.20000000000002</v>
      </c>
      <c r="P3493" s="5">
        <f t="shared" si="432"/>
        <v>79.099999999999994</v>
      </c>
      <c r="Q3493" t="str">
        <f t="shared" si="434"/>
        <v>theater</v>
      </c>
      <c r="R3493" t="str">
        <f t="shared" si="435"/>
        <v>plays</v>
      </c>
      <c r="S3493" s="10">
        <f t="shared" si="436"/>
        <v>42121.041481481479</v>
      </c>
      <c r="T3493" s="10">
        <f t="shared" si="437"/>
        <v>42142.041481481479</v>
      </c>
      <c r="U3493" s="11">
        <f t="shared" si="438"/>
        <v>2015</v>
      </c>
      <c r="V3493" t="str">
        <f t="shared" si="439"/>
        <v>Apr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3"/>
        <v>105.26894736842105</v>
      </c>
      <c r="P3494" s="5">
        <f t="shared" si="432"/>
        <v>114.29199999999999</v>
      </c>
      <c r="Q3494" t="str">
        <f t="shared" si="434"/>
        <v>theater</v>
      </c>
      <c r="R3494" t="str">
        <f t="shared" si="435"/>
        <v>plays</v>
      </c>
      <c r="S3494" s="10">
        <f t="shared" si="436"/>
        <v>42267.800891203697</v>
      </c>
      <c r="T3494" s="10">
        <f t="shared" si="437"/>
        <v>42302.800891203697</v>
      </c>
      <c r="U3494" s="11">
        <f t="shared" si="438"/>
        <v>2015</v>
      </c>
      <c r="V3494" t="str">
        <f t="shared" si="439"/>
        <v>Sep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3"/>
        <v>100</v>
      </c>
      <c r="P3495" s="5">
        <f t="shared" si="432"/>
        <v>51.724137931034484</v>
      </c>
      <c r="Q3495" t="str">
        <f t="shared" si="434"/>
        <v>theater</v>
      </c>
      <c r="R3495" t="str">
        <f t="shared" si="435"/>
        <v>plays</v>
      </c>
      <c r="S3495" s="10">
        <f t="shared" si="436"/>
        <v>41848.657824074071</v>
      </c>
      <c r="T3495" s="10">
        <f t="shared" si="437"/>
        <v>41868.007638888885</v>
      </c>
      <c r="U3495" s="11">
        <f t="shared" si="438"/>
        <v>2014</v>
      </c>
      <c r="V3495" t="str">
        <f t="shared" si="439"/>
        <v>Jul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3"/>
        <v>100</v>
      </c>
      <c r="P3496" s="5">
        <f t="shared" si="432"/>
        <v>30.76923076923077</v>
      </c>
      <c r="Q3496" t="str">
        <f t="shared" si="434"/>
        <v>theater</v>
      </c>
      <c r="R3496" t="str">
        <f t="shared" si="435"/>
        <v>plays</v>
      </c>
      <c r="S3496" s="10">
        <f t="shared" si="436"/>
        <v>42689.006655092591</v>
      </c>
      <c r="T3496" s="10">
        <f t="shared" si="437"/>
        <v>42700.041666666664</v>
      </c>
      <c r="U3496" s="11">
        <f t="shared" si="438"/>
        <v>2016</v>
      </c>
      <c r="V3496" t="str">
        <f t="shared" si="439"/>
        <v>Nov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3"/>
        <v>106.86</v>
      </c>
      <c r="P3497" s="5">
        <f t="shared" si="432"/>
        <v>74.208333333333329</v>
      </c>
      <c r="Q3497" t="str">
        <f t="shared" si="434"/>
        <v>theater</v>
      </c>
      <c r="R3497" t="str">
        <f t="shared" si="435"/>
        <v>plays</v>
      </c>
      <c r="S3497" s="10">
        <f t="shared" si="436"/>
        <v>41915.554502314815</v>
      </c>
      <c r="T3497" s="10">
        <f t="shared" si="437"/>
        <v>41944.512499999997</v>
      </c>
      <c r="U3497" s="11">
        <f t="shared" si="438"/>
        <v>2014</v>
      </c>
      <c r="V3497" t="str">
        <f t="shared" si="439"/>
        <v>Oct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3"/>
        <v>124.4</v>
      </c>
      <c r="P3498" s="5">
        <f t="shared" si="432"/>
        <v>47.846153846153847</v>
      </c>
      <c r="Q3498" t="str">
        <f t="shared" si="434"/>
        <v>theater</v>
      </c>
      <c r="R3498" t="str">
        <f t="shared" si="435"/>
        <v>plays</v>
      </c>
      <c r="S3498" s="10">
        <f t="shared" si="436"/>
        <v>42584.638495370367</v>
      </c>
      <c r="T3498" s="10">
        <f t="shared" si="437"/>
        <v>42624.638495370367</v>
      </c>
      <c r="U3498" s="11">
        <f t="shared" si="438"/>
        <v>2016</v>
      </c>
      <c r="V3498" t="str">
        <f t="shared" si="439"/>
        <v>Aug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3"/>
        <v>108.70406189555126</v>
      </c>
      <c r="P3499" s="5">
        <f t="shared" si="432"/>
        <v>34.408163265306122</v>
      </c>
      <c r="Q3499" t="str">
        <f t="shared" si="434"/>
        <v>theater</v>
      </c>
      <c r="R3499" t="str">
        <f t="shared" si="435"/>
        <v>plays</v>
      </c>
      <c r="S3499" s="10">
        <f t="shared" si="436"/>
        <v>42511.533611111103</v>
      </c>
      <c r="T3499" s="10">
        <f t="shared" si="437"/>
        <v>42523.708333333336</v>
      </c>
      <c r="U3499" s="11">
        <f t="shared" si="438"/>
        <v>2016</v>
      </c>
      <c r="V3499" t="str">
        <f t="shared" si="439"/>
        <v>May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3"/>
        <v>102.42424242424242</v>
      </c>
      <c r="P3500" s="5">
        <f t="shared" si="432"/>
        <v>40.238095238095241</v>
      </c>
      <c r="Q3500" t="str">
        <f t="shared" si="434"/>
        <v>theater</v>
      </c>
      <c r="R3500" t="str">
        <f t="shared" si="435"/>
        <v>plays</v>
      </c>
      <c r="S3500" s="10">
        <f t="shared" si="436"/>
        <v>42458.950277777774</v>
      </c>
      <c r="T3500" s="10">
        <f t="shared" si="437"/>
        <v>42518.697222222218</v>
      </c>
      <c r="U3500" s="11">
        <f t="shared" si="438"/>
        <v>2016</v>
      </c>
      <c r="V3500" t="str">
        <f t="shared" si="439"/>
        <v>Mar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3"/>
        <v>105.5</v>
      </c>
      <c r="P3501" s="5">
        <f t="shared" si="432"/>
        <v>60.285714285714285</v>
      </c>
      <c r="Q3501" t="str">
        <f t="shared" si="434"/>
        <v>theater</v>
      </c>
      <c r="R3501" t="str">
        <f t="shared" si="435"/>
        <v>plays</v>
      </c>
      <c r="S3501" s="10">
        <f t="shared" si="436"/>
        <v>42131.827835648146</v>
      </c>
      <c r="T3501" s="10">
        <f t="shared" si="437"/>
        <v>42186.082638888889</v>
      </c>
      <c r="U3501" s="11">
        <f t="shared" si="438"/>
        <v>2015</v>
      </c>
      <c r="V3501" t="str">
        <f t="shared" si="439"/>
        <v>May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3"/>
        <v>106.3</v>
      </c>
      <c r="P3502" s="5">
        <f t="shared" si="432"/>
        <v>25.30952380952381</v>
      </c>
      <c r="Q3502" t="str">
        <f t="shared" si="434"/>
        <v>theater</v>
      </c>
      <c r="R3502" t="str">
        <f t="shared" si="435"/>
        <v>plays</v>
      </c>
      <c r="S3502" s="10">
        <f t="shared" si="436"/>
        <v>42419.711087962954</v>
      </c>
      <c r="T3502" s="10">
        <f t="shared" si="437"/>
        <v>42435.999305555553</v>
      </c>
      <c r="U3502" s="11">
        <f t="shared" si="438"/>
        <v>2016</v>
      </c>
      <c r="V3502" t="str">
        <f t="shared" si="439"/>
        <v>Feb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3"/>
        <v>100.66666666666666</v>
      </c>
      <c r="P3503" s="5">
        <f t="shared" si="432"/>
        <v>35.952380952380949</v>
      </c>
      <c r="Q3503" t="str">
        <f t="shared" si="434"/>
        <v>theater</v>
      </c>
      <c r="R3503" t="str">
        <f t="shared" si="435"/>
        <v>plays</v>
      </c>
      <c r="S3503" s="10">
        <f t="shared" si="436"/>
        <v>42233.555497685178</v>
      </c>
      <c r="T3503" s="10">
        <f t="shared" si="437"/>
        <v>42258.555497685178</v>
      </c>
      <c r="U3503" s="11">
        <f t="shared" si="438"/>
        <v>2015</v>
      </c>
      <c r="V3503" t="str">
        <f t="shared" si="439"/>
        <v>Aug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3"/>
        <v>105.4</v>
      </c>
      <c r="P3504" s="5">
        <f t="shared" si="432"/>
        <v>136</v>
      </c>
      <c r="Q3504" t="str">
        <f t="shared" si="434"/>
        <v>theater</v>
      </c>
      <c r="R3504" t="str">
        <f t="shared" si="435"/>
        <v>plays</v>
      </c>
      <c r="S3504" s="10">
        <f t="shared" si="436"/>
        <v>42430.631064814814</v>
      </c>
      <c r="T3504" s="10">
        <f t="shared" si="437"/>
        <v>42444.957638888889</v>
      </c>
      <c r="U3504" s="11">
        <f t="shared" si="438"/>
        <v>2016</v>
      </c>
      <c r="V3504" t="str">
        <f t="shared" si="439"/>
        <v>Mar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3"/>
        <v>107.55999999999999</v>
      </c>
      <c r="P3505" s="5">
        <f t="shared" si="432"/>
        <v>70.763157894736835</v>
      </c>
      <c r="Q3505" t="str">
        <f t="shared" si="434"/>
        <v>theater</v>
      </c>
      <c r="R3505" t="str">
        <f t="shared" si="435"/>
        <v>plays</v>
      </c>
      <c r="S3505" s="10">
        <f t="shared" si="436"/>
        <v>42545.27</v>
      </c>
      <c r="T3505" s="10">
        <f t="shared" si="437"/>
        <v>42575.27</v>
      </c>
      <c r="U3505" s="11">
        <f t="shared" si="438"/>
        <v>2016</v>
      </c>
      <c r="V3505" t="str">
        <f t="shared" si="439"/>
        <v>Jun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3"/>
        <v>100</v>
      </c>
      <c r="P3506" s="5">
        <f t="shared" si="432"/>
        <v>125</v>
      </c>
      <c r="Q3506" t="str">
        <f t="shared" si="434"/>
        <v>theater</v>
      </c>
      <c r="R3506" t="str">
        <f t="shared" si="435"/>
        <v>plays</v>
      </c>
      <c r="S3506" s="10">
        <f t="shared" si="436"/>
        <v>42297.540405092594</v>
      </c>
      <c r="T3506" s="10">
        <f t="shared" si="437"/>
        <v>42327.582071759258</v>
      </c>
      <c r="U3506" s="11">
        <f t="shared" si="438"/>
        <v>2015</v>
      </c>
      <c r="V3506" t="str">
        <f t="shared" si="439"/>
        <v>Oct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3"/>
        <v>103.76</v>
      </c>
      <c r="P3507" s="5">
        <f t="shared" si="432"/>
        <v>66.512820512820511</v>
      </c>
      <c r="Q3507" t="str">
        <f t="shared" si="434"/>
        <v>theater</v>
      </c>
      <c r="R3507" t="str">
        <f t="shared" si="435"/>
        <v>plays</v>
      </c>
      <c r="S3507" s="10">
        <f t="shared" si="436"/>
        <v>41760.727372685185</v>
      </c>
      <c r="T3507" s="10">
        <f t="shared" si="437"/>
        <v>41771.958333333328</v>
      </c>
      <c r="U3507" s="11">
        <f t="shared" si="438"/>
        <v>2014</v>
      </c>
      <c r="V3507" t="str">
        <f t="shared" si="439"/>
        <v>May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3"/>
        <v>101.49999999999999</v>
      </c>
      <c r="P3508" s="5">
        <f t="shared" si="432"/>
        <v>105</v>
      </c>
      <c r="Q3508" t="str">
        <f t="shared" si="434"/>
        <v>theater</v>
      </c>
      <c r="R3508" t="str">
        <f t="shared" si="435"/>
        <v>plays</v>
      </c>
      <c r="S3508" s="10">
        <f t="shared" si="436"/>
        <v>41829.525925925926</v>
      </c>
      <c r="T3508" s="10">
        <f t="shared" si="437"/>
        <v>41874.525925925926</v>
      </c>
      <c r="U3508" s="11">
        <f t="shared" si="438"/>
        <v>2014</v>
      </c>
      <c r="V3508" t="str">
        <f t="shared" si="439"/>
        <v>Jul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3"/>
        <v>104.4</v>
      </c>
      <c r="P3509" s="5">
        <f t="shared" si="432"/>
        <v>145</v>
      </c>
      <c r="Q3509" t="str">
        <f t="shared" si="434"/>
        <v>theater</v>
      </c>
      <c r="R3509" t="str">
        <f t="shared" si="435"/>
        <v>plays</v>
      </c>
      <c r="S3509" s="10">
        <f t="shared" si="436"/>
        <v>42491.714548611104</v>
      </c>
      <c r="T3509" s="10">
        <f t="shared" si="437"/>
        <v>42521.714548611104</v>
      </c>
      <c r="U3509" s="11">
        <f t="shared" si="438"/>
        <v>2016</v>
      </c>
      <c r="V3509" t="str">
        <f t="shared" si="439"/>
        <v>May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3"/>
        <v>180</v>
      </c>
      <c r="P3510" s="5">
        <f t="shared" si="432"/>
        <v>12</v>
      </c>
      <c r="Q3510" t="str">
        <f t="shared" si="434"/>
        <v>theater</v>
      </c>
      <c r="R3510" t="str">
        <f t="shared" si="435"/>
        <v>plays</v>
      </c>
      <c r="S3510" s="10">
        <f t="shared" si="436"/>
        <v>42477.521446759252</v>
      </c>
      <c r="T3510" s="10">
        <f t="shared" si="437"/>
        <v>42500.666666666664</v>
      </c>
      <c r="U3510" s="11">
        <f t="shared" si="438"/>
        <v>2016</v>
      </c>
      <c r="V3510" t="str">
        <f t="shared" si="439"/>
        <v>Apr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3"/>
        <v>106.33333333333333</v>
      </c>
      <c r="P3511" s="5">
        <f t="shared" si="432"/>
        <v>96.666666666666671</v>
      </c>
      <c r="Q3511" t="str">
        <f t="shared" si="434"/>
        <v>theater</v>
      </c>
      <c r="R3511" t="str">
        <f t="shared" si="435"/>
        <v>plays</v>
      </c>
      <c r="S3511" s="10">
        <f t="shared" si="436"/>
        <v>41950.651226851849</v>
      </c>
      <c r="T3511" s="10">
        <f t="shared" si="437"/>
        <v>41963.996527777774</v>
      </c>
      <c r="U3511" s="11">
        <f t="shared" si="438"/>
        <v>2014</v>
      </c>
      <c r="V3511" t="str">
        <f t="shared" si="439"/>
        <v>Nov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3"/>
        <v>100.55555555555556</v>
      </c>
      <c r="P3512" s="5">
        <f t="shared" si="432"/>
        <v>60.333333333333336</v>
      </c>
      <c r="Q3512" t="str">
        <f t="shared" si="434"/>
        <v>theater</v>
      </c>
      <c r="R3512" t="str">
        <f t="shared" si="435"/>
        <v>plays</v>
      </c>
      <c r="S3512" s="10">
        <f t="shared" si="436"/>
        <v>41802.412569444445</v>
      </c>
      <c r="T3512" s="10">
        <f t="shared" si="437"/>
        <v>41822.412569444445</v>
      </c>
      <c r="U3512" s="11">
        <f t="shared" si="438"/>
        <v>2014</v>
      </c>
      <c r="V3512" t="str">
        <f t="shared" si="439"/>
        <v>Jun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3"/>
        <v>101.2</v>
      </c>
      <c r="P3513" s="5">
        <f t="shared" si="432"/>
        <v>79.89473684210526</v>
      </c>
      <c r="Q3513" t="str">
        <f t="shared" si="434"/>
        <v>theater</v>
      </c>
      <c r="R3513" t="str">
        <f t="shared" si="435"/>
        <v>plays</v>
      </c>
      <c r="S3513" s="10">
        <f t="shared" si="436"/>
        <v>41927.665451388886</v>
      </c>
      <c r="T3513" s="10">
        <f t="shared" si="437"/>
        <v>41950.5625</v>
      </c>
      <c r="U3513" s="11">
        <f t="shared" si="438"/>
        <v>2014</v>
      </c>
      <c r="V3513" t="str">
        <f t="shared" si="439"/>
        <v>Oct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3"/>
        <v>100</v>
      </c>
      <c r="P3514" s="5">
        <f t="shared" si="432"/>
        <v>58.823529411764703</v>
      </c>
      <c r="Q3514" t="str">
        <f t="shared" si="434"/>
        <v>theater</v>
      </c>
      <c r="R3514" t="str">
        <f t="shared" si="435"/>
        <v>plays</v>
      </c>
      <c r="S3514" s="10">
        <f t="shared" si="436"/>
        <v>42057.328611111108</v>
      </c>
      <c r="T3514" s="10">
        <f t="shared" si="437"/>
        <v>42117.286944444444</v>
      </c>
      <c r="U3514" s="11">
        <f t="shared" si="438"/>
        <v>2015</v>
      </c>
      <c r="V3514" t="str">
        <f t="shared" si="439"/>
        <v>Feb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3"/>
        <v>118.39285714285714</v>
      </c>
      <c r="P3515" s="5">
        <f t="shared" si="432"/>
        <v>75.340909090909093</v>
      </c>
      <c r="Q3515" t="str">
        <f t="shared" si="434"/>
        <v>theater</v>
      </c>
      <c r="R3515" t="str">
        <f t="shared" si="435"/>
        <v>plays</v>
      </c>
      <c r="S3515" s="10">
        <f t="shared" si="436"/>
        <v>41780.887870370367</v>
      </c>
      <c r="T3515" s="10">
        <f t="shared" si="437"/>
        <v>41793.999305555553</v>
      </c>
      <c r="U3515" s="11">
        <f t="shared" si="438"/>
        <v>2014</v>
      </c>
      <c r="V3515" t="str">
        <f t="shared" si="439"/>
        <v>May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3"/>
        <v>110.00000000000001</v>
      </c>
      <c r="P3516" s="5">
        <f t="shared" si="432"/>
        <v>55</v>
      </c>
      <c r="Q3516" t="str">
        <f t="shared" si="434"/>
        <v>theater</v>
      </c>
      <c r="R3516" t="str">
        <f t="shared" si="435"/>
        <v>plays</v>
      </c>
      <c r="S3516" s="10">
        <f t="shared" si="436"/>
        <v>42020.638333333329</v>
      </c>
      <c r="T3516" s="10">
        <f t="shared" si="437"/>
        <v>42036.999305555553</v>
      </c>
      <c r="U3516" s="11">
        <f t="shared" si="438"/>
        <v>2015</v>
      </c>
      <c r="V3516" t="str">
        <f t="shared" si="439"/>
        <v>Jan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3"/>
        <v>102.66666666666666</v>
      </c>
      <c r="P3517" s="5">
        <f t="shared" si="432"/>
        <v>66.956521739130437</v>
      </c>
      <c r="Q3517" t="str">
        <f t="shared" si="434"/>
        <v>theater</v>
      </c>
      <c r="R3517" t="str">
        <f t="shared" si="435"/>
        <v>plays</v>
      </c>
      <c r="S3517" s="10">
        <f t="shared" si="436"/>
        <v>42125.564479166664</v>
      </c>
      <c r="T3517" s="10">
        <f t="shared" si="437"/>
        <v>42155.564479166664</v>
      </c>
      <c r="U3517" s="11">
        <f t="shared" si="438"/>
        <v>2015</v>
      </c>
      <c r="V3517" t="str">
        <f t="shared" si="439"/>
        <v>May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3"/>
        <v>100</v>
      </c>
      <c r="P3518" s="5">
        <f t="shared" si="432"/>
        <v>227.27272727272728</v>
      </c>
      <c r="Q3518" t="str">
        <f t="shared" si="434"/>
        <v>theater</v>
      </c>
      <c r="R3518" t="str">
        <f t="shared" si="435"/>
        <v>plays</v>
      </c>
      <c r="S3518" s="10">
        <f t="shared" si="436"/>
        <v>41855.801736111105</v>
      </c>
      <c r="T3518" s="10">
        <f t="shared" si="437"/>
        <v>41889.916666666664</v>
      </c>
      <c r="U3518" s="11">
        <f t="shared" si="438"/>
        <v>2014</v>
      </c>
      <c r="V3518" t="str">
        <f t="shared" si="439"/>
        <v>Aug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3"/>
        <v>100</v>
      </c>
      <c r="P3519" s="5">
        <f t="shared" si="432"/>
        <v>307.69230769230768</v>
      </c>
      <c r="Q3519" t="str">
        <f t="shared" si="434"/>
        <v>theater</v>
      </c>
      <c r="R3519" t="str">
        <f t="shared" si="435"/>
        <v>plays</v>
      </c>
      <c r="S3519" s="10">
        <f t="shared" si="436"/>
        <v>41794.609189814815</v>
      </c>
      <c r="T3519" s="10">
        <f t="shared" si="437"/>
        <v>41824.25</v>
      </c>
      <c r="U3519" s="11">
        <f t="shared" si="438"/>
        <v>2014</v>
      </c>
      <c r="V3519" t="str">
        <f t="shared" si="439"/>
        <v>Jun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3"/>
        <v>110.04599999999999</v>
      </c>
      <c r="P3520" s="5">
        <f t="shared" si="432"/>
        <v>50.020909090909093</v>
      </c>
      <c r="Q3520" t="str">
        <f t="shared" si="434"/>
        <v>theater</v>
      </c>
      <c r="R3520" t="str">
        <f t="shared" si="435"/>
        <v>plays</v>
      </c>
      <c r="S3520" s="10">
        <f t="shared" si="436"/>
        <v>41893.575219907405</v>
      </c>
      <c r="T3520" s="10">
        <f t="shared" si="437"/>
        <v>41914.38958333333</v>
      </c>
      <c r="U3520" s="11">
        <f t="shared" si="438"/>
        <v>2014</v>
      </c>
      <c r="V3520" t="str">
        <f t="shared" si="439"/>
        <v>Sep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3"/>
        <v>101.35000000000001</v>
      </c>
      <c r="P3521" s="5">
        <f t="shared" si="432"/>
        <v>72.392857142857139</v>
      </c>
      <c r="Q3521" t="str">
        <f t="shared" si="434"/>
        <v>theater</v>
      </c>
      <c r="R3521" t="str">
        <f t="shared" si="435"/>
        <v>plays</v>
      </c>
      <c r="S3521" s="10">
        <f t="shared" si="436"/>
        <v>42037.390624999993</v>
      </c>
      <c r="T3521" s="10">
        <f t="shared" si="437"/>
        <v>42067.390624999993</v>
      </c>
      <c r="U3521" s="11">
        <f t="shared" si="438"/>
        <v>2015</v>
      </c>
      <c r="V3521" t="str">
        <f t="shared" si="439"/>
        <v>Feb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3"/>
        <v>100.75</v>
      </c>
      <c r="P3522" s="5">
        <f t="shared" ref="P3522:P3585" si="440">IFERROR(E3522/L3522,0)</f>
        <v>95.952380952380949</v>
      </c>
      <c r="Q3522" t="str">
        <f t="shared" si="434"/>
        <v>theater</v>
      </c>
      <c r="R3522" t="str">
        <f t="shared" si="435"/>
        <v>plays</v>
      </c>
      <c r="S3522" s="10">
        <f t="shared" si="436"/>
        <v>42227.615879629629</v>
      </c>
      <c r="T3522" s="10">
        <f t="shared" si="437"/>
        <v>42253.365972222215</v>
      </c>
      <c r="U3522" s="11">
        <f t="shared" si="438"/>
        <v>2015</v>
      </c>
      <c r="V3522" t="str">
        <f t="shared" si="439"/>
        <v>Aug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1">(E3523/D3523)*100</f>
        <v>169.42857142857144</v>
      </c>
      <c r="P3523" s="5">
        <f t="shared" si="440"/>
        <v>45.615384615384613</v>
      </c>
      <c r="Q3523" t="str">
        <f t="shared" ref="Q3523:Q3586" si="442">LEFT(N3523,FIND("/",N3523)-1)</f>
        <v>theater</v>
      </c>
      <c r="R3523" t="str">
        <f t="shared" ref="R3523:R3586" si="443">MID(N3523,FIND("/",N3523)+1,9999)</f>
        <v>plays</v>
      </c>
      <c r="S3523" s="10">
        <f t="shared" ref="S3523:S3586" si="444">(((J3523/60)/60)/24)+DATE(1970,1,1)+(-5/24)</f>
        <v>41881.153009259258</v>
      </c>
      <c r="T3523" s="10">
        <f t="shared" ref="T3523:T3586" si="445">(((I3523/60)/60)/24)+DATE(1970,1,1)+(-5/24)</f>
        <v>41911.153009259258</v>
      </c>
      <c r="U3523" s="11">
        <f t="shared" ref="U3523:U3586" si="446">YEAR(S3523)</f>
        <v>2014</v>
      </c>
      <c r="V3523" t="str">
        <f t="shared" ref="V3523:V3586" si="447">TEXT(S3523, "mmm")</f>
        <v>Aug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1"/>
        <v>100</v>
      </c>
      <c r="P3524" s="5">
        <f t="shared" si="440"/>
        <v>41.029411764705884</v>
      </c>
      <c r="Q3524" t="str">
        <f t="shared" si="442"/>
        <v>theater</v>
      </c>
      <c r="R3524" t="str">
        <f t="shared" si="443"/>
        <v>plays</v>
      </c>
      <c r="S3524" s="10">
        <f t="shared" si="444"/>
        <v>42234.581550925919</v>
      </c>
      <c r="T3524" s="10">
        <f t="shared" si="445"/>
        <v>42262.212500000001</v>
      </c>
      <c r="U3524" s="11">
        <f t="shared" si="446"/>
        <v>2015</v>
      </c>
      <c r="V3524" t="str">
        <f t="shared" si="447"/>
        <v>Aug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1"/>
        <v>113.65</v>
      </c>
      <c r="P3525" s="5">
        <f t="shared" si="440"/>
        <v>56.825000000000003</v>
      </c>
      <c r="Q3525" t="str">
        <f t="shared" si="442"/>
        <v>theater</v>
      </c>
      <c r="R3525" t="str">
        <f t="shared" si="443"/>
        <v>plays</v>
      </c>
      <c r="S3525" s="10">
        <f t="shared" si="444"/>
        <v>42581.189212962963</v>
      </c>
      <c r="T3525" s="10">
        <f t="shared" si="445"/>
        <v>42638.749999999993</v>
      </c>
      <c r="U3525" s="11">
        <f t="shared" si="446"/>
        <v>2016</v>
      </c>
      <c r="V3525" t="str">
        <f t="shared" si="447"/>
        <v>Jul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1"/>
        <v>101.56</v>
      </c>
      <c r="P3526" s="5">
        <f t="shared" si="440"/>
        <v>137.24324324324326</v>
      </c>
      <c r="Q3526" t="str">
        <f t="shared" si="442"/>
        <v>theater</v>
      </c>
      <c r="R3526" t="str">
        <f t="shared" si="443"/>
        <v>plays</v>
      </c>
      <c r="S3526" s="10">
        <f t="shared" si="444"/>
        <v>41880.555243055554</v>
      </c>
      <c r="T3526" s="10">
        <f t="shared" si="445"/>
        <v>41894.958333333328</v>
      </c>
      <c r="U3526" s="11">
        <f t="shared" si="446"/>
        <v>2014</v>
      </c>
      <c r="V3526" t="str">
        <f t="shared" si="447"/>
        <v>Aug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1"/>
        <v>106</v>
      </c>
      <c r="P3527" s="5">
        <f t="shared" si="440"/>
        <v>75.714285714285708</v>
      </c>
      <c r="Q3527" t="str">
        <f t="shared" si="442"/>
        <v>theater</v>
      </c>
      <c r="R3527" t="str">
        <f t="shared" si="443"/>
        <v>plays</v>
      </c>
      <c r="S3527" s="10">
        <f t="shared" si="444"/>
        <v>42214.487337962964</v>
      </c>
      <c r="T3527" s="10">
        <f t="shared" si="445"/>
        <v>42225.458333333336</v>
      </c>
      <c r="U3527" s="11">
        <f t="shared" si="446"/>
        <v>2015</v>
      </c>
      <c r="V3527" t="str">
        <f t="shared" si="447"/>
        <v>Jul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1"/>
        <v>102</v>
      </c>
      <c r="P3528" s="5">
        <f t="shared" si="440"/>
        <v>99</v>
      </c>
      <c r="Q3528" t="str">
        <f t="shared" si="442"/>
        <v>theater</v>
      </c>
      <c r="R3528" t="str">
        <f t="shared" si="443"/>
        <v>plays</v>
      </c>
      <c r="S3528" s="10">
        <f t="shared" si="444"/>
        <v>42460.126979166664</v>
      </c>
      <c r="T3528" s="10">
        <f t="shared" si="445"/>
        <v>42488.040972222218</v>
      </c>
      <c r="U3528" s="11">
        <f t="shared" si="446"/>
        <v>2016</v>
      </c>
      <c r="V3528" t="str">
        <f t="shared" si="447"/>
        <v>Mar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1"/>
        <v>116.91666666666667</v>
      </c>
      <c r="P3529" s="5">
        <f t="shared" si="440"/>
        <v>81.569767441860463</v>
      </c>
      <c r="Q3529" t="str">
        <f t="shared" si="442"/>
        <v>theater</v>
      </c>
      <c r="R3529" t="str">
        <f t="shared" si="443"/>
        <v>plays</v>
      </c>
      <c r="S3529" s="10">
        <f t="shared" si="444"/>
        <v>42166.814872685187</v>
      </c>
      <c r="T3529" s="10">
        <f t="shared" si="445"/>
        <v>42195.957638888889</v>
      </c>
      <c r="U3529" s="11">
        <f t="shared" si="446"/>
        <v>2015</v>
      </c>
      <c r="V3529" t="str">
        <f t="shared" si="447"/>
        <v>Jun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1"/>
        <v>101.15151515151514</v>
      </c>
      <c r="P3530" s="5">
        <f t="shared" si="440"/>
        <v>45.108108108108105</v>
      </c>
      <c r="Q3530" t="str">
        <f t="shared" si="442"/>
        <v>theater</v>
      </c>
      <c r="R3530" t="str">
        <f t="shared" si="443"/>
        <v>plays</v>
      </c>
      <c r="S3530" s="10">
        <f t="shared" si="444"/>
        <v>42733.293032407404</v>
      </c>
      <c r="T3530" s="10">
        <f t="shared" si="445"/>
        <v>42753.293032407404</v>
      </c>
      <c r="U3530" s="11">
        <f t="shared" si="446"/>
        <v>2016</v>
      </c>
      <c r="V3530" t="str">
        <f t="shared" si="447"/>
        <v>Dec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1"/>
        <v>132</v>
      </c>
      <c r="P3531" s="5">
        <f t="shared" si="440"/>
        <v>36.666666666666664</v>
      </c>
      <c r="Q3531" t="str">
        <f t="shared" si="442"/>
        <v>theater</v>
      </c>
      <c r="R3531" t="str">
        <f t="shared" si="443"/>
        <v>plays</v>
      </c>
      <c r="S3531" s="10">
        <f t="shared" si="444"/>
        <v>42177.553449074076</v>
      </c>
      <c r="T3531" s="10">
        <f t="shared" si="445"/>
        <v>42197.833333333336</v>
      </c>
      <c r="U3531" s="11">
        <f t="shared" si="446"/>
        <v>2015</v>
      </c>
      <c r="V3531" t="str">
        <f t="shared" si="447"/>
        <v>Jun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1"/>
        <v>100</v>
      </c>
      <c r="P3532" s="5">
        <f t="shared" si="440"/>
        <v>125</v>
      </c>
      <c r="Q3532" t="str">
        <f t="shared" si="442"/>
        <v>theater</v>
      </c>
      <c r="R3532" t="str">
        <f t="shared" si="443"/>
        <v>plays</v>
      </c>
      <c r="S3532" s="10">
        <f t="shared" si="444"/>
        <v>42442.41501157407</v>
      </c>
      <c r="T3532" s="10">
        <f t="shared" si="445"/>
        <v>42470.624999999993</v>
      </c>
      <c r="U3532" s="11">
        <f t="shared" si="446"/>
        <v>2016</v>
      </c>
      <c r="V3532" t="str">
        <f t="shared" si="447"/>
        <v>Mar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1"/>
        <v>128</v>
      </c>
      <c r="P3533" s="5">
        <f t="shared" si="440"/>
        <v>49.230769230769234</v>
      </c>
      <c r="Q3533" t="str">
        <f t="shared" si="442"/>
        <v>theater</v>
      </c>
      <c r="R3533" t="str">
        <f t="shared" si="443"/>
        <v>plays</v>
      </c>
      <c r="S3533" s="10">
        <f t="shared" si="444"/>
        <v>42521.44599537037</v>
      </c>
      <c r="T3533" s="10">
        <f t="shared" si="445"/>
        <v>42551.44599537037</v>
      </c>
      <c r="U3533" s="11">
        <f t="shared" si="446"/>
        <v>2016</v>
      </c>
      <c r="V3533" t="str">
        <f t="shared" si="447"/>
        <v>May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1"/>
        <v>118.95833333333334</v>
      </c>
      <c r="P3534" s="5">
        <f t="shared" si="440"/>
        <v>42.296296296296298</v>
      </c>
      <c r="Q3534" t="str">
        <f t="shared" si="442"/>
        <v>theater</v>
      </c>
      <c r="R3534" t="str">
        <f t="shared" si="443"/>
        <v>plays</v>
      </c>
      <c r="S3534" s="10">
        <f t="shared" si="444"/>
        <v>41884.391516203701</v>
      </c>
      <c r="T3534" s="10">
        <f t="shared" si="445"/>
        <v>41899.957638888889</v>
      </c>
      <c r="U3534" s="11">
        <f t="shared" si="446"/>
        <v>2014</v>
      </c>
      <c r="V3534" t="str">
        <f t="shared" si="447"/>
        <v>Sep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1"/>
        <v>126.2</v>
      </c>
      <c r="P3535" s="5">
        <f t="shared" si="440"/>
        <v>78.875</v>
      </c>
      <c r="Q3535" t="str">
        <f t="shared" si="442"/>
        <v>theater</v>
      </c>
      <c r="R3535" t="str">
        <f t="shared" si="443"/>
        <v>plays</v>
      </c>
      <c r="S3535" s="10">
        <f t="shared" si="444"/>
        <v>42289.552858796298</v>
      </c>
      <c r="T3535" s="10">
        <f t="shared" si="445"/>
        <v>42319.594525462955</v>
      </c>
      <c r="U3535" s="11">
        <f t="shared" si="446"/>
        <v>2015</v>
      </c>
      <c r="V3535" t="str">
        <f t="shared" si="447"/>
        <v>Oct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1"/>
        <v>156.20000000000002</v>
      </c>
      <c r="P3536" s="5">
        <f t="shared" si="440"/>
        <v>38.284313725490193</v>
      </c>
      <c r="Q3536" t="str">
        <f t="shared" si="442"/>
        <v>theater</v>
      </c>
      <c r="R3536" t="str">
        <f t="shared" si="443"/>
        <v>plays</v>
      </c>
      <c r="S3536" s="10">
        <f t="shared" si="444"/>
        <v>42243.416932870365</v>
      </c>
      <c r="T3536" s="10">
        <f t="shared" si="445"/>
        <v>42278.416932870365</v>
      </c>
      <c r="U3536" s="11">
        <f t="shared" si="446"/>
        <v>2015</v>
      </c>
      <c r="V3536" t="str">
        <f t="shared" si="447"/>
        <v>Aug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1"/>
        <v>103.15</v>
      </c>
      <c r="P3537" s="5">
        <f t="shared" si="440"/>
        <v>44.847826086956523</v>
      </c>
      <c r="Q3537" t="str">
        <f t="shared" si="442"/>
        <v>theater</v>
      </c>
      <c r="R3537" t="str">
        <f t="shared" si="443"/>
        <v>plays</v>
      </c>
      <c r="S3537" s="10">
        <f t="shared" si="444"/>
        <v>42248.431828703695</v>
      </c>
      <c r="T3537" s="10">
        <f t="shared" si="445"/>
        <v>42279.541666666664</v>
      </c>
      <c r="U3537" s="11">
        <f t="shared" si="446"/>
        <v>2015</v>
      </c>
      <c r="V3537" t="str">
        <f t="shared" si="447"/>
        <v>Sep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1"/>
        <v>153.33333333333334</v>
      </c>
      <c r="P3538" s="5">
        <f t="shared" si="440"/>
        <v>13.529411764705882</v>
      </c>
      <c r="Q3538" t="str">
        <f t="shared" si="442"/>
        <v>theater</v>
      </c>
      <c r="R3538" t="str">
        <f t="shared" si="443"/>
        <v>plays</v>
      </c>
      <c r="S3538" s="10">
        <f t="shared" si="444"/>
        <v>42328.518807870372</v>
      </c>
      <c r="T3538" s="10">
        <f t="shared" si="445"/>
        <v>42358.290972222218</v>
      </c>
      <c r="U3538" s="11">
        <f t="shared" si="446"/>
        <v>2015</v>
      </c>
      <c r="V3538" t="str">
        <f t="shared" si="447"/>
        <v>Nov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1"/>
        <v>180.44444444444446</v>
      </c>
      <c r="P3539" s="5">
        <f t="shared" si="440"/>
        <v>43.5</v>
      </c>
      <c r="Q3539" t="str">
        <f t="shared" si="442"/>
        <v>theater</v>
      </c>
      <c r="R3539" t="str">
        <f t="shared" si="443"/>
        <v>plays</v>
      </c>
      <c r="S3539" s="10">
        <f t="shared" si="444"/>
        <v>41923.146018518513</v>
      </c>
      <c r="T3539" s="10">
        <f t="shared" si="445"/>
        <v>41960.124305555553</v>
      </c>
      <c r="U3539" s="11">
        <f t="shared" si="446"/>
        <v>2014</v>
      </c>
      <c r="V3539" t="str">
        <f t="shared" si="447"/>
        <v>Oct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1"/>
        <v>128.44999999999999</v>
      </c>
      <c r="P3540" s="5">
        <f t="shared" si="440"/>
        <v>30.951807228915662</v>
      </c>
      <c r="Q3540" t="str">
        <f t="shared" si="442"/>
        <v>theater</v>
      </c>
      <c r="R3540" t="str">
        <f t="shared" si="443"/>
        <v>plays</v>
      </c>
      <c r="S3540" s="10">
        <f t="shared" si="444"/>
        <v>42571.212268518517</v>
      </c>
      <c r="T3540" s="10">
        <f t="shared" si="445"/>
        <v>42599.212268518517</v>
      </c>
      <c r="U3540" s="11">
        <f t="shared" si="446"/>
        <v>2016</v>
      </c>
      <c r="V3540" t="str">
        <f t="shared" si="447"/>
        <v>Jul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1"/>
        <v>119.66666666666667</v>
      </c>
      <c r="P3541" s="5">
        <f t="shared" si="440"/>
        <v>55.230769230769234</v>
      </c>
      <c r="Q3541" t="str">
        <f t="shared" si="442"/>
        <v>theater</v>
      </c>
      <c r="R3541" t="str">
        <f t="shared" si="443"/>
        <v>plays</v>
      </c>
      <c r="S3541" s="10">
        <f t="shared" si="444"/>
        <v>42600.547708333332</v>
      </c>
      <c r="T3541" s="10">
        <f t="shared" si="445"/>
        <v>42621.547708333332</v>
      </c>
      <c r="U3541" s="11">
        <f t="shared" si="446"/>
        <v>2016</v>
      </c>
      <c r="V3541" t="str">
        <f t="shared" si="447"/>
        <v>Aug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1"/>
        <v>123</v>
      </c>
      <c r="P3542" s="5">
        <f t="shared" si="440"/>
        <v>46.125</v>
      </c>
      <c r="Q3542" t="str">
        <f t="shared" si="442"/>
        <v>theater</v>
      </c>
      <c r="R3542" t="str">
        <f t="shared" si="443"/>
        <v>plays</v>
      </c>
      <c r="S3542" s="10">
        <f t="shared" si="444"/>
        <v>42516.795034722221</v>
      </c>
      <c r="T3542" s="10">
        <f t="shared" si="445"/>
        <v>42546.795034722221</v>
      </c>
      <c r="U3542" s="11">
        <f t="shared" si="446"/>
        <v>2016</v>
      </c>
      <c r="V3542" t="str">
        <f t="shared" si="447"/>
        <v>May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1"/>
        <v>105</v>
      </c>
      <c r="P3543" s="5">
        <f t="shared" si="440"/>
        <v>39.375</v>
      </c>
      <c r="Q3543" t="str">
        <f t="shared" si="442"/>
        <v>theater</v>
      </c>
      <c r="R3543" t="str">
        <f t="shared" si="443"/>
        <v>plays</v>
      </c>
      <c r="S3543" s="10">
        <f t="shared" si="444"/>
        <v>42222.521701388883</v>
      </c>
      <c r="T3543" s="10">
        <f t="shared" si="445"/>
        <v>42247.521701388883</v>
      </c>
      <c r="U3543" s="11">
        <f t="shared" si="446"/>
        <v>2015</v>
      </c>
      <c r="V3543" t="str">
        <f t="shared" si="447"/>
        <v>Aug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1"/>
        <v>102.23636363636363</v>
      </c>
      <c r="P3544" s="5">
        <f t="shared" si="440"/>
        <v>66.152941176470591</v>
      </c>
      <c r="Q3544" t="str">
        <f t="shared" si="442"/>
        <v>theater</v>
      </c>
      <c r="R3544" t="str">
        <f t="shared" si="443"/>
        <v>plays</v>
      </c>
      <c r="S3544" s="10">
        <f t="shared" si="444"/>
        <v>41829.391458333332</v>
      </c>
      <c r="T3544" s="10">
        <f t="shared" si="445"/>
        <v>41889.391458333332</v>
      </c>
      <c r="U3544" s="11">
        <f t="shared" si="446"/>
        <v>2014</v>
      </c>
      <c r="V3544" t="str">
        <f t="shared" si="447"/>
        <v>Jul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1"/>
        <v>104.66666666666666</v>
      </c>
      <c r="P3545" s="5">
        <f t="shared" si="440"/>
        <v>54.137931034482762</v>
      </c>
      <c r="Q3545" t="str">
        <f t="shared" si="442"/>
        <v>theater</v>
      </c>
      <c r="R3545" t="str">
        <f t="shared" si="443"/>
        <v>plays</v>
      </c>
      <c r="S3545" s="10">
        <f t="shared" si="444"/>
        <v>42150.546979166662</v>
      </c>
      <c r="T3545" s="10">
        <f t="shared" si="445"/>
        <v>42180.546979166662</v>
      </c>
      <c r="U3545" s="11">
        <f t="shared" si="446"/>
        <v>2015</v>
      </c>
      <c r="V3545" t="str">
        <f t="shared" si="447"/>
        <v>May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1"/>
        <v>100</v>
      </c>
      <c r="P3546" s="5">
        <f t="shared" si="440"/>
        <v>104.16666666666667</v>
      </c>
      <c r="Q3546" t="str">
        <f t="shared" si="442"/>
        <v>theater</v>
      </c>
      <c r="R3546" t="str">
        <f t="shared" si="443"/>
        <v>plays</v>
      </c>
      <c r="S3546" s="10">
        <f t="shared" si="444"/>
        <v>42040.623344907406</v>
      </c>
      <c r="T3546" s="10">
        <f t="shared" si="445"/>
        <v>42070.623344907406</v>
      </c>
      <c r="U3546" s="11">
        <f t="shared" si="446"/>
        <v>2015</v>
      </c>
      <c r="V3546" t="str">
        <f t="shared" si="447"/>
        <v>Feb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1"/>
        <v>100.4</v>
      </c>
      <c r="P3547" s="5">
        <f t="shared" si="440"/>
        <v>31.375</v>
      </c>
      <c r="Q3547" t="str">
        <f t="shared" si="442"/>
        <v>theater</v>
      </c>
      <c r="R3547" t="str">
        <f t="shared" si="443"/>
        <v>plays</v>
      </c>
      <c r="S3547" s="10">
        <f t="shared" si="444"/>
        <v>42075.599062499998</v>
      </c>
      <c r="T3547" s="10">
        <f t="shared" si="445"/>
        <v>42105.599062499998</v>
      </c>
      <c r="U3547" s="11">
        <f t="shared" si="446"/>
        <v>2015</v>
      </c>
      <c r="V3547" t="str">
        <f t="shared" si="447"/>
        <v>Mar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1"/>
        <v>102.27272727272727</v>
      </c>
      <c r="P3548" s="5">
        <f t="shared" si="440"/>
        <v>59.210526315789473</v>
      </c>
      <c r="Q3548" t="str">
        <f t="shared" si="442"/>
        <v>theater</v>
      </c>
      <c r="R3548" t="str">
        <f t="shared" si="443"/>
        <v>plays</v>
      </c>
      <c r="S3548" s="10">
        <f t="shared" si="444"/>
        <v>42073.452361111107</v>
      </c>
      <c r="T3548" s="10">
        <f t="shared" si="445"/>
        <v>42094.957638888889</v>
      </c>
      <c r="U3548" s="11">
        <f t="shared" si="446"/>
        <v>2015</v>
      </c>
      <c r="V3548" t="str">
        <f t="shared" si="447"/>
        <v>Mar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1"/>
        <v>114.40928571428573</v>
      </c>
      <c r="P3549" s="5">
        <f t="shared" si="440"/>
        <v>119.17633928571429</v>
      </c>
      <c r="Q3549" t="str">
        <f t="shared" si="442"/>
        <v>theater</v>
      </c>
      <c r="R3549" t="str">
        <f t="shared" si="443"/>
        <v>plays</v>
      </c>
      <c r="S3549" s="10">
        <f t="shared" si="444"/>
        <v>42479.870381944442</v>
      </c>
      <c r="T3549" s="10">
        <f t="shared" si="445"/>
        <v>42503.957638888889</v>
      </c>
      <c r="U3549" s="11">
        <f t="shared" si="446"/>
        <v>2016</v>
      </c>
      <c r="V3549" t="str">
        <f t="shared" si="447"/>
        <v>Apr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1"/>
        <v>101.9047619047619</v>
      </c>
      <c r="P3550" s="5">
        <f t="shared" si="440"/>
        <v>164.61538461538461</v>
      </c>
      <c r="Q3550" t="str">
        <f t="shared" si="442"/>
        <v>theater</v>
      </c>
      <c r="R3550" t="str">
        <f t="shared" si="443"/>
        <v>plays</v>
      </c>
      <c r="S3550" s="10">
        <f t="shared" si="444"/>
        <v>42411.733958333331</v>
      </c>
      <c r="T3550" s="10">
        <f t="shared" si="445"/>
        <v>42433.833333333336</v>
      </c>
      <c r="U3550" s="11">
        <f t="shared" si="446"/>
        <v>2016</v>
      </c>
      <c r="V3550" t="str">
        <f t="shared" si="447"/>
        <v>Feb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1"/>
        <v>102</v>
      </c>
      <c r="P3551" s="5">
        <f t="shared" si="440"/>
        <v>24.285714285714285</v>
      </c>
      <c r="Q3551" t="str">
        <f t="shared" si="442"/>
        <v>theater</v>
      </c>
      <c r="R3551" t="str">
        <f t="shared" si="443"/>
        <v>plays</v>
      </c>
      <c r="S3551" s="10">
        <f t="shared" si="444"/>
        <v>42223.186030092591</v>
      </c>
      <c r="T3551" s="10">
        <f t="shared" si="445"/>
        <v>42251.186030092591</v>
      </c>
      <c r="U3551" s="11">
        <f t="shared" si="446"/>
        <v>2015</v>
      </c>
      <c r="V3551" t="str">
        <f t="shared" si="447"/>
        <v>Aug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1"/>
        <v>104.80000000000001</v>
      </c>
      <c r="P3552" s="5">
        <f t="shared" si="440"/>
        <v>40.9375</v>
      </c>
      <c r="Q3552" t="str">
        <f t="shared" si="442"/>
        <v>theater</v>
      </c>
      <c r="R3552" t="str">
        <f t="shared" si="443"/>
        <v>plays</v>
      </c>
      <c r="S3552" s="10">
        <f t="shared" si="444"/>
        <v>42462.685162037036</v>
      </c>
      <c r="T3552" s="10">
        <f t="shared" si="445"/>
        <v>42492.685162037036</v>
      </c>
      <c r="U3552" s="11">
        <f t="shared" si="446"/>
        <v>2016</v>
      </c>
      <c r="V3552" t="str">
        <f t="shared" si="447"/>
        <v>Apr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1"/>
        <v>101.83333333333333</v>
      </c>
      <c r="P3553" s="5">
        <f t="shared" si="440"/>
        <v>61.1</v>
      </c>
      <c r="Q3553" t="str">
        <f t="shared" si="442"/>
        <v>theater</v>
      </c>
      <c r="R3553" t="str">
        <f t="shared" si="443"/>
        <v>plays</v>
      </c>
      <c r="S3553" s="10">
        <f t="shared" si="444"/>
        <v>41753.307523148142</v>
      </c>
      <c r="T3553" s="10">
        <f t="shared" si="445"/>
        <v>41781.713194444441</v>
      </c>
      <c r="U3553" s="11">
        <f t="shared" si="446"/>
        <v>2014</v>
      </c>
      <c r="V3553" t="str">
        <f t="shared" si="447"/>
        <v>Apr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1"/>
        <v>100</v>
      </c>
      <c r="P3554" s="5">
        <f t="shared" si="440"/>
        <v>38.65</v>
      </c>
      <c r="Q3554" t="str">
        <f t="shared" si="442"/>
        <v>theater</v>
      </c>
      <c r="R3554" t="str">
        <f t="shared" si="443"/>
        <v>plays</v>
      </c>
      <c r="S3554" s="10">
        <f t="shared" si="444"/>
        <v>41788.378749999996</v>
      </c>
      <c r="T3554" s="10">
        <f t="shared" si="445"/>
        <v>41818.378749999996</v>
      </c>
      <c r="U3554" s="11">
        <f t="shared" si="446"/>
        <v>2014</v>
      </c>
      <c r="V3554" t="str">
        <f t="shared" si="447"/>
        <v>May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1"/>
        <v>106.27272727272728</v>
      </c>
      <c r="P3555" s="5">
        <f t="shared" si="440"/>
        <v>56.20192307692308</v>
      </c>
      <c r="Q3555" t="str">
        <f t="shared" si="442"/>
        <v>theater</v>
      </c>
      <c r="R3555" t="str">
        <f t="shared" si="443"/>
        <v>plays</v>
      </c>
      <c r="S3555" s="10">
        <f t="shared" si="444"/>
        <v>42195.820370370369</v>
      </c>
      <c r="T3555" s="10">
        <f t="shared" si="445"/>
        <v>42227.791666666664</v>
      </c>
      <c r="U3555" s="11">
        <f t="shared" si="446"/>
        <v>2015</v>
      </c>
      <c r="V3555" t="str">
        <f t="shared" si="447"/>
        <v>Jul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1"/>
        <v>113.42219999999999</v>
      </c>
      <c r="P3556" s="5">
        <f t="shared" si="440"/>
        <v>107.00207547169811</v>
      </c>
      <c r="Q3556" t="str">
        <f t="shared" si="442"/>
        <v>theater</v>
      </c>
      <c r="R3556" t="str">
        <f t="shared" si="443"/>
        <v>plays</v>
      </c>
      <c r="S3556" s="10">
        <f t="shared" si="444"/>
        <v>42015.842118055552</v>
      </c>
      <c r="T3556" s="10">
        <f t="shared" si="445"/>
        <v>42046.499999999993</v>
      </c>
      <c r="U3556" s="11">
        <f t="shared" si="446"/>
        <v>2015</v>
      </c>
      <c r="V3556" t="str">
        <f t="shared" si="447"/>
        <v>Jan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1"/>
        <v>100</v>
      </c>
      <c r="P3557" s="5">
        <f t="shared" si="440"/>
        <v>171.42857142857142</v>
      </c>
      <c r="Q3557" t="str">
        <f t="shared" si="442"/>
        <v>theater</v>
      </c>
      <c r="R3557" t="str">
        <f t="shared" si="443"/>
        <v>plays</v>
      </c>
      <c r="S3557" s="10">
        <f t="shared" si="444"/>
        <v>42661.233726851853</v>
      </c>
      <c r="T3557" s="10">
        <f t="shared" si="445"/>
        <v>42691.27539351851</v>
      </c>
      <c r="U3557" s="11">
        <f t="shared" si="446"/>
        <v>2016</v>
      </c>
      <c r="V3557" t="str">
        <f t="shared" si="447"/>
        <v>Oct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1"/>
        <v>100.45454545454547</v>
      </c>
      <c r="P3558" s="5">
        <f t="shared" si="440"/>
        <v>110.5</v>
      </c>
      <c r="Q3558" t="str">
        <f t="shared" si="442"/>
        <v>theater</v>
      </c>
      <c r="R3558" t="str">
        <f t="shared" si="443"/>
        <v>plays</v>
      </c>
      <c r="S3558" s="10">
        <f t="shared" si="444"/>
        <v>41808.441249999996</v>
      </c>
      <c r="T3558" s="10">
        <f t="shared" si="445"/>
        <v>41868.441249999996</v>
      </c>
      <c r="U3558" s="11">
        <f t="shared" si="446"/>
        <v>2014</v>
      </c>
      <c r="V3558" t="str">
        <f t="shared" si="447"/>
        <v>Jun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1"/>
        <v>100.03599999999999</v>
      </c>
      <c r="P3559" s="5">
        <f t="shared" si="440"/>
        <v>179.27598566308242</v>
      </c>
      <c r="Q3559" t="str">
        <f t="shared" si="442"/>
        <v>theater</v>
      </c>
      <c r="R3559" t="str">
        <f t="shared" si="443"/>
        <v>plays</v>
      </c>
      <c r="S3559" s="10">
        <f t="shared" si="444"/>
        <v>41730.068414351852</v>
      </c>
      <c r="T3559" s="10">
        <f t="shared" si="445"/>
        <v>41764.068414351852</v>
      </c>
      <c r="U3559" s="11">
        <f t="shared" si="446"/>
        <v>2014</v>
      </c>
      <c r="V3559" t="str">
        <f t="shared" si="447"/>
        <v>Apr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1"/>
        <v>144</v>
      </c>
      <c r="P3560" s="5">
        <f t="shared" si="440"/>
        <v>22.90909090909091</v>
      </c>
      <c r="Q3560" t="str">
        <f t="shared" si="442"/>
        <v>theater</v>
      </c>
      <c r="R3560" t="str">
        <f t="shared" si="443"/>
        <v>plays</v>
      </c>
      <c r="S3560" s="10">
        <f t="shared" si="444"/>
        <v>42139.608506944445</v>
      </c>
      <c r="T3560" s="10">
        <f t="shared" si="445"/>
        <v>42181.666666666664</v>
      </c>
      <c r="U3560" s="11">
        <f t="shared" si="446"/>
        <v>2015</v>
      </c>
      <c r="V3560" t="str">
        <f t="shared" si="447"/>
        <v>May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1"/>
        <v>103.49999999999999</v>
      </c>
      <c r="P3561" s="5">
        <f t="shared" si="440"/>
        <v>43.125</v>
      </c>
      <c r="Q3561" t="str">
        <f t="shared" si="442"/>
        <v>theater</v>
      </c>
      <c r="R3561" t="str">
        <f t="shared" si="443"/>
        <v>plays</v>
      </c>
      <c r="S3561" s="10">
        <f t="shared" si="444"/>
        <v>42193.887824074067</v>
      </c>
      <c r="T3561" s="10">
        <f t="shared" si="445"/>
        <v>42216.165277777771</v>
      </c>
      <c r="U3561" s="11">
        <f t="shared" si="446"/>
        <v>2015</v>
      </c>
      <c r="V3561" t="str">
        <f t="shared" si="447"/>
        <v>Jul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1"/>
        <v>108.43750000000001</v>
      </c>
      <c r="P3562" s="5">
        <f t="shared" si="440"/>
        <v>46.891891891891895</v>
      </c>
      <c r="Q3562" t="str">
        <f t="shared" si="442"/>
        <v>theater</v>
      </c>
      <c r="R3562" t="str">
        <f t="shared" si="443"/>
        <v>plays</v>
      </c>
      <c r="S3562" s="10">
        <f t="shared" si="444"/>
        <v>42115.681319444448</v>
      </c>
      <c r="T3562" s="10">
        <f t="shared" si="445"/>
        <v>42150.906249999993</v>
      </c>
      <c r="U3562" s="11">
        <f t="shared" si="446"/>
        <v>2015</v>
      </c>
      <c r="V3562" t="str">
        <f t="shared" si="447"/>
        <v>Apr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1"/>
        <v>102.4</v>
      </c>
      <c r="P3563" s="5">
        <f t="shared" si="440"/>
        <v>47.407407407407405</v>
      </c>
      <c r="Q3563" t="str">
        <f t="shared" si="442"/>
        <v>theater</v>
      </c>
      <c r="R3563" t="str">
        <f t="shared" si="443"/>
        <v>plays</v>
      </c>
      <c r="S3563" s="10">
        <f t="shared" si="444"/>
        <v>42203.471967592595</v>
      </c>
      <c r="T3563" s="10">
        <f t="shared" si="445"/>
        <v>42221.566666666658</v>
      </c>
      <c r="U3563" s="11">
        <f t="shared" si="446"/>
        <v>2015</v>
      </c>
      <c r="V3563" t="str">
        <f t="shared" si="447"/>
        <v>Jul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1"/>
        <v>148.88888888888889</v>
      </c>
      <c r="P3564" s="5">
        <f t="shared" si="440"/>
        <v>15.129032258064516</v>
      </c>
      <c r="Q3564" t="str">
        <f t="shared" si="442"/>
        <v>theater</v>
      </c>
      <c r="R3564" t="str">
        <f t="shared" si="443"/>
        <v>plays</v>
      </c>
      <c r="S3564" s="10">
        <f t="shared" si="444"/>
        <v>42433.553553240738</v>
      </c>
      <c r="T3564" s="10">
        <f t="shared" si="445"/>
        <v>42442.708333333336</v>
      </c>
      <c r="U3564" s="11">
        <f t="shared" si="446"/>
        <v>2016</v>
      </c>
      <c r="V3564" t="str">
        <f t="shared" si="447"/>
        <v>Mar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1"/>
        <v>105.49000000000002</v>
      </c>
      <c r="P3565" s="5">
        <f t="shared" si="440"/>
        <v>21.098000000000003</v>
      </c>
      <c r="Q3565" t="str">
        <f t="shared" si="442"/>
        <v>theater</v>
      </c>
      <c r="R3565" t="str">
        <f t="shared" si="443"/>
        <v>plays</v>
      </c>
      <c r="S3565" s="10">
        <f t="shared" si="444"/>
        <v>42555.46361111111</v>
      </c>
      <c r="T3565" s="10">
        <f t="shared" si="445"/>
        <v>42583.583333333336</v>
      </c>
      <c r="U3565" s="11">
        <f t="shared" si="446"/>
        <v>2016</v>
      </c>
      <c r="V3565" t="str">
        <f t="shared" si="447"/>
        <v>Jul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1"/>
        <v>100.49999999999999</v>
      </c>
      <c r="P3566" s="5">
        <f t="shared" si="440"/>
        <v>59.117647058823529</v>
      </c>
      <c r="Q3566" t="str">
        <f t="shared" si="442"/>
        <v>theater</v>
      </c>
      <c r="R3566" t="str">
        <f t="shared" si="443"/>
        <v>plays</v>
      </c>
      <c r="S3566" s="10">
        <f t="shared" si="444"/>
        <v>42236.414918981485</v>
      </c>
      <c r="T3566" s="10">
        <f t="shared" si="445"/>
        <v>42282.458333333336</v>
      </c>
      <c r="U3566" s="11">
        <f t="shared" si="446"/>
        <v>2015</v>
      </c>
      <c r="V3566" t="str">
        <f t="shared" si="447"/>
        <v>Aug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1"/>
        <v>130.55555555555557</v>
      </c>
      <c r="P3567" s="5">
        <f t="shared" si="440"/>
        <v>97.916666666666671</v>
      </c>
      <c r="Q3567" t="str">
        <f t="shared" si="442"/>
        <v>theater</v>
      </c>
      <c r="R3567" t="str">
        <f t="shared" si="443"/>
        <v>plays</v>
      </c>
      <c r="S3567" s="10">
        <f t="shared" si="444"/>
        <v>41974.534814814811</v>
      </c>
      <c r="T3567" s="10">
        <f t="shared" si="445"/>
        <v>42004.534814814811</v>
      </c>
      <c r="U3567" s="11">
        <f t="shared" si="446"/>
        <v>2014</v>
      </c>
      <c r="V3567" t="str">
        <f t="shared" si="447"/>
        <v>Dec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1"/>
        <v>104.75000000000001</v>
      </c>
      <c r="P3568" s="5">
        <f t="shared" si="440"/>
        <v>55.131578947368418</v>
      </c>
      <c r="Q3568" t="str">
        <f t="shared" si="442"/>
        <v>theater</v>
      </c>
      <c r="R3568" t="str">
        <f t="shared" si="443"/>
        <v>plays</v>
      </c>
      <c r="S3568" s="10">
        <f t="shared" si="444"/>
        <v>41997.299571759257</v>
      </c>
      <c r="T3568" s="10">
        <f t="shared" si="445"/>
        <v>42027.299571759257</v>
      </c>
      <c r="U3568" s="11">
        <f t="shared" si="446"/>
        <v>2014</v>
      </c>
      <c r="V3568" t="str">
        <f t="shared" si="447"/>
        <v>Dec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1"/>
        <v>108.80000000000001</v>
      </c>
      <c r="P3569" s="5">
        <f t="shared" si="440"/>
        <v>26.536585365853657</v>
      </c>
      <c r="Q3569" t="str">
        <f t="shared" si="442"/>
        <v>theater</v>
      </c>
      <c r="R3569" t="str">
        <f t="shared" si="443"/>
        <v>plays</v>
      </c>
      <c r="S3569" s="10">
        <f t="shared" si="444"/>
        <v>42135.602361111109</v>
      </c>
      <c r="T3569" s="10">
        <f t="shared" si="445"/>
        <v>42165.602361111109</v>
      </c>
      <c r="U3569" s="11">
        <f t="shared" si="446"/>
        <v>2015</v>
      </c>
      <c r="V3569" t="str">
        <f t="shared" si="447"/>
        <v>May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1"/>
        <v>111.00000000000001</v>
      </c>
      <c r="P3570" s="5">
        <f t="shared" si="440"/>
        <v>58.421052631578945</v>
      </c>
      <c r="Q3570" t="str">
        <f t="shared" si="442"/>
        <v>theater</v>
      </c>
      <c r="R3570" t="str">
        <f t="shared" si="443"/>
        <v>plays</v>
      </c>
      <c r="S3570" s="10">
        <f t="shared" si="444"/>
        <v>41869.532337962963</v>
      </c>
      <c r="T3570" s="10">
        <f t="shared" si="445"/>
        <v>41899.532337962963</v>
      </c>
      <c r="U3570" s="11">
        <f t="shared" si="446"/>
        <v>2014</v>
      </c>
      <c r="V3570" t="str">
        <f t="shared" si="447"/>
        <v>Aug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1"/>
        <v>100.47999999999999</v>
      </c>
      <c r="P3571" s="5">
        <f t="shared" si="440"/>
        <v>122.53658536585365</v>
      </c>
      <c r="Q3571" t="str">
        <f t="shared" si="442"/>
        <v>theater</v>
      </c>
      <c r="R3571" t="str">
        <f t="shared" si="443"/>
        <v>plays</v>
      </c>
      <c r="S3571" s="10">
        <f t="shared" si="444"/>
        <v>41982.480277777773</v>
      </c>
      <c r="T3571" s="10">
        <f t="shared" si="445"/>
        <v>42012.480277777773</v>
      </c>
      <c r="U3571" s="11">
        <f t="shared" si="446"/>
        <v>2014</v>
      </c>
      <c r="V3571" t="str">
        <f t="shared" si="447"/>
        <v>Dec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1"/>
        <v>114.35</v>
      </c>
      <c r="P3572" s="5">
        <f t="shared" si="440"/>
        <v>87.961538461538467</v>
      </c>
      <c r="Q3572" t="str">
        <f t="shared" si="442"/>
        <v>theater</v>
      </c>
      <c r="R3572" t="str">
        <f t="shared" si="443"/>
        <v>plays</v>
      </c>
      <c r="S3572" s="10">
        <f t="shared" si="444"/>
        <v>41976.123645833337</v>
      </c>
      <c r="T3572" s="10">
        <f t="shared" si="445"/>
        <v>42004.083333333336</v>
      </c>
      <c r="U3572" s="11">
        <f t="shared" si="446"/>
        <v>2014</v>
      </c>
      <c r="V3572" t="str">
        <f t="shared" si="447"/>
        <v>Dec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1"/>
        <v>122.06666666666666</v>
      </c>
      <c r="P3573" s="5">
        <f t="shared" si="440"/>
        <v>73.239999999999995</v>
      </c>
      <c r="Q3573" t="str">
        <f t="shared" si="442"/>
        <v>theater</v>
      </c>
      <c r="R3573" t="str">
        <f t="shared" si="443"/>
        <v>plays</v>
      </c>
      <c r="S3573" s="10">
        <f t="shared" si="444"/>
        <v>41912.650613425925</v>
      </c>
      <c r="T3573" s="10">
        <f t="shared" si="445"/>
        <v>41942.650613425925</v>
      </c>
      <c r="U3573" s="11">
        <f t="shared" si="446"/>
        <v>2014</v>
      </c>
      <c r="V3573" t="str">
        <f t="shared" si="447"/>
        <v>Sep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1"/>
        <v>100</v>
      </c>
      <c r="P3574" s="5">
        <f t="shared" si="440"/>
        <v>55.555555555555557</v>
      </c>
      <c r="Q3574" t="str">
        <f t="shared" si="442"/>
        <v>theater</v>
      </c>
      <c r="R3574" t="str">
        <f t="shared" si="443"/>
        <v>plays</v>
      </c>
      <c r="S3574" s="10">
        <f t="shared" si="444"/>
        <v>42146.36206018518</v>
      </c>
      <c r="T3574" s="10">
        <f t="shared" si="445"/>
        <v>42176.36206018518</v>
      </c>
      <c r="U3574" s="11">
        <f t="shared" si="446"/>
        <v>2015</v>
      </c>
      <c r="V3574" t="str">
        <f t="shared" si="447"/>
        <v>May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1"/>
        <v>102.8</v>
      </c>
      <c r="P3575" s="5">
        <f t="shared" si="440"/>
        <v>39.53846153846154</v>
      </c>
      <c r="Q3575" t="str">
        <f t="shared" si="442"/>
        <v>theater</v>
      </c>
      <c r="R3575" t="str">
        <f t="shared" si="443"/>
        <v>plays</v>
      </c>
      <c r="S3575" s="10">
        <f t="shared" si="444"/>
        <v>41921.167199074072</v>
      </c>
      <c r="T3575" s="10">
        <f t="shared" si="445"/>
        <v>41951.208865740737</v>
      </c>
      <c r="U3575" s="11">
        <f t="shared" si="446"/>
        <v>2014</v>
      </c>
      <c r="V3575" t="str">
        <f t="shared" si="447"/>
        <v>Oct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1"/>
        <v>106.12068965517241</v>
      </c>
      <c r="P3576" s="5">
        <f t="shared" si="440"/>
        <v>136.77777777777777</v>
      </c>
      <c r="Q3576" t="str">
        <f t="shared" si="442"/>
        <v>theater</v>
      </c>
      <c r="R3576" t="str">
        <f t="shared" si="443"/>
        <v>plays</v>
      </c>
      <c r="S3576" s="10">
        <f t="shared" si="444"/>
        <v>41926.734351851846</v>
      </c>
      <c r="T3576" s="10">
        <f t="shared" si="445"/>
        <v>41956.776018518511</v>
      </c>
      <c r="U3576" s="11">
        <f t="shared" si="446"/>
        <v>2014</v>
      </c>
      <c r="V3576" t="str">
        <f t="shared" si="447"/>
        <v>Oct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1"/>
        <v>101.33000000000001</v>
      </c>
      <c r="P3577" s="5">
        <f t="shared" si="440"/>
        <v>99.343137254901961</v>
      </c>
      <c r="Q3577" t="str">
        <f t="shared" si="442"/>
        <v>theater</v>
      </c>
      <c r="R3577" t="str">
        <f t="shared" si="443"/>
        <v>plays</v>
      </c>
      <c r="S3577" s="10">
        <f t="shared" si="444"/>
        <v>42561.575543981475</v>
      </c>
      <c r="T3577" s="10">
        <f t="shared" si="445"/>
        <v>42592.957638888889</v>
      </c>
      <c r="U3577" s="11">
        <f t="shared" si="446"/>
        <v>2016</v>
      </c>
      <c r="V3577" t="str">
        <f t="shared" si="447"/>
        <v>Jul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1"/>
        <v>100</v>
      </c>
      <c r="P3578" s="5">
        <f t="shared" si="440"/>
        <v>20</v>
      </c>
      <c r="Q3578" t="str">
        <f t="shared" si="442"/>
        <v>theater</v>
      </c>
      <c r="R3578" t="str">
        <f t="shared" si="443"/>
        <v>plays</v>
      </c>
      <c r="S3578" s="10">
        <f t="shared" si="444"/>
        <v>42649.340902777774</v>
      </c>
      <c r="T3578" s="10">
        <f t="shared" si="445"/>
        <v>42709.382569444446</v>
      </c>
      <c r="U3578" s="11">
        <f t="shared" si="446"/>
        <v>2016</v>
      </c>
      <c r="V3578" t="str">
        <f t="shared" si="447"/>
        <v>Oct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1"/>
        <v>130</v>
      </c>
      <c r="P3579" s="5">
        <f t="shared" si="440"/>
        <v>28.888888888888889</v>
      </c>
      <c r="Q3579" t="str">
        <f t="shared" si="442"/>
        <v>theater</v>
      </c>
      <c r="R3579" t="str">
        <f t="shared" si="443"/>
        <v>plays</v>
      </c>
      <c r="S3579" s="10">
        <f t="shared" si="444"/>
        <v>42093.578506944446</v>
      </c>
      <c r="T3579" s="10">
        <f t="shared" si="445"/>
        <v>42120.061111111114</v>
      </c>
      <c r="U3579" s="11">
        <f t="shared" si="446"/>
        <v>2015</v>
      </c>
      <c r="V3579" t="str">
        <f t="shared" si="447"/>
        <v>Mar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1"/>
        <v>100.01333333333334</v>
      </c>
      <c r="P3580" s="5">
        <f t="shared" si="440"/>
        <v>40.545945945945945</v>
      </c>
      <c r="Q3580" t="str">
        <f t="shared" si="442"/>
        <v>theater</v>
      </c>
      <c r="R3580" t="str">
        <f t="shared" si="443"/>
        <v>plays</v>
      </c>
      <c r="S3580" s="10">
        <f t="shared" si="444"/>
        <v>42460.525196759256</v>
      </c>
      <c r="T3580" s="10">
        <f t="shared" si="445"/>
        <v>42490.525196759256</v>
      </c>
      <c r="U3580" s="11">
        <f t="shared" si="446"/>
        <v>2016</v>
      </c>
      <c r="V3580" t="str">
        <f t="shared" si="447"/>
        <v>Mar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1"/>
        <v>100</v>
      </c>
      <c r="P3581" s="5">
        <f t="shared" si="440"/>
        <v>35.714285714285715</v>
      </c>
      <c r="Q3581" t="str">
        <f t="shared" si="442"/>
        <v>theater</v>
      </c>
      <c r="R3581" t="str">
        <f t="shared" si="443"/>
        <v>plays</v>
      </c>
      <c r="S3581" s="10">
        <f t="shared" si="444"/>
        <v>42430.553888888891</v>
      </c>
      <c r="T3581" s="10">
        <f t="shared" si="445"/>
        <v>42460.51222222222</v>
      </c>
      <c r="U3581" s="11">
        <f t="shared" si="446"/>
        <v>2016</v>
      </c>
      <c r="V3581" t="str">
        <f t="shared" si="447"/>
        <v>Mar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1"/>
        <v>113.88888888888889</v>
      </c>
      <c r="P3582" s="5">
        <f t="shared" si="440"/>
        <v>37.962962962962962</v>
      </c>
      <c r="Q3582" t="str">
        <f t="shared" si="442"/>
        <v>theater</v>
      </c>
      <c r="R3582" t="str">
        <f t="shared" si="443"/>
        <v>plays</v>
      </c>
      <c r="S3582" s="10">
        <f t="shared" si="444"/>
        <v>42025.967847222222</v>
      </c>
      <c r="T3582" s="10">
        <f t="shared" si="445"/>
        <v>42063.999305555553</v>
      </c>
      <c r="U3582" s="11">
        <f t="shared" si="446"/>
        <v>2015</v>
      </c>
      <c r="V3582" t="str">
        <f t="shared" si="447"/>
        <v>Jan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1"/>
        <v>100</v>
      </c>
      <c r="P3583" s="5">
        <f t="shared" si="440"/>
        <v>33.333333333333336</v>
      </c>
      <c r="Q3583" t="str">
        <f t="shared" si="442"/>
        <v>theater</v>
      </c>
      <c r="R3583" t="str">
        <f t="shared" si="443"/>
        <v>plays</v>
      </c>
      <c r="S3583" s="10">
        <f t="shared" si="444"/>
        <v>41836.26284722222</v>
      </c>
      <c r="T3583" s="10">
        <f t="shared" si="445"/>
        <v>41850.26284722222</v>
      </c>
      <c r="U3583" s="11">
        <f t="shared" si="446"/>
        <v>2014</v>
      </c>
      <c r="V3583" t="str">
        <f t="shared" si="447"/>
        <v>Jul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1"/>
        <v>287</v>
      </c>
      <c r="P3584" s="5">
        <f t="shared" si="440"/>
        <v>58.571428571428569</v>
      </c>
      <c r="Q3584" t="str">
        <f t="shared" si="442"/>
        <v>theater</v>
      </c>
      <c r="R3584" t="str">
        <f t="shared" si="443"/>
        <v>plays</v>
      </c>
      <c r="S3584" s="10">
        <f t="shared" si="444"/>
        <v>42450.887523148143</v>
      </c>
      <c r="T3584" s="10">
        <f t="shared" si="445"/>
        <v>42464.887523148143</v>
      </c>
      <c r="U3584" s="11">
        <f t="shared" si="446"/>
        <v>2016</v>
      </c>
      <c r="V3584" t="str">
        <f t="shared" si="447"/>
        <v>Mar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1"/>
        <v>108.5</v>
      </c>
      <c r="P3585" s="5">
        <f t="shared" si="440"/>
        <v>135.625</v>
      </c>
      <c r="Q3585" t="str">
        <f t="shared" si="442"/>
        <v>theater</v>
      </c>
      <c r="R3585" t="str">
        <f t="shared" si="443"/>
        <v>plays</v>
      </c>
      <c r="S3585" s="10">
        <f t="shared" si="444"/>
        <v>42418.217650462961</v>
      </c>
      <c r="T3585" s="10">
        <f t="shared" si="445"/>
        <v>42478.175983796296</v>
      </c>
      <c r="U3585" s="11">
        <f t="shared" si="446"/>
        <v>2016</v>
      </c>
      <c r="V3585" t="str">
        <f t="shared" si="447"/>
        <v>Feb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1"/>
        <v>115.5</v>
      </c>
      <c r="P3586" s="5">
        <f t="shared" ref="P3586:P3649" si="448">IFERROR(E3586/L3586,0)</f>
        <v>30.9375</v>
      </c>
      <c r="Q3586" t="str">
        <f t="shared" si="442"/>
        <v>theater</v>
      </c>
      <c r="R3586" t="str">
        <f t="shared" si="443"/>
        <v>plays</v>
      </c>
      <c r="S3586" s="10">
        <f t="shared" si="444"/>
        <v>42168.108148148145</v>
      </c>
      <c r="T3586" s="10">
        <f t="shared" si="445"/>
        <v>42198.108148148145</v>
      </c>
      <c r="U3586" s="11">
        <f t="shared" si="446"/>
        <v>2015</v>
      </c>
      <c r="V3586" t="str">
        <f t="shared" si="447"/>
        <v>Jun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9">(E3587/D3587)*100</f>
        <v>119.11764705882352</v>
      </c>
      <c r="P3587" s="5">
        <f t="shared" si="448"/>
        <v>176.08695652173913</v>
      </c>
      <c r="Q3587" t="str">
        <f t="shared" ref="Q3587:Q3650" si="450">LEFT(N3587,FIND("/",N3587)-1)</f>
        <v>theater</v>
      </c>
      <c r="R3587" t="str">
        <f t="shared" ref="R3587:R3650" si="451">MID(N3587,FIND("/",N3587)+1,9999)</f>
        <v>plays</v>
      </c>
      <c r="S3587" s="10">
        <f t="shared" ref="S3587:S3650" si="452">(((J3587/60)/60)/24)+DATE(1970,1,1)+(-5/24)</f>
        <v>41964.507986111108</v>
      </c>
      <c r="T3587" s="10">
        <f t="shared" ref="T3587:T3650" si="453">(((I3587/60)/60)/24)+DATE(1970,1,1)+(-5/24)</f>
        <v>41994.507986111108</v>
      </c>
      <c r="U3587" s="11">
        <f t="shared" ref="U3587:U3650" si="454">YEAR(S3587)</f>
        <v>2014</v>
      </c>
      <c r="V3587" t="str">
        <f t="shared" ref="V3587:V3650" si="455">TEXT(S3587, "mmm")</f>
        <v>Nov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9"/>
        <v>109.42666666666668</v>
      </c>
      <c r="P3588" s="5">
        <f t="shared" si="448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2"/>
        <v>42576.489236111105</v>
      </c>
      <c r="T3588" s="10">
        <f t="shared" si="453"/>
        <v>42636.489236111105</v>
      </c>
      <c r="U3588" s="11">
        <f t="shared" si="454"/>
        <v>2016</v>
      </c>
      <c r="V3588" t="str">
        <f t="shared" si="455"/>
        <v>Jul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9"/>
        <v>126.6</v>
      </c>
      <c r="P3589" s="5">
        <f t="shared" si="448"/>
        <v>22.607142857142858</v>
      </c>
      <c r="Q3589" t="str">
        <f t="shared" si="450"/>
        <v>theater</v>
      </c>
      <c r="R3589" t="str">
        <f t="shared" si="451"/>
        <v>plays</v>
      </c>
      <c r="S3589" s="10">
        <f t="shared" si="452"/>
        <v>42503.331643518519</v>
      </c>
      <c r="T3589" s="10">
        <f t="shared" si="453"/>
        <v>42548.583333333336</v>
      </c>
      <c r="U3589" s="11">
        <f t="shared" si="454"/>
        <v>2016</v>
      </c>
      <c r="V3589" t="str">
        <f t="shared" si="455"/>
        <v>May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9"/>
        <v>100.49999999999999</v>
      </c>
      <c r="P3590" s="5">
        <f t="shared" si="448"/>
        <v>18.272727272727273</v>
      </c>
      <c r="Q3590" t="str">
        <f t="shared" si="450"/>
        <v>theater</v>
      </c>
      <c r="R3590" t="str">
        <f t="shared" si="451"/>
        <v>plays</v>
      </c>
      <c r="S3590" s="10">
        <f t="shared" si="452"/>
        <v>42101.620486111111</v>
      </c>
      <c r="T3590" s="10">
        <f t="shared" si="453"/>
        <v>42123.749999999993</v>
      </c>
      <c r="U3590" s="11">
        <f t="shared" si="454"/>
        <v>2015</v>
      </c>
      <c r="V3590" t="str">
        <f t="shared" si="455"/>
        <v>Apr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9"/>
        <v>127.49999999999999</v>
      </c>
      <c r="P3591" s="5">
        <f t="shared" si="448"/>
        <v>82.258064516129039</v>
      </c>
      <c r="Q3591" t="str">
        <f t="shared" si="450"/>
        <v>theater</v>
      </c>
      <c r="R3591" t="str">
        <f t="shared" si="451"/>
        <v>plays</v>
      </c>
      <c r="S3591" s="10">
        <f t="shared" si="452"/>
        <v>42125.439201388886</v>
      </c>
      <c r="T3591" s="10">
        <f t="shared" si="453"/>
        <v>42150.439201388886</v>
      </c>
      <c r="U3591" s="11">
        <f t="shared" si="454"/>
        <v>2015</v>
      </c>
      <c r="V3591" t="str">
        <f t="shared" si="455"/>
        <v>May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9"/>
        <v>100.05999999999999</v>
      </c>
      <c r="P3592" s="5">
        <f t="shared" si="448"/>
        <v>68.534246575342465</v>
      </c>
      <c r="Q3592" t="str">
        <f t="shared" si="450"/>
        <v>theater</v>
      </c>
      <c r="R3592" t="str">
        <f t="shared" si="451"/>
        <v>plays</v>
      </c>
      <c r="S3592" s="10">
        <f t="shared" si="452"/>
        <v>41902.125393518516</v>
      </c>
      <c r="T3592" s="10">
        <f t="shared" si="453"/>
        <v>41932.125393518516</v>
      </c>
      <c r="U3592" s="11">
        <f t="shared" si="454"/>
        <v>2014</v>
      </c>
      <c r="V3592" t="str">
        <f t="shared" si="455"/>
        <v>Sep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9"/>
        <v>175</v>
      </c>
      <c r="P3593" s="5">
        <f t="shared" si="448"/>
        <v>68.055555555555557</v>
      </c>
      <c r="Q3593" t="str">
        <f t="shared" si="450"/>
        <v>theater</v>
      </c>
      <c r="R3593" t="str">
        <f t="shared" si="451"/>
        <v>plays</v>
      </c>
      <c r="S3593" s="10">
        <f t="shared" si="452"/>
        <v>42003.74009259259</v>
      </c>
      <c r="T3593" s="10">
        <f t="shared" si="453"/>
        <v>42027.999305555553</v>
      </c>
      <c r="U3593" s="11">
        <f t="shared" si="454"/>
        <v>2014</v>
      </c>
      <c r="V3593" t="str">
        <f t="shared" si="455"/>
        <v>Dec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9"/>
        <v>127.25</v>
      </c>
      <c r="P3594" s="5">
        <f t="shared" si="448"/>
        <v>72.714285714285708</v>
      </c>
      <c r="Q3594" t="str">
        <f t="shared" si="450"/>
        <v>theater</v>
      </c>
      <c r="R3594" t="str">
        <f t="shared" si="451"/>
        <v>plays</v>
      </c>
      <c r="S3594" s="10">
        <f t="shared" si="452"/>
        <v>41988.621608796289</v>
      </c>
      <c r="T3594" s="10">
        <f t="shared" si="453"/>
        <v>42045.999305555553</v>
      </c>
      <c r="U3594" s="11">
        <f t="shared" si="454"/>
        <v>2014</v>
      </c>
      <c r="V3594" t="str">
        <f t="shared" si="455"/>
        <v>Dec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9"/>
        <v>110.63333333333334</v>
      </c>
      <c r="P3595" s="5">
        <f t="shared" si="448"/>
        <v>77.186046511627907</v>
      </c>
      <c r="Q3595" t="str">
        <f t="shared" si="450"/>
        <v>theater</v>
      </c>
      <c r="R3595" t="str">
        <f t="shared" si="451"/>
        <v>plays</v>
      </c>
      <c r="S3595" s="10">
        <f t="shared" si="452"/>
        <v>41974.690266203703</v>
      </c>
      <c r="T3595" s="10">
        <f t="shared" si="453"/>
        <v>42009.643055555549</v>
      </c>
      <c r="U3595" s="11">
        <f t="shared" si="454"/>
        <v>2014</v>
      </c>
      <c r="V3595" t="str">
        <f t="shared" si="455"/>
        <v>Dec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9"/>
        <v>125.93749999999999</v>
      </c>
      <c r="P3596" s="5">
        <f t="shared" si="448"/>
        <v>55.972222222222221</v>
      </c>
      <c r="Q3596" t="str">
        <f t="shared" si="450"/>
        <v>theater</v>
      </c>
      <c r="R3596" t="str">
        <f t="shared" si="451"/>
        <v>plays</v>
      </c>
      <c r="S3596" s="10">
        <f t="shared" si="452"/>
        <v>42591.858587962961</v>
      </c>
      <c r="T3596" s="10">
        <f t="shared" si="453"/>
        <v>42616.858587962961</v>
      </c>
      <c r="U3596" s="11">
        <f t="shared" si="454"/>
        <v>2016</v>
      </c>
      <c r="V3596" t="str">
        <f t="shared" si="455"/>
        <v>Aug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9"/>
        <v>118.5</v>
      </c>
      <c r="P3597" s="5">
        <f t="shared" si="448"/>
        <v>49.693548387096776</v>
      </c>
      <c r="Q3597" t="str">
        <f t="shared" si="450"/>
        <v>theater</v>
      </c>
      <c r="R3597" t="str">
        <f t="shared" si="451"/>
        <v>plays</v>
      </c>
      <c r="S3597" s="10">
        <f t="shared" si="452"/>
        <v>42049.800034722219</v>
      </c>
      <c r="T3597" s="10">
        <f t="shared" si="453"/>
        <v>42076.082638888889</v>
      </c>
      <c r="U3597" s="11">
        <f t="shared" si="454"/>
        <v>2015</v>
      </c>
      <c r="V3597" t="str">
        <f t="shared" si="455"/>
        <v>Feb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9"/>
        <v>107.72727272727273</v>
      </c>
      <c r="P3598" s="5">
        <f t="shared" si="448"/>
        <v>79</v>
      </c>
      <c r="Q3598" t="str">
        <f t="shared" si="450"/>
        <v>theater</v>
      </c>
      <c r="R3598" t="str">
        <f t="shared" si="451"/>
        <v>plays</v>
      </c>
      <c r="S3598" s="10">
        <f t="shared" si="452"/>
        <v>41856.506736111107</v>
      </c>
      <c r="T3598" s="10">
        <f t="shared" si="453"/>
        <v>41877.506736111107</v>
      </c>
      <c r="U3598" s="11">
        <f t="shared" si="454"/>
        <v>2014</v>
      </c>
      <c r="V3598" t="str">
        <f t="shared" si="455"/>
        <v>Aug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9"/>
        <v>102.60000000000001</v>
      </c>
      <c r="P3599" s="5">
        <f t="shared" si="448"/>
        <v>77.727272727272734</v>
      </c>
      <c r="Q3599" t="str">
        <f t="shared" si="450"/>
        <v>theater</v>
      </c>
      <c r="R3599" t="str">
        <f t="shared" si="451"/>
        <v>plays</v>
      </c>
      <c r="S3599" s="10">
        <f t="shared" si="452"/>
        <v>42417.377199074072</v>
      </c>
      <c r="T3599" s="10">
        <f t="shared" si="453"/>
        <v>42432.040972222218</v>
      </c>
      <c r="U3599" s="11">
        <f t="shared" si="454"/>
        <v>2016</v>
      </c>
      <c r="V3599" t="str">
        <f t="shared" si="455"/>
        <v>Feb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9"/>
        <v>110.1</v>
      </c>
      <c r="P3600" s="5">
        <f t="shared" si="448"/>
        <v>40.777777777777779</v>
      </c>
      <c r="Q3600" t="str">
        <f t="shared" si="450"/>
        <v>theater</v>
      </c>
      <c r="R3600" t="str">
        <f t="shared" si="451"/>
        <v>plays</v>
      </c>
      <c r="S3600" s="10">
        <f t="shared" si="452"/>
        <v>41866.590532407405</v>
      </c>
      <c r="T3600" s="10">
        <f t="shared" si="453"/>
        <v>41884.999305555553</v>
      </c>
      <c r="U3600" s="11">
        <f t="shared" si="454"/>
        <v>2014</v>
      </c>
      <c r="V3600" t="str">
        <f t="shared" si="455"/>
        <v>Aug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9"/>
        <v>202</v>
      </c>
      <c r="P3601" s="5">
        <f t="shared" si="448"/>
        <v>59.411764705882355</v>
      </c>
      <c r="Q3601" t="str">
        <f t="shared" si="450"/>
        <v>theater</v>
      </c>
      <c r="R3601" t="str">
        <f t="shared" si="451"/>
        <v>plays</v>
      </c>
      <c r="S3601" s="10">
        <f t="shared" si="452"/>
        <v>42220.586539351854</v>
      </c>
      <c r="T3601" s="10">
        <f t="shared" si="453"/>
        <v>42245.791666666664</v>
      </c>
      <c r="U3601" s="11">
        <f t="shared" si="454"/>
        <v>2015</v>
      </c>
      <c r="V3601" t="str">
        <f t="shared" si="455"/>
        <v>Aug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9"/>
        <v>130</v>
      </c>
      <c r="P3602" s="5">
        <f t="shared" si="448"/>
        <v>3.25</v>
      </c>
      <c r="Q3602" t="str">
        <f t="shared" si="450"/>
        <v>theater</v>
      </c>
      <c r="R3602" t="str">
        <f t="shared" si="451"/>
        <v>plays</v>
      </c>
      <c r="S3602" s="10">
        <f t="shared" si="452"/>
        <v>42628.640787037039</v>
      </c>
      <c r="T3602" s="10">
        <f t="shared" si="453"/>
        <v>42656.640787037039</v>
      </c>
      <c r="U3602" s="11">
        <f t="shared" si="454"/>
        <v>2016</v>
      </c>
      <c r="V3602" t="str">
        <f t="shared" si="455"/>
        <v>Sep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9"/>
        <v>104.35000000000001</v>
      </c>
      <c r="P3603" s="5">
        <f t="shared" si="448"/>
        <v>39.377358490566039</v>
      </c>
      <c r="Q3603" t="str">
        <f t="shared" si="450"/>
        <v>theater</v>
      </c>
      <c r="R3603" t="str">
        <f t="shared" si="451"/>
        <v>plays</v>
      </c>
      <c r="S3603" s="10">
        <f t="shared" si="452"/>
        <v>41990.790300925924</v>
      </c>
      <c r="T3603" s="10">
        <f t="shared" si="453"/>
        <v>42020.790300925924</v>
      </c>
      <c r="U3603" s="11">
        <f t="shared" si="454"/>
        <v>2014</v>
      </c>
      <c r="V3603" t="str">
        <f t="shared" si="455"/>
        <v>Dec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9"/>
        <v>100.05</v>
      </c>
      <c r="P3604" s="5">
        <f t="shared" si="448"/>
        <v>81.673469387755105</v>
      </c>
      <c r="Q3604" t="str">
        <f t="shared" si="450"/>
        <v>theater</v>
      </c>
      <c r="R3604" t="str">
        <f t="shared" si="451"/>
        <v>plays</v>
      </c>
      <c r="S3604" s="10">
        <f t="shared" si="452"/>
        <v>42447.68609953703</v>
      </c>
      <c r="T3604" s="10">
        <f t="shared" si="453"/>
        <v>42507.68609953703</v>
      </c>
      <c r="U3604" s="11">
        <f t="shared" si="454"/>
        <v>2016</v>
      </c>
      <c r="V3604" t="str">
        <f t="shared" si="455"/>
        <v>Mar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9"/>
        <v>170.66666666666669</v>
      </c>
      <c r="P3605" s="5">
        <f t="shared" si="448"/>
        <v>44.912280701754383</v>
      </c>
      <c r="Q3605" t="str">
        <f t="shared" si="450"/>
        <v>theater</v>
      </c>
      <c r="R3605" t="str">
        <f t="shared" si="451"/>
        <v>plays</v>
      </c>
      <c r="S3605" s="10">
        <f t="shared" si="452"/>
        <v>42283.656018518515</v>
      </c>
      <c r="T3605" s="10">
        <f t="shared" si="453"/>
        <v>42313.697685185187</v>
      </c>
      <c r="U3605" s="11">
        <f t="shared" si="454"/>
        <v>2015</v>
      </c>
      <c r="V3605" t="str">
        <f t="shared" si="455"/>
        <v>Oct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9"/>
        <v>112.83333333333334</v>
      </c>
      <c r="P3606" s="5">
        <f t="shared" si="448"/>
        <v>49.05797101449275</v>
      </c>
      <c r="Q3606" t="str">
        <f t="shared" si="450"/>
        <v>theater</v>
      </c>
      <c r="R3606" t="str">
        <f t="shared" si="451"/>
        <v>plays</v>
      </c>
      <c r="S3606" s="10">
        <f t="shared" si="452"/>
        <v>42482.80736111111</v>
      </c>
      <c r="T3606" s="10">
        <f t="shared" si="453"/>
        <v>42489.082638888889</v>
      </c>
      <c r="U3606" s="11">
        <f t="shared" si="454"/>
        <v>2016</v>
      </c>
      <c r="V3606" t="str">
        <f t="shared" si="455"/>
        <v>Apr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9"/>
        <v>184</v>
      </c>
      <c r="P3607" s="5">
        <f t="shared" si="448"/>
        <v>30.666666666666668</v>
      </c>
      <c r="Q3607" t="str">
        <f t="shared" si="450"/>
        <v>theater</v>
      </c>
      <c r="R3607" t="str">
        <f t="shared" si="451"/>
        <v>plays</v>
      </c>
      <c r="S3607" s="10">
        <f t="shared" si="452"/>
        <v>42383.584791666661</v>
      </c>
      <c r="T3607" s="10">
        <f t="shared" si="453"/>
        <v>42413.584791666661</v>
      </c>
      <c r="U3607" s="11">
        <f t="shared" si="454"/>
        <v>2016</v>
      </c>
      <c r="V3607" t="str">
        <f t="shared" si="455"/>
        <v>Jan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9"/>
        <v>130.26666666666665</v>
      </c>
      <c r="P3608" s="5">
        <f t="shared" si="448"/>
        <v>61.0625</v>
      </c>
      <c r="Q3608" t="str">
        <f t="shared" si="450"/>
        <v>theater</v>
      </c>
      <c r="R3608" t="str">
        <f t="shared" si="451"/>
        <v>plays</v>
      </c>
      <c r="S3608" s="10">
        <f t="shared" si="452"/>
        <v>42566.396493055552</v>
      </c>
      <c r="T3608" s="10">
        <f t="shared" si="453"/>
        <v>42596.396493055552</v>
      </c>
      <c r="U3608" s="11">
        <f t="shared" si="454"/>
        <v>2016</v>
      </c>
      <c r="V3608" t="str">
        <f t="shared" si="455"/>
        <v>Jul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9"/>
        <v>105.45454545454544</v>
      </c>
      <c r="P3609" s="5">
        <f t="shared" si="448"/>
        <v>29</v>
      </c>
      <c r="Q3609" t="str">
        <f t="shared" si="450"/>
        <v>theater</v>
      </c>
      <c r="R3609" t="str">
        <f t="shared" si="451"/>
        <v>plays</v>
      </c>
      <c r="S3609" s="10">
        <f t="shared" si="452"/>
        <v>42338.755578703705</v>
      </c>
      <c r="T3609" s="10">
        <f t="shared" si="453"/>
        <v>42352.791666666664</v>
      </c>
      <c r="U3609" s="11">
        <f t="shared" si="454"/>
        <v>2015</v>
      </c>
      <c r="V3609" t="str">
        <f t="shared" si="455"/>
        <v>Nov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9"/>
        <v>100</v>
      </c>
      <c r="P3610" s="5">
        <f t="shared" si="448"/>
        <v>29.62962962962963</v>
      </c>
      <c r="Q3610" t="str">
        <f t="shared" si="450"/>
        <v>theater</v>
      </c>
      <c r="R3610" t="str">
        <f t="shared" si="451"/>
        <v>plays</v>
      </c>
      <c r="S3610" s="10">
        <f t="shared" si="452"/>
        <v>42506.50104166667</v>
      </c>
      <c r="T3610" s="10">
        <f t="shared" si="453"/>
        <v>42538.374999999993</v>
      </c>
      <c r="U3610" s="11">
        <f t="shared" si="454"/>
        <v>2016</v>
      </c>
      <c r="V3610" t="str">
        <f t="shared" si="455"/>
        <v>May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9"/>
        <v>153.31632653061226</v>
      </c>
      <c r="P3611" s="5">
        <f t="shared" si="448"/>
        <v>143.0952380952381</v>
      </c>
      <c r="Q3611" t="str">
        <f t="shared" si="450"/>
        <v>theater</v>
      </c>
      <c r="R3611" t="str">
        <f t="shared" si="451"/>
        <v>plays</v>
      </c>
      <c r="S3611" s="10">
        <f t="shared" si="452"/>
        <v>42429.783391203695</v>
      </c>
      <c r="T3611" s="10">
        <f t="shared" si="453"/>
        <v>42459.741724537038</v>
      </c>
      <c r="U3611" s="11">
        <f t="shared" si="454"/>
        <v>2016</v>
      </c>
      <c r="V3611" t="str">
        <f t="shared" si="455"/>
        <v>Feb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9"/>
        <v>162.30000000000001</v>
      </c>
      <c r="P3612" s="5">
        <f t="shared" si="448"/>
        <v>52.354838709677416</v>
      </c>
      <c r="Q3612" t="str">
        <f t="shared" si="450"/>
        <v>theater</v>
      </c>
      <c r="R3612" t="str">
        <f t="shared" si="451"/>
        <v>plays</v>
      </c>
      <c r="S3612" s="10">
        <f t="shared" si="452"/>
        <v>42203.22379629629</v>
      </c>
      <c r="T3612" s="10">
        <f t="shared" si="453"/>
        <v>42233.22379629629</v>
      </c>
      <c r="U3612" s="11">
        <f t="shared" si="454"/>
        <v>2015</v>
      </c>
      <c r="V3612" t="str">
        <f t="shared" si="455"/>
        <v>Jul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9"/>
        <v>136</v>
      </c>
      <c r="P3613" s="5">
        <f t="shared" si="448"/>
        <v>66.666666666666671</v>
      </c>
      <c r="Q3613" t="str">
        <f t="shared" si="450"/>
        <v>theater</v>
      </c>
      <c r="R3613" t="str">
        <f t="shared" si="451"/>
        <v>plays</v>
      </c>
      <c r="S3613" s="10">
        <f t="shared" si="452"/>
        <v>42072.162048611113</v>
      </c>
      <c r="T3613" s="10">
        <f t="shared" si="453"/>
        <v>42102.162048611113</v>
      </c>
      <c r="U3613" s="11">
        <f t="shared" si="454"/>
        <v>2015</v>
      </c>
      <c r="V3613" t="str">
        <f t="shared" si="455"/>
        <v>Mar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9"/>
        <v>144.4</v>
      </c>
      <c r="P3614" s="5">
        <f t="shared" si="448"/>
        <v>126.66666666666667</v>
      </c>
      <c r="Q3614" t="str">
        <f t="shared" si="450"/>
        <v>theater</v>
      </c>
      <c r="R3614" t="str">
        <f t="shared" si="451"/>
        <v>plays</v>
      </c>
      <c r="S3614" s="10">
        <f t="shared" si="452"/>
        <v>41789.518645833334</v>
      </c>
      <c r="T3614" s="10">
        <f t="shared" si="453"/>
        <v>41799.518645833334</v>
      </c>
      <c r="U3614" s="11">
        <f t="shared" si="454"/>
        <v>2014</v>
      </c>
      <c r="V3614" t="str">
        <f t="shared" si="455"/>
        <v>May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9"/>
        <v>100</v>
      </c>
      <c r="P3615" s="5">
        <f t="shared" si="448"/>
        <v>62.5</v>
      </c>
      <c r="Q3615" t="str">
        <f t="shared" si="450"/>
        <v>theater</v>
      </c>
      <c r="R3615" t="str">
        <f t="shared" si="451"/>
        <v>plays</v>
      </c>
      <c r="S3615" s="10">
        <f t="shared" si="452"/>
        <v>41788.381643518514</v>
      </c>
      <c r="T3615" s="10">
        <f t="shared" si="453"/>
        <v>41818.381643518514</v>
      </c>
      <c r="U3615" s="11">
        <f t="shared" si="454"/>
        <v>2014</v>
      </c>
      <c r="V3615" t="str">
        <f t="shared" si="455"/>
        <v>May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9"/>
        <v>100.8</v>
      </c>
      <c r="P3616" s="5">
        <f t="shared" si="448"/>
        <v>35.492957746478872</v>
      </c>
      <c r="Q3616" t="str">
        <f t="shared" si="450"/>
        <v>theater</v>
      </c>
      <c r="R3616" t="str">
        <f t="shared" si="451"/>
        <v>plays</v>
      </c>
      <c r="S3616" s="10">
        <f t="shared" si="452"/>
        <v>42143.833518518521</v>
      </c>
      <c r="T3616" s="10">
        <f t="shared" si="453"/>
        <v>42173.833518518521</v>
      </c>
      <c r="U3616" s="11">
        <f t="shared" si="454"/>
        <v>2015</v>
      </c>
      <c r="V3616" t="str">
        <f t="shared" si="455"/>
        <v>May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9"/>
        <v>106.80000000000001</v>
      </c>
      <c r="P3617" s="5">
        <f t="shared" si="448"/>
        <v>37.083333333333336</v>
      </c>
      <c r="Q3617" t="str">
        <f t="shared" si="450"/>
        <v>theater</v>
      </c>
      <c r="R3617" t="str">
        <f t="shared" si="451"/>
        <v>plays</v>
      </c>
      <c r="S3617" s="10">
        <f t="shared" si="452"/>
        <v>42318.385370370372</v>
      </c>
      <c r="T3617" s="10">
        <f t="shared" si="453"/>
        <v>42348.385370370372</v>
      </c>
      <c r="U3617" s="11">
        <f t="shared" si="454"/>
        <v>2015</v>
      </c>
      <c r="V3617" t="str">
        <f t="shared" si="455"/>
        <v>Nov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9"/>
        <v>124.8</v>
      </c>
      <c r="P3618" s="5">
        <f t="shared" si="448"/>
        <v>69.333333333333329</v>
      </c>
      <c r="Q3618" t="str">
        <f t="shared" si="450"/>
        <v>theater</v>
      </c>
      <c r="R3618" t="str">
        <f t="shared" si="451"/>
        <v>plays</v>
      </c>
      <c r="S3618" s="10">
        <f t="shared" si="452"/>
        <v>42052.741481481477</v>
      </c>
      <c r="T3618" s="10">
        <f t="shared" si="453"/>
        <v>42082.699814814812</v>
      </c>
      <c r="U3618" s="11">
        <f t="shared" si="454"/>
        <v>2015</v>
      </c>
      <c r="V3618" t="str">
        <f t="shared" si="455"/>
        <v>Feb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9"/>
        <v>118.91891891891892</v>
      </c>
      <c r="P3619" s="5">
        <f t="shared" si="448"/>
        <v>17.254901960784313</v>
      </c>
      <c r="Q3619" t="str">
        <f t="shared" si="450"/>
        <v>theater</v>
      </c>
      <c r="R3619" t="str">
        <f t="shared" si="451"/>
        <v>plays</v>
      </c>
      <c r="S3619" s="10">
        <f t="shared" si="452"/>
        <v>42779.401956018519</v>
      </c>
      <c r="T3619" s="10">
        <f t="shared" si="453"/>
        <v>42793.791666666664</v>
      </c>
      <c r="U3619" s="11">
        <f t="shared" si="454"/>
        <v>2017</v>
      </c>
      <c r="V3619" t="str">
        <f t="shared" si="455"/>
        <v>Feb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9"/>
        <v>101</v>
      </c>
      <c r="P3620" s="5">
        <f t="shared" si="448"/>
        <v>36.071428571428569</v>
      </c>
      <c r="Q3620" t="str">
        <f t="shared" si="450"/>
        <v>theater</v>
      </c>
      <c r="R3620" t="str">
        <f t="shared" si="451"/>
        <v>plays</v>
      </c>
      <c r="S3620" s="10">
        <f t="shared" si="452"/>
        <v>42128.419560185182</v>
      </c>
      <c r="T3620" s="10">
        <f t="shared" si="453"/>
        <v>42158.419560185182</v>
      </c>
      <c r="U3620" s="11">
        <f t="shared" si="454"/>
        <v>2015</v>
      </c>
      <c r="V3620" t="str">
        <f t="shared" si="455"/>
        <v>May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9"/>
        <v>112.99999999999999</v>
      </c>
      <c r="P3621" s="5">
        <f t="shared" si="448"/>
        <v>66.470588235294116</v>
      </c>
      <c r="Q3621" t="str">
        <f t="shared" si="450"/>
        <v>theater</v>
      </c>
      <c r="R3621" t="str">
        <f t="shared" si="451"/>
        <v>plays</v>
      </c>
      <c r="S3621" s="10">
        <f t="shared" si="452"/>
        <v>42660.92391203704</v>
      </c>
      <c r="T3621" s="10">
        <f t="shared" si="453"/>
        <v>42693.708333333336</v>
      </c>
      <c r="U3621" s="11">
        <f t="shared" si="454"/>
        <v>2016</v>
      </c>
      <c r="V3621" t="str">
        <f t="shared" si="455"/>
        <v>Oct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9"/>
        <v>105.19047619047619</v>
      </c>
      <c r="P3622" s="5">
        <f t="shared" si="448"/>
        <v>56.065989847715734</v>
      </c>
      <c r="Q3622" t="str">
        <f t="shared" si="450"/>
        <v>theater</v>
      </c>
      <c r="R3622" t="str">
        <f t="shared" si="451"/>
        <v>plays</v>
      </c>
      <c r="S3622" s="10">
        <f t="shared" si="452"/>
        <v>42037.72987268518</v>
      </c>
      <c r="T3622" s="10">
        <f t="shared" si="453"/>
        <v>42067.958333333336</v>
      </c>
      <c r="U3622" s="11">
        <f t="shared" si="454"/>
        <v>2015</v>
      </c>
      <c r="V3622" t="str">
        <f t="shared" si="455"/>
        <v>Feb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9"/>
        <v>109.73333333333332</v>
      </c>
      <c r="P3623" s="5">
        <f t="shared" si="448"/>
        <v>47.028571428571432</v>
      </c>
      <c r="Q3623" t="str">
        <f t="shared" si="450"/>
        <v>theater</v>
      </c>
      <c r="R3623" t="str">
        <f t="shared" si="451"/>
        <v>plays</v>
      </c>
      <c r="S3623" s="10">
        <f t="shared" si="452"/>
        <v>42619.727361111109</v>
      </c>
      <c r="T3623" s="10">
        <f t="shared" si="453"/>
        <v>42643.666666666664</v>
      </c>
      <c r="U3623" s="11">
        <f t="shared" si="454"/>
        <v>2016</v>
      </c>
      <c r="V3623" t="str">
        <f t="shared" si="455"/>
        <v>Sep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9"/>
        <v>100.099</v>
      </c>
      <c r="P3624" s="5">
        <f t="shared" si="448"/>
        <v>47.666190476190479</v>
      </c>
      <c r="Q3624" t="str">
        <f t="shared" si="450"/>
        <v>theater</v>
      </c>
      <c r="R3624" t="str">
        <f t="shared" si="451"/>
        <v>plays</v>
      </c>
      <c r="S3624" s="10">
        <f t="shared" si="452"/>
        <v>41877.013553240737</v>
      </c>
      <c r="T3624" s="10">
        <f t="shared" si="453"/>
        <v>41909.932638888888</v>
      </c>
      <c r="U3624" s="11">
        <f t="shared" si="454"/>
        <v>2014</v>
      </c>
      <c r="V3624" t="str">
        <f t="shared" si="455"/>
        <v>Aug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9"/>
        <v>120</v>
      </c>
      <c r="P3625" s="5">
        <f t="shared" si="448"/>
        <v>88.235294117647058</v>
      </c>
      <c r="Q3625" t="str">
        <f t="shared" si="450"/>
        <v>theater</v>
      </c>
      <c r="R3625" t="str">
        <f t="shared" si="451"/>
        <v>plays</v>
      </c>
      <c r="S3625" s="10">
        <f t="shared" si="452"/>
        <v>41828.528587962959</v>
      </c>
      <c r="T3625" s="10">
        <f t="shared" si="453"/>
        <v>41846.083333333328</v>
      </c>
      <c r="U3625" s="11">
        <f t="shared" si="454"/>
        <v>2014</v>
      </c>
      <c r="V3625" t="str">
        <f t="shared" si="455"/>
        <v>Jul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9"/>
        <v>104.93333333333332</v>
      </c>
      <c r="P3626" s="5">
        <f t="shared" si="448"/>
        <v>80.717948717948715</v>
      </c>
      <c r="Q3626" t="str">
        <f t="shared" si="450"/>
        <v>theater</v>
      </c>
      <c r="R3626" t="str">
        <f t="shared" si="451"/>
        <v>plays</v>
      </c>
      <c r="S3626" s="10">
        <f t="shared" si="452"/>
        <v>42545.565856481473</v>
      </c>
      <c r="T3626" s="10">
        <f t="shared" si="453"/>
        <v>42605.565856481473</v>
      </c>
      <c r="U3626" s="11">
        <f t="shared" si="454"/>
        <v>2016</v>
      </c>
      <c r="V3626" t="str">
        <f t="shared" si="455"/>
        <v>Jun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9"/>
        <v>102.66666666666666</v>
      </c>
      <c r="P3627" s="5">
        <f t="shared" si="448"/>
        <v>39.487179487179489</v>
      </c>
      <c r="Q3627" t="str">
        <f t="shared" si="450"/>
        <v>theater</v>
      </c>
      <c r="R3627" t="str">
        <f t="shared" si="451"/>
        <v>plays</v>
      </c>
      <c r="S3627" s="10">
        <f t="shared" si="452"/>
        <v>42157.444178240738</v>
      </c>
      <c r="T3627" s="10">
        <f t="shared" si="453"/>
        <v>42187.444178240738</v>
      </c>
      <c r="U3627" s="11">
        <f t="shared" si="454"/>
        <v>2015</v>
      </c>
      <c r="V3627" t="str">
        <f t="shared" si="455"/>
        <v>Jun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9"/>
        <v>101.82500000000002</v>
      </c>
      <c r="P3628" s="5">
        <f t="shared" si="448"/>
        <v>84.854166666666671</v>
      </c>
      <c r="Q3628" t="str">
        <f t="shared" si="450"/>
        <v>theater</v>
      </c>
      <c r="R3628" t="str">
        <f t="shared" si="451"/>
        <v>plays</v>
      </c>
      <c r="S3628" s="10">
        <f t="shared" si="452"/>
        <v>41846.458993055552</v>
      </c>
      <c r="T3628" s="10">
        <f t="shared" si="453"/>
        <v>41867.458993055552</v>
      </c>
      <c r="U3628" s="11">
        <f t="shared" si="454"/>
        <v>2014</v>
      </c>
      <c r="V3628" t="str">
        <f t="shared" si="455"/>
        <v>Jul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9"/>
        <v>100</v>
      </c>
      <c r="P3629" s="5">
        <f t="shared" si="448"/>
        <v>68.965517241379317</v>
      </c>
      <c r="Q3629" t="str">
        <f t="shared" si="450"/>
        <v>theater</v>
      </c>
      <c r="R3629" t="str">
        <f t="shared" si="451"/>
        <v>plays</v>
      </c>
      <c r="S3629" s="10">
        <f t="shared" si="452"/>
        <v>42460.533414351848</v>
      </c>
      <c r="T3629" s="10">
        <f t="shared" si="453"/>
        <v>42510.957638888889</v>
      </c>
      <c r="U3629" s="11">
        <f t="shared" si="454"/>
        <v>2016</v>
      </c>
      <c r="V3629" t="str">
        <f t="shared" si="455"/>
        <v>Mar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9"/>
        <v>0</v>
      </c>
      <c r="P3630" s="5">
        <f t="shared" si="448"/>
        <v>0</v>
      </c>
      <c r="Q3630" t="str">
        <f t="shared" si="450"/>
        <v>theater</v>
      </c>
      <c r="R3630" t="str">
        <f t="shared" si="451"/>
        <v>musical</v>
      </c>
      <c r="S3630" s="10">
        <f t="shared" si="452"/>
        <v>42291.6249537037</v>
      </c>
      <c r="T3630" s="10">
        <f t="shared" si="453"/>
        <v>42351.666620370372</v>
      </c>
      <c r="U3630" s="11">
        <f t="shared" si="454"/>
        <v>2015</v>
      </c>
      <c r="V3630" t="str">
        <f t="shared" si="455"/>
        <v>Oct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9"/>
        <v>1.9999999999999998E-4</v>
      </c>
      <c r="P3631" s="5">
        <f t="shared" si="448"/>
        <v>1</v>
      </c>
      <c r="Q3631" t="str">
        <f t="shared" si="450"/>
        <v>theater</v>
      </c>
      <c r="R3631" t="str">
        <f t="shared" si="451"/>
        <v>musical</v>
      </c>
      <c r="S3631" s="10">
        <f t="shared" si="452"/>
        <v>42436.886157407404</v>
      </c>
      <c r="T3631" s="10">
        <f t="shared" si="453"/>
        <v>42495.499999999993</v>
      </c>
      <c r="U3631" s="11">
        <f t="shared" si="454"/>
        <v>2016</v>
      </c>
      <c r="V3631" t="str">
        <f t="shared" si="455"/>
        <v>Mar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9"/>
        <v>3.3333333333333333E-2</v>
      </c>
      <c r="P3632" s="5">
        <f t="shared" si="448"/>
        <v>1</v>
      </c>
      <c r="Q3632" t="str">
        <f t="shared" si="450"/>
        <v>theater</v>
      </c>
      <c r="R3632" t="str">
        <f t="shared" si="451"/>
        <v>musical</v>
      </c>
      <c r="S3632" s="10">
        <f t="shared" si="452"/>
        <v>41942.638773148145</v>
      </c>
      <c r="T3632" s="10">
        <f t="shared" si="453"/>
        <v>41972.680439814816</v>
      </c>
      <c r="U3632" s="11">
        <f t="shared" si="454"/>
        <v>2014</v>
      </c>
      <c r="V3632" t="str">
        <f t="shared" si="455"/>
        <v>Oct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9"/>
        <v>51.023391812865491</v>
      </c>
      <c r="P3633" s="5">
        <f t="shared" si="448"/>
        <v>147.88135593220338</v>
      </c>
      <c r="Q3633" t="str">
        <f t="shared" si="450"/>
        <v>theater</v>
      </c>
      <c r="R3633" t="str">
        <f t="shared" si="451"/>
        <v>musical</v>
      </c>
      <c r="S3633" s="10">
        <f t="shared" si="452"/>
        <v>41880.54510416666</v>
      </c>
      <c r="T3633" s="10">
        <f t="shared" si="453"/>
        <v>41904.957638888889</v>
      </c>
      <c r="U3633" s="11">
        <f t="shared" si="454"/>
        <v>2014</v>
      </c>
      <c r="V3633" t="str">
        <f t="shared" si="455"/>
        <v>Aug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9"/>
        <v>20</v>
      </c>
      <c r="P3634" s="5">
        <f t="shared" si="448"/>
        <v>100</v>
      </c>
      <c r="Q3634" t="str">
        <f t="shared" si="450"/>
        <v>theater</v>
      </c>
      <c r="R3634" t="str">
        <f t="shared" si="451"/>
        <v>musical</v>
      </c>
      <c r="S3634" s="10">
        <f t="shared" si="452"/>
        <v>41946.728576388887</v>
      </c>
      <c r="T3634" s="10">
        <f t="shared" si="453"/>
        <v>41966.728576388887</v>
      </c>
      <c r="U3634" s="11">
        <f t="shared" si="454"/>
        <v>2014</v>
      </c>
      <c r="V3634" t="str">
        <f t="shared" si="455"/>
        <v>Nov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9"/>
        <v>35.24</v>
      </c>
      <c r="P3635" s="5">
        <f t="shared" si="448"/>
        <v>56.838709677419352</v>
      </c>
      <c r="Q3635" t="str">
        <f t="shared" si="450"/>
        <v>theater</v>
      </c>
      <c r="R3635" t="str">
        <f t="shared" si="451"/>
        <v>musical</v>
      </c>
      <c r="S3635" s="10">
        <f t="shared" si="452"/>
        <v>42649.415127314809</v>
      </c>
      <c r="T3635" s="10">
        <f t="shared" si="453"/>
        <v>42692.833333333336</v>
      </c>
      <c r="U3635" s="11">
        <f t="shared" si="454"/>
        <v>2016</v>
      </c>
      <c r="V3635" t="str">
        <f t="shared" si="455"/>
        <v>Oct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9"/>
        <v>4.246666666666667</v>
      </c>
      <c r="P3636" s="5">
        <f t="shared" si="448"/>
        <v>176.94444444444446</v>
      </c>
      <c r="Q3636" t="str">
        <f t="shared" si="450"/>
        <v>theater</v>
      </c>
      <c r="R3636" t="str">
        <f t="shared" si="451"/>
        <v>musical</v>
      </c>
      <c r="S3636" s="10">
        <f t="shared" si="452"/>
        <v>42700.958032407405</v>
      </c>
      <c r="T3636" s="10">
        <f t="shared" si="453"/>
        <v>42748.957638888889</v>
      </c>
      <c r="U3636" s="11">
        <f t="shared" si="454"/>
        <v>2016</v>
      </c>
      <c r="V3636" t="str">
        <f t="shared" si="455"/>
        <v>Nov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9"/>
        <v>36.457142857142856</v>
      </c>
      <c r="P3637" s="5">
        <f t="shared" si="448"/>
        <v>127.6</v>
      </c>
      <c r="Q3637" t="str">
        <f t="shared" si="450"/>
        <v>theater</v>
      </c>
      <c r="R3637" t="str">
        <f t="shared" si="451"/>
        <v>musical</v>
      </c>
      <c r="S3637" s="10">
        <f t="shared" si="452"/>
        <v>42450.674490740734</v>
      </c>
      <c r="T3637" s="10">
        <f t="shared" si="453"/>
        <v>42480.674490740734</v>
      </c>
      <c r="U3637" s="11">
        <f t="shared" si="454"/>
        <v>2016</v>
      </c>
      <c r="V3637" t="str">
        <f t="shared" si="455"/>
        <v>Mar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9"/>
        <v>0</v>
      </c>
      <c r="P3638" s="5">
        <f t="shared" si="448"/>
        <v>0</v>
      </c>
      <c r="Q3638" t="str">
        <f t="shared" si="450"/>
        <v>theater</v>
      </c>
      <c r="R3638" t="str">
        <f t="shared" si="451"/>
        <v>musical</v>
      </c>
      <c r="S3638" s="10">
        <f t="shared" si="452"/>
        <v>42226.486446759263</v>
      </c>
      <c r="T3638" s="10">
        <f t="shared" si="453"/>
        <v>42261.486446759263</v>
      </c>
      <c r="U3638" s="11">
        <f t="shared" si="454"/>
        <v>2015</v>
      </c>
      <c r="V3638" t="str">
        <f t="shared" si="455"/>
        <v>Aug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9"/>
        <v>30.866666666666664</v>
      </c>
      <c r="P3639" s="5">
        <f t="shared" si="448"/>
        <v>66.142857142857139</v>
      </c>
      <c r="Q3639" t="str">
        <f t="shared" si="450"/>
        <v>theater</v>
      </c>
      <c r="R3639" t="str">
        <f t="shared" si="451"/>
        <v>musical</v>
      </c>
      <c r="S3639" s="10">
        <f t="shared" si="452"/>
        <v>41975.492303240739</v>
      </c>
      <c r="T3639" s="10">
        <f t="shared" si="453"/>
        <v>42005.492303240739</v>
      </c>
      <c r="U3639" s="11">
        <f t="shared" si="454"/>
        <v>2014</v>
      </c>
      <c r="V3639" t="str">
        <f t="shared" si="455"/>
        <v>Dec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9"/>
        <v>6.5454545454545459</v>
      </c>
      <c r="P3640" s="5">
        <f t="shared" si="448"/>
        <v>108</v>
      </c>
      <c r="Q3640" t="str">
        <f t="shared" si="450"/>
        <v>theater</v>
      </c>
      <c r="R3640" t="str">
        <f t="shared" si="451"/>
        <v>musical</v>
      </c>
      <c r="S3640" s="10">
        <f t="shared" si="452"/>
        <v>42053.464490740742</v>
      </c>
      <c r="T3640" s="10">
        <f t="shared" si="453"/>
        <v>42113.42282407407</v>
      </c>
      <c r="U3640" s="11">
        <f t="shared" si="454"/>
        <v>2015</v>
      </c>
      <c r="V3640" t="str">
        <f t="shared" si="455"/>
        <v>Feb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9"/>
        <v>4.0000000000000001E-3</v>
      </c>
      <c r="P3641" s="5">
        <f t="shared" si="448"/>
        <v>1</v>
      </c>
      <c r="Q3641" t="str">
        <f t="shared" si="450"/>
        <v>theater</v>
      </c>
      <c r="R3641" t="str">
        <f t="shared" si="451"/>
        <v>musical</v>
      </c>
      <c r="S3641" s="10">
        <f t="shared" si="452"/>
        <v>42590.468819444439</v>
      </c>
      <c r="T3641" s="10">
        <f t="shared" si="453"/>
        <v>42650.424305555549</v>
      </c>
      <c r="U3641" s="11">
        <f t="shared" si="454"/>
        <v>2016</v>
      </c>
      <c r="V3641" t="str">
        <f t="shared" si="455"/>
        <v>Aug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9"/>
        <v>5.5</v>
      </c>
      <c r="P3642" s="5">
        <f t="shared" si="448"/>
        <v>18.333333333333332</v>
      </c>
      <c r="Q3642" t="str">
        <f t="shared" si="450"/>
        <v>theater</v>
      </c>
      <c r="R3642" t="str">
        <f t="shared" si="451"/>
        <v>musical</v>
      </c>
      <c r="S3642" s="10">
        <f t="shared" si="452"/>
        <v>42104.573263888888</v>
      </c>
      <c r="T3642" s="10">
        <f t="shared" si="453"/>
        <v>42134.573263888888</v>
      </c>
      <c r="U3642" s="11">
        <f t="shared" si="454"/>
        <v>2015</v>
      </c>
      <c r="V3642" t="str">
        <f t="shared" si="455"/>
        <v>Apr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9"/>
        <v>0</v>
      </c>
      <c r="P3643" s="5">
        <f t="shared" si="448"/>
        <v>0</v>
      </c>
      <c r="Q3643" t="str">
        <f t="shared" si="450"/>
        <v>theater</v>
      </c>
      <c r="R3643" t="str">
        <f t="shared" si="451"/>
        <v>musical</v>
      </c>
      <c r="S3643" s="10">
        <f t="shared" si="452"/>
        <v>41899.418738425928</v>
      </c>
      <c r="T3643" s="10">
        <f t="shared" si="453"/>
        <v>41917</v>
      </c>
      <c r="U3643" s="11">
        <f t="shared" si="454"/>
        <v>2014</v>
      </c>
      <c r="V3643" t="str">
        <f t="shared" si="455"/>
        <v>Sep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9"/>
        <v>2.1428571428571428</v>
      </c>
      <c r="P3644" s="5">
        <f t="shared" si="448"/>
        <v>7.5</v>
      </c>
      <c r="Q3644" t="str">
        <f t="shared" si="450"/>
        <v>theater</v>
      </c>
      <c r="R3644" t="str">
        <f t="shared" si="451"/>
        <v>musical</v>
      </c>
      <c r="S3644" s="10">
        <f t="shared" si="452"/>
        <v>42297.607951388891</v>
      </c>
      <c r="T3644" s="10">
        <f t="shared" si="453"/>
        <v>42338.499999999993</v>
      </c>
      <c r="U3644" s="11">
        <f t="shared" si="454"/>
        <v>2015</v>
      </c>
      <c r="V3644" t="str">
        <f t="shared" si="455"/>
        <v>Oct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9"/>
        <v>0</v>
      </c>
      <c r="P3645" s="5">
        <f t="shared" si="448"/>
        <v>0</v>
      </c>
      <c r="Q3645" t="str">
        <f t="shared" si="450"/>
        <v>theater</v>
      </c>
      <c r="R3645" t="str">
        <f t="shared" si="451"/>
        <v>musical</v>
      </c>
      <c r="S3645" s="10">
        <f t="shared" si="452"/>
        <v>42284.935636574075</v>
      </c>
      <c r="T3645" s="10">
        <f t="shared" si="453"/>
        <v>42324.977303240739</v>
      </c>
      <c r="U3645" s="11">
        <f t="shared" si="454"/>
        <v>2015</v>
      </c>
      <c r="V3645" t="str">
        <f t="shared" si="455"/>
        <v>Oct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9"/>
        <v>16.420000000000002</v>
      </c>
      <c r="P3646" s="5">
        <f t="shared" si="448"/>
        <v>68.416666666666671</v>
      </c>
      <c r="Q3646" t="str">
        <f t="shared" si="450"/>
        <v>theater</v>
      </c>
      <c r="R3646" t="str">
        <f t="shared" si="451"/>
        <v>musical</v>
      </c>
      <c r="S3646" s="10">
        <f t="shared" si="452"/>
        <v>42409.033414351848</v>
      </c>
      <c r="T3646" s="10">
        <f t="shared" si="453"/>
        <v>42436.999305555553</v>
      </c>
      <c r="U3646" s="11">
        <f t="shared" si="454"/>
        <v>2016</v>
      </c>
      <c r="V3646" t="str">
        <f t="shared" si="455"/>
        <v>Feb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9"/>
        <v>0.1</v>
      </c>
      <c r="P3647" s="5">
        <f t="shared" si="448"/>
        <v>1</v>
      </c>
      <c r="Q3647" t="str">
        <f t="shared" si="450"/>
        <v>theater</v>
      </c>
      <c r="R3647" t="str">
        <f t="shared" si="451"/>
        <v>musical</v>
      </c>
      <c r="S3647" s="10">
        <f t="shared" si="452"/>
        <v>42665.762013888881</v>
      </c>
      <c r="T3647" s="10">
        <f t="shared" si="453"/>
        <v>42695.803680555553</v>
      </c>
      <c r="U3647" s="11">
        <f t="shared" si="454"/>
        <v>2016</v>
      </c>
      <c r="V3647" t="str">
        <f t="shared" si="455"/>
        <v>Oct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9"/>
        <v>4.8099999999999996</v>
      </c>
      <c r="P3648" s="5">
        <f t="shared" si="448"/>
        <v>60.125</v>
      </c>
      <c r="Q3648" t="str">
        <f t="shared" si="450"/>
        <v>theater</v>
      </c>
      <c r="R3648" t="str">
        <f t="shared" si="451"/>
        <v>musical</v>
      </c>
      <c r="S3648" s="10">
        <f t="shared" si="452"/>
        <v>42140.21298611111</v>
      </c>
      <c r="T3648" s="10">
        <f t="shared" si="453"/>
        <v>42171.770833333336</v>
      </c>
      <c r="U3648" s="11">
        <f t="shared" si="454"/>
        <v>2015</v>
      </c>
      <c r="V3648" t="str">
        <f t="shared" si="455"/>
        <v>May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9"/>
        <v>6</v>
      </c>
      <c r="P3649" s="5">
        <f t="shared" si="448"/>
        <v>15</v>
      </c>
      <c r="Q3649" t="str">
        <f t="shared" si="450"/>
        <v>theater</v>
      </c>
      <c r="R3649" t="str">
        <f t="shared" si="451"/>
        <v>musical</v>
      </c>
      <c r="S3649" s="10">
        <f t="shared" si="452"/>
        <v>42598.540821759256</v>
      </c>
      <c r="T3649" s="10">
        <f t="shared" si="453"/>
        <v>42643.540821759256</v>
      </c>
      <c r="U3649" s="11">
        <f t="shared" si="454"/>
        <v>2016</v>
      </c>
      <c r="V3649" t="str">
        <f t="shared" si="455"/>
        <v>Aug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9"/>
        <v>100.38249999999999</v>
      </c>
      <c r="P3650" s="5">
        <f t="shared" ref="P3650:P3713" si="456">IFERROR(E3650/L3650,0)</f>
        <v>550.04109589041093</v>
      </c>
      <c r="Q3650" t="str">
        <f t="shared" si="450"/>
        <v>theater</v>
      </c>
      <c r="R3650" t="str">
        <f t="shared" si="451"/>
        <v>plays</v>
      </c>
      <c r="S3650" s="10">
        <f t="shared" si="452"/>
        <v>41887.083854166667</v>
      </c>
      <c r="T3650" s="10">
        <f t="shared" si="453"/>
        <v>41917.083854166667</v>
      </c>
      <c r="U3650" s="11">
        <f t="shared" si="454"/>
        <v>2014</v>
      </c>
      <c r="V3650" t="str">
        <f t="shared" si="455"/>
        <v>Sep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7">(E3651/D3651)*100</f>
        <v>104</v>
      </c>
      <c r="P3651" s="5">
        <f t="shared" si="456"/>
        <v>97.5</v>
      </c>
      <c r="Q3651" t="str">
        <f t="shared" ref="Q3651:Q3714" si="458">LEFT(N3651,FIND("/",N3651)-1)</f>
        <v>theater</v>
      </c>
      <c r="R3651" t="str">
        <f t="shared" ref="R3651:R3714" si="459">MID(N3651,FIND("/",N3651)+1,9999)</f>
        <v>plays</v>
      </c>
      <c r="S3651" s="10">
        <f t="shared" ref="S3651:S3714" si="460">(((J3651/60)/60)/24)+DATE(1970,1,1)+(-5/24)</f>
        <v>41780.504560185182</v>
      </c>
      <c r="T3651" s="10">
        <f t="shared" ref="T3651:T3714" si="461">(((I3651/60)/60)/24)+DATE(1970,1,1)+(-5/24)</f>
        <v>41806.504560185182</v>
      </c>
      <c r="U3651" s="11">
        <f t="shared" ref="U3651:U3714" si="462">YEAR(S3651)</f>
        <v>2014</v>
      </c>
      <c r="V3651" t="str">
        <f t="shared" ref="V3651:V3714" si="463">TEXT(S3651, "mmm")</f>
        <v>May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7"/>
        <v>100</v>
      </c>
      <c r="P3652" s="5">
        <f t="shared" si="456"/>
        <v>29.411764705882351</v>
      </c>
      <c r="Q3652" t="str">
        <f t="shared" si="458"/>
        <v>theater</v>
      </c>
      <c r="R3652" t="str">
        <f t="shared" si="459"/>
        <v>plays</v>
      </c>
      <c r="S3652" s="10">
        <f t="shared" si="460"/>
        <v>42381.270648148151</v>
      </c>
      <c r="T3652" s="10">
        <f t="shared" si="461"/>
        <v>42402.270648148151</v>
      </c>
      <c r="U3652" s="11">
        <f t="shared" si="462"/>
        <v>2016</v>
      </c>
      <c r="V3652" t="str">
        <f t="shared" si="463"/>
        <v>Jan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7"/>
        <v>104</v>
      </c>
      <c r="P3653" s="5">
        <f t="shared" si="456"/>
        <v>57.777777777777779</v>
      </c>
      <c r="Q3653" t="str">
        <f t="shared" si="458"/>
        <v>theater</v>
      </c>
      <c r="R3653" t="str">
        <f t="shared" si="459"/>
        <v>plays</v>
      </c>
      <c r="S3653" s="10">
        <f t="shared" si="460"/>
        <v>41828.437986111108</v>
      </c>
      <c r="T3653" s="10">
        <f t="shared" si="461"/>
        <v>41861.457638888889</v>
      </c>
      <c r="U3653" s="11">
        <f t="shared" si="462"/>
        <v>2014</v>
      </c>
      <c r="V3653" t="str">
        <f t="shared" si="463"/>
        <v>Jul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7"/>
        <v>250.66666666666669</v>
      </c>
      <c r="P3654" s="5">
        <f t="shared" si="456"/>
        <v>44.235294117647058</v>
      </c>
      <c r="Q3654" t="str">
        <f t="shared" si="458"/>
        <v>theater</v>
      </c>
      <c r="R3654" t="str">
        <f t="shared" si="459"/>
        <v>plays</v>
      </c>
      <c r="S3654" s="10">
        <f t="shared" si="460"/>
        <v>42596.436365740738</v>
      </c>
      <c r="T3654" s="10">
        <f t="shared" si="461"/>
        <v>42606.957638888889</v>
      </c>
      <c r="U3654" s="11">
        <f t="shared" si="462"/>
        <v>2016</v>
      </c>
      <c r="V3654" t="str">
        <f t="shared" si="463"/>
        <v>Aug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7"/>
        <v>100.49999999999999</v>
      </c>
      <c r="P3655" s="5">
        <f t="shared" si="456"/>
        <v>60.909090909090907</v>
      </c>
      <c r="Q3655" t="str">
        <f t="shared" si="458"/>
        <v>theater</v>
      </c>
      <c r="R3655" t="str">
        <f t="shared" si="459"/>
        <v>plays</v>
      </c>
      <c r="S3655" s="10">
        <f t="shared" si="460"/>
        <v>42191.155173611107</v>
      </c>
      <c r="T3655" s="10">
        <f t="shared" si="461"/>
        <v>42221.155173611107</v>
      </c>
      <c r="U3655" s="11">
        <f t="shared" si="462"/>
        <v>2015</v>
      </c>
      <c r="V3655" t="str">
        <f t="shared" si="463"/>
        <v>Jul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7"/>
        <v>174.4</v>
      </c>
      <c r="P3656" s="5">
        <f t="shared" si="456"/>
        <v>68.84210526315789</v>
      </c>
      <c r="Q3656" t="str">
        <f t="shared" si="458"/>
        <v>theater</v>
      </c>
      <c r="R3656" t="str">
        <f t="shared" si="459"/>
        <v>plays</v>
      </c>
      <c r="S3656" s="10">
        <f t="shared" si="460"/>
        <v>42440.20817129629</v>
      </c>
      <c r="T3656" s="10">
        <f t="shared" si="461"/>
        <v>42463.499999999993</v>
      </c>
      <c r="U3656" s="11">
        <f t="shared" si="462"/>
        <v>2016</v>
      </c>
      <c r="V3656" t="str">
        <f t="shared" si="463"/>
        <v>Mar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7"/>
        <v>116.26</v>
      </c>
      <c r="P3657" s="5">
        <f t="shared" si="456"/>
        <v>73.582278481012665</v>
      </c>
      <c r="Q3657" t="str">
        <f t="shared" si="458"/>
        <v>theater</v>
      </c>
      <c r="R3657" t="str">
        <f t="shared" si="459"/>
        <v>plays</v>
      </c>
      <c r="S3657" s="10">
        <f t="shared" si="460"/>
        <v>42173.594884259255</v>
      </c>
      <c r="T3657" s="10">
        <f t="shared" si="461"/>
        <v>42203.082638888889</v>
      </c>
      <c r="U3657" s="11">
        <f t="shared" si="462"/>
        <v>2015</v>
      </c>
      <c r="V3657" t="str">
        <f t="shared" si="463"/>
        <v>Jun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7"/>
        <v>105.82000000000001</v>
      </c>
      <c r="P3658" s="5">
        <f t="shared" si="456"/>
        <v>115.02173913043478</v>
      </c>
      <c r="Q3658" t="str">
        <f t="shared" si="458"/>
        <v>theater</v>
      </c>
      <c r="R3658" t="str">
        <f t="shared" si="459"/>
        <v>plays</v>
      </c>
      <c r="S3658" s="10">
        <f t="shared" si="460"/>
        <v>42737.70180555556</v>
      </c>
      <c r="T3658" s="10">
        <f t="shared" si="461"/>
        <v>42767.749305555553</v>
      </c>
      <c r="U3658" s="11">
        <f t="shared" si="462"/>
        <v>2017</v>
      </c>
      <c r="V3658" t="str">
        <f t="shared" si="463"/>
        <v>Jan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7"/>
        <v>110.75</v>
      </c>
      <c r="P3659" s="5">
        <f t="shared" si="456"/>
        <v>110.75</v>
      </c>
      <c r="Q3659" t="str">
        <f t="shared" si="458"/>
        <v>theater</v>
      </c>
      <c r="R3659" t="str">
        <f t="shared" si="459"/>
        <v>plays</v>
      </c>
      <c r="S3659" s="10">
        <f t="shared" si="460"/>
        <v>42499.421516203707</v>
      </c>
      <c r="T3659" s="10">
        <f t="shared" si="461"/>
        <v>42522.695833333331</v>
      </c>
      <c r="U3659" s="11">
        <f t="shared" si="462"/>
        <v>2016</v>
      </c>
      <c r="V3659" t="str">
        <f t="shared" si="463"/>
        <v>May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7"/>
        <v>100.66666666666666</v>
      </c>
      <c r="P3660" s="5">
        <f t="shared" si="456"/>
        <v>75.5</v>
      </c>
      <c r="Q3660" t="str">
        <f t="shared" si="458"/>
        <v>theater</v>
      </c>
      <c r="R3660" t="str">
        <f t="shared" si="459"/>
        <v>plays</v>
      </c>
      <c r="S3660" s="10">
        <f t="shared" si="460"/>
        <v>41775.650231481479</v>
      </c>
      <c r="T3660" s="10">
        <f t="shared" si="461"/>
        <v>41821.957638888889</v>
      </c>
      <c r="U3660" s="11">
        <f t="shared" si="462"/>
        <v>2014</v>
      </c>
      <c r="V3660" t="str">
        <f t="shared" si="463"/>
        <v>May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7"/>
        <v>102.03333333333333</v>
      </c>
      <c r="P3661" s="5">
        <f t="shared" si="456"/>
        <v>235.46153846153845</v>
      </c>
      <c r="Q3661" t="str">
        <f t="shared" si="458"/>
        <v>theater</v>
      </c>
      <c r="R3661" t="str">
        <f t="shared" si="459"/>
        <v>plays</v>
      </c>
      <c r="S3661" s="10">
        <f t="shared" si="460"/>
        <v>42055.068865740737</v>
      </c>
      <c r="T3661" s="10">
        <f t="shared" si="461"/>
        <v>42082.402083333327</v>
      </c>
      <c r="U3661" s="11">
        <f t="shared" si="462"/>
        <v>2015</v>
      </c>
      <c r="V3661" t="str">
        <f t="shared" si="463"/>
        <v>Feb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7"/>
        <v>100</v>
      </c>
      <c r="P3662" s="5">
        <f t="shared" si="456"/>
        <v>11.363636363636363</v>
      </c>
      <c r="Q3662" t="str">
        <f t="shared" si="458"/>
        <v>theater</v>
      </c>
      <c r="R3662" t="str">
        <f t="shared" si="459"/>
        <v>plays</v>
      </c>
      <c r="S3662" s="10">
        <f t="shared" si="460"/>
        <v>41971.672743055555</v>
      </c>
      <c r="T3662" s="10">
        <f t="shared" si="461"/>
        <v>41996.672743055555</v>
      </c>
      <c r="U3662" s="11">
        <f t="shared" si="462"/>
        <v>2014</v>
      </c>
      <c r="V3662" t="str">
        <f t="shared" si="463"/>
        <v>Nov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7"/>
        <v>111.00000000000001</v>
      </c>
      <c r="P3663" s="5">
        <f t="shared" si="456"/>
        <v>92.5</v>
      </c>
      <c r="Q3663" t="str">
        <f t="shared" si="458"/>
        <v>theater</v>
      </c>
      <c r="R3663" t="str">
        <f t="shared" si="459"/>
        <v>plays</v>
      </c>
      <c r="S3663" s="10">
        <f t="shared" si="460"/>
        <v>42447.688333333332</v>
      </c>
      <c r="T3663" s="10">
        <f t="shared" si="461"/>
        <v>42469.958333333336</v>
      </c>
      <c r="U3663" s="11">
        <f t="shared" si="462"/>
        <v>2016</v>
      </c>
      <c r="V3663" t="str">
        <f t="shared" si="463"/>
        <v>Mar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7"/>
        <v>101.42500000000001</v>
      </c>
      <c r="P3664" s="5">
        <f t="shared" si="456"/>
        <v>202.85</v>
      </c>
      <c r="Q3664" t="str">
        <f t="shared" si="458"/>
        <v>theater</v>
      </c>
      <c r="R3664" t="str">
        <f t="shared" si="459"/>
        <v>plays</v>
      </c>
      <c r="S3664" s="10">
        <f t="shared" si="460"/>
        <v>42064.011736111112</v>
      </c>
      <c r="T3664" s="10">
        <f t="shared" si="461"/>
        <v>42093.97006944444</v>
      </c>
      <c r="U3664" s="11">
        <f t="shared" si="462"/>
        <v>2015</v>
      </c>
      <c r="V3664" t="str">
        <f t="shared" si="463"/>
        <v>Mar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7"/>
        <v>104</v>
      </c>
      <c r="P3665" s="5">
        <f t="shared" si="456"/>
        <v>26</v>
      </c>
      <c r="Q3665" t="str">
        <f t="shared" si="458"/>
        <v>theater</v>
      </c>
      <c r="R3665" t="str">
        <f t="shared" si="459"/>
        <v>plays</v>
      </c>
      <c r="S3665" s="10">
        <f t="shared" si="460"/>
        <v>42665.243402777771</v>
      </c>
      <c r="T3665" s="10">
        <f t="shared" si="461"/>
        <v>42725.285069444442</v>
      </c>
      <c r="U3665" s="11">
        <f t="shared" si="462"/>
        <v>2016</v>
      </c>
      <c r="V3665" t="str">
        <f t="shared" si="463"/>
        <v>Oct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7"/>
        <v>109.375</v>
      </c>
      <c r="P3666" s="5">
        <f t="shared" si="456"/>
        <v>46.05263157894737</v>
      </c>
      <c r="Q3666" t="str">
        <f t="shared" si="458"/>
        <v>theater</v>
      </c>
      <c r="R3666" t="str">
        <f t="shared" si="459"/>
        <v>plays</v>
      </c>
      <c r="S3666" s="10">
        <f t="shared" si="460"/>
        <v>42523.04038194444</v>
      </c>
      <c r="T3666" s="10">
        <f t="shared" si="461"/>
        <v>42537.04038194444</v>
      </c>
      <c r="U3666" s="11">
        <f t="shared" si="462"/>
        <v>2016</v>
      </c>
      <c r="V3666" t="str">
        <f t="shared" si="463"/>
        <v>Jun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7"/>
        <v>115.16129032258064</v>
      </c>
      <c r="P3667" s="5">
        <f t="shared" si="456"/>
        <v>51</v>
      </c>
      <c r="Q3667" t="str">
        <f t="shared" si="458"/>
        <v>theater</v>
      </c>
      <c r="R3667" t="str">
        <f t="shared" si="459"/>
        <v>plays</v>
      </c>
      <c r="S3667" s="10">
        <f t="shared" si="460"/>
        <v>42294.59979166666</v>
      </c>
      <c r="T3667" s="10">
        <f t="shared" si="461"/>
        <v>42305.620833333327</v>
      </c>
      <c r="U3667" s="11">
        <f t="shared" si="462"/>
        <v>2015</v>
      </c>
      <c r="V3667" t="str">
        <f t="shared" si="463"/>
        <v>Oct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7"/>
        <v>100</v>
      </c>
      <c r="P3668" s="5">
        <f t="shared" si="456"/>
        <v>31.578947368421051</v>
      </c>
      <c r="Q3668" t="str">
        <f t="shared" si="458"/>
        <v>theater</v>
      </c>
      <c r="R3668" t="str">
        <f t="shared" si="459"/>
        <v>plays</v>
      </c>
      <c r="S3668" s="10">
        <f t="shared" si="460"/>
        <v>41822.696550925924</v>
      </c>
      <c r="T3668" s="10">
        <f t="shared" si="461"/>
        <v>41844.083333333328</v>
      </c>
      <c r="U3668" s="11">
        <f t="shared" si="462"/>
        <v>2014</v>
      </c>
      <c r="V3668" t="str">
        <f t="shared" si="463"/>
        <v>Jul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7"/>
        <v>103.17033333333335</v>
      </c>
      <c r="P3669" s="5">
        <f t="shared" si="456"/>
        <v>53.363965517241382</v>
      </c>
      <c r="Q3669" t="str">
        <f t="shared" si="458"/>
        <v>theater</v>
      </c>
      <c r="R3669" t="str">
        <f t="shared" si="459"/>
        <v>plays</v>
      </c>
      <c r="S3669" s="10">
        <f t="shared" si="460"/>
        <v>42173.761793981481</v>
      </c>
      <c r="T3669" s="10">
        <f t="shared" si="461"/>
        <v>42203.761793981481</v>
      </c>
      <c r="U3669" s="11">
        <f t="shared" si="462"/>
        <v>2015</v>
      </c>
      <c r="V3669" t="str">
        <f t="shared" si="463"/>
        <v>Jun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7"/>
        <v>103.49999999999999</v>
      </c>
      <c r="P3670" s="5">
        <f t="shared" si="456"/>
        <v>36.964285714285715</v>
      </c>
      <c r="Q3670" t="str">
        <f t="shared" si="458"/>
        <v>theater</v>
      </c>
      <c r="R3670" t="str">
        <f t="shared" si="459"/>
        <v>plays</v>
      </c>
      <c r="S3670" s="10">
        <f t="shared" si="460"/>
        <v>42185.347824074073</v>
      </c>
      <c r="T3670" s="10">
        <f t="shared" si="461"/>
        <v>42208.564583333333</v>
      </c>
      <c r="U3670" s="11">
        <f t="shared" si="462"/>
        <v>2015</v>
      </c>
      <c r="V3670" t="str">
        <f t="shared" si="463"/>
        <v>Jun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7"/>
        <v>138.19999999999999</v>
      </c>
      <c r="P3671" s="5">
        <f t="shared" si="456"/>
        <v>81.294117647058826</v>
      </c>
      <c r="Q3671" t="str">
        <f t="shared" si="458"/>
        <v>theater</v>
      </c>
      <c r="R3671" t="str">
        <f t="shared" si="459"/>
        <v>plays</v>
      </c>
      <c r="S3671" s="10">
        <f t="shared" si="460"/>
        <v>42136.466863425921</v>
      </c>
      <c r="T3671" s="10">
        <f t="shared" si="461"/>
        <v>42166.466863425921</v>
      </c>
      <c r="U3671" s="11">
        <f t="shared" si="462"/>
        <v>2015</v>
      </c>
      <c r="V3671" t="str">
        <f t="shared" si="463"/>
        <v>May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7"/>
        <v>109.54545454545455</v>
      </c>
      <c r="P3672" s="5">
        <f t="shared" si="456"/>
        <v>20.083333333333332</v>
      </c>
      <c r="Q3672" t="str">
        <f t="shared" si="458"/>
        <v>theater</v>
      </c>
      <c r="R3672" t="str">
        <f t="shared" si="459"/>
        <v>plays</v>
      </c>
      <c r="S3672" s="10">
        <f t="shared" si="460"/>
        <v>42142.305682870363</v>
      </c>
      <c r="T3672" s="10">
        <f t="shared" si="461"/>
        <v>42155.749999999993</v>
      </c>
      <c r="U3672" s="11">
        <f t="shared" si="462"/>
        <v>2015</v>
      </c>
      <c r="V3672" t="str">
        <f t="shared" si="463"/>
        <v>May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7"/>
        <v>100.85714285714286</v>
      </c>
      <c r="P3673" s="5">
        <f t="shared" si="456"/>
        <v>88.25</v>
      </c>
      <c r="Q3673" t="str">
        <f t="shared" si="458"/>
        <v>theater</v>
      </c>
      <c r="R3673" t="str">
        <f t="shared" si="459"/>
        <v>plays</v>
      </c>
      <c r="S3673" s="10">
        <f t="shared" si="460"/>
        <v>41820.419756944444</v>
      </c>
      <c r="T3673" s="10">
        <f t="shared" si="461"/>
        <v>41840.957638888889</v>
      </c>
      <c r="U3673" s="11">
        <f t="shared" si="462"/>
        <v>2014</v>
      </c>
      <c r="V3673" t="str">
        <f t="shared" si="463"/>
        <v>Jun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7"/>
        <v>101.53333333333335</v>
      </c>
      <c r="P3674" s="5">
        <f t="shared" si="456"/>
        <v>53.438596491228068</v>
      </c>
      <c r="Q3674" t="str">
        <f t="shared" si="458"/>
        <v>theater</v>
      </c>
      <c r="R3674" t="str">
        <f t="shared" si="459"/>
        <v>plays</v>
      </c>
      <c r="S3674" s="10">
        <f t="shared" si="460"/>
        <v>41878.738240740735</v>
      </c>
      <c r="T3674" s="10">
        <f t="shared" si="461"/>
        <v>41908.738240740735</v>
      </c>
      <c r="U3674" s="11">
        <f t="shared" si="462"/>
        <v>2014</v>
      </c>
      <c r="V3674" t="str">
        <f t="shared" si="463"/>
        <v>Aug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7"/>
        <v>113.625</v>
      </c>
      <c r="P3675" s="5">
        <f t="shared" si="456"/>
        <v>39.868421052631582</v>
      </c>
      <c r="Q3675" t="str">
        <f t="shared" si="458"/>
        <v>theater</v>
      </c>
      <c r="R3675" t="str">
        <f t="shared" si="459"/>
        <v>plays</v>
      </c>
      <c r="S3675" s="10">
        <f t="shared" si="460"/>
        <v>41914.086770833332</v>
      </c>
      <c r="T3675" s="10">
        <f t="shared" si="461"/>
        <v>41948.327777777777</v>
      </c>
      <c r="U3675" s="11">
        <f t="shared" si="462"/>
        <v>2014</v>
      </c>
      <c r="V3675" t="str">
        <f t="shared" si="463"/>
        <v>Oct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7"/>
        <v>100</v>
      </c>
      <c r="P3676" s="5">
        <f t="shared" si="456"/>
        <v>145.16129032258064</v>
      </c>
      <c r="Q3676" t="str">
        <f t="shared" si="458"/>
        <v>theater</v>
      </c>
      <c r="R3676" t="str">
        <f t="shared" si="459"/>
        <v>plays</v>
      </c>
      <c r="S3676" s="10">
        <f t="shared" si="460"/>
        <v>42556.664687499993</v>
      </c>
      <c r="T3676" s="10">
        <f t="shared" si="461"/>
        <v>42616.664687499993</v>
      </c>
      <c r="U3676" s="11">
        <f t="shared" si="462"/>
        <v>2016</v>
      </c>
      <c r="V3676" t="str">
        <f t="shared" si="463"/>
        <v>Jul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7"/>
        <v>140</v>
      </c>
      <c r="P3677" s="5">
        <f t="shared" si="456"/>
        <v>23.333333333333332</v>
      </c>
      <c r="Q3677" t="str">
        <f t="shared" si="458"/>
        <v>theater</v>
      </c>
      <c r="R3677" t="str">
        <f t="shared" si="459"/>
        <v>plays</v>
      </c>
      <c r="S3677" s="10">
        <f t="shared" si="460"/>
        <v>42493.388680555552</v>
      </c>
      <c r="T3677" s="10">
        <f t="shared" si="461"/>
        <v>42505.749999999993</v>
      </c>
      <c r="U3677" s="11">
        <f t="shared" si="462"/>
        <v>2016</v>
      </c>
      <c r="V3677" t="str">
        <f t="shared" si="463"/>
        <v>May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7"/>
        <v>128.75</v>
      </c>
      <c r="P3678" s="5">
        <f t="shared" si="456"/>
        <v>64.375</v>
      </c>
      <c r="Q3678" t="str">
        <f t="shared" si="458"/>
        <v>theater</v>
      </c>
      <c r="R3678" t="str">
        <f t="shared" si="459"/>
        <v>plays</v>
      </c>
      <c r="S3678" s="10">
        <f t="shared" si="460"/>
        <v>41876.607453703698</v>
      </c>
      <c r="T3678" s="10">
        <f t="shared" si="461"/>
        <v>41894.607453703698</v>
      </c>
      <c r="U3678" s="11">
        <f t="shared" si="462"/>
        <v>2014</v>
      </c>
      <c r="V3678" t="str">
        <f t="shared" si="463"/>
        <v>Aug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7"/>
        <v>102.90416666666667</v>
      </c>
      <c r="P3679" s="5">
        <f t="shared" si="456"/>
        <v>62.052763819095475</v>
      </c>
      <c r="Q3679" t="str">
        <f t="shared" si="458"/>
        <v>theater</v>
      </c>
      <c r="R3679" t="str">
        <f t="shared" si="459"/>
        <v>plays</v>
      </c>
      <c r="S3679" s="10">
        <f t="shared" si="460"/>
        <v>41802.365949074068</v>
      </c>
      <c r="T3679" s="10">
        <f t="shared" si="461"/>
        <v>41822.957638888889</v>
      </c>
      <c r="U3679" s="11">
        <f t="shared" si="462"/>
        <v>2014</v>
      </c>
      <c r="V3679" t="str">
        <f t="shared" si="463"/>
        <v>Jun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7"/>
        <v>102.49999999999999</v>
      </c>
      <c r="P3680" s="5">
        <f t="shared" si="456"/>
        <v>66.129032258064512</v>
      </c>
      <c r="Q3680" t="str">
        <f t="shared" si="458"/>
        <v>theater</v>
      </c>
      <c r="R3680" t="str">
        <f t="shared" si="459"/>
        <v>plays</v>
      </c>
      <c r="S3680" s="10">
        <f t="shared" si="460"/>
        <v>42120.322893518511</v>
      </c>
      <c r="T3680" s="10">
        <f t="shared" si="461"/>
        <v>42155.322893518511</v>
      </c>
      <c r="U3680" s="11">
        <f t="shared" si="462"/>
        <v>2015</v>
      </c>
      <c r="V3680" t="str">
        <f t="shared" si="463"/>
        <v>Apr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7"/>
        <v>110.1</v>
      </c>
      <c r="P3681" s="5">
        <f t="shared" si="456"/>
        <v>73.400000000000006</v>
      </c>
      <c r="Q3681" t="str">
        <f t="shared" si="458"/>
        <v>theater</v>
      </c>
      <c r="R3681" t="str">
        <f t="shared" si="459"/>
        <v>plays</v>
      </c>
      <c r="S3681" s="10">
        <f t="shared" si="460"/>
        <v>41786.553020833329</v>
      </c>
      <c r="T3681" s="10">
        <f t="shared" si="461"/>
        <v>41820.999305555553</v>
      </c>
      <c r="U3681" s="11">
        <f t="shared" si="462"/>
        <v>2014</v>
      </c>
      <c r="V3681" t="str">
        <f t="shared" si="463"/>
        <v>May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7"/>
        <v>112.76666666666667</v>
      </c>
      <c r="P3682" s="5">
        <f t="shared" si="456"/>
        <v>99.5</v>
      </c>
      <c r="Q3682" t="str">
        <f t="shared" si="458"/>
        <v>theater</v>
      </c>
      <c r="R3682" t="str">
        <f t="shared" si="459"/>
        <v>plays</v>
      </c>
      <c r="S3682" s="10">
        <f t="shared" si="460"/>
        <v>42627.245763888881</v>
      </c>
      <c r="T3682" s="10">
        <f t="shared" si="461"/>
        <v>42648.245763888881</v>
      </c>
      <c r="U3682" s="11">
        <f t="shared" si="462"/>
        <v>2016</v>
      </c>
      <c r="V3682" t="str">
        <f t="shared" si="463"/>
        <v>Sep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7"/>
        <v>111.9</v>
      </c>
      <c r="P3683" s="5">
        <f t="shared" si="456"/>
        <v>62.166666666666664</v>
      </c>
      <c r="Q3683" t="str">
        <f t="shared" si="458"/>
        <v>theater</v>
      </c>
      <c r="R3683" t="str">
        <f t="shared" si="459"/>
        <v>plays</v>
      </c>
      <c r="S3683" s="10">
        <f t="shared" si="460"/>
        <v>42374.443171296291</v>
      </c>
      <c r="T3683" s="10">
        <f t="shared" si="461"/>
        <v>42384.443171296291</v>
      </c>
      <c r="U3683" s="11">
        <f t="shared" si="462"/>
        <v>2016</v>
      </c>
      <c r="V3683" t="str">
        <f t="shared" si="463"/>
        <v>Jan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7"/>
        <v>139.19999999999999</v>
      </c>
      <c r="P3684" s="5">
        <f t="shared" si="456"/>
        <v>62.328358208955223</v>
      </c>
      <c r="Q3684" t="str">
        <f t="shared" si="458"/>
        <v>theater</v>
      </c>
      <c r="R3684" t="str">
        <f t="shared" si="459"/>
        <v>plays</v>
      </c>
      <c r="S3684" s="10">
        <f t="shared" si="460"/>
        <v>41772.477060185185</v>
      </c>
      <c r="T3684" s="10">
        <f t="shared" si="461"/>
        <v>41806.082638888889</v>
      </c>
      <c r="U3684" s="11">
        <f t="shared" si="462"/>
        <v>2014</v>
      </c>
      <c r="V3684" t="str">
        <f t="shared" si="463"/>
        <v>May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7"/>
        <v>110.85714285714286</v>
      </c>
      <c r="P3685" s="5">
        <f t="shared" si="456"/>
        <v>58.787878787878789</v>
      </c>
      <c r="Q3685" t="str">
        <f t="shared" si="458"/>
        <v>theater</v>
      </c>
      <c r="R3685" t="str">
        <f t="shared" si="459"/>
        <v>plays</v>
      </c>
      <c r="S3685" s="10">
        <f t="shared" si="460"/>
        <v>42632.908518518518</v>
      </c>
      <c r="T3685" s="10">
        <f t="shared" si="461"/>
        <v>42662.908518518518</v>
      </c>
      <c r="U3685" s="11">
        <f t="shared" si="462"/>
        <v>2016</v>
      </c>
      <c r="V3685" t="str">
        <f t="shared" si="463"/>
        <v>Sep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7"/>
        <v>139.06666666666666</v>
      </c>
      <c r="P3686" s="5">
        <f t="shared" si="456"/>
        <v>45.347826086956523</v>
      </c>
      <c r="Q3686" t="str">
        <f t="shared" si="458"/>
        <v>theater</v>
      </c>
      <c r="R3686" t="str">
        <f t="shared" si="459"/>
        <v>plays</v>
      </c>
      <c r="S3686" s="10">
        <f t="shared" si="460"/>
        <v>42218.97206018518</v>
      </c>
      <c r="T3686" s="10">
        <f t="shared" si="461"/>
        <v>42248.97206018518</v>
      </c>
      <c r="U3686" s="11">
        <f t="shared" si="462"/>
        <v>2015</v>
      </c>
      <c r="V3686" t="str">
        <f t="shared" si="463"/>
        <v>Aug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7"/>
        <v>105.69999999999999</v>
      </c>
      <c r="P3687" s="5">
        <f t="shared" si="456"/>
        <v>41.944444444444443</v>
      </c>
      <c r="Q3687" t="str">
        <f t="shared" si="458"/>
        <v>theater</v>
      </c>
      <c r="R3687" t="str">
        <f t="shared" si="459"/>
        <v>plays</v>
      </c>
      <c r="S3687" s="10">
        <f t="shared" si="460"/>
        <v>41753.384942129625</v>
      </c>
      <c r="T3687" s="10">
        <f t="shared" si="461"/>
        <v>41778.666666666664</v>
      </c>
      <c r="U3687" s="11">
        <f t="shared" si="462"/>
        <v>2014</v>
      </c>
      <c r="V3687" t="str">
        <f t="shared" si="463"/>
        <v>Apr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7"/>
        <v>101.42857142857142</v>
      </c>
      <c r="P3688" s="5">
        <f t="shared" si="456"/>
        <v>59.166666666666664</v>
      </c>
      <c r="Q3688" t="str">
        <f t="shared" si="458"/>
        <v>theater</v>
      </c>
      <c r="R3688" t="str">
        <f t="shared" si="459"/>
        <v>plays</v>
      </c>
      <c r="S3688" s="10">
        <f t="shared" si="460"/>
        <v>42230.454398148147</v>
      </c>
      <c r="T3688" s="10">
        <f t="shared" si="461"/>
        <v>42244.957638888889</v>
      </c>
      <c r="U3688" s="11">
        <f t="shared" si="462"/>
        <v>2015</v>
      </c>
      <c r="V3688" t="str">
        <f t="shared" si="463"/>
        <v>Aug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7"/>
        <v>100.245</v>
      </c>
      <c r="P3689" s="5">
        <f t="shared" si="456"/>
        <v>200.49</v>
      </c>
      <c r="Q3689" t="str">
        <f t="shared" si="458"/>
        <v>theater</v>
      </c>
      <c r="R3689" t="str">
        <f t="shared" si="459"/>
        <v>plays</v>
      </c>
      <c r="S3689" s="10">
        <f t="shared" si="460"/>
        <v>41787.009895833333</v>
      </c>
      <c r="T3689" s="10">
        <f t="shared" si="461"/>
        <v>41817.009895833333</v>
      </c>
      <c r="U3689" s="11">
        <f t="shared" si="462"/>
        <v>2014</v>
      </c>
      <c r="V3689" t="str">
        <f t="shared" si="463"/>
        <v>May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7"/>
        <v>109.16666666666666</v>
      </c>
      <c r="P3690" s="5">
        <f t="shared" si="456"/>
        <v>83.974358974358978</v>
      </c>
      <c r="Q3690" t="str">
        <f t="shared" si="458"/>
        <v>theater</v>
      </c>
      <c r="R3690" t="str">
        <f t="shared" si="459"/>
        <v>plays</v>
      </c>
      <c r="S3690" s="10">
        <f t="shared" si="460"/>
        <v>41829.578749999993</v>
      </c>
      <c r="T3690" s="10">
        <f t="shared" si="461"/>
        <v>41859.578749999993</v>
      </c>
      <c r="U3690" s="11">
        <f t="shared" si="462"/>
        <v>2014</v>
      </c>
      <c r="V3690" t="str">
        <f t="shared" si="463"/>
        <v>Jul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7"/>
        <v>118.33333333333333</v>
      </c>
      <c r="P3691" s="5">
        <f t="shared" si="456"/>
        <v>57.258064516129032</v>
      </c>
      <c r="Q3691" t="str">
        <f t="shared" si="458"/>
        <v>theater</v>
      </c>
      <c r="R3691" t="str">
        <f t="shared" si="459"/>
        <v>plays</v>
      </c>
      <c r="S3691" s="10">
        <f t="shared" si="460"/>
        <v>42147.61850694444</v>
      </c>
      <c r="T3691" s="10">
        <f t="shared" si="461"/>
        <v>42176.725694444445</v>
      </c>
      <c r="U3691" s="11">
        <f t="shared" si="462"/>
        <v>2015</v>
      </c>
      <c r="V3691" t="str">
        <f t="shared" si="463"/>
        <v>May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7"/>
        <v>120</v>
      </c>
      <c r="P3692" s="5">
        <f t="shared" si="456"/>
        <v>58.064516129032256</v>
      </c>
      <c r="Q3692" t="str">
        <f t="shared" si="458"/>
        <v>theater</v>
      </c>
      <c r="R3692" t="str">
        <f t="shared" si="459"/>
        <v>plays</v>
      </c>
      <c r="S3692" s="10">
        <f t="shared" si="460"/>
        <v>41940.389849537038</v>
      </c>
      <c r="T3692" s="10">
        <f t="shared" si="461"/>
        <v>41970.431516203702</v>
      </c>
      <c r="U3692" s="11">
        <f t="shared" si="462"/>
        <v>2014</v>
      </c>
      <c r="V3692" t="str">
        <f t="shared" si="463"/>
        <v>Oct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7"/>
        <v>127.96000000000001</v>
      </c>
      <c r="P3693" s="5">
        <f t="shared" si="456"/>
        <v>186.80291970802921</v>
      </c>
      <c r="Q3693" t="str">
        <f t="shared" si="458"/>
        <v>theater</v>
      </c>
      <c r="R3693" t="str">
        <f t="shared" si="459"/>
        <v>plays</v>
      </c>
      <c r="S3693" s="10">
        <f t="shared" si="460"/>
        <v>42020.492233796293</v>
      </c>
      <c r="T3693" s="10">
        <f t="shared" si="461"/>
        <v>42064.999305555553</v>
      </c>
      <c r="U3693" s="11">
        <f t="shared" si="462"/>
        <v>2015</v>
      </c>
      <c r="V3693" t="str">
        <f t="shared" si="463"/>
        <v>Jan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7"/>
        <v>126</v>
      </c>
      <c r="P3694" s="5">
        <f t="shared" si="456"/>
        <v>74.117647058823536</v>
      </c>
      <c r="Q3694" t="str">
        <f t="shared" si="458"/>
        <v>theater</v>
      </c>
      <c r="R3694" t="str">
        <f t="shared" si="459"/>
        <v>plays</v>
      </c>
      <c r="S3694" s="10">
        <f t="shared" si="460"/>
        <v>41891.756701388884</v>
      </c>
      <c r="T3694" s="10">
        <f t="shared" si="461"/>
        <v>41900.791666666664</v>
      </c>
      <c r="U3694" s="11">
        <f t="shared" si="462"/>
        <v>2014</v>
      </c>
      <c r="V3694" t="str">
        <f t="shared" si="463"/>
        <v>Sep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7"/>
        <v>129.12912912912913</v>
      </c>
      <c r="P3695" s="5">
        <f t="shared" si="456"/>
        <v>30.714285714285715</v>
      </c>
      <c r="Q3695" t="str">
        <f t="shared" si="458"/>
        <v>theater</v>
      </c>
      <c r="R3695" t="str">
        <f t="shared" si="459"/>
        <v>plays</v>
      </c>
      <c r="S3695" s="10">
        <f t="shared" si="460"/>
        <v>42308.98297453703</v>
      </c>
      <c r="T3695" s="10">
        <f t="shared" si="461"/>
        <v>42338.729166666664</v>
      </c>
      <c r="U3695" s="11">
        <f t="shared" si="462"/>
        <v>2015</v>
      </c>
      <c r="V3695" t="str">
        <f t="shared" si="463"/>
        <v>Oct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7"/>
        <v>107.42857142857143</v>
      </c>
      <c r="P3696" s="5">
        <f t="shared" si="456"/>
        <v>62.666666666666664</v>
      </c>
      <c r="Q3696" t="str">
        <f t="shared" si="458"/>
        <v>theater</v>
      </c>
      <c r="R3696" t="str">
        <f t="shared" si="459"/>
        <v>plays</v>
      </c>
      <c r="S3696" s="10">
        <f t="shared" si="460"/>
        <v>42489.925543981481</v>
      </c>
      <c r="T3696" s="10">
        <f t="shared" si="461"/>
        <v>42526.874999999993</v>
      </c>
      <c r="U3696" s="11">
        <f t="shared" si="462"/>
        <v>2016</v>
      </c>
      <c r="V3696" t="str">
        <f t="shared" si="463"/>
        <v>Apr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7"/>
        <v>100.125</v>
      </c>
      <c r="P3697" s="5">
        <f t="shared" si="456"/>
        <v>121.36363636363636</v>
      </c>
      <c r="Q3697" t="str">
        <f t="shared" si="458"/>
        <v>theater</v>
      </c>
      <c r="R3697" t="str">
        <f t="shared" si="459"/>
        <v>plays</v>
      </c>
      <c r="S3697" s="10">
        <f t="shared" si="460"/>
        <v>41995.662152777775</v>
      </c>
      <c r="T3697" s="10">
        <f t="shared" si="461"/>
        <v>42015.662152777775</v>
      </c>
      <c r="U3697" s="11">
        <f t="shared" si="462"/>
        <v>2014</v>
      </c>
      <c r="V3697" t="str">
        <f t="shared" si="463"/>
        <v>Dec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7"/>
        <v>155</v>
      </c>
      <c r="P3698" s="5">
        <f t="shared" si="456"/>
        <v>39.743589743589745</v>
      </c>
      <c r="Q3698" t="str">
        <f t="shared" si="458"/>
        <v>theater</v>
      </c>
      <c r="R3698" t="str">
        <f t="shared" si="459"/>
        <v>plays</v>
      </c>
      <c r="S3698" s="10">
        <f t="shared" si="460"/>
        <v>41988.408749999995</v>
      </c>
      <c r="T3698" s="10">
        <f t="shared" si="461"/>
        <v>42048.408749999995</v>
      </c>
      <c r="U3698" s="11">
        <f t="shared" si="462"/>
        <v>2014</v>
      </c>
      <c r="V3698" t="str">
        <f t="shared" si="463"/>
        <v>Dec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7"/>
        <v>108</v>
      </c>
      <c r="P3699" s="5">
        <f t="shared" si="456"/>
        <v>72</v>
      </c>
      <c r="Q3699" t="str">
        <f t="shared" si="458"/>
        <v>theater</v>
      </c>
      <c r="R3699" t="str">
        <f t="shared" si="459"/>
        <v>plays</v>
      </c>
      <c r="S3699" s="10">
        <f t="shared" si="460"/>
        <v>42479.2575</v>
      </c>
      <c r="T3699" s="10">
        <f t="shared" si="461"/>
        <v>42500.2575</v>
      </c>
      <c r="U3699" s="11">
        <f t="shared" si="462"/>
        <v>2016</v>
      </c>
      <c r="V3699" t="str">
        <f t="shared" si="463"/>
        <v>Apr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7"/>
        <v>110.52</v>
      </c>
      <c r="P3700" s="5">
        <f t="shared" si="456"/>
        <v>40.632352941176471</v>
      </c>
      <c r="Q3700" t="str">
        <f t="shared" si="458"/>
        <v>theater</v>
      </c>
      <c r="R3700" t="str">
        <f t="shared" si="459"/>
        <v>plays</v>
      </c>
      <c r="S3700" s="10">
        <f t="shared" si="460"/>
        <v>42401.598229166666</v>
      </c>
      <c r="T3700" s="10">
        <f t="shared" si="461"/>
        <v>42431.598229166666</v>
      </c>
      <c r="U3700" s="11">
        <f t="shared" si="462"/>
        <v>2016</v>
      </c>
      <c r="V3700" t="str">
        <f t="shared" si="463"/>
        <v>Feb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7"/>
        <v>100.8</v>
      </c>
      <c r="P3701" s="5">
        <f t="shared" si="456"/>
        <v>63</v>
      </c>
      <c r="Q3701" t="str">
        <f t="shared" si="458"/>
        <v>theater</v>
      </c>
      <c r="R3701" t="str">
        <f t="shared" si="459"/>
        <v>plays</v>
      </c>
      <c r="S3701" s="10">
        <f t="shared" si="460"/>
        <v>41897.393703703703</v>
      </c>
      <c r="T3701" s="10">
        <f t="shared" si="461"/>
        <v>41927.393703703703</v>
      </c>
      <c r="U3701" s="11">
        <f t="shared" si="462"/>
        <v>2014</v>
      </c>
      <c r="V3701" t="str">
        <f t="shared" si="463"/>
        <v>Sep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7"/>
        <v>121.2</v>
      </c>
      <c r="P3702" s="5">
        <f t="shared" si="456"/>
        <v>33.666666666666664</v>
      </c>
      <c r="Q3702" t="str">
        <f t="shared" si="458"/>
        <v>theater</v>
      </c>
      <c r="R3702" t="str">
        <f t="shared" si="459"/>
        <v>plays</v>
      </c>
      <c r="S3702" s="10">
        <f t="shared" si="460"/>
        <v>41882.37731481481</v>
      </c>
      <c r="T3702" s="10">
        <f t="shared" si="461"/>
        <v>41912.458333333328</v>
      </c>
      <c r="U3702" s="11">
        <f t="shared" si="462"/>
        <v>2014</v>
      </c>
      <c r="V3702" t="str">
        <f t="shared" si="463"/>
        <v>Aug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7"/>
        <v>100.33333333333334</v>
      </c>
      <c r="P3703" s="5">
        <f t="shared" si="456"/>
        <v>38.589743589743591</v>
      </c>
      <c r="Q3703" t="str">
        <f t="shared" si="458"/>
        <v>theater</v>
      </c>
      <c r="R3703" t="str">
        <f t="shared" si="459"/>
        <v>plays</v>
      </c>
      <c r="S3703" s="10">
        <f t="shared" si="460"/>
        <v>42129.333252314813</v>
      </c>
      <c r="T3703" s="10">
        <f t="shared" si="461"/>
        <v>42159.333252314813</v>
      </c>
      <c r="U3703" s="11">
        <f t="shared" si="462"/>
        <v>2015</v>
      </c>
      <c r="V3703" t="str">
        <f t="shared" si="463"/>
        <v>May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7"/>
        <v>109.16666666666666</v>
      </c>
      <c r="P3704" s="5">
        <f t="shared" si="456"/>
        <v>155.95238095238096</v>
      </c>
      <c r="Q3704" t="str">
        <f t="shared" si="458"/>
        <v>theater</v>
      </c>
      <c r="R3704" t="str">
        <f t="shared" si="459"/>
        <v>plays</v>
      </c>
      <c r="S3704" s="10">
        <f t="shared" si="460"/>
        <v>42524.329675925925</v>
      </c>
      <c r="T3704" s="10">
        <f t="shared" si="461"/>
        <v>42561.749305555553</v>
      </c>
      <c r="U3704" s="11">
        <f t="shared" si="462"/>
        <v>2016</v>
      </c>
      <c r="V3704" t="str">
        <f t="shared" si="463"/>
        <v>Jun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7"/>
        <v>123.42857142857142</v>
      </c>
      <c r="P3705" s="5">
        <f t="shared" si="456"/>
        <v>43.2</v>
      </c>
      <c r="Q3705" t="str">
        <f t="shared" si="458"/>
        <v>theater</v>
      </c>
      <c r="R3705" t="str">
        <f t="shared" si="459"/>
        <v>plays</v>
      </c>
      <c r="S3705" s="10">
        <f t="shared" si="460"/>
        <v>42556.296157407407</v>
      </c>
      <c r="T3705" s="10">
        <f t="shared" si="461"/>
        <v>42595.082638888889</v>
      </c>
      <c r="U3705" s="11">
        <f t="shared" si="462"/>
        <v>2016</v>
      </c>
      <c r="V3705" t="str">
        <f t="shared" si="463"/>
        <v>Jul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7"/>
        <v>136.33666666666667</v>
      </c>
      <c r="P3706" s="5">
        <f t="shared" si="456"/>
        <v>15.148518518518518</v>
      </c>
      <c r="Q3706" t="str">
        <f t="shared" si="458"/>
        <v>theater</v>
      </c>
      <c r="R3706" t="str">
        <f t="shared" si="459"/>
        <v>plays</v>
      </c>
      <c r="S3706" s="10">
        <f t="shared" si="460"/>
        <v>42461.481412037036</v>
      </c>
      <c r="T3706" s="10">
        <f t="shared" si="461"/>
        <v>42521.481412037036</v>
      </c>
      <c r="U3706" s="11">
        <f t="shared" si="462"/>
        <v>2016</v>
      </c>
      <c r="V3706" t="str">
        <f t="shared" si="463"/>
        <v>Apr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7"/>
        <v>103.46657233816768</v>
      </c>
      <c r="P3707" s="5">
        <f t="shared" si="456"/>
        <v>83.571428571428569</v>
      </c>
      <c r="Q3707" t="str">
        <f t="shared" si="458"/>
        <v>theater</v>
      </c>
      <c r="R3707" t="str">
        <f t="shared" si="459"/>
        <v>plays</v>
      </c>
      <c r="S3707" s="10">
        <f t="shared" si="460"/>
        <v>41792.334652777776</v>
      </c>
      <c r="T3707" s="10">
        <f t="shared" si="461"/>
        <v>41813.541666666664</v>
      </c>
      <c r="U3707" s="11">
        <f t="shared" si="462"/>
        <v>2014</v>
      </c>
      <c r="V3707" t="str">
        <f t="shared" si="463"/>
        <v>Jun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7"/>
        <v>121.33333333333334</v>
      </c>
      <c r="P3708" s="5">
        <f t="shared" si="456"/>
        <v>140</v>
      </c>
      <c r="Q3708" t="str">
        <f t="shared" si="458"/>
        <v>theater</v>
      </c>
      <c r="R3708" t="str">
        <f t="shared" si="459"/>
        <v>plays</v>
      </c>
      <c r="S3708" s="10">
        <f t="shared" si="460"/>
        <v>41879.705428240741</v>
      </c>
      <c r="T3708" s="10">
        <f t="shared" si="461"/>
        <v>41894.705428240741</v>
      </c>
      <c r="U3708" s="11">
        <f t="shared" si="462"/>
        <v>2014</v>
      </c>
      <c r="V3708" t="str">
        <f t="shared" si="463"/>
        <v>Aug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7"/>
        <v>186</v>
      </c>
      <c r="P3709" s="5">
        <f t="shared" si="456"/>
        <v>80.869565217391298</v>
      </c>
      <c r="Q3709" t="str">
        <f t="shared" si="458"/>
        <v>theater</v>
      </c>
      <c r="R3709" t="str">
        <f t="shared" si="459"/>
        <v>plays</v>
      </c>
      <c r="S3709" s="10">
        <f t="shared" si="460"/>
        <v>42551.840023148143</v>
      </c>
      <c r="T3709" s="10">
        <f t="shared" si="461"/>
        <v>42573.018055555549</v>
      </c>
      <c r="U3709" s="11">
        <f t="shared" si="462"/>
        <v>2016</v>
      </c>
      <c r="V3709" t="str">
        <f t="shared" si="463"/>
        <v>Jun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7"/>
        <v>300</v>
      </c>
      <c r="P3710" s="5">
        <f t="shared" si="456"/>
        <v>53.846153846153847</v>
      </c>
      <c r="Q3710" t="str">
        <f t="shared" si="458"/>
        <v>theater</v>
      </c>
      <c r="R3710" t="str">
        <f t="shared" si="459"/>
        <v>plays</v>
      </c>
      <c r="S3710" s="10">
        <f t="shared" si="460"/>
        <v>41809.933865740735</v>
      </c>
      <c r="T3710" s="10">
        <f t="shared" si="461"/>
        <v>41823.933865740735</v>
      </c>
      <c r="U3710" s="11">
        <f t="shared" si="462"/>
        <v>2014</v>
      </c>
      <c r="V3710" t="str">
        <f t="shared" si="463"/>
        <v>Jun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7"/>
        <v>108.25</v>
      </c>
      <c r="P3711" s="5">
        <f t="shared" si="456"/>
        <v>30.928571428571427</v>
      </c>
      <c r="Q3711" t="str">
        <f t="shared" si="458"/>
        <v>theater</v>
      </c>
      <c r="R3711" t="str">
        <f t="shared" si="459"/>
        <v>plays</v>
      </c>
      <c r="S3711" s="10">
        <f t="shared" si="460"/>
        <v>41785.499374999999</v>
      </c>
      <c r="T3711" s="10">
        <f t="shared" si="461"/>
        <v>41815.499374999999</v>
      </c>
      <c r="U3711" s="11">
        <f t="shared" si="462"/>
        <v>2014</v>
      </c>
      <c r="V3711" t="str">
        <f t="shared" si="463"/>
        <v>May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7"/>
        <v>141.15384615384616</v>
      </c>
      <c r="P3712" s="5">
        <f t="shared" si="456"/>
        <v>67.962962962962962</v>
      </c>
      <c r="Q3712" t="str">
        <f t="shared" si="458"/>
        <v>theater</v>
      </c>
      <c r="R3712" t="str">
        <f t="shared" si="459"/>
        <v>plays</v>
      </c>
      <c r="S3712" s="10">
        <f t="shared" si="460"/>
        <v>42072.367916666662</v>
      </c>
      <c r="T3712" s="10">
        <f t="shared" si="461"/>
        <v>42097.367916666662</v>
      </c>
      <c r="U3712" s="11">
        <f t="shared" si="462"/>
        <v>2015</v>
      </c>
      <c r="V3712" t="str">
        <f t="shared" si="463"/>
        <v>Mar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7"/>
        <v>113.99999999999999</v>
      </c>
      <c r="P3713" s="5">
        <f t="shared" si="456"/>
        <v>27.142857142857142</v>
      </c>
      <c r="Q3713" t="str">
        <f t="shared" si="458"/>
        <v>theater</v>
      </c>
      <c r="R3713" t="str">
        <f t="shared" si="459"/>
        <v>plays</v>
      </c>
      <c r="S3713" s="10">
        <f t="shared" si="460"/>
        <v>41779.5158912037</v>
      </c>
      <c r="T3713" s="10">
        <f t="shared" si="461"/>
        <v>41805.458333333328</v>
      </c>
      <c r="U3713" s="11">
        <f t="shared" si="462"/>
        <v>2014</v>
      </c>
      <c r="V3713" t="str">
        <f t="shared" si="463"/>
        <v>May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7"/>
        <v>153.73333333333335</v>
      </c>
      <c r="P3714" s="5">
        <f t="shared" ref="P3714:P3777" si="464">IFERROR(E3714/L3714,0)</f>
        <v>110.86538461538461</v>
      </c>
      <c r="Q3714" t="str">
        <f t="shared" si="458"/>
        <v>theater</v>
      </c>
      <c r="R3714" t="str">
        <f t="shared" si="459"/>
        <v>plays</v>
      </c>
      <c r="S3714" s="10">
        <f t="shared" si="460"/>
        <v>42133.963738425926</v>
      </c>
      <c r="T3714" s="10">
        <f t="shared" si="461"/>
        <v>42155.082638888889</v>
      </c>
      <c r="U3714" s="11">
        <f t="shared" si="462"/>
        <v>2015</v>
      </c>
      <c r="V3714" t="str">
        <f t="shared" si="463"/>
        <v>May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5">(E3715/D3715)*100</f>
        <v>101.49999999999999</v>
      </c>
      <c r="P3715" s="5">
        <f t="shared" si="464"/>
        <v>106.84210526315789</v>
      </c>
      <c r="Q3715" t="str">
        <f t="shared" ref="Q3715:Q3778" si="466">LEFT(N3715,FIND("/",N3715)-1)</f>
        <v>theater</v>
      </c>
      <c r="R3715" t="str">
        <f t="shared" ref="R3715:R3778" si="467">MID(N3715,FIND("/",N3715)+1,9999)</f>
        <v>plays</v>
      </c>
      <c r="S3715" s="10">
        <f t="shared" ref="S3715:S3778" si="468">(((J3715/60)/60)/24)+DATE(1970,1,1)+(-5/24)</f>
        <v>42505.529699074068</v>
      </c>
      <c r="T3715" s="10">
        <f t="shared" ref="T3715:T3778" si="469">(((I3715/60)/60)/24)+DATE(1970,1,1)+(-5/24)</f>
        <v>42525.529699074068</v>
      </c>
      <c r="U3715" s="11">
        <f t="shared" ref="U3715:U3778" si="470">YEAR(S3715)</f>
        <v>2016</v>
      </c>
      <c r="V3715" t="str">
        <f t="shared" ref="V3715:V3778" si="471">TEXT(S3715, "mmm")</f>
        <v>May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5"/>
        <v>102.35000000000001</v>
      </c>
      <c r="P3716" s="5">
        <f t="shared" si="464"/>
        <v>105.51546391752578</v>
      </c>
      <c r="Q3716" t="str">
        <f t="shared" si="466"/>
        <v>theater</v>
      </c>
      <c r="R3716" t="str">
        <f t="shared" si="467"/>
        <v>plays</v>
      </c>
      <c r="S3716" s="10">
        <f t="shared" si="468"/>
        <v>42118.347997685189</v>
      </c>
      <c r="T3716" s="10">
        <f t="shared" si="469"/>
        <v>42149.957638888889</v>
      </c>
      <c r="U3716" s="11">
        <f t="shared" si="470"/>
        <v>2015</v>
      </c>
      <c r="V3716" t="str">
        <f t="shared" si="471"/>
        <v>Apr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5"/>
        <v>102.57142857142858</v>
      </c>
      <c r="P3717" s="5">
        <f t="shared" si="464"/>
        <v>132.96296296296296</v>
      </c>
      <c r="Q3717" t="str">
        <f t="shared" si="466"/>
        <v>theater</v>
      </c>
      <c r="R3717" t="str">
        <f t="shared" si="467"/>
        <v>plays</v>
      </c>
      <c r="S3717" s="10">
        <f t="shared" si="468"/>
        <v>42036.787256944437</v>
      </c>
      <c r="T3717" s="10">
        <f t="shared" si="469"/>
        <v>42094.327777777777</v>
      </c>
      <c r="U3717" s="11">
        <f t="shared" si="470"/>
        <v>2015</v>
      </c>
      <c r="V3717" t="str">
        <f t="shared" si="471"/>
        <v>Feb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5"/>
        <v>155.75</v>
      </c>
      <c r="P3718" s="5">
        <f t="shared" si="464"/>
        <v>51.916666666666664</v>
      </c>
      <c r="Q3718" t="str">
        <f t="shared" si="466"/>
        <v>theater</v>
      </c>
      <c r="R3718" t="str">
        <f t="shared" si="467"/>
        <v>plays</v>
      </c>
      <c r="S3718" s="10">
        <f t="shared" si="468"/>
        <v>42360.679502314808</v>
      </c>
      <c r="T3718" s="10">
        <f t="shared" si="469"/>
        <v>42390.679502314808</v>
      </c>
      <c r="U3718" s="11">
        <f t="shared" si="470"/>
        <v>2015</v>
      </c>
      <c r="V3718" t="str">
        <f t="shared" si="471"/>
        <v>Dec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5"/>
        <v>100.75</v>
      </c>
      <c r="P3719" s="5">
        <f t="shared" si="464"/>
        <v>310</v>
      </c>
      <c r="Q3719" t="str">
        <f t="shared" si="466"/>
        <v>theater</v>
      </c>
      <c r="R3719" t="str">
        <f t="shared" si="467"/>
        <v>plays</v>
      </c>
      <c r="S3719" s="10">
        <f t="shared" si="468"/>
        <v>42102.657974537033</v>
      </c>
      <c r="T3719" s="10">
        <f t="shared" si="469"/>
        <v>42133.657974537033</v>
      </c>
      <c r="U3719" s="11">
        <f t="shared" si="470"/>
        <v>2015</v>
      </c>
      <c r="V3719" t="str">
        <f t="shared" si="471"/>
        <v>Apr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5"/>
        <v>239.4</v>
      </c>
      <c r="P3720" s="5">
        <f t="shared" si="464"/>
        <v>26.021739130434781</v>
      </c>
      <c r="Q3720" t="str">
        <f t="shared" si="466"/>
        <v>theater</v>
      </c>
      <c r="R3720" t="str">
        <f t="shared" si="467"/>
        <v>plays</v>
      </c>
      <c r="S3720" s="10">
        <f t="shared" si="468"/>
        <v>42032.507812499993</v>
      </c>
      <c r="T3720" s="10">
        <f t="shared" si="469"/>
        <v>42062.507812499993</v>
      </c>
      <c r="U3720" s="11">
        <f t="shared" si="470"/>
        <v>2015</v>
      </c>
      <c r="V3720" t="str">
        <f t="shared" si="471"/>
        <v>Jan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5"/>
        <v>210</v>
      </c>
      <c r="P3721" s="5">
        <f t="shared" si="464"/>
        <v>105</v>
      </c>
      <c r="Q3721" t="str">
        <f t="shared" si="466"/>
        <v>theater</v>
      </c>
      <c r="R3721" t="str">
        <f t="shared" si="467"/>
        <v>plays</v>
      </c>
      <c r="S3721" s="10">
        <f t="shared" si="468"/>
        <v>42147.521597222221</v>
      </c>
      <c r="T3721" s="10">
        <f t="shared" si="469"/>
        <v>42177.521597222221</v>
      </c>
      <c r="U3721" s="11">
        <f t="shared" si="470"/>
        <v>2015</v>
      </c>
      <c r="V3721" t="str">
        <f t="shared" si="471"/>
        <v>May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5"/>
        <v>104.51515151515152</v>
      </c>
      <c r="P3722" s="5">
        <f t="shared" si="464"/>
        <v>86.224999999999994</v>
      </c>
      <c r="Q3722" t="str">
        <f t="shared" si="466"/>
        <v>theater</v>
      </c>
      <c r="R3722" t="str">
        <f t="shared" si="467"/>
        <v>plays</v>
      </c>
      <c r="S3722" s="10">
        <f t="shared" si="468"/>
        <v>42165.784791666665</v>
      </c>
      <c r="T3722" s="10">
        <f t="shared" si="469"/>
        <v>42187.784791666665</v>
      </c>
      <c r="U3722" s="11">
        <f t="shared" si="470"/>
        <v>2015</v>
      </c>
      <c r="V3722" t="str">
        <f t="shared" si="471"/>
        <v>Jun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5"/>
        <v>100.8</v>
      </c>
      <c r="P3723" s="5">
        <f t="shared" si="464"/>
        <v>114.54545454545455</v>
      </c>
      <c r="Q3723" t="str">
        <f t="shared" si="466"/>
        <v>theater</v>
      </c>
      <c r="R3723" t="str">
        <f t="shared" si="467"/>
        <v>plays</v>
      </c>
      <c r="S3723" s="10">
        <f t="shared" si="468"/>
        <v>41927.727824074071</v>
      </c>
      <c r="T3723" s="10">
        <f t="shared" si="469"/>
        <v>41948.769490740735</v>
      </c>
      <c r="U3723" s="11">
        <f t="shared" si="470"/>
        <v>2014</v>
      </c>
      <c r="V3723" t="str">
        <f t="shared" si="471"/>
        <v>Oct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5"/>
        <v>111.20000000000002</v>
      </c>
      <c r="P3724" s="5">
        <f t="shared" si="464"/>
        <v>47.657142857142858</v>
      </c>
      <c r="Q3724" t="str">
        <f t="shared" si="466"/>
        <v>theater</v>
      </c>
      <c r="R3724" t="str">
        <f t="shared" si="467"/>
        <v>plays</v>
      </c>
      <c r="S3724" s="10">
        <f t="shared" si="468"/>
        <v>42381.463506944441</v>
      </c>
      <c r="T3724" s="10">
        <f t="shared" si="469"/>
        <v>42411.749305555553</v>
      </c>
      <c r="U3724" s="11">
        <f t="shared" si="470"/>
        <v>2016</v>
      </c>
      <c r="V3724" t="str">
        <f t="shared" si="471"/>
        <v>Jan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5"/>
        <v>102.04444444444445</v>
      </c>
      <c r="P3725" s="5">
        <f t="shared" si="464"/>
        <v>72.888888888888886</v>
      </c>
      <c r="Q3725" t="str">
        <f t="shared" si="466"/>
        <v>theater</v>
      </c>
      <c r="R3725" t="str">
        <f t="shared" si="467"/>
        <v>plays</v>
      </c>
      <c r="S3725" s="10">
        <f t="shared" si="468"/>
        <v>41943.544699074075</v>
      </c>
      <c r="T3725" s="10">
        <f t="shared" si="469"/>
        <v>41973.586365740739</v>
      </c>
      <c r="U3725" s="11">
        <f t="shared" si="470"/>
        <v>2014</v>
      </c>
      <c r="V3725" t="str">
        <f t="shared" si="471"/>
        <v>Oct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5"/>
        <v>102.54767441860466</v>
      </c>
      <c r="P3726" s="5">
        <f t="shared" si="464"/>
        <v>49.545505617977533</v>
      </c>
      <c r="Q3726" t="str">
        <f t="shared" si="466"/>
        <v>theater</v>
      </c>
      <c r="R3726" t="str">
        <f t="shared" si="467"/>
        <v>plays</v>
      </c>
      <c r="S3726" s="10">
        <f t="shared" si="468"/>
        <v>42465.283101851855</v>
      </c>
      <c r="T3726" s="10">
        <f t="shared" si="469"/>
        <v>42494.749999999993</v>
      </c>
      <c r="U3726" s="11">
        <f t="shared" si="470"/>
        <v>2016</v>
      </c>
      <c r="V3726" t="str">
        <f t="shared" si="471"/>
        <v>Apr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5"/>
        <v>127</v>
      </c>
      <c r="P3727" s="5">
        <f t="shared" si="464"/>
        <v>25.4</v>
      </c>
      <c r="Q3727" t="str">
        <f t="shared" si="466"/>
        <v>theater</v>
      </c>
      <c r="R3727" t="str">
        <f t="shared" si="467"/>
        <v>plays</v>
      </c>
      <c r="S3727" s="10">
        <f t="shared" si="468"/>
        <v>42401.736886574072</v>
      </c>
      <c r="T3727" s="10">
        <f t="shared" si="469"/>
        <v>42418.687499999993</v>
      </c>
      <c r="U3727" s="11">
        <f t="shared" si="470"/>
        <v>2016</v>
      </c>
      <c r="V3727" t="str">
        <f t="shared" si="471"/>
        <v>Feb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5"/>
        <v>338.70588235294122</v>
      </c>
      <c r="P3728" s="5">
        <f t="shared" si="464"/>
        <v>62.586956521739133</v>
      </c>
      <c r="Q3728" t="str">
        <f t="shared" si="466"/>
        <v>theater</v>
      </c>
      <c r="R3728" t="str">
        <f t="shared" si="467"/>
        <v>plays</v>
      </c>
      <c r="S3728" s="10">
        <f t="shared" si="468"/>
        <v>42461.932534722226</v>
      </c>
      <c r="T3728" s="10">
        <f t="shared" si="469"/>
        <v>42489.666666666664</v>
      </c>
      <c r="U3728" s="11">
        <f t="shared" si="470"/>
        <v>2016</v>
      </c>
      <c r="V3728" t="str">
        <f t="shared" si="471"/>
        <v>Apr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5"/>
        <v>100.75</v>
      </c>
      <c r="P3729" s="5">
        <f t="shared" si="464"/>
        <v>61.060606060606062</v>
      </c>
      <c r="Q3729" t="str">
        <f t="shared" si="466"/>
        <v>theater</v>
      </c>
      <c r="R3729" t="str">
        <f t="shared" si="467"/>
        <v>plays</v>
      </c>
      <c r="S3729" s="10">
        <f t="shared" si="468"/>
        <v>42632.139976851853</v>
      </c>
      <c r="T3729" s="10">
        <f t="shared" si="469"/>
        <v>42662.996527777774</v>
      </c>
      <c r="U3729" s="11">
        <f t="shared" si="470"/>
        <v>2016</v>
      </c>
      <c r="V3729" t="str">
        <f t="shared" si="471"/>
        <v>Sep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5"/>
        <v>9.31</v>
      </c>
      <c r="P3730" s="5">
        <f t="shared" si="464"/>
        <v>60.064516129032256</v>
      </c>
      <c r="Q3730" t="str">
        <f t="shared" si="466"/>
        <v>theater</v>
      </c>
      <c r="R3730" t="str">
        <f t="shared" si="467"/>
        <v>plays</v>
      </c>
      <c r="S3730" s="10">
        <f t="shared" si="468"/>
        <v>42204.962685185186</v>
      </c>
      <c r="T3730" s="10">
        <f t="shared" si="469"/>
        <v>42234.962685185186</v>
      </c>
      <c r="U3730" s="11">
        <f t="shared" si="470"/>
        <v>2015</v>
      </c>
      <c r="V3730" t="str">
        <f t="shared" si="471"/>
        <v>Jul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5"/>
        <v>7.24</v>
      </c>
      <c r="P3731" s="5">
        <f t="shared" si="464"/>
        <v>72.400000000000006</v>
      </c>
      <c r="Q3731" t="str">
        <f t="shared" si="466"/>
        <v>theater</v>
      </c>
      <c r="R3731" t="str">
        <f t="shared" si="467"/>
        <v>plays</v>
      </c>
      <c r="S3731" s="10">
        <f t="shared" si="468"/>
        <v>42040.996666666666</v>
      </c>
      <c r="T3731" s="10">
        <f t="shared" si="469"/>
        <v>42085.954999999994</v>
      </c>
      <c r="U3731" s="11">
        <f t="shared" si="470"/>
        <v>2015</v>
      </c>
      <c r="V3731" t="str">
        <f t="shared" si="471"/>
        <v>Feb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5"/>
        <v>10</v>
      </c>
      <c r="P3732" s="5">
        <f t="shared" si="464"/>
        <v>100</v>
      </c>
      <c r="Q3732" t="str">
        <f t="shared" si="466"/>
        <v>theater</v>
      </c>
      <c r="R3732" t="str">
        <f t="shared" si="467"/>
        <v>plays</v>
      </c>
      <c r="S3732" s="10">
        <f t="shared" si="468"/>
        <v>42203.46943287037</v>
      </c>
      <c r="T3732" s="10">
        <f t="shared" si="469"/>
        <v>42233.46943287037</v>
      </c>
      <c r="U3732" s="11">
        <f t="shared" si="470"/>
        <v>2015</v>
      </c>
      <c r="V3732" t="str">
        <f t="shared" si="471"/>
        <v>Jul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5"/>
        <v>11.272727272727273</v>
      </c>
      <c r="P3733" s="5">
        <f t="shared" si="464"/>
        <v>51.666666666666664</v>
      </c>
      <c r="Q3733" t="str">
        <f t="shared" si="466"/>
        <v>theater</v>
      </c>
      <c r="R3733" t="str">
        <f t="shared" si="467"/>
        <v>plays</v>
      </c>
      <c r="S3733" s="10">
        <f t="shared" si="468"/>
        <v>41983.544513888883</v>
      </c>
      <c r="T3733" s="10">
        <f t="shared" si="469"/>
        <v>42013.932638888888</v>
      </c>
      <c r="U3733" s="11">
        <f t="shared" si="470"/>
        <v>2014</v>
      </c>
      <c r="V3733" t="str">
        <f t="shared" si="471"/>
        <v>Dec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5"/>
        <v>15.411764705882353</v>
      </c>
      <c r="P3734" s="5">
        <f t="shared" si="464"/>
        <v>32.75</v>
      </c>
      <c r="Q3734" t="str">
        <f t="shared" si="466"/>
        <v>theater</v>
      </c>
      <c r="R3734" t="str">
        <f t="shared" si="467"/>
        <v>plays</v>
      </c>
      <c r="S3734" s="10">
        <f t="shared" si="468"/>
        <v>41968.469131944446</v>
      </c>
      <c r="T3734" s="10">
        <f t="shared" si="469"/>
        <v>42028.291666666664</v>
      </c>
      <c r="U3734" s="11">
        <f t="shared" si="470"/>
        <v>2014</v>
      </c>
      <c r="V3734" t="str">
        <f t="shared" si="471"/>
        <v>Nov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5"/>
        <v>0</v>
      </c>
      <c r="P3735" s="5">
        <f t="shared" si="464"/>
        <v>0</v>
      </c>
      <c r="Q3735" t="str">
        <f t="shared" si="466"/>
        <v>theater</v>
      </c>
      <c r="R3735" t="str">
        <f t="shared" si="467"/>
        <v>plays</v>
      </c>
      <c r="S3735" s="10">
        <f t="shared" si="468"/>
        <v>42102.816064814811</v>
      </c>
      <c r="T3735" s="10">
        <f t="shared" si="469"/>
        <v>42112.729166666664</v>
      </c>
      <c r="U3735" s="11">
        <f t="shared" si="470"/>
        <v>2015</v>
      </c>
      <c r="V3735" t="str">
        <f t="shared" si="471"/>
        <v>Apr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5"/>
        <v>28.466666666666669</v>
      </c>
      <c r="P3736" s="5">
        <f t="shared" si="464"/>
        <v>61</v>
      </c>
      <c r="Q3736" t="str">
        <f t="shared" si="466"/>
        <v>theater</v>
      </c>
      <c r="R3736" t="str">
        <f t="shared" si="467"/>
        <v>plays</v>
      </c>
      <c r="S3736" s="10">
        <f t="shared" si="468"/>
        <v>42089.693240740737</v>
      </c>
      <c r="T3736" s="10">
        <f t="shared" si="469"/>
        <v>42149.693240740737</v>
      </c>
      <c r="U3736" s="11">
        <f t="shared" si="470"/>
        <v>2015</v>
      </c>
      <c r="V3736" t="str">
        <f t="shared" si="471"/>
        <v>Mar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5"/>
        <v>13.333333333333334</v>
      </c>
      <c r="P3737" s="5">
        <f t="shared" si="464"/>
        <v>10</v>
      </c>
      <c r="Q3737" t="str">
        <f t="shared" si="466"/>
        <v>theater</v>
      </c>
      <c r="R3737" t="str">
        <f t="shared" si="467"/>
        <v>plays</v>
      </c>
      <c r="S3737" s="10">
        <f t="shared" si="468"/>
        <v>42122.484826388885</v>
      </c>
      <c r="T3737" s="10">
        <f t="shared" si="469"/>
        <v>42152.484826388885</v>
      </c>
      <c r="U3737" s="11">
        <f t="shared" si="470"/>
        <v>2015</v>
      </c>
      <c r="V3737" t="str">
        <f t="shared" si="471"/>
        <v>Apr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5"/>
        <v>0.66666666666666674</v>
      </c>
      <c r="P3738" s="5">
        <f t="shared" si="464"/>
        <v>10</v>
      </c>
      <c r="Q3738" t="str">
        <f t="shared" si="466"/>
        <v>theater</v>
      </c>
      <c r="R3738" t="str">
        <f t="shared" si="467"/>
        <v>plays</v>
      </c>
      <c r="S3738" s="10">
        <f t="shared" si="468"/>
        <v>42048.503391203696</v>
      </c>
      <c r="T3738" s="10">
        <f t="shared" si="469"/>
        <v>42086.541666666664</v>
      </c>
      <c r="U3738" s="11">
        <f t="shared" si="470"/>
        <v>2015</v>
      </c>
      <c r="V3738" t="str">
        <f t="shared" si="471"/>
        <v>Feb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5"/>
        <v>21.428571428571427</v>
      </c>
      <c r="P3739" s="5">
        <f t="shared" si="464"/>
        <v>37.5</v>
      </c>
      <c r="Q3739" t="str">
        <f t="shared" si="466"/>
        <v>theater</v>
      </c>
      <c r="R3739" t="str">
        <f t="shared" si="467"/>
        <v>plays</v>
      </c>
      <c r="S3739" s="10">
        <f t="shared" si="468"/>
        <v>42297.482673611106</v>
      </c>
      <c r="T3739" s="10">
        <f t="shared" si="469"/>
        <v>42320.082638888889</v>
      </c>
      <c r="U3739" s="11">
        <f t="shared" si="470"/>
        <v>2015</v>
      </c>
      <c r="V3739" t="str">
        <f t="shared" si="471"/>
        <v>Oct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5"/>
        <v>18</v>
      </c>
      <c r="P3740" s="5">
        <f t="shared" si="464"/>
        <v>45</v>
      </c>
      <c r="Q3740" t="str">
        <f t="shared" si="466"/>
        <v>theater</v>
      </c>
      <c r="R3740" t="str">
        <f t="shared" si="467"/>
        <v>plays</v>
      </c>
      <c r="S3740" s="10">
        <f t="shared" si="468"/>
        <v>41813.730381944442</v>
      </c>
      <c r="T3740" s="10">
        <f t="shared" si="469"/>
        <v>41835.708333333328</v>
      </c>
      <c r="U3740" s="11">
        <f t="shared" si="470"/>
        <v>2014</v>
      </c>
      <c r="V3740" t="str">
        <f t="shared" si="471"/>
        <v>Jun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5"/>
        <v>20.125</v>
      </c>
      <c r="P3741" s="5">
        <f t="shared" si="464"/>
        <v>100.625</v>
      </c>
      <c r="Q3741" t="str">
        <f t="shared" si="466"/>
        <v>theater</v>
      </c>
      <c r="R3741" t="str">
        <f t="shared" si="467"/>
        <v>plays</v>
      </c>
      <c r="S3741" s="10">
        <f t="shared" si="468"/>
        <v>42548.241527777776</v>
      </c>
      <c r="T3741" s="10">
        <f t="shared" si="469"/>
        <v>42568.241527777776</v>
      </c>
      <c r="U3741" s="11">
        <f t="shared" si="470"/>
        <v>2016</v>
      </c>
      <c r="V3741" t="str">
        <f t="shared" si="471"/>
        <v>Jun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5"/>
        <v>17.899999999999999</v>
      </c>
      <c r="P3742" s="5">
        <f t="shared" si="464"/>
        <v>25.571428571428573</v>
      </c>
      <c r="Q3742" t="str">
        <f t="shared" si="466"/>
        <v>theater</v>
      </c>
      <c r="R3742" t="str">
        <f t="shared" si="467"/>
        <v>plays</v>
      </c>
      <c r="S3742" s="10">
        <f t="shared" si="468"/>
        <v>41832.881423611107</v>
      </c>
      <c r="T3742" s="10">
        <f t="shared" si="469"/>
        <v>41862.870810185181</v>
      </c>
      <c r="U3742" s="11">
        <f t="shared" si="470"/>
        <v>2014</v>
      </c>
      <c r="V3742" t="str">
        <f t="shared" si="471"/>
        <v>Jul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5"/>
        <v>0</v>
      </c>
      <c r="P3743" s="5">
        <f t="shared" si="464"/>
        <v>0</v>
      </c>
      <c r="Q3743" t="str">
        <f t="shared" si="466"/>
        <v>theater</v>
      </c>
      <c r="R3743" t="str">
        <f t="shared" si="467"/>
        <v>plays</v>
      </c>
      <c r="S3743" s="10">
        <f t="shared" si="468"/>
        <v>42325.712384259255</v>
      </c>
      <c r="T3743" s="10">
        <f t="shared" si="469"/>
        <v>42355.712384259255</v>
      </c>
      <c r="U3743" s="11">
        <f t="shared" si="470"/>
        <v>2015</v>
      </c>
      <c r="V3743" t="str">
        <f t="shared" si="471"/>
        <v>Nov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5"/>
        <v>2</v>
      </c>
      <c r="P3744" s="5">
        <f t="shared" si="464"/>
        <v>25</v>
      </c>
      <c r="Q3744" t="str">
        <f t="shared" si="466"/>
        <v>theater</v>
      </c>
      <c r="R3744" t="str">
        <f t="shared" si="467"/>
        <v>plays</v>
      </c>
      <c r="S3744" s="10">
        <f t="shared" si="468"/>
        <v>41858.006296296291</v>
      </c>
      <c r="T3744" s="10">
        <f t="shared" si="469"/>
        <v>41888.006296296291</v>
      </c>
      <c r="U3744" s="11">
        <f t="shared" si="470"/>
        <v>2014</v>
      </c>
      <c r="V3744" t="str">
        <f t="shared" si="471"/>
        <v>Aug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5"/>
        <v>0</v>
      </c>
      <c r="P3745" s="5">
        <f t="shared" si="464"/>
        <v>0</v>
      </c>
      <c r="Q3745" t="str">
        <f t="shared" si="466"/>
        <v>theater</v>
      </c>
      <c r="R3745" t="str">
        <f t="shared" si="467"/>
        <v>plays</v>
      </c>
      <c r="S3745" s="10">
        <f t="shared" si="468"/>
        <v>41793.501898148148</v>
      </c>
      <c r="T3745" s="10">
        <f t="shared" si="469"/>
        <v>41823.501898148148</v>
      </c>
      <c r="U3745" s="11">
        <f t="shared" si="470"/>
        <v>2014</v>
      </c>
      <c r="V3745" t="str">
        <f t="shared" si="471"/>
        <v>Jun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5"/>
        <v>0</v>
      </c>
      <c r="P3746" s="5">
        <f t="shared" si="464"/>
        <v>0</v>
      </c>
      <c r="Q3746" t="str">
        <f t="shared" si="466"/>
        <v>theater</v>
      </c>
      <c r="R3746" t="str">
        <f t="shared" si="467"/>
        <v>plays</v>
      </c>
      <c r="S3746" s="10">
        <f t="shared" si="468"/>
        <v>41793.605925925927</v>
      </c>
      <c r="T3746" s="10">
        <f t="shared" si="469"/>
        <v>41824.957638888889</v>
      </c>
      <c r="U3746" s="11">
        <f t="shared" si="470"/>
        <v>2014</v>
      </c>
      <c r="V3746" t="str">
        <f t="shared" si="471"/>
        <v>Jun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5"/>
        <v>10</v>
      </c>
      <c r="P3747" s="5">
        <f t="shared" si="464"/>
        <v>10</v>
      </c>
      <c r="Q3747" t="str">
        <f t="shared" si="466"/>
        <v>theater</v>
      </c>
      <c r="R3747" t="str">
        <f t="shared" si="467"/>
        <v>plays</v>
      </c>
      <c r="S3747" s="10">
        <f t="shared" si="468"/>
        <v>41831.489606481482</v>
      </c>
      <c r="T3747" s="10">
        <f t="shared" si="469"/>
        <v>41861.489606481482</v>
      </c>
      <c r="U3747" s="11">
        <f t="shared" si="470"/>
        <v>2014</v>
      </c>
      <c r="V3747" t="str">
        <f t="shared" si="471"/>
        <v>Jul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5"/>
        <v>2.3764705882352941</v>
      </c>
      <c r="P3748" s="5">
        <f t="shared" si="464"/>
        <v>202</v>
      </c>
      <c r="Q3748" t="str">
        <f t="shared" si="466"/>
        <v>theater</v>
      </c>
      <c r="R3748" t="str">
        <f t="shared" si="467"/>
        <v>plays</v>
      </c>
      <c r="S3748" s="10">
        <f t="shared" si="468"/>
        <v>42621.18100694444</v>
      </c>
      <c r="T3748" s="10">
        <f t="shared" si="469"/>
        <v>42651.18100694444</v>
      </c>
      <c r="U3748" s="11">
        <f t="shared" si="470"/>
        <v>2016</v>
      </c>
      <c r="V3748" t="str">
        <f t="shared" si="471"/>
        <v>Sep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5"/>
        <v>1</v>
      </c>
      <c r="P3749" s="5">
        <f t="shared" si="464"/>
        <v>25</v>
      </c>
      <c r="Q3749" t="str">
        <f t="shared" si="466"/>
        <v>theater</v>
      </c>
      <c r="R3749" t="str">
        <f t="shared" si="467"/>
        <v>plays</v>
      </c>
      <c r="S3749" s="10">
        <f t="shared" si="468"/>
        <v>42164.091388888883</v>
      </c>
      <c r="T3749" s="10">
        <f t="shared" si="469"/>
        <v>42190.749305555553</v>
      </c>
      <c r="U3749" s="11">
        <f t="shared" si="470"/>
        <v>2015</v>
      </c>
      <c r="V3749" t="str">
        <f t="shared" si="471"/>
        <v>Jun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5"/>
        <v>103.52</v>
      </c>
      <c r="P3750" s="5">
        <f t="shared" si="464"/>
        <v>99.538461538461533</v>
      </c>
      <c r="Q3750" t="str">
        <f t="shared" si="466"/>
        <v>theater</v>
      </c>
      <c r="R3750" t="str">
        <f t="shared" si="467"/>
        <v>musical</v>
      </c>
      <c r="S3750" s="10">
        <f t="shared" si="468"/>
        <v>42395.498101851852</v>
      </c>
      <c r="T3750" s="10">
        <f t="shared" si="469"/>
        <v>42416.040972222218</v>
      </c>
      <c r="U3750" s="11">
        <f t="shared" si="470"/>
        <v>2016</v>
      </c>
      <c r="V3750" t="str">
        <f t="shared" si="471"/>
        <v>Jan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5"/>
        <v>105</v>
      </c>
      <c r="P3751" s="5">
        <f t="shared" si="464"/>
        <v>75</v>
      </c>
      <c r="Q3751" t="str">
        <f t="shared" si="466"/>
        <v>theater</v>
      </c>
      <c r="R3751" t="str">
        <f t="shared" si="467"/>
        <v>musical</v>
      </c>
      <c r="S3751" s="10">
        <f t="shared" si="468"/>
        <v>42457.918842592589</v>
      </c>
      <c r="T3751" s="10">
        <f t="shared" si="469"/>
        <v>42488.957638888889</v>
      </c>
      <c r="U3751" s="11">
        <f t="shared" si="470"/>
        <v>2016</v>
      </c>
      <c r="V3751" t="str">
        <f t="shared" si="471"/>
        <v>Mar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5"/>
        <v>100.44999999999999</v>
      </c>
      <c r="P3752" s="5">
        <f t="shared" si="464"/>
        <v>215.25</v>
      </c>
      <c r="Q3752" t="str">
        <f t="shared" si="466"/>
        <v>theater</v>
      </c>
      <c r="R3752" t="str">
        <f t="shared" si="467"/>
        <v>musical</v>
      </c>
      <c r="S3752" s="10">
        <f t="shared" si="468"/>
        <v>42016.773240740738</v>
      </c>
      <c r="T3752" s="10">
        <f t="shared" si="469"/>
        <v>42045.124305555553</v>
      </c>
      <c r="U3752" s="11">
        <f t="shared" si="470"/>
        <v>2015</v>
      </c>
      <c r="V3752" t="str">
        <f t="shared" si="471"/>
        <v>Jan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5"/>
        <v>132.6</v>
      </c>
      <c r="P3753" s="5">
        <f t="shared" si="464"/>
        <v>120.54545454545455</v>
      </c>
      <c r="Q3753" t="str">
        <f t="shared" si="466"/>
        <v>theater</v>
      </c>
      <c r="R3753" t="str">
        <f t="shared" si="467"/>
        <v>musical</v>
      </c>
      <c r="S3753" s="10">
        <f t="shared" si="468"/>
        <v>42402.827233796292</v>
      </c>
      <c r="T3753" s="10">
        <f t="shared" si="469"/>
        <v>42462.78556712962</v>
      </c>
      <c r="U3753" s="11">
        <f t="shared" si="470"/>
        <v>2016</v>
      </c>
      <c r="V3753" t="str">
        <f t="shared" si="471"/>
        <v>Feb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5"/>
        <v>112.99999999999999</v>
      </c>
      <c r="P3754" s="5">
        <f t="shared" si="464"/>
        <v>37.666666666666664</v>
      </c>
      <c r="Q3754" t="str">
        <f t="shared" si="466"/>
        <v>theater</v>
      </c>
      <c r="R3754" t="str">
        <f t="shared" si="467"/>
        <v>musical</v>
      </c>
      <c r="S3754" s="10">
        <f t="shared" si="468"/>
        <v>42619.594155092585</v>
      </c>
      <c r="T3754" s="10">
        <f t="shared" si="469"/>
        <v>42659.666666666664</v>
      </c>
      <c r="U3754" s="11">
        <f t="shared" si="470"/>
        <v>2016</v>
      </c>
      <c r="V3754" t="str">
        <f t="shared" si="471"/>
        <v>Sep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5"/>
        <v>103.34</v>
      </c>
      <c r="P3755" s="5">
        <f t="shared" si="464"/>
        <v>172.23333333333332</v>
      </c>
      <c r="Q3755" t="str">
        <f t="shared" si="466"/>
        <v>theater</v>
      </c>
      <c r="R3755" t="str">
        <f t="shared" si="467"/>
        <v>musical</v>
      </c>
      <c r="S3755" s="10">
        <f t="shared" si="468"/>
        <v>42128.615740740737</v>
      </c>
      <c r="T3755" s="10">
        <f t="shared" si="469"/>
        <v>42157.791666666664</v>
      </c>
      <c r="U3755" s="11">
        <f t="shared" si="470"/>
        <v>2015</v>
      </c>
      <c r="V3755" t="str">
        <f t="shared" si="471"/>
        <v>May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5"/>
        <v>120</v>
      </c>
      <c r="P3756" s="5">
        <f t="shared" si="464"/>
        <v>111.11111111111111</v>
      </c>
      <c r="Q3756" t="str">
        <f t="shared" si="466"/>
        <v>theater</v>
      </c>
      <c r="R3756" t="str">
        <f t="shared" si="467"/>
        <v>musical</v>
      </c>
      <c r="S3756" s="10">
        <f t="shared" si="468"/>
        <v>41808.67288194444</v>
      </c>
      <c r="T3756" s="10">
        <f t="shared" si="469"/>
        <v>41845.999305555553</v>
      </c>
      <c r="U3756" s="11">
        <f t="shared" si="470"/>
        <v>2014</v>
      </c>
      <c r="V3756" t="str">
        <f t="shared" si="471"/>
        <v>Jun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5"/>
        <v>129.63636363636363</v>
      </c>
      <c r="P3757" s="5">
        <f t="shared" si="464"/>
        <v>25.464285714285715</v>
      </c>
      <c r="Q3757" t="str">
        <f t="shared" si="466"/>
        <v>theater</v>
      </c>
      <c r="R3757" t="str">
        <f t="shared" si="467"/>
        <v>musical</v>
      </c>
      <c r="S3757" s="10">
        <f t="shared" si="468"/>
        <v>42445.658645833326</v>
      </c>
      <c r="T3757" s="10">
        <f t="shared" si="469"/>
        <v>42475.658645833326</v>
      </c>
      <c r="U3757" s="11">
        <f t="shared" si="470"/>
        <v>2016</v>
      </c>
      <c r="V3757" t="str">
        <f t="shared" si="471"/>
        <v>Mar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5"/>
        <v>101.11111111111111</v>
      </c>
      <c r="P3758" s="5">
        <f t="shared" si="464"/>
        <v>267.64705882352939</v>
      </c>
      <c r="Q3758" t="str">
        <f t="shared" si="466"/>
        <v>theater</v>
      </c>
      <c r="R3758" t="str">
        <f t="shared" si="467"/>
        <v>musical</v>
      </c>
      <c r="S3758" s="10">
        <f t="shared" si="468"/>
        <v>41771.606458333328</v>
      </c>
      <c r="T3758" s="10">
        <f t="shared" si="469"/>
        <v>41801.606458333328</v>
      </c>
      <c r="U3758" s="11">
        <f t="shared" si="470"/>
        <v>2014</v>
      </c>
      <c r="V3758" t="str">
        <f t="shared" si="471"/>
        <v>May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5"/>
        <v>108.51428571428572</v>
      </c>
      <c r="P3759" s="5">
        <f t="shared" si="464"/>
        <v>75.959999999999994</v>
      </c>
      <c r="Q3759" t="str">
        <f t="shared" si="466"/>
        <v>theater</v>
      </c>
      <c r="R3759" t="str">
        <f t="shared" si="467"/>
        <v>musical</v>
      </c>
      <c r="S3759" s="10">
        <f t="shared" si="468"/>
        <v>41954.642534722218</v>
      </c>
      <c r="T3759" s="10">
        <f t="shared" si="469"/>
        <v>41974.642534722218</v>
      </c>
      <c r="U3759" s="11">
        <f t="shared" si="470"/>
        <v>2014</v>
      </c>
      <c r="V3759" t="str">
        <f t="shared" si="471"/>
        <v>Nov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5"/>
        <v>102.33333333333334</v>
      </c>
      <c r="P3760" s="5">
        <f t="shared" si="464"/>
        <v>59.03846153846154</v>
      </c>
      <c r="Q3760" t="str">
        <f t="shared" si="466"/>
        <v>theater</v>
      </c>
      <c r="R3760" t="str">
        <f t="shared" si="467"/>
        <v>musical</v>
      </c>
      <c r="S3760" s="10">
        <f t="shared" si="468"/>
        <v>41747.26317129629</v>
      </c>
      <c r="T3760" s="10">
        <f t="shared" si="469"/>
        <v>41778</v>
      </c>
      <c r="U3760" s="11">
        <f t="shared" si="470"/>
        <v>2014</v>
      </c>
      <c r="V3760" t="str">
        <f t="shared" si="471"/>
        <v>Apr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5"/>
        <v>110.24425000000002</v>
      </c>
      <c r="P3761" s="5">
        <f t="shared" si="464"/>
        <v>50.111022727272733</v>
      </c>
      <c r="Q3761" t="str">
        <f t="shared" si="466"/>
        <v>theater</v>
      </c>
      <c r="R3761" t="str">
        <f t="shared" si="467"/>
        <v>musical</v>
      </c>
      <c r="S3761" s="10">
        <f t="shared" si="468"/>
        <v>42181.899918981479</v>
      </c>
      <c r="T3761" s="10">
        <f t="shared" si="469"/>
        <v>42241.899918981479</v>
      </c>
      <c r="U3761" s="11">
        <f t="shared" si="470"/>
        <v>2015</v>
      </c>
      <c r="V3761" t="str">
        <f t="shared" si="471"/>
        <v>Jun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5"/>
        <v>101.0154</v>
      </c>
      <c r="P3762" s="5">
        <f t="shared" si="464"/>
        <v>55.502967032967035</v>
      </c>
      <c r="Q3762" t="str">
        <f t="shared" si="466"/>
        <v>theater</v>
      </c>
      <c r="R3762" t="str">
        <f t="shared" si="467"/>
        <v>musical</v>
      </c>
      <c r="S3762" s="10">
        <f t="shared" si="468"/>
        <v>41739.316967592589</v>
      </c>
      <c r="T3762" s="10">
        <f t="shared" si="469"/>
        <v>41764.316967592589</v>
      </c>
      <c r="U3762" s="11">
        <f t="shared" si="470"/>
        <v>2014</v>
      </c>
      <c r="V3762" t="str">
        <f t="shared" si="471"/>
        <v>Apr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5"/>
        <v>100</v>
      </c>
      <c r="P3763" s="5">
        <f t="shared" si="464"/>
        <v>166.66666666666666</v>
      </c>
      <c r="Q3763" t="str">
        <f t="shared" si="466"/>
        <v>theater</v>
      </c>
      <c r="R3763" t="str">
        <f t="shared" si="467"/>
        <v>musical</v>
      </c>
      <c r="S3763" s="10">
        <f t="shared" si="468"/>
        <v>42173.258530092593</v>
      </c>
      <c r="T3763" s="10">
        <f t="shared" si="469"/>
        <v>42226.749999999993</v>
      </c>
      <c r="U3763" s="11">
        <f t="shared" si="470"/>
        <v>2015</v>
      </c>
      <c r="V3763" t="str">
        <f t="shared" si="471"/>
        <v>Jun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5"/>
        <v>106.24</v>
      </c>
      <c r="P3764" s="5">
        <f t="shared" si="464"/>
        <v>47.428571428571431</v>
      </c>
      <c r="Q3764" t="str">
        <f t="shared" si="466"/>
        <v>theater</v>
      </c>
      <c r="R3764" t="str">
        <f t="shared" si="467"/>
        <v>musical</v>
      </c>
      <c r="S3764" s="10">
        <f t="shared" si="468"/>
        <v>42193.605196759258</v>
      </c>
      <c r="T3764" s="10">
        <f t="shared" si="469"/>
        <v>42218.605196759258</v>
      </c>
      <c r="U3764" s="11">
        <f t="shared" si="470"/>
        <v>2015</v>
      </c>
      <c r="V3764" t="str">
        <f t="shared" si="471"/>
        <v>Jul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5"/>
        <v>100</v>
      </c>
      <c r="P3765" s="5">
        <f t="shared" si="464"/>
        <v>64.935064935064929</v>
      </c>
      <c r="Q3765" t="str">
        <f t="shared" si="466"/>
        <v>theater</v>
      </c>
      <c r="R3765" t="str">
        <f t="shared" si="467"/>
        <v>musical</v>
      </c>
      <c r="S3765" s="10">
        <f t="shared" si="468"/>
        <v>42065.541967592588</v>
      </c>
      <c r="T3765" s="10">
        <f t="shared" si="469"/>
        <v>42095.500300925924</v>
      </c>
      <c r="U3765" s="11">
        <f t="shared" si="470"/>
        <v>2015</v>
      </c>
      <c r="V3765" t="str">
        <f t="shared" si="471"/>
        <v>Mar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5"/>
        <v>100</v>
      </c>
      <c r="P3766" s="5">
        <f t="shared" si="464"/>
        <v>55.555555555555557</v>
      </c>
      <c r="Q3766" t="str">
        <f t="shared" si="466"/>
        <v>theater</v>
      </c>
      <c r="R3766" t="str">
        <f t="shared" si="467"/>
        <v>musical</v>
      </c>
      <c r="S3766" s="10">
        <f t="shared" si="468"/>
        <v>42499.634629629632</v>
      </c>
      <c r="T3766" s="10">
        <f t="shared" si="469"/>
        <v>42518.816666666658</v>
      </c>
      <c r="U3766" s="11">
        <f t="shared" si="470"/>
        <v>2016</v>
      </c>
      <c r="V3766" t="str">
        <f t="shared" si="471"/>
        <v>May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5"/>
        <v>113.45714285714286</v>
      </c>
      <c r="P3767" s="5">
        <f t="shared" si="464"/>
        <v>74.224299065420567</v>
      </c>
      <c r="Q3767" t="str">
        <f t="shared" si="466"/>
        <v>theater</v>
      </c>
      <c r="R3767" t="str">
        <f t="shared" si="467"/>
        <v>musical</v>
      </c>
      <c r="S3767" s="10">
        <f t="shared" si="468"/>
        <v>41820.568078703705</v>
      </c>
      <c r="T3767" s="10">
        <f t="shared" si="469"/>
        <v>41850.568078703705</v>
      </c>
      <c r="U3767" s="11">
        <f t="shared" si="470"/>
        <v>2014</v>
      </c>
      <c r="V3767" t="str">
        <f t="shared" si="471"/>
        <v>Jun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5"/>
        <v>102.65010000000001</v>
      </c>
      <c r="P3768" s="5">
        <f t="shared" si="464"/>
        <v>106.9271875</v>
      </c>
      <c r="Q3768" t="str">
        <f t="shared" si="466"/>
        <v>theater</v>
      </c>
      <c r="R3768" t="str">
        <f t="shared" si="467"/>
        <v>musical</v>
      </c>
      <c r="S3768" s="10">
        <f t="shared" si="468"/>
        <v>41787.958854166667</v>
      </c>
      <c r="T3768" s="10">
        <f t="shared" si="469"/>
        <v>41822.958854166667</v>
      </c>
      <c r="U3768" s="11">
        <f t="shared" si="470"/>
        <v>2014</v>
      </c>
      <c r="V3768" t="str">
        <f t="shared" si="471"/>
        <v>May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5"/>
        <v>116.75</v>
      </c>
      <c r="P3769" s="5">
        <f t="shared" si="464"/>
        <v>41.696428571428569</v>
      </c>
      <c r="Q3769" t="str">
        <f t="shared" si="466"/>
        <v>theater</v>
      </c>
      <c r="R3769" t="str">
        <f t="shared" si="467"/>
        <v>musical</v>
      </c>
      <c r="S3769" s="10">
        <f t="shared" si="468"/>
        <v>42049.811307870368</v>
      </c>
      <c r="T3769" s="10">
        <f t="shared" si="469"/>
        <v>42063.999305555553</v>
      </c>
      <c r="U3769" s="11">
        <f t="shared" si="470"/>
        <v>2015</v>
      </c>
      <c r="V3769" t="str">
        <f t="shared" si="471"/>
        <v>Feb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5"/>
        <v>107.65274999999998</v>
      </c>
      <c r="P3770" s="5">
        <f t="shared" si="464"/>
        <v>74.243275862068955</v>
      </c>
      <c r="Q3770" t="str">
        <f t="shared" si="466"/>
        <v>theater</v>
      </c>
      <c r="R3770" t="str">
        <f t="shared" si="467"/>
        <v>musical</v>
      </c>
      <c r="S3770" s="10">
        <f t="shared" si="468"/>
        <v>41772.519560185181</v>
      </c>
      <c r="T3770" s="10">
        <f t="shared" si="469"/>
        <v>41802.519560185181</v>
      </c>
      <c r="U3770" s="11">
        <f t="shared" si="470"/>
        <v>2014</v>
      </c>
      <c r="V3770" t="str">
        <f t="shared" si="471"/>
        <v>May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5"/>
        <v>100</v>
      </c>
      <c r="P3771" s="5">
        <f t="shared" si="464"/>
        <v>73.333333333333329</v>
      </c>
      <c r="Q3771" t="str">
        <f t="shared" si="466"/>
        <v>theater</v>
      </c>
      <c r="R3771" t="str">
        <f t="shared" si="467"/>
        <v>musical</v>
      </c>
      <c r="S3771" s="10">
        <f t="shared" si="468"/>
        <v>42445.389803240738</v>
      </c>
      <c r="T3771" s="10">
        <f t="shared" si="469"/>
        <v>42475.389803240738</v>
      </c>
      <c r="U3771" s="11">
        <f t="shared" si="470"/>
        <v>2016</v>
      </c>
      <c r="V3771" t="str">
        <f t="shared" si="471"/>
        <v>Mar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5"/>
        <v>100</v>
      </c>
      <c r="P3772" s="5">
        <f t="shared" si="464"/>
        <v>100</v>
      </c>
      <c r="Q3772" t="str">
        <f t="shared" si="466"/>
        <v>theater</v>
      </c>
      <c r="R3772" t="str">
        <f t="shared" si="467"/>
        <v>musical</v>
      </c>
      <c r="S3772" s="10">
        <f t="shared" si="468"/>
        <v>42138.722337962965</v>
      </c>
      <c r="T3772" s="10">
        <f t="shared" si="469"/>
        <v>42168.722337962965</v>
      </c>
      <c r="U3772" s="11">
        <f t="shared" si="470"/>
        <v>2015</v>
      </c>
      <c r="V3772" t="str">
        <f t="shared" si="471"/>
        <v>May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5"/>
        <v>146</v>
      </c>
      <c r="P3773" s="5">
        <f t="shared" si="464"/>
        <v>38.421052631578945</v>
      </c>
      <c r="Q3773" t="str">
        <f t="shared" si="466"/>
        <v>theater</v>
      </c>
      <c r="R3773" t="str">
        <f t="shared" si="467"/>
        <v>musical</v>
      </c>
      <c r="S3773" s="10">
        <f t="shared" si="468"/>
        <v>42493.64875</v>
      </c>
      <c r="T3773" s="10">
        <f t="shared" si="469"/>
        <v>42507.791666666664</v>
      </c>
      <c r="U3773" s="11">
        <f t="shared" si="470"/>
        <v>2016</v>
      </c>
      <c r="V3773" t="str">
        <f t="shared" si="471"/>
        <v>May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5"/>
        <v>110.2</v>
      </c>
      <c r="P3774" s="5">
        <f t="shared" si="464"/>
        <v>166.96969696969697</v>
      </c>
      <c r="Q3774" t="str">
        <f t="shared" si="466"/>
        <v>theater</v>
      </c>
      <c r="R3774" t="str">
        <f t="shared" si="467"/>
        <v>musical</v>
      </c>
      <c r="S3774" s="10">
        <f t="shared" si="468"/>
        <v>42682.408634259256</v>
      </c>
      <c r="T3774" s="10">
        <f t="shared" si="469"/>
        <v>42703.041666666664</v>
      </c>
      <c r="U3774" s="11">
        <f t="shared" si="470"/>
        <v>2016</v>
      </c>
      <c r="V3774" t="str">
        <f t="shared" si="471"/>
        <v>Nov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5"/>
        <v>108.2</v>
      </c>
      <c r="P3775" s="5">
        <f t="shared" si="464"/>
        <v>94.912280701754383</v>
      </c>
      <c r="Q3775" t="str">
        <f t="shared" si="466"/>
        <v>theater</v>
      </c>
      <c r="R3775" t="str">
        <f t="shared" si="467"/>
        <v>musical</v>
      </c>
      <c r="S3775" s="10">
        <f t="shared" si="468"/>
        <v>42655.79684027777</v>
      </c>
      <c r="T3775" s="10">
        <f t="shared" si="469"/>
        <v>42688.880555555552</v>
      </c>
      <c r="U3775" s="11">
        <f t="shared" si="470"/>
        <v>2016</v>
      </c>
      <c r="V3775" t="str">
        <f t="shared" si="471"/>
        <v>Oct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5"/>
        <v>100</v>
      </c>
      <c r="P3776" s="5">
        <f t="shared" si="464"/>
        <v>100</v>
      </c>
      <c r="Q3776" t="str">
        <f t="shared" si="466"/>
        <v>theater</v>
      </c>
      <c r="R3776" t="str">
        <f t="shared" si="467"/>
        <v>musical</v>
      </c>
      <c r="S3776" s="10">
        <f t="shared" si="468"/>
        <v>42087.583969907406</v>
      </c>
      <c r="T3776" s="10">
        <f t="shared" si="469"/>
        <v>42103.583969907406</v>
      </c>
      <c r="U3776" s="11">
        <f t="shared" si="470"/>
        <v>2015</v>
      </c>
      <c r="V3776" t="str">
        <f t="shared" si="471"/>
        <v>Mar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5"/>
        <v>100.25</v>
      </c>
      <c r="P3777" s="5">
        <f t="shared" si="464"/>
        <v>143.21428571428572</v>
      </c>
      <c r="Q3777" t="str">
        <f t="shared" si="466"/>
        <v>theater</v>
      </c>
      <c r="R3777" t="str">
        <f t="shared" si="467"/>
        <v>musical</v>
      </c>
      <c r="S3777" s="10">
        <f t="shared" si="468"/>
        <v>42075.734293981477</v>
      </c>
      <c r="T3777" s="10">
        <f t="shared" si="469"/>
        <v>42102.958333333336</v>
      </c>
      <c r="U3777" s="11">
        <f t="shared" si="470"/>
        <v>2015</v>
      </c>
      <c r="V3777" t="str">
        <f t="shared" si="471"/>
        <v>Mar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5"/>
        <v>106.71250000000001</v>
      </c>
      <c r="P3778" s="5">
        <f t="shared" ref="P3778:P3841" si="472">IFERROR(E3778/L3778,0)</f>
        <v>90.819148936170208</v>
      </c>
      <c r="Q3778" t="str">
        <f t="shared" si="466"/>
        <v>theater</v>
      </c>
      <c r="R3778" t="str">
        <f t="shared" si="467"/>
        <v>musical</v>
      </c>
      <c r="S3778" s="10">
        <f t="shared" si="468"/>
        <v>41814.159467592588</v>
      </c>
      <c r="T3778" s="10">
        <f t="shared" si="469"/>
        <v>41851.833333333328</v>
      </c>
      <c r="U3778" s="11">
        <f t="shared" si="470"/>
        <v>2014</v>
      </c>
      <c r="V3778" t="str">
        <f t="shared" si="471"/>
        <v>Jun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3">(E3779/D3779)*100</f>
        <v>143.19999999999999</v>
      </c>
      <c r="P3779" s="5">
        <f t="shared" si="472"/>
        <v>48.542372881355931</v>
      </c>
      <c r="Q3779" t="str">
        <f t="shared" ref="Q3779:Q3842" si="474">LEFT(N3779,FIND("/",N3779)-1)</f>
        <v>theater</v>
      </c>
      <c r="R3779" t="str">
        <f t="shared" ref="R3779:R3842" si="475">MID(N3779,FIND("/",N3779)+1,9999)</f>
        <v>musical</v>
      </c>
      <c r="S3779" s="10">
        <f t="shared" ref="S3779:S3842" si="476">(((J3779/60)/60)/24)+DATE(1970,1,1)+(-5/24)</f>
        <v>41886.903020833335</v>
      </c>
      <c r="T3779" s="10">
        <f t="shared" ref="T3779:T3842" si="477">(((I3779/60)/60)/24)+DATE(1970,1,1)+(-5/24)</f>
        <v>41908.958333333328</v>
      </c>
      <c r="U3779" s="11">
        <f t="shared" ref="U3779:U3842" si="478">YEAR(S3779)</f>
        <v>2014</v>
      </c>
      <c r="V3779" t="str">
        <f t="shared" ref="V3779:V3842" si="479">TEXT(S3779, "mmm")</f>
        <v>Sep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3"/>
        <v>105.04166666666667</v>
      </c>
      <c r="P3780" s="5">
        <f t="shared" si="472"/>
        <v>70.027777777777771</v>
      </c>
      <c r="Q3780" t="str">
        <f t="shared" si="474"/>
        <v>theater</v>
      </c>
      <c r="R3780" t="str">
        <f t="shared" si="475"/>
        <v>musical</v>
      </c>
      <c r="S3780" s="10">
        <f t="shared" si="476"/>
        <v>41989.610879629625</v>
      </c>
      <c r="T3780" s="10">
        <f t="shared" si="477"/>
        <v>42049.610879629625</v>
      </c>
      <c r="U3780" s="11">
        <f t="shared" si="478"/>
        <v>2014</v>
      </c>
      <c r="V3780" t="str">
        <f t="shared" si="479"/>
        <v>Dec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3"/>
        <v>103.98</v>
      </c>
      <c r="P3781" s="5">
        <f t="shared" si="472"/>
        <v>135.62608695652173</v>
      </c>
      <c r="Q3781" t="str">
        <f t="shared" si="474"/>
        <v>theater</v>
      </c>
      <c r="R3781" t="str">
        <f t="shared" si="475"/>
        <v>musical</v>
      </c>
      <c r="S3781" s="10">
        <f t="shared" si="476"/>
        <v>42425.527083333327</v>
      </c>
      <c r="T3781" s="10">
        <f t="shared" si="477"/>
        <v>42455.48541666667</v>
      </c>
      <c r="U3781" s="11">
        <f t="shared" si="478"/>
        <v>2016</v>
      </c>
      <c r="V3781" t="str">
        <f t="shared" si="479"/>
        <v>Feb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3"/>
        <v>120</v>
      </c>
      <c r="P3782" s="5">
        <f t="shared" si="472"/>
        <v>100</v>
      </c>
      <c r="Q3782" t="str">
        <f t="shared" si="474"/>
        <v>theater</v>
      </c>
      <c r="R3782" t="str">
        <f t="shared" si="475"/>
        <v>musical</v>
      </c>
      <c r="S3782" s="10">
        <f t="shared" si="476"/>
        <v>42166.011400462965</v>
      </c>
      <c r="T3782" s="10">
        <f t="shared" si="477"/>
        <v>42198.629166666658</v>
      </c>
      <c r="U3782" s="11">
        <f t="shared" si="478"/>
        <v>2015</v>
      </c>
      <c r="V3782" t="str">
        <f t="shared" si="479"/>
        <v>Jun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3"/>
        <v>109.66666666666667</v>
      </c>
      <c r="P3783" s="5">
        <f t="shared" si="472"/>
        <v>94.90384615384616</v>
      </c>
      <c r="Q3783" t="str">
        <f t="shared" si="474"/>
        <v>theater</v>
      </c>
      <c r="R3783" t="str">
        <f t="shared" si="475"/>
        <v>musical</v>
      </c>
      <c r="S3783" s="10">
        <f t="shared" si="476"/>
        <v>41865.674594907403</v>
      </c>
      <c r="T3783" s="10">
        <f t="shared" si="477"/>
        <v>41890.674594907403</v>
      </c>
      <c r="U3783" s="11">
        <f t="shared" si="478"/>
        <v>2014</v>
      </c>
      <c r="V3783" t="str">
        <f t="shared" si="479"/>
        <v>Aug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3"/>
        <v>101.75</v>
      </c>
      <c r="P3784" s="5">
        <f t="shared" si="472"/>
        <v>75.370370370370367</v>
      </c>
      <c r="Q3784" t="str">
        <f t="shared" si="474"/>
        <v>theater</v>
      </c>
      <c r="R3784" t="str">
        <f t="shared" si="475"/>
        <v>musical</v>
      </c>
      <c r="S3784" s="10">
        <f t="shared" si="476"/>
        <v>42546.653900462967</v>
      </c>
      <c r="T3784" s="10">
        <f t="shared" si="477"/>
        <v>42575.749999999993</v>
      </c>
      <c r="U3784" s="11">
        <f t="shared" si="478"/>
        <v>2016</v>
      </c>
      <c r="V3784" t="str">
        <f t="shared" si="479"/>
        <v>Jun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3"/>
        <v>128.91666666666666</v>
      </c>
      <c r="P3785" s="5">
        <f t="shared" si="472"/>
        <v>64.458333333333329</v>
      </c>
      <c r="Q3785" t="str">
        <f t="shared" si="474"/>
        <v>theater</v>
      </c>
      <c r="R3785" t="str">
        <f t="shared" si="475"/>
        <v>musical</v>
      </c>
      <c r="S3785" s="10">
        <f t="shared" si="476"/>
        <v>42419.931944444441</v>
      </c>
      <c r="T3785" s="10">
        <f t="shared" si="477"/>
        <v>42444.458333333336</v>
      </c>
      <c r="U3785" s="11">
        <f t="shared" si="478"/>
        <v>2016</v>
      </c>
      <c r="V3785" t="str">
        <f t="shared" si="479"/>
        <v>Feb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3"/>
        <v>114.99999999999999</v>
      </c>
      <c r="P3786" s="5">
        <f t="shared" si="472"/>
        <v>115</v>
      </c>
      <c r="Q3786" t="str">
        <f t="shared" si="474"/>
        <v>theater</v>
      </c>
      <c r="R3786" t="str">
        <f t="shared" si="475"/>
        <v>musical</v>
      </c>
      <c r="S3786" s="10">
        <f t="shared" si="476"/>
        <v>42531.772361111107</v>
      </c>
      <c r="T3786" s="10">
        <f t="shared" si="477"/>
        <v>42561.772361111107</v>
      </c>
      <c r="U3786" s="11">
        <f t="shared" si="478"/>
        <v>2016</v>
      </c>
      <c r="V3786" t="str">
        <f t="shared" si="479"/>
        <v>Jun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3"/>
        <v>150.75</v>
      </c>
      <c r="P3787" s="5">
        <f t="shared" si="472"/>
        <v>100.5</v>
      </c>
      <c r="Q3787" t="str">
        <f t="shared" si="474"/>
        <v>theater</v>
      </c>
      <c r="R3787" t="str">
        <f t="shared" si="475"/>
        <v>musical</v>
      </c>
      <c r="S3787" s="10">
        <f t="shared" si="476"/>
        <v>42548.430196759255</v>
      </c>
      <c r="T3787" s="10">
        <f t="shared" si="477"/>
        <v>42584.210416666661</v>
      </c>
      <c r="U3787" s="11">
        <f t="shared" si="478"/>
        <v>2016</v>
      </c>
      <c r="V3787" t="str">
        <f t="shared" si="479"/>
        <v>Jun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3"/>
        <v>110.96666666666665</v>
      </c>
      <c r="P3788" s="5">
        <f t="shared" si="472"/>
        <v>93.774647887323937</v>
      </c>
      <c r="Q3788" t="str">
        <f t="shared" si="474"/>
        <v>theater</v>
      </c>
      <c r="R3788" t="str">
        <f t="shared" si="475"/>
        <v>musical</v>
      </c>
      <c r="S3788" s="10">
        <f t="shared" si="476"/>
        <v>42486.829571759255</v>
      </c>
      <c r="T3788" s="10">
        <f t="shared" si="477"/>
        <v>42516.829571759255</v>
      </c>
      <c r="U3788" s="11">
        <f t="shared" si="478"/>
        <v>2016</v>
      </c>
      <c r="V3788" t="str">
        <f t="shared" si="479"/>
        <v>Apr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3"/>
        <v>100.28571428571429</v>
      </c>
      <c r="P3789" s="5">
        <f t="shared" si="472"/>
        <v>35.1</v>
      </c>
      <c r="Q3789" t="str">
        <f t="shared" si="474"/>
        <v>theater</v>
      </c>
      <c r="R3789" t="str">
        <f t="shared" si="475"/>
        <v>musical</v>
      </c>
      <c r="S3789" s="10">
        <f t="shared" si="476"/>
        <v>42167.326458333329</v>
      </c>
      <c r="T3789" s="10">
        <f t="shared" si="477"/>
        <v>42195.957638888889</v>
      </c>
      <c r="U3789" s="11">
        <f t="shared" si="478"/>
        <v>2015</v>
      </c>
      <c r="V3789" t="str">
        <f t="shared" si="479"/>
        <v>Jun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3"/>
        <v>0.66666666666666674</v>
      </c>
      <c r="P3790" s="5">
        <f t="shared" si="472"/>
        <v>500</v>
      </c>
      <c r="Q3790" t="str">
        <f t="shared" si="474"/>
        <v>theater</v>
      </c>
      <c r="R3790" t="str">
        <f t="shared" si="475"/>
        <v>musical</v>
      </c>
      <c r="S3790" s="10">
        <f t="shared" si="476"/>
        <v>42333.487488425926</v>
      </c>
      <c r="T3790" s="10">
        <f t="shared" si="477"/>
        <v>42361.470833333333</v>
      </c>
      <c r="U3790" s="11">
        <f t="shared" si="478"/>
        <v>2015</v>
      </c>
      <c r="V3790" t="str">
        <f t="shared" si="479"/>
        <v>Nov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3"/>
        <v>3.267605633802817</v>
      </c>
      <c r="P3791" s="5">
        <f t="shared" si="472"/>
        <v>29</v>
      </c>
      <c r="Q3791" t="str">
        <f t="shared" si="474"/>
        <v>theater</v>
      </c>
      <c r="R3791" t="str">
        <f t="shared" si="475"/>
        <v>musical</v>
      </c>
      <c r="S3791" s="10">
        <f t="shared" si="476"/>
        <v>42138.590486111112</v>
      </c>
      <c r="T3791" s="10">
        <f t="shared" si="477"/>
        <v>42170.590486111112</v>
      </c>
      <c r="U3791" s="11">
        <f t="shared" si="478"/>
        <v>2015</v>
      </c>
      <c r="V3791" t="str">
        <f t="shared" si="479"/>
        <v>May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3"/>
        <v>0</v>
      </c>
      <c r="P3792" s="5">
        <f t="shared" si="472"/>
        <v>0</v>
      </c>
      <c r="Q3792" t="str">
        <f t="shared" si="474"/>
        <v>theater</v>
      </c>
      <c r="R3792" t="str">
        <f t="shared" si="475"/>
        <v>musical</v>
      </c>
      <c r="S3792" s="10">
        <f t="shared" si="476"/>
        <v>42666.458599537036</v>
      </c>
      <c r="T3792" s="10">
        <f t="shared" si="477"/>
        <v>42696.5002662037</v>
      </c>
      <c r="U3792" s="11">
        <f t="shared" si="478"/>
        <v>2016</v>
      </c>
      <c r="V3792" t="str">
        <f t="shared" si="479"/>
        <v>Oct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3"/>
        <v>0</v>
      </c>
      <c r="P3793" s="5">
        <f t="shared" si="472"/>
        <v>0</v>
      </c>
      <c r="Q3793" t="str">
        <f t="shared" si="474"/>
        <v>theater</v>
      </c>
      <c r="R3793" t="str">
        <f t="shared" si="475"/>
        <v>musical</v>
      </c>
      <c r="S3793" s="10">
        <f t="shared" si="476"/>
        <v>41766.4837037037</v>
      </c>
      <c r="T3793" s="10">
        <f t="shared" si="477"/>
        <v>41826.4837037037</v>
      </c>
      <c r="U3793" s="11">
        <f t="shared" si="478"/>
        <v>2014</v>
      </c>
      <c r="V3793" t="str">
        <f t="shared" si="479"/>
        <v>May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3"/>
        <v>0.27999999999999997</v>
      </c>
      <c r="P3794" s="5">
        <f t="shared" si="472"/>
        <v>17.5</v>
      </c>
      <c r="Q3794" t="str">
        <f t="shared" si="474"/>
        <v>theater</v>
      </c>
      <c r="R3794" t="str">
        <f t="shared" si="475"/>
        <v>musical</v>
      </c>
      <c r="S3794" s="10">
        <f t="shared" si="476"/>
        <v>42170.238680555551</v>
      </c>
      <c r="T3794" s="10">
        <f t="shared" si="477"/>
        <v>42200.238680555551</v>
      </c>
      <c r="U3794" s="11">
        <f t="shared" si="478"/>
        <v>2015</v>
      </c>
      <c r="V3794" t="str">
        <f t="shared" si="479"/>
        <v>Jun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3"/>
        <v>59.657142857142851</v>
      </c>
      <c r="P3795" s="5">
        <f t="shared" si="472"/>
        <v>174</v>
      </c>
      <c r="Q3795" t="str">
        <f t="shared" si="474"/>
        <v>theater</v>
      </c>
      <c r="R3795" t="str">
        <f t="shared" si="475"/>
        <v>musical</v>
      </c>
      <c r="S3795" s="10">
        <f t="shared" si="476"/>
        <v>41968.73065972222</v>
      </c>
      <c r="T3795" s="10">
        <f t="shared" si="477"/>
        <v>41989.73065972222</v>
      </c>
      <c r="U3795" s="11">
        <f t="shared" si="478"/>
        <v>2014</v>
      </c>
      <c r="V3795" t="str">
        <f t="shared" si="479"/>
        <v>Nov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3"/>
        <v>1</v>
      </c>
      <c r="P3796" s="5">
        <f t="shared" si="472"/>
        <v>50</v>
      </c>
      <c r="Q3796" t="str">
        <f t="shared" si="474"/>
        <v>theater</v>
      </c>
      <c r="R3796" t="str">
        <f t="shared" si="475"/>
        <v>musical</v>
      </c>
      <c r="S3796" s="10">
        <f t="shared" si="476"/>
        <v>42132.372152777774</v>
      </c>
      <c r="T3796" s="10">
        <f t="shared" si="477"/>
        <v>42162.372152777774</v>
      </c>
      <c r="U3796" s="11">
        <f t="shared" si="478"/>
        <v>2015</v>
      </c>
      <c r="V3796" t="str">
        <f t="shared" si="479"/>
        <v>May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3"/>
        <v>1.6666666666666667</v>
      </c>
      <c r="P3797" s="5">
        <f t="shared" si="472"/>
        <v>5</v>
      </c>
      <c r="Q3797" t="str">
        <f t="shared" si="474"/>
        <v>theater</v>
      </c>
      <c r="R3797" t="str">
        <f t="shared" si="475"/>
        <v>musical</v>
      </c>
      <c r="S3797" s="10">
        <f t="shared" si="476"/>
        <v>42201.227893518517</v>
      </c>
      <c r="T3797" s="10">
        <f t="shared" si="477"/>
        <v>42244.729166666664</v>
      </c>
      <c r="U3797" s="11">
        <f t="shared" si="478"/>
        <v>2015</v>
      </c>
      <c r="V3797" t="str">
        <f t="shared" si="479"/>
        <v>Jul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3"/>
        <v>4.4444444444444444E-3</v>
      </c>
      <c r="P3798" s="5">
        <f t="shared" si="472"/>
        <v>1</v>
      </c>
      <c r="Q3798" t="str">
        <f t="shared" si="474"/>
        <v>theater</v>
      </c>
      <c r="R3798" t="str">
        <f t="shared" si="475"/>
        <v>musical</v>
      </c>
      <c r="S3798" s="10">
        <f t="shared" si="476"/>
        <v>42688.821250000001</v>
      </c>
      <c r="T3798" s="10">
        <f t="shared" si="477"/>
        <v>42748.821250000001</v>
      </c>
      <c r="U3798" s="11">
        <f t="shared" si="478"/>
        <v>2016</v>
      </c>
      <c r="V3798" t="str">
        <f t="shared" si="479"/>
        <v>Nov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3"/>
        <v>89.666666666666657</v>
      </c>
      <c r="P3799" s="5">
        <f t="shared" si="472"/>
        <v>145.40540540540542</v>
      </c>
      <c r="Q3799" t="str">
        <f t="shared" si="474"/>
        <v>theater</v>
      </c>
      <c r="R3799" t="str">
        <f t="shared" si="475"/>
        <v>musical</v>
      </c>
      <c r="S3799" s="10">
        <f t="shared" si="476"/>
        <v>42084.673206018517</v>
      </c>
      <c r="T3799" s="10">
        <f t="shared" si="477"/>
        <v>42114.673206018517</v>
      </c>
      <c r="U3799" s="11">
        <f t="shared" si="478"/>
        <v>2015</v>
      </c>
      <c r="V3799" t="str">
        <f t="shared" si="479"/>
        <v>Mar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3"/>
        <v>1.4642857142857144</v>
      </c>
      <c r="P3800" s="5">
        <f t="shared" si="472"/>
        <v>205</v>
      </c>
      <c r="Q3800" t="str">
        <f t="shared" si="474"/>
        <v>theater</v>
      </c>
      <c r="R3800" t="str">
        <f t="shared" si="475"/>
        <v>musical</v>
      </c>
      <c r="S3800" s="10">
        <f t="shared" si="476"/>
        <v>41831.514444444445</v>
      </c>
      <c r="T3800" s="10">
        <f t="shared" si="477"/>
        <v>41861.514444444445</v>
      </c>
      <c r="U3800" s="11">
        <f t="shared" si="478"/>
        <v>2014</v>
      </c>
      <c r="V3800" t="str">
        <f t="shared" si="479"/>
        <v>Jul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3"/>
        <v>4.0199999999999996</v>
      </c>
      <c r="P3801" s="5">
        <f t="shared" si="472"/>
        <v>100.5</v>
      </c>
      <c r="Q3801" t="str">
        <f t="shared" si="474"/>
        <v>theater</v>
      </c>
      <c r="R3801" t="str">
        <f t="shared" si="475"/>
        <v>musical</v>
      </c>
      <c r="S3801" s="10">
        <f t="shared" si="476"/>
        <v>42410.722719907404</v>
      </c>
      <c r="T3801" s="10">
        <f t="shared" si="477"/>
        <v>42440.722719907404</v>
      </c>
      <c r="U3801" s="11">
        <f t="shared" si="478"/>
        <v>2016</v>
      </c>
      <c r="V3801" t="str">
        <f t="shared" si="479"/>
        <v>Feb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3"/>
        <v>4.004545454545454</v>
      </c>
      <c r="P3802" s="5">
        <f t="shared" si="472"/>
        <v>55.0625</v>
      </c>
      <c r="Q3802" t="str">
        <f t="shared" si="474"/>
        <v>theater</v>
      </c>
      <c r="R3802" t="str">
        <f t="shared" si="475"/>
        <v>musical</v>
      </c>
      <c r="S3802" s="10">
        <f t="shared" si="476"/>
        <v>41982.528738425921</v>
      </c>
      <c r="T3802" s="10">
        <f t="shared" si="477"/>
        <v>42014.999305555553</v>
      </c>
      <c r="U3802" s="11">
        <f t="shared" si="478"/>
        <v>2014</v>
      </c>
      <c r="V3802" t="str">
        <f t="shared" si="479"/>
        <v>Dec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3"/>
        <v>8.52</v>
      </c>
      <c r="P3803" s="5">
        <f t="shared" si="472"/>
        <v>47.333333333333336</v>
      </c>
      <c r="Q3803" t="str">
        <f t="shared" si="474"/>
        <v>theater</v>
      </c>
      <c r="R3803" t="str">
        <f t="shared" si="475"/>
        <v>musical</v>
      </c>
      <c r="S3803" s="10">
        <f t="shared" si="476"/>
        <v>41975.467777777776</v>
      </c>
      <c r="T3803" s="10">
        <f t="shared" si="477"/>
        <v>42006.467777777776</v>
      </c>
      <c r="U3803" s="11">
        <f t="shared" si="478"/>
        <v>2014</v>
      </c>
      <c r="V3803" t="str">
        <f t="shared" si="479"/>
        <v>Dec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3"/>
        <v>0</v>
      </c>
      <c r="P3804" s="5">
        <f t="shared" si="472"/>
        <v>0</v>
      </c>
      <c r="Q3804" t="str">
        <f t="shared" si="474"/>
        <v>theater</v>
      </c>
      <c r="R3804" t="str">
        <f t="shared" si="475"/>
        <v>musical</v>
      </c>
      <c r="S3804" s="10">
        <f t="shared" si="476"/>
        <v>42268.917893518512</v>
      </c>
      <c r="T3804" s="10">
        <f t="shared" si="477"/>
        <v>42298.917893518512</v>
      </c>
      <c r="U3804" s="11">
        <f t="shared" si="478"/>
        <v>2015</v>
      </c>
      <c r="V3804" t="str">
        <f t="shared" si="479"/>
        <v>Sep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3"/>
        <v>19.650000000000002</v>
      </c>
      <c r="P3805" s="5">
        <f t="shared" si="472"/>
        <v>58.95</v>
      </c>
      <c r="Q3805" t="str">
        <f t="shared" si="474"/>
        <v>theater</v>
      </c>
      <c r="R3805" t="str">
        <f t="shared" si="475"/>
        <v>musical</v>
      </c>
      <c r="S3805" s="10">
        <f t="shared" si="476"/>
        <v>42403.763518518514</v>
      </c>
      <c r="T3805" s="10">
        <f t="shared" si="477"/>
        <v>42433.763518518514</v>
      </c>
      <c r="U3805" s="11">
        <f t="shared" si="478"/>
        <v>2016</v>
      </c>
      <c r="V3805" t="str">
        <f t="shared" si="479"/>
        <v>Feb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3"/>
        <v>0</v>
      </c>
      <c r="P3806" s="5">
        <f t="shared" si="472"/>
        <v>0</v>
      </c>
      <c r="Q3806" t="str">
        <f t="shared" si="474"/>
        <v>theater</v>
      </c>
      <c r="R3806" t="str">
        <f t="shared" si="475"/>
        <v>musical</v>
      </c>
      <c r="S3806" s="10">
        <f t="shared" si="476"/>
        <v>42526.801203703704</v>
      </c>
      <c r="T3806" s="10">
        <f t="shared" si="477"/>
        <v>42582.083333333336</v>
      </c>
      <c r="U3806" s="11">
        <f t="shared" si="478"/>
        <v>2016</v>
      </c>
      <c r="V3806" t="str">
        <f t="shared" si="479"/>
        <v>Jun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3"/>
        <v>2E-3</v>
      </c>
      <c r="P3807" s="5">
        <f t="shared" si="472"/>
        <v>1.5</v>
      </c>
      <c r="Q3807" t="str">
        <f t="shared" si="474"/>
        <v>theater</v>
      </c>
      <c r="R3807" t="str">
        <f t="shared" si="475"/>
        <v>musical</v>
      </c>
      <c r="S3807" s="10">
        <f t="shared" si="476"/>
        <v>41849.678703703699</v>
      </c>
      <c r="T3807" s="10">
        <f t="shared" si="477"/>
        <v>41909.678703703699</v>
      </c>
      <c r="U3807" s="11">
        <f t="shared" si="478"/>
        <v>2014</v>
      </c>
      <c r="V3807" t="str">
        <f t="shared" si="479"/>
        <v>Jul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3"/>
        <v>6.6666666666666666E-2</v>
      </c>
      <c r="P3808" s="5">
        <f t="shared" si="472"/>
        <v>5</v>
      </c>
      <c r="Q3808" t="str">
        <f t="shared" si="474"/>
        <v>theater</v>
      </c>
      <c r="R3808" t="str">
        <f t="shared" si="475"/>
        <v>musical</v>
      </c>
      <c r="S3808" s="10">
        <f t="shared" si="476"/>
        <v>41799.050706018512</v>
      </c>
      <c r="T3808" s="10">
        <f t="shared" si="477"/>
        <v>41819.050706018512</v>
      </c>
      <c r="U3808" s="11">
        <f t="shared" si="478"/>
        <v>2014</v>
      </c>
      <c r="V3808" t="str">
        <f t="shared" si="479"/>
        <v>Jun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3"/>
        <v>30.333333333333336</v>
      </c>
      <c r="P3809" s="5">
        <f t="shared" si="472"/>
        <v>50.555555555555557</v>
      </c>
      <c r="Q3809" t="str">
        <f t="shared" si="474"/>
        <v>theater</v>
      </c>
      <c r="R3809" t="str">
        <f t="shared" si="475"/>
        <v>musical</v>
      </c>
      <c r="S3809" s="10">
        <f t="shared" si="476"/>
        <v>42090.700682870367</v>
      </c>
      <c r="T3809" s="10">
        <f t="shared" si="477"/>
        <v>42097.700682870367</v>
      </c>
      <c r="U3809" s="11">
        <f t="shared" si="478"/>
        <v>2015</v>
      </c>
      <c r="V3809" t="str">
        <f t="shared" si="479"/>
        <v>Mar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3"/>
        <v>100</v>
      </c>
      <c r="P3810" s="5">
        <f t="shared" si="472"/>
        <v>41.666666666666664</v>
      </c>
      <c r="Q3810" t="str">
        <f t="shared" si="474"/>
        <v>theater</v>
      </c>
      <c r="R3810" t="str">
        <f t="shared" si="475"/>
        <v>plays</v>
      </c>
      <c r="S3810" s="10">
        <f t="shared" si="476"/>
        <v>42059.24559027778</v>
      </c>
      <c r="T3810" s="10">
        <f t="shared" si="477"/>
        <v>42119.203923611109</v>
      </c>
      <c r="U3810" s="11">
        <f t="shared" si="478"/>
        <v>2015</v>
      </c>
      <c r="V3810" t="str">
        <f t="shared" si="479"/>
        <v>Feb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3"/>
        <v>101.25</v>
      </c>
      <c r="P3811" s="5">
        <f t="shared" si="472"/>
        <v>53.289473684210527</v>
      </c>
      <c r="Q3811" t="str">
        <f t="shared" si="474"/>
        <v>theater</v>
      </c>
      <c r="R3811" t="str">
        <f t="shared" si="475"/>
        <v>plays</v>
      </c>
      <c r="S3811" s="10">
        <f t="shared" si="476"/>
        <v>41800.318368055552</v>
      </c>
      <c r="T3811" s="10">
        <f t="shared" si="477"/>
        <v>41850.75</v>
      </c>
      <c r="U3811" s="11">
        <f t="shared" si="478"/>
        <v>2014</v>
      </c>
      <c r="V3811" t="str">
        <f t="shared" si="479"/>
        <v>Jun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3"/>
        <v>121.73333333333333</v>
      </c>
      <c r="P3812" s="5">
        <f t="shared" si="472"/>
        <v>70.230769230769226</v>
      </c>
      <c r="Q3812" t="str">
        <f t="shared" si="474"/>
        <v>theater</v>
      </c>
      <c r="R3812" t="str">
        <f t="shared" si="475"/>
        <v>plays</v>
      </c>
      <c r="S3812" s="10">
        <f t="shared" si="476"/>
        <v>42054.640717592592</v>
      </c>
      <c r="T3812" s="10">
        <f t="shared" si="477"/>
        <v>42084.599050925921</v>
      </c>
      <c r="U3812" s="11">
        <f t="shared" si="478"/>
        <v>2015</v>
      </c>
      <c r="V3812" t="str">
        <f t="shared" si="479"/>
        <v>Feb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3"/>
        <v>330</v>
      </c>
      <c r="P3813" s="5">
        <f t="shared" si="472"/>
        <v>43.421052631578945</v>
      </c>
      <c r="Q3813" t="str">
        <f t="shared" si="474"/>
        <v>theater</v>
      </c>
      <c r="R3813" t="str">
        <f t="shared" si="475"/>
        <v>plays</v>
      </c>
      <c r="S3813" s="10">
        <f t="shared" si="476"/>
        <v>42487.418668981474</v>
      </c>
      <c r="T3813" s="10">
        <f t="shared" si="477"/>
        <v>42521.249999999993</v>
      </c>
      <c r="U3813" s="11">
        <f t="shared" si="478"/>
        <v>2016</v>
      </c>
      <c r="V3813" t="str">
        <f t="shared" si="479"/>
        <v>Apr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3"/>
        <v>109.55</v>
      </c>
      <c r="P3814" s="5">
        <f t="shared" si="472"/>
        <v>199.18181818181819</v>
      </c>
      <c r="Q3814" t="str">
        <f t="shared" si="474"/>
        <v>theater</v>
      </c>
      <c r="R3814" t="str">
        <f t="shared" si="475"/>
        <v>plays</v>
      </c>
      <c r="S3814" s="10">
        <f t="shared" si="476"/>
        <v>42109.542916666665</v>
      </c>
      <c r="T3814" s="10">
        <f t="shared" si="477"/>
        <v>42155.957638888889</v>
      </c>
      <c r="U3814" s="11">
        <f t="shared" si="478"/>
        <v>2015</v>
      </c>
      <c r="V3814" t="str">
        <f t="shared" si="479"/>
        <v>Apr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3"/>
        <v>100.95190476190474</v>
      </c>
      <c r="P3815" s="5">
        <f t="shared" si="472"/>
        <v>78.518148148148143</v>
      </c>
      <c r="Q3815" t="str">
        <f t="shared" si="474"/>
        <v>theater</v>
      </c>
      <c r="R3815" t="str">
        <f t="shared" si="475"/>
        <v>plays</v>
      </c>
      <c r="S3815" s="10">
        <f t="shared" si="476"/>
        <v>42497.067372685182</v>
      </c>
      <c r="T3815" s="10">
        <f t="shared" si="477"/>
        <v>42535.696527777771</v>
      </c>
      <c r="U3815" s="11">
        <f t="shared" si="478"/>
        <v>2016</v>
      </c>
      <c r="V3815" t="str">
        <f t="shared" si="479"/>
        <v>May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3"/>
        <v>140.13333333333333</v>
      </c>
      <c r="P3816" s="5">
        <f t="shared" si="472"/>
        <v>61.823529411764703</v>
      </c>
      <c r="Q3816" t="str">
        <f t="shared" si="474"/>
        <v>theater</v>
      </c>
      <c r="R3816" t="str">
        <f t="shared" si="475"/>
        <v>plays</v>
      </c>
      <c r="S3816" s="10">
        <f t="shared" si="476"/>
        <v>42058.695740740739</v>
      </c>
      <c r="T3816" s="10">
        <f t="shared" si="477"/>
        <v>42094.957638888889</v>
      </c>
      <c r="U3816" s="11">
        <f t="shared" si="478"/>
        <v>2015</v>
      </c>
      <c r="V3816" t="str">
        <f t="shared" si="479"/>
        <v>Feb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3"/>
        <v>100.001</v>
      </c>
      <c r="P3817" s="5">
        <f t="shared" si="472"/>
        <v>50.000500000000002</v>
      </c>
      <c r="Q3817" t="str">
        <f t="shared" si="474"/>
        <v>theater</v>
      </c>
      <c r="R3817" t="str">
        <f t="shared" si="475"/>
        <v>plays</v>
      </c>
      <c r="S3817" s="10">
        <f t="shared" si="476"/>
        <v>42207.051585648143</v>
      </c>
      <c r="T3817" s="10">
        <f t="shared" si="477"/>
        <v>42236.749999999993</v>
      </c>
      <c r="U3817" s="11">
        <f t="shared" si="478"/>
        <v>2015</v>
      </c>
      <c r="V3817" t="str">
        <f t="shared" si="479"/>
        <v>Jul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3"/>
        <v>119.238</v>
      </c>
      <c r="P3818" s="5">
        <f t="shared" si="472"/>
        <v>48.339729729729726</v>
      </c>
      <c r="Q3818" t="str">
        <f t="shared" si="474"/>
        <v>theater</v>
      </c>
      <c r="R3818" t="str">
        <f t="shared" si="475"/>
        <v>plays</v>
      </c>
      <c r="S3818" s="10">
        <f t="shared" si="476"/>
        <v>41807.481747685182</v>
      </c>
      <c r="T3818" s="10">
        <f t="shared" si="477"/>
        <v>41837.481747685182</v>
      </c>
      <c r="U3818" s="11">
        <f t="shared" si="478"/>
        <v>2014</v>
      </c>
      <c r="V3818" t="str">
        <f t="shared" si="479"/>
        <v>Jun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3"/>
        <v>107.25</v>
      </c>
      <c r="P3819" s="5">
        <f t="shared" si="472"/>
        <v>107.25</v>
      </c>
      <c r="Q3819" t="str">
        <f t="shared" si="474"/>
        <v>theater</v>
      </c>
      <c r="R3819" t="str">
        <f t="shared" si="475"/>
        <v>plays</v>
      </c>
      <c r="S3819" s="10">
        <f t="shared" si="476"/>
        <v>42284.488611111105</v>
      </c>
      <c r="T3819" s="10">
        <f t="shared" si="477"/>
        <v>42300.957638888889</v>
      </c>
      <c r="U3819" s="11">
        <f t="shared" si="478"/>
        <v>2015</v>
      </c>
      <c r="V3819" t="str">
        <f t="shared" si="479"/>
        <v>Oct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3"/>
        <v>227.99999999999997</v>
      </c>
      <c r="P3820" s="5">
        <f t="shared" si="472"/>
        <v>57</v>
      </c>
      <c r="Q3820" t="str">
        <f t="shared" si="474"/>
        <v>theater</v>
      </c>
      <c r="R3820" t="str">
        <f t="shared" si="475"/>
        <v>plays</v>
      </c>
      <c r="S3820" s="10">
        <f t="shared" si="476"/>
        <v>42045.634050925924</v>
      </c>
      <c r="T3820" s="10">
        <f t="shared" si="477"/>
        <v>42075.592384259253</v>
      </c>
      <c r="U3820" s="11">
        <f t="shared" si="478"/>
        <v>2015</v>
      </c>
      <c r="V3820" t="str">
        <f t="shared" si="479"/>
        <v>Feb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3"/>
        <v>106.4</v>
      </c>
      <c r="P3821" s="5">
        <f t="shared" si="472"/>
        <v>40.92307692307692</v>
      </c>
      <c r="Q3821" t="str">
        <f t="shared" si="474"/>
        <v>theater</v>
      </c>
      <c r="R3821" t="str">
        <f t="shared" si="475"/>
        <v>plays</v>
      </c>
      <c r="S3821" s="10">
        <f t="shared" si="476"/>
        <v>42184.001203703701</v>
      </c>
      <c r="T3821" s="10">
        <f t="shared" si="477"/>
        <v>42202.668055555558</v>
      </c>
      <c r="U3821" s="11">
        <f t="shared" si="478"/>
        <v>2015</v>
      </c>
      <c r="V3821" t="str">
        <f t="shared" si="479"/>
        <v>Jun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3"/>
        <v>143.33333333333334</v>
      </c>
      <c r="P3822" s="5">
        <f t="shared" si="472"/>
        <v>21.5</v>
      </c>
      <c r="Q3822" t="str">
        <f t="shared" si="474"/>
        <v>theater</v>
      </c>
      <c r="R3822" t="str">
        <f t="shared" si="475"/>
        <v>plays</v>
      </c>
      <c r="S3822" s="10">
        <f t="shared" si="476"/>
        <v>42160.443483796298</v>
      </c>
      <c r="T3822" s="10">
        <f t="shared" si="477"/>
        <v>42190.443483796298</v>
      </c>
      <c r="U3822" s="11">
        <f t="shared" si="478"/>
        <v>2015</v>
      </c>
      <c r="V3822" t="str">
        <f t="shared" si="479"/>
        <v>Jun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3"/>
        <v>104.54285714285714</v>
      </c>
      <c r="P3823" s="5">
        <f t="shared" si="472"/>
        <v>79.543478260869563</v>
      </c>
      <c r="Q3823" t="str">
        <f t="shared" si="474"/>
        <v>theater</v>
      </c>
      <c r="R3823" t="str">
        <f t="shared" si="475"/>
        <v>plays</v>
      </c>
      <c r="S3823" s="10">
        <f t="shared" si="476"/>
        <v>42340.972303240742</v>
      </c>
      <c r="T3823" s="10">
        <f t="shared" si="477"/>
        <v>42372.972303240742</v>
      </c>
      <c r="U3823" s="11">
        <f t="shared" si="478"/>
        <v>2015</v>
      </c>
      <c r="V3823" t="str">
        <f t="shared" si="479"/>
        <v>Dec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3"/>
        <v>110.02000000000001</v>
      </c>
      <c r="P3824" s="5">
        <f t="shared" si="472"/>
        <v>72.381578947368425</v>
      </c>
      <c r="Q3824" t="str">
        <f t="shared" si="474"/>
        <v>theater</v>
      </c>
      <c r="R3824" t="str">
        <f t="shared" si="475"/>
        <v>plays</v>
      </c>
      <c r="S3824" s="10">
        <f t="shared" si="476"/>
        <v>42329.629826388882</v>
      </c>
      <c r="T3824" s="10">
        <f t="shared" si="477"/>
        <v>42388.749305555553</v>
      </c>
      <c r="U3824" s="11">
        <f t="shared" si="478"/>
        <v>2015</v>
      </c>
      <c r="V3824" t="str">
        <f t="shared" si="479"/>
        <v>Nov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3"/>
        <v>106</v>
      </c>
      <c r="P3825" s="5">
        <f t="shared" si="472"/>
        <v>64.634146341463421</v>
      </c>
      <c r="Q3825" t="str">
        <f t="shared" si="474"/>
        <v>theater</v>
      </c>
      <c r="R3825" t="str">
        <f t="shared" si="475"/>
        <v>plays</v>
      </c>
      <c r="S3825" s="10">
        <f t="shared" si="476"/>
        <v>42170.701898148145</v>
      </c>
      <c r="T3825" s="10">
        <f t="shared" si="477"/>
        <v>42204.957638888889</v>
      </c>
      <c r="U3825" s="11">
        <f t="shared" si="478"/>
        <v>2015</v>
      </c>
      <c r="V3825" t="str">
        <f t="shared" si="479"/>
        <v>Jun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3"/>
        <v>108</v>
      </c>
      <c r="P3826" s="5">
        <f t="shared" si="472"/>
        <v>38.571428571428569</v>
      </c>
      <c r="Q3826" t="str">
        <f t="shared" si="474"/>
        <v>theater</v>
      </c>
      <c r="R3826" t="str">
        <f t="shared" si="475"/>
        <v>plays</v>
      </c>
      <c r="S3826" s="10">
        <f t="shared" si="476"/>
        <v>42571.417858796289</v>
      </c>
      <c r="T3826" s="10">
        <f t="shared" si="477"/>
        <v>42583.361805555549</v>
      </c>
      <c r="U3826" s="11">
        <f t="shared" si="478"/>
        <v>2016</v>
      </c>
      <c r="V3826" t="str">
        <f t="shared" si="479"/>
        <v>Jul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3"/>
        <v>105.42</v>
      </c>
      <c r="P3827" s="5">
        <f t="shared" si="472"/>
        <v>107.57142857142857</v>
      </c>
      <c r="Q3827" t="str">
        <f t="shared" si="474"/>
        <v>theater</v>
      </c>
      <c r="R3827" t="str">
        <f t="shared" si="475"/>
        <v>plays</v>
      </c>
      <c r="S3827" s="10">
        <f t="shared" si="476"/>
        <v>42150.861273148148</v>
      </c>
      <c r="T3827" s="10">
        <f t="shared" si="477"/>
        <v>42171.861273148148</v>
      </c>
      <c r="U3827" s="11">
        <f t="shared" si="478"/>
        <v>2015</v>
      </c>
      <c r="V3827" t="str">
        <f t="shared" si="479"/>
        <v>May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3"/>
        <v>119.16666666666667</v>
      </c>
      <c r="P3828" s="5">
        <f t="shared" si="472"/>
        <v>27.5</v>
      </c>
      <c r="Q3828" t="str">
        <f t="shared" si="474"/>
        <v>theater</v>
      </c>
      <c r="R3828" t="str">
        <f t="shared" si="475"/>
        <v>plays</v>
      </c>
      <c r="S3828" s="10">
        <f t="shared" si="476"/>
        <v>42101.215208333328</v>
      </c>
      <c r="T3828" s="10">
        <f t="shared" si="477"/>
        <v>42131.215208333328</v>
      </c>
      <c r="U3828" s="11">
        <f t="shared" si="478"/>
        <v>2015</v>
      </c>
      <c r="V3828" t="str">
        <f t="shared" si="479"/>
        <v>Apr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3"/>
        <v>152.66666666666666</v>
      </c>
      <c r="P3829" s="5">
        <f t="shared" si="472"/>
        <v>70.461538461538467</v>
      </c>
      <c r="Q3829" t="str">
        <f t="shared" si="474"/>
        <v>theater</v>
      </c>
      <c r="R3829" t="str">
        <f t="shared" si="475"/>
        <v>plays</v>
      </c>
      <c r="S3829" s="10">
        <f t="shared" si="476"/>
        <v>42034.719918981478</v>
      </c>
      <c r="T3829" s="10">
        <f t="shared" si="477"/>
        <v>42089.791666666664</v>
      </c>
      <c r="U3829" s="11">
        <f t="shared" si="478"/>
        <v>2015</v>
      </c>
      <c r="V3829" t="str">
        <f t="shared" si="479"/>
        <v>Jan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3"/>
        <v>100</v>
      </c>
      <c r="P3830" s="5">
        <f t="shared" si="472"/>
        <v>178.57142857142858</v>
      </c>
      <c r="Q3830" t="str">
        <f t="shared" si="474"/>
        <v>theater</v>
      </c>
      <c r="R3830" t="str">
        <f t="shared" si="475"/>
        <v>plays</v>
      </c>
      <c r="S3830" s="10">
        <f t="shared" si="476"/>
        <v>41944.319293981483</v>
      </c>
      <c r="T3830" s="10">
        <f t="shared" si="477"/>
        <v>42004.360960648148</v>
      </c>
      <c r="U3830" s="11">
        <f t="shared" si="478"/>
        <v>2014</v>
      </c>
      <c r="V3830" t="str">
        <f t="shared" si="479"/>
        <v>Nov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3"/>
        <v>100.2</v>
      </c>
      <c r="P3831" s="5">
        <f t="shared" si="472"/>
        <v>62.625</v>
      </c>
      <c r="Q3831" t="str">
        <f t="shared" si="474"/>
        <v>theater</v>
      </c>
      <c r="R3831" t="str">
        <f t="shared" si="475"/>
        <v>plays</v>
      </c>
      <c r="S3831" s="10">
        <f t="shared" si="476"/>
        <v>42593.657071759262</v>
      </c>
      <c r="T3831" s="10">
        <f t="shared" si="477"/>
        <v>42613.657071759262</v>
      </c>
      <c r="U3831" s="11">
        <f t="shared" si="478"/>
        <v>2016</v>
      </c>
      <c r="V3831" t="str">
        <f t="shared" si="479"/>
        <v>Aug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3"/>
        <v>225</v>
      </c>
      <c r="P3832" s="5">
        <f t="shared" si="472"/>
        <v>75</v>
      </c>
      <c r="Q3832" t="str">
        <f t="shared" si="474"/>
        <v>theater</v>
      </c>
      <c r="R3832" t="str">
        <f t="shared" si="475"/>
        <v>plays</v>
      </c>
      <c r="S3832" s="10">
        <f t="shared" si="476"/>
        <v>42503.532534722217</v>
      </c>
      <c r="T3832" s="10">
        <f t="shared" si="477"/>
        <v>42517.532534722217</v>
      </c>
      <c r="U3832" s="11">
        <f t="shared" si="478"/>
        <v>2016</v>
      </c>
      <c r="V3832" t="str">
        <f t="shared" si="479"/>
        <v>May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3"/>
        <v>106.02199999999999</v>
      </c>
      <c r="P3833" s="5">
        <f t="shared" si="472"/>
        <v>58.901111111111113</v>
      </c>
      <c r="Q3833" t="str">
        <f t="shared" si="474"/>
        <v>theater</v>
      </c>
      <c r="R3833" t="str">
        <f t="shared" si="475"/>
        <v>plays</v>
      </c>
      <c r="S3833" s="10">
        <f t="shared" si="476"/>
        <v>41927.640567129631</v>
      </c>
      <c r="T3833" s="10">
        <f t="shared" si="477"/>
        <v>41948.682233796295</v>
      </c>
      <c r="U3833" s="11">
        <f t="shared" si="478"/>
        <v>2014</v>
      </c>
      <c r="V3833" t="str">
        <f t="shared" si="479"/>
        <v>Oct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3"/>
        <v>104.66666666666666</v>
      </c>
      <c r="P3834" s="5">
        <f t="shared" si="472"/>
        <v>139.55555555555554</v>
      </c>
      <c r="Q3834" t="str">
        <f t="shared" si="474"/>
        <v>theater</v>
      </c>
      <c r="R3834" t="str">
        <f t="shared" si="475"/>
        <v>plays</v>
      </c>
      <c r="S3834" s="10">
        <f t="shared" si="476"/>
        <v>42374.906655092585</v>
      </c>
      <c r="T3834" s="10">
        <f t="shared" si="477"/>
        <v>42419.906655092585</v>
      </c>
      <c r="U3834" s="11">
        <f t="shared" si="478"/>
        <v>2016</v>
      </c>
      <c r="V3834" t="str">
        <f t="shared" si="479"/>
        <v>Jan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3"/>
        <v>116.66666666666667</v>
      </c>
      <c r="P3835" s="5">
        <f t="shared" si="472"/>
        <v>70</v>
      </c>
      <c r="Q3835" t="str">
        <f t="shared" si="474"/>
        <v>theater</v>
      </c>
      <c r="R3835" t="str">
        <f t="shared" si="475"/>
        <v>plays</v>
      </c>
      <c r="S3835" s="10">
        <f t="shared" si="476"/>
        <v>41963.66402777777</v>
      </c>
      <c r="T3835" s="10">
        <f t="shared" si="477"/>
        <v>41974.589583333327</v>
      </c>
      <c r="U3835" s="11">
        <f t="shared" si="478"/>
        <v>2014</v>
      </c>
      <c r="V3835" t="str">
        <f t="shared" si="479"/>
        <v>Nov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3"/>
        <v>109.03333333333333</v>
      </c>
      <c r="P3836" s="5">
        <f t="shared" si="472"/>
        <v>57.385964912280699</v>
      </c>
      <c r="Q3836" t="str">
        <f t="shared" si="474"/>
        <v>theater</v>
      </c>
      <c r="R3836" t="str">
        <f t="shared" si="475"/>
        <v>plays</v>
      </c>
      <c r="S3836" s="10">
        <f t="shared" si="476"/>
        <v>42143.236886574072</v>
      </c>
      <c r="T3836" s="10">
        <f t="shared" si="477"/>
        <v>42173.236886574072</v>
      </c>
      <c r="U3836" s="11">
        <f t="shared" si="478"/>
        <v>2015</v>
      </c>
      <c r="V3836" t="str">
        <f t="shared" si="479"/>
        <v>May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3"/>
        <v>160</v>
      </c>
      <c r="P3837" s="5">
        <f t="shared" si="472"/>
        <v>40</v>
      </c>
      <c r="Q3837" t="str">
        <f t="shared" si="474"/>
        <v>theater</v>
      </c>
      <c r="R3837" t="str">
        <f t="shared" si="475"/>
        <v>plays</v>
      </c>
      <c r="S3837" s="10">
        <f t="shared" si="476"/>
        <v>42460.733888888884</v>
      </c>
      <c r="T3837" s="10">
        <f t="shared" si="477"/>
        <v>42481.733888888884</v>
      </c>
      <c r="U3837" s="11">
        <f t="shared" si="478"/>
        <v>2016</v>
      </c>
      <c r="V3837" t="str">
        <f t="shared" si="479"/>
        <v>Mar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3"/>
        <v>112.5</v>
      </c>
      <c r="P3838" s="5">
        <f t="shared" si="472"/>
        <v>64.285714285714292</v>
      </c>
      <c r="Q3838" t="str">
        <f t="shared" si="474"/>
        <v>theater</v>
      </c>
      <c r="R3838" t="str">
        <f t="shared" si="475"/>
        <v>plays</v>
      </c>
      <c r="S3838" s="10">
        <f t="shared" si="476"/>
        <v>42553.718194444438</v>
      </c>
      <c r="T3838" s="10">
        <f t="shared" si="477"/>
        <v>42584.964583333327</v>
      </c>
      <c r="U3838" s="11">
        <f t="shared" si="478"/>
        <v>2016</v>
      </c>
      <c r="V3838" t="str">
        <f t="shared" si="479"/>
        <v>Jul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3"/>
        <v>102.1</v>
      </c>
      <c r="P3839" s="5">
        <f t="shared" si="472"/>
        <v>120.11764705882354</v>
      </c>
      <c r="Q3839" t="str">
        <f t="shared" si="474"/>
        <v>theater</v>
      </c>
      <c r="R3839" t="str">
        <f t="shared" si="475"/>
        <v>plays</v>
      </c>
      <c r="S3839" s="10">
        <f t="shared" si="476"/>
        <v>42152.557384259257</v>
      </c>
      <c r="T3839" s="10">
        <f t="shared" si="477"/>
        <v>42188.557384259257</v>
      </c>
      <c r="U3839" s="11">
        <f t="shared" si="478"/>
        <v>2015</v>
      </c>
      <c r="V3839" t="str">
        <f t="shared" si="479"/>
        <v>May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3"/>
        <v>100.824</v>
      </c>
      <c r="P3840" s="5">
        <f t="shared" si="472"/>
        <v>1008.24</v>
      </c>
      <c r="Q3840" t="str">
        <f t="shared" si="474"/>
        <v>theater</v>
      </c>
      <c r="R3840" t="str">
        <f t="shared" si="475"/>
        <v>plays</v>
      </c>
      <c r="S3840" s="10">
        <f t="shared" si="476"/>
        <v>42116.502418981479</v>
      </c>
      <c r="T3840" s="10">
        <f t="shared" si="477"/>
        <v>42146.502418981479</v>
      </c>
      <c r="U3840" s="11">
        <f t="shared" si="478"/>
        <v>2015</v>
      </c>
      <c r="V3840" t="str">
        <f t="shared" si="479"/>
        <v>Apr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3"/>
        <v>101.25</v>
      </c>
      <c r="P3841" s="5">
        <f t="shared" si="472"/>
        <v>63.28125</v>
      </c>
      <c r="Q3841" t="str">
        <f t="shared" si="474"/>
        <v>theater</v>
      </c>
      <c r="R3841" t="str">
        <f t="shared" si="475"/>
        <v>plays</v>
      </c>
      <c r="S3841" s="10">
        <f t="shared" si="476"/>
        <v>42154.934305555551</v>
      </c>
      <c r="T3841" s="10">
        <f t="shared" si="477"/>
        <v>42214.934305555551</v>
      </c>
      <c r="U3841" s="11">
        <f t="shared" si="478"/>
        <v>2015</v>
      </c>
      <c r="V3841" t="str">
        <f t="shared" si="479"/>
        <v>May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3"/>
        <v>6500</v>
      </c>
      <c r="P3842" s="5">
        <f t="shared" ref="P3842:P3905" si="480">IFERROR(E3842/L3842,0)</f>
        <v>21.666666666666668</v>
      </c>
      <c r="Q3842" t="str">
        <f t="shared" si="474"/>
        <v>theater</v>
      </c>
      <c r="R3842" t="str">
        <f t="shared" si="475"/>
        <v>plays</v>
      </c>
      <c r="S3842" s="10">
        <f t="shared" si="476"/>
        <v>42432.493391203701</v>
      </c>
      <c r="T3842" s="10">
        <f t="shared" si="477"/>
        <v>42457.45172453703</v>
      </c>
      <c r="U3842" s="11">
        <f t="shared" si="478"/>
        <v>2016</v>
      </c>
      <c r="V3842" t="str">
        <f t="shared" si="479"/>
        <v>Mar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1">(E3843/D3843)*100</f>
        <v>8.7200000000000006</v>
      </c>
      <c r="P3843" s="5">
        <f t="shared" si="480"/>
        <v>25.647058823529413</v>
      </c>
      <c r="Q3843" t="str">
        <f t="shared" ref="Q3843:Q3906" si="482">LEFT(N3843,FIND("/",N3843)-1)</f>
        <v>theater</v>
      </c>
      <c r="R3843" t="str">
        <f t="shared" ref="R3843:R3906" si="483">MID(N3843,FIND("/",N3843)+1,9999)</f>
        <v>plays</v>
      </c>
      <c r="S3843" s="10">
        <f t="shared" ref="S3843:S3906" si="484">(((J3843/60)/60)/24)+DATE(1970,1,1)+(-5/24)</f>
        <v>41780.57739583333</v>
      </c>
      <c r="T3843" s="10">
        <f t="shared" ref="T3843:T3906" si="485">(((I3843/60)/60)/24)+DATE(1970,1,1)+(-5/24)</f>
        <v>41840.57739583333</v>
      </c>
      <c r="U3843" s="11">
        <f t="shared" ref="U3843:U3906" si="486">YEAR(S3843)</f>
        <v>2014</v>
      </c>
      <c r="V3843" t="str">
        <f t="shared" ref="V3843:V3906" si="487">TEXT(S3843, "mmm")</f>
        <v>May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1"/>
        <v>21.94</v>
      </c>
      <c r="P3844" s="5">
        <f t="shared" si="480"/>
        <v>47.695652173913047</v>
      </c>
      <c r="Q3844" t="str">
        <f t="shared" si="482"/>
        <v>theater</v>
      </c>
      <c r="R3844" t="str">
        <f t="shared" si="483"/>
        <v>plays</v>
      </c>
      <c r="S3844" s="10">
        <f t="shared" si="484"/>
        <v>41740.285324074073</v>
      </c>
      <c r="T3844" s="10">
        <f t="shared" si="485"/>
        <v>41770.285324074073</v>
      </c>
      <c r="U3844" s="11">
        <f t="shared" si="486"/>
        <v>2014</v>
      </c>
      <c r="V3844" t="str">
        <f t="shared" si="487"/>
        <v>Apr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1"/>
        <v>21.3</v>
      </c>
      <c r="P3845" s="5">
        <f t="shared" si="480"/>
        <v>56.05263157894737</v>
      </c>
      <c r="Q3845" t="str">
        <f t="shared" si="482"/>
        <v>theater</v>
      </c>
      <c r="R3845" t="str">
        <f t="shared" si="483"/>
        <v>plays</v>
      </c>
      <c r="S3845" s="10">
        <f t="shared" si="484"/>
        <v>41765.864166666666</v>
      </c>
      <c r="T3845" s="10">
        <f t="shared" si="485"/>
        <v>41790.864166666666</v>
      </c>
      <c r="U3845" s="11">
        <f t="shared" si="486"/>
        <v>2014</v>
      </c>
      <c r="V3845" t="str">
        <f t="shared" si="487"/>
        <v>May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1"/>
        <v>41.489795918367342</v>
      </c>
      <c r="P3846" s="5">
        <f t="shared" si="480"/>
        <v>81.319999999999993</v>
      </c>
      <c r="Q3846" t="str">
        <f t="shared" si="482"/>
        <v>theater</v>
      </c>
      <c r="R3846" t="str">
        <f t="shared" si="483"/>
        <v>plays</v>
      </c>
      <c r="S3846" s="10">
        <f t="shared" si="484"/>
        <v>41766.408958333333</v>
      </c>
      <c r="T3846" s="10">
        <f t="shared" si="485"/>
        <v>41793.082638888889</v>
      </c>
      <c r="U3846" s="11">
        <f t="shared" si="486"/>
        <v>2014</v>
      </c>
      <c r="V3846" t="str">
        <f t="shared" si="487"/>
        <v>May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1"/>
        <v>2.105</v>
      </c>
      <c r="P3847" s="5">
        <f t="shared" si="480"/>
        <v>70.166666666666671</v>
      </c>
      <c r="Q3847" t="str">
        <f t="shared" si="482"/>
        <v>theater</v>
      </c>
      <c r="R3847" t="str">
        <f t="shared" si="483"/>
        <v>plays</v>
      </c>
      <c r="S3847" s="10">
        <f t="shared" si="484"/>
        <v>42248.418680555551</v>
      </c>
      <c r="T3847" s="10">
        <f t="shared" si="485"/>
        <v>42278.418680555551</v>
      </c>
      <c r="U3847" s="11">
        <f t="shared" si="486"/>
        <v>2015</v>
      </c>
      <c r="V3847" t="str">
        <f t="shared" si="487"/>
        <v>Sep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1"/>
        <v>2.7</v>
      </c>
      <c r="P3848" s="5">
        <f t="shared" si="480"/>
        <v>23.625</v>
      </c>
      <c r="Q3848" t="str">
        <f t="shared" si="482"/>
        <v>theater</v>
      </c>
      <c r="R3848" t="str">
        <f t="shared" si="483"/>
        <v>plays</v>
      </c>
      <c r="S3848" s="10">
        <f t="shared" si="484"/>
        <v>41885.01321759259</v>
      </c>
      <c r="T3848" s="10">
        <f t="shared" si="485"/>
        <v>41916.082638888889</v>
      </c>
      <c r="U3848" s="11">
        <f t="shared" si="486"/>
        <v>2014</v>
      </c>
      <c r="V3848" t="str">
        <f t="shared" si="487"/>
        <v>Sep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1"/>
        <v>16.161904761904761</v>
      </c>
      <c r="P3849" s="5">
        <f t="shared" si="480"/>
        <v>188.55555555555554</v>
      </c>
      <c r="Q3849" t="str">
        <f t="shared" si="482"/>
        <v>theater</v>
      </c>
      <c r="R3849" t="str">
        <f t="shared" si="483"/>
        <v>plays</v>
      </c>
      <c r="S3849" s="10">
        <f t="shared" si="484"/>
        <v>42159.016099537032</v>
      </c>
      <c r="T3849" s="10">
        <f t="shared" si="485"/>
        <v>42204.016099537032</v>
      </c>
      <c r="U3849" s="11">
        <f t="shared" si="486"/>
        <v>2015</v>
      </c>
      <c r="V3849" t="str">
        <f t="shared" si="487"/>
        <v>Jun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1"/>
        <v>16.376923076923077</v>
      </c>
      <c r="P3850" s="5">
        <f t="shared" si="480"/>
        <v>49.511627906976742</v>
      </c>
      <c r="Q3850" t="str">
        <f t="shared" si="482"/>
        <v>theater</v>
      </c>
      <c r="R3850" t="str">
        <f t="shared" si="483"/>
        <v>plays</v>
      </c>
      <c r="S3850" s="10">
        <f t="shared" si="484"/>
        <v>42265.608668981477</v>
      </c>
      <c r="T3850" s="10">
        <f t="shared" si="485"/>
        <v>42295.608668981477</v>
      </c>
      <c r="U3850" s="11">
        <f t="shared" si="486"/>
        <v>2015</v>
      </c>
      <c r="V3850" t="str">
        <f t="shared" si="487"/>
        <v>Sep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1"/>
        <v>7.043333333333333</v>
      </c>
      <c r="P3851" s="5">
        <f t="shared" si="480"/>
        <v>75.464285714285708</v>
      </c>
      <c r="Q3851" t="str">
        <f t="shared" si="482"/>
        <v>theater</v>
      </c>
      <c r="R3851" t="str">
        <f t="shared" si="483"/>
        <v>plays</v>
      </c>
      <c r="S3851" s="10">
        <f t="shared" si="484"/>
        <v>42136.558842592589</v>
      </c>
      <c r="T3851" s="10">
        <f t="shared" si="485"/>
        <v>42166.558842592589</v>
      </c>
      <c r="U3851" s="11">
        <f t="shared" si="486"/>
        <v>2015</v>
      </c>
      <c r="V3851" t="str">
        <f t="shared" si="487"/>
        <v>May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1"/>
        <v>3.8</v>
      </c>
      <c r="P3852" s="5">
        <f t="shared" si="480"/>
        <v>9.5</v>
      </c>
      <c r="Q3852" t="str">
        <f t="shared" si="482"/>
        <v>theater</v>
      </c>
      <c r="R3852" t="str">
        <f t="shared" si="483"/>
        <v>plays</v>
      </c>
      <c r="S3852" s="10">
        <f t="shared" si="484"/>
        <v>41974.916006944441</v>
      </c>
      <c r="T3852" s="10">
        <f t="shared" si="485"/>
        <v>42004.916006944441</v>
      </c>
      <c r="U3852" s="11">
        <f t="shared" si="486"/>
        <v>2014</v>
      </c>
      <c r="V3852" t="str">
        <f t="shared" si="487"/>
        <v>Dec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1"/>
        <v>34.08</v>
      </c>
      <c r="P3853" s="5">
        <f t="shared" si="480"/>
        <v>35.5</v>
      </c>
      <c r="Q3853" t="str">
        <f t="shared" si="482"/>
        <v>theater</v>
      </c>
      <c r="R3853" t="str">
        <f t="shared" si="483"/>
        <v>plays</v>
      </c>
      <c r="S3853" s="10">
        <f t="shared" si="484"/>
        <v>42172.23123842592</v>
      </c>
      <c r="T3853" s="10">
        <f t="shared" si="485"/>
        <v>42202.23123842592</v>
      </c>
      <c r="U3853" s="11">
        <f t="shared" si="486"/>
        <v>2015</v>
      </c>
      <c r="V3853" t="str">
        <f t="shared" si="487"/>
        <v>Jun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1"/>
        <v>0.2</v>
      </c>
      <c r="P3854" s="5">
        <f t="shared" si="480"/>
        <v>10</v>
      </c>
      <c r="Q3854" t="str">
        <f t="shared" si="482"/>
        <v>theater</v>
      </c>
      <c r="R3854" t="str">
        <f t="shared" si="483"/>
        <v>plays</v>
      </c>
      <c r="S3854" s="10">
        <f t="shared" si="484"/>
        <v>42064.982361111113</v>
      </c>
      <c r="T3854" s="10">
        <f t="shared" si="485"/>
        <v>42089.940694444442</v>
      </c>
      <c r="U3854" s="11">
        <f t="shared" si="486"/>
        <v>2015</v>
      </c>
      <c r="V3854" t="str">
        <f t="shared" si="487"/>
        <v>Mar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1"/>
        <v>2.5999999999999999E-2</v>
      </c>
      <c r="P3855" s="5">
        <f t="shared" si="480"/>
        <v>13</v>
      </c>
      <c r="Q3855" t="str">
        <f t="shared" si="482"/>
        <v>theater</v>
      </c>
      <c r="R3855" t="str">
        <f t="shared" si="483"/>
        <v>plays</v>
      </c>
      <c r="S3855" s="10">
        <f t="shared" si="484"/>
        <v>41848.631689814814</v>
      </c>
      <c r="T3855" s="10">
        <f t="shared" si="485"/>
        <v>41883.631689814814</v>
      </c>
      <c r="U3855" s="11">
        <f t="shared" si="486"/>
        <v>2014</v>
      </c>
      <c r="V3855" t="str">
        <f t="shared" si="487"/>
        <v>Jul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1"/>
        <v>16.254545454545454</v>
      </c>
      <c r="P3856" s="5">
        <f t="shared" si="480"/>
        <v>89.4</v>
      </c>
      <c r="Q3856" t="str">
        <f t="shared" si="482"/>
        <v>theater</v>
      </c>
      <c r="R3856" t="str">
        <f t="shared" si="483"/>
        <v>plays</v>
      </c>
      <c r="S3856" s="10">
        <f t="shared" si="484"/>
        <v>42103.67659722222</v>
      </c>
      <c r="T3856" s="10">
        <f t="shared" si="485"/>
        <v>42133.67659722222</v>
      </c>
      <c r="U3856" s="11">
        <f t="shared" si="486"/>
        <v>2015</v>
      </c>
      <c r="V3856" t="str">
        <f t="shared" si="487"/>
        <v>Apr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1"/>
        <v>2.5</v>
      </c>
      <c r="P3857" s="5">
        <f t="shared" si="480"/>
        <v>25</v>
      </c>
      <c r="Q3857" t="str">
        <f t="shared" si="482"/>
        <v>theater</v>
      </c>
      <c r="R3857" t="str">
        <f t="shared" si="483"/>
        <v>plays</v>
      </c>
      <c r="S3857" s="10">
        <f t="shared" si="484"/>
        <v>42059.762395833335</v>
      </c>
      <c r="T3857" s="10">
        <f t="shared" si="485"/>
        <v>42089.720729166664</v>
      </c>
      <c r="U3857" s="11">
        <f t="shared" si="486"/>
        <v>2015</v>
      </c>
      <c r="V3857" t="str">
        <f t="shared" si="487"/>
        <v>Feb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1"/>
        <v>0.02</v>
      </c>
      <c r="P3858" s="5">
        <f t="shared" si="480"/>
        <v>1</v>
      </c>
      <c r="Q3858" t="str">
        <f t="shared" si="482"/>
        <v>theater</v>
      </c>
      <c r="R3858" t="str">
        <f t="shared" si="483"/>
        <v>plays</v>
      </c>
      <c r="S3858" s="10">
        <f t="shared" si="484"/>
        <v>42041.534756944442</v>
      </c>
      <c r="T3858" s="10">
        <f t="shared" si="485"/>
        <v>42071.493090277778</v>
      </c>
      <c r="U3858" s="11">
        <f t="shared" si="486"/>
        <v>2015</v>
      </c>
      <c r="V3858" t="str">
        <f t="shared" si="487"/>
        <v>Feb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1"/>
        <v>5.2</v>
      </c>
      <c r="P3859" s="5">
        <f t="shared" si="480"/>
        <v>65</v>
      </c>
      <c r="Q3859" t="str">
        <f t="shared" si="482"/>
        <v>theater</v>
      </c>
      <c r="R3859" t="str">
        <f t="shared" si="483"/>
        <v>plays</v>
      </c>
      <c r="S3859" s="10">
        <f t="shared" si="484"/>
        <v>41829.528819444444</v>
      </c>
      <c r="T3859" s="10">
        <f t="shared" si="485"/>
        <v>41852.508333333331</v>
      </c>
      <c r="U3859" s="11">
        <f t="shared" si="486"/>
        <v>2014</v>
      </c>
      <c r="V3859" t="str">
        <f t="shared" si="487"/>
        <v>Jul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1"/>
        <v>2</v>
      </c>
      <c r="P3860" s="5">
        <f t="shared" si="480"/>
        <v>10</v>
      </c>
      <c r="Q3860" t="str">
        <f t="shared" si="482"/>
        <v>theater</v>
      </c>
      <c r="R3860" t="str">
        <f t="shared" si="483"/>
        <v>plays</v>
      </c>
      <c r="S3860" s="10">
        <f t="shared" si="484"/>
        <v>42128.222731481481</v>
      </c>
      <c r="T3860" s="10">
        <f t="shared" si="485"/>
        <v>42146.666666666664</v>
      </c>
      <c r="U3860" s="11">
        <f t="shared" si="486"/>
        <v>2015</v>
      </c>
      <c r="V3860" t="str">
        <f t="shared" si="487"/>
        <v>May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1"/>
        <v>0.04</v>
      </c>
      <c r="P3861" s="5">
        <f t="shared" si="480"/>
        <v>1</v>
      </c>
      <c r="Q3861" t="str">
        <f t="shared" si="482"/>
        <v>theater</v>
      </c>
      <c r="R3861" t="str">
        <f t="shared" si="483"/>
        <v>plays</v>
      </c>
      <c r="S3861" s="10">
        <f t="shared" si="484"/>
        <v>41789.685266203705</v>
      </c>
      <c r="T3861" s="10">
        <f t="shared" si="485"/>
        <v>41815.666666666664</v>
      </c>
      <c r="U3861" s="11">
        <f t="shared" si="486"/>
        <v>2014</v>
      </c>
      <c r="V3861" t="str">
        <f t="shared" si="487"/>
        <v>May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1"/>
        <v>17.666666666666668</v>
      </c>
      <c r="P3862" s="5">
        <f t="shared" si="480"/>
        <v>81.538461538461533</v>
      </c>
      <c r="Q3862" t="str">
        <f t="shared" si="482"/>
        <v>theater</v>
      </c>
      <c r="R3862" t="str">
        <f t="shared" si="483"/>
        <v>plays</v>
      </c>
      <c r="S3862" s="10">
        <f t="shared" si="484"/>
        <v>41833.452662037031</v>
      </c>
      <c r="T3862" s="10">
        <f t="shared" si="485"/>
        <v>41863.452662037031</v>
      </c>
      <c r="U3862" s="11">
        <f t="shared" si="486"/>
        <v>2014</v>
      </c>
      <c r="V3862" t="str">
        <f t="shared" si="487"/>
        <v>Jul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1"/>
        <v>5</v>
      </c>
      <c r="P3863" s="5">
        <f t="shared" si="480"/>
        <v>100</v>
      </c>
      <c r="Q3863" t="str">
        <f t="shared" si="482"/>
        <v>theater</v>
      </c>
      <c r="R3863" t="str">
        <f t="shared" si="483"/>
        <v>plays</v>
      </c>
      <c r="S3863" s="10">
        <f t="shared" si="484"/>
        <v>41914.381678240738</v>
      </c>
      <c r="T3863" s="10">
        <f t="shared" si="485"/>
        <v>41955.699305555558</v>
      </c>
      <c r="U3863" s="11">
        <f t="shared" si="486"/>
        <v>2014</v>
      </c>
      <c r="V3863" t="str">
        <f t="shared" si="487"/>
        <v>Oct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1"/>
        <v>1.3333333333333334E-2</v>
      </c>
      <c r="P3864" s="5">
        <f t="shared" si="480"/>
        <v>1</v>
      </c>
      <c r="Q3864" t="str">
        <f t="shared" si="482"/>
        <v>theater</v>
      </c>
      <c r="R3864" t="str">
        <f t="shared" si="483"/>
        <v>plays</v>
      </c>
      <c r="S3864" s="10">
        <f t="shared" si="484"/>
        <v>42611.052731481475</v>
      </c>
      <c r="T3864" s="10">
        <f t="shared" si="485"/>
        <v>42625.499305555553</v>
      </c>
      <c r="U3864" s="11">
        <f t="shared" si="486"/>
        <v>2016</v>
      </c>
      <c r="V3864" t="str">
        <f t="shared" si="487"/>
        <v>Aug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1"/>
        <v>0</v>
      </c>
      <c r="P3865" s="5">
        <f t="shared" si="480"/>
        <v>0</v>
      </c>
      <c r="Q3865" t="str">
        <f t="shared" si="482"/>
        <v>theater</v>
      </c>
      <c r="R3865" t="str">
        <f t="shared" si="483"/>
        <v>plays</v>
      </c>
      <c r="S3865" s="10">
        <f t="shared" si="484"/>
        <v>42253.424826388888</v>
      </c>
      <c r="T3865" s="10">
        <f t="shared" si="485"/>
        <v>42313.466493055552</v>
      </c>
      <c r="U3865" s="11">
        <f t="shared" si="486"/>
        <v>2015</v>
      </c>
      <c r="V3865" t="str">
        <f t="shared" si="487"/>
        <v>Sep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1"/>
        <v>1.2</v>
      </c>
      <c r="P3866" s="5">
        <f t="shared" si="480"/>
        <v>20</v>
      </c>
      <c r="Q3866" t="str">
        <f t="shared" si="482"/>
        <v>theater</v>
      </c>
      <c r="R3866" t="str">
        <f t="shared" si="483"/>
        <v>plays</v>
      </c>
      <c r="S3866" s="10">
        <f t="shared" si="484"/>
        <v>42295.683495370373</v>
      </c>
      <c r="T3866" s="10">
        <f t="shared" si="485"/>
        <v>42325.72516203703</v>
      </c>
      <c r="U3866" s="11">
        <f t="shared" si="486"/>
        <v>2015</v>
      </c>
      <c r="V3866" t="str">
        <f t="shared" si="487"/>
        <v>Oct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1"/>
        <v>26.937422295897225</v>
      </c>
      <c r="P3867" s="5">
        <f t="shared" si="480"/>
        <v>46.428571428571431</v>
      </c>
      <c r="Q3867" t="str">
        <f t="shared" si="482"/>
        <v>theater</v>
      </c>
      <c r="R3867" t="str">
        <f t="shared" si="483"/>
        <v>plays</v>
      </c>
      <c r="S3867" s="10">
        <f t="shared" si="484"/>
        <v>41841.44326388889</v>
      </c>
      <c r="T3867" s="10">
        <f t="shared" si="485"/>
        <v>41881.020833333328</v>
      </c>
      <c r="U3867" s="11">
        <f t="shared" si="486"/>
        <v>2014</v>
      </c>
      <c r="V3867" t="str">
        <f t="shared" si="487"/>
        <v>Jul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1"/>
        <v>0.54999999999999993</v>
      </c>
      <c r="P3868" s="5">
        <f t="shared" si="480"/>
        <v>5.5</v>
      </c>
      <c r="Q3868" t="str">
        <f t="shared" si="482"/>
        <v>theater</v>
      </c>
      <c r="R3868" t="str">
        <f t="shared" si="483"/>
        <v>plays</v>
      </c>
      <c r="S3868" s="10">
        <f t="shared" si="484"/>
        <v>42402.738668981481</v>
      </c>
      <c r="T3868" s="10">
        <f t="shared" si="485"/>
        <v>42451.936805555553</v>
      </c>
      <c r="U3868" s="11">
        <f t="shared" si="486"/>
        <v>2016</v>
      </c>
      <c r="V3868" t="str">
        <f t="shared" si="487"/>
        <v>Feb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1"/>
        <v>12.55</v>
      </c>
      <c r="P3869" s="5">
        <f t="shared" si="480"/>
        <v>50.2</v>
      </c>
      <c r="Q3869" t="str">
        <f t="shared" si="482"/>
        <v>theater</v>
      </c>
      <c r="R3869" t="str">
        <f t="shared" si="483"/>
        <v>plays</v>
      </c>
      <c r="S3869" s="10">
        <f t="shared" si="484"/>
        <v>42509.605775462966</v>
      </c>
      <c r="T3869" s="10">
        <f t="shared" si="485"/>
        <v>42539.605775462966</v>
      </c>
      <c r="U3869" s="11">
        <f t="shared" si="486"/>
        <v>2016</v>
      </c>
      <c r="V3869" t="str">
        <f t="shared" si="487"/>
        <v>May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1"/>
        <v>0.2</v>
      </c>
      <c r="P3870" s="5">
        <f t="shared" si="480"/>
        <v>10</v>
      </c>
      <c r="Q3870" t="str">
        <f t="shared" si="482"/>
        <v>theater</v>
      </c>
      <c r="R3870" t="str">
        <f t="shared" si="483"/>
        <v>musical</v>
      </c>
      <c r="S3870" s="10">
        <f t="shared" si="484"/>
        <v>41865.451446759253</v>
      </c>
      <c r="T3870" s="10">
        <f t="shared" si="485"/>
        <v>41890.451446759253</v>
      </c>
      <c r="U3870" s="11">
        <f t="shared" si="486"/>
        <v>2014</v>
      </c>
      <c r="V3870" t="str">
        <f t="shared" si="487"/>
        <v>Aug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1"/>
        <v>3.4474868431088401</v>
      </c>
      <c r="P3871" s="5">
        <f t="shared" si="480"/>
        <v>30.133333333333333</v>
      </c>
      <c r="Q3871" t="str">
        <f t="shared" si="482"/>
        <v>theater</v>
      </c>
      <c r="R3871" t="str">
        <f t="shared" si="483"/>
        <v>musical</v>
      </c>
      <c r="S3871" s="10">
        <f t="shared" si="484"/>
        <v>42047.516111111108</v>
      </c>
      <c r="T3871" s="10">
        <f t="shared" si="485"/>
        <v>42076.924305555549</v>
      </c>
      <c r="U3871" s="11">
        <f t="shared" si="486"/>
        <v>2015</v>
      </c>
      <c r="V3871" t="str">
        <f t="shared" si="487"/>
        <v>Feb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1"/>
        <v>15</v>
      </c>
      <c r="P3872" s="5">
        <f t="shared" si="480"/>
        <v>150</v>
      </c>
      <c r="Q3872" t="str">
        <f t="shared" si="482"/>
        <v>theater</v>
      </c>
      <c r="R3872" t="str">
        <f t="shared" si="483"/>
        <v>musical</v>
      </c>
      <c r="S3872" s="10">
        <f t="shared" si="484"/>
        <v>41792.963865740734</v>
      </c>
      <c r="T3872" s="10">
        <f t="shared" si="485"/>
        <v>41822.963865740734</v>
      </c>
      <c r="U3872" s="11">
        <f t="shared" si="486"/>
        <v>2014</v>
      </c>
      <c r="V3872" t="str">
        <f t="shared" si="487"/>
        <v>Jun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1"/>
        <v>2.666666666666667</v>
      </c>
      <c r="P3873" s="5">
        <f t="shared" si="480"/>
        <v>13.333333333333334</v>
      </c>
      <c r="Q3873" t="str">
        <f t="shared" si="482"/>
        <v>theater</v>
      </c>
      <c r="R3873" t="str">
        <f t="shared" si="483"/>
        <v>musical</v>
      </c>
      <c r="S3873" s="10">
        <f t="shared" si="484"/>
        <v>42763.572337962956</v>
      </c>
      <c r="T3873" s="10">
        <f t="shared" si="485"/>
        <v>42823.530671296299</v>
      </c>
      <c r="U3873" s="11">
        <f t="shared" si="486"/>
        <v>2017</v>
      </c>
      <c r="V3873" t="str">
        <f t="shared" si="487"/>
        <v>Jan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1"/>
        <v>0</v>
      </c>
      <c r="P3874" s="5">
        <f t="shared" si="480"/>
        <v>0</v>
      </c>
      <c r="Q3874" t="str">
        <f t="shared" si="482"/>
        <v>theater</v>
      </c>
      <c r="R3874" t="str">
        <f t="shared" si="483"/>
        <v>musical</v>
      </c>
      <c r="S3874" s="10">
        <f t="shared" si="484"/>
        <v>42179.9374537037</v>
      </c>
      <c r="T3874" s="10">
        <f t="shared" si="485"/>
        <v>42229.9374537037</v>
      </c>
      <c r="U3874" s="11">
        <f t="shared" si="486"/>
        <v>2015</v>
      </c>
      <c r="V3874" t="str">
        <f t="shared" si="487"/>
        <v>Jun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1"/>
        <v>0</v>
      </c>
      <c r="P3875" s="5">
        <f t="shared" si="480"/>
        <v>0</v>
      </c>
      <c r="Q3875" t="str">
        <f t="shared" si="482"/>
        <v>theater</v>
      </c>
      <c r="R3875" t="str">
        <f t="shared" si="483"/>
        <v>musical</v>
      </c>
      <c r="S3875" s="10">
        <f t="shared" si="484"/>
        <v>42255.487673611111</v>
      </c>
      <c r="T3875" s="10">
        <f t="shared" si="485"/>
        <v>42285.487673611111</v>
      </c>
      <c r="U3875" s="11">
        <f t="shared" si="486"/>
        <v>2015</v>
      </c>
      <c r="V3875" t="str">
        <f t="shared" si="487"/>
        <v>Sep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1"/>
        <v>0</v>
      </c>
      <c r="P3876" s="5">
        <f t="shared" si="480"/>
        <v>0</v>
      </c>
      <c r="Q3876" t="str">
        <f t="shared" si="482"/>
        <v>theater</v>
      </c>
      <c r="R3876" t="str">
        <f t="shared" si="483"/>
        <v>musical</v>
      </c>
      <c r="S3876" s="10">
        <f t="shared" si="484"/>
        <v>42006.808124999996</v>
      </c>
      <c r="T3876" s="10">
        <f t="shared" si="485"/>
        <v>42027.833333333336</v>
      </c>
      <c r="U3876" s="11">
        <f t="shared" si="486"/>
        <v>2015</v>
      </c>
      <c r="V3876" t="str">
        <f t="shared" si="487"/>
        <v>Jan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1"/>
        <v>0</v>
      </c>
      <c r="P3877" s="5">
        <f t="shared" si="480"/>
        <v>0</v>
      </c>
      <c r="Q3877" t="str">
        <f t="shared" si="482"/>
        <v>theater</v>
      </c>
      <c r="R3877" t="str">
        <f t="shared" si="483"/>
        <v>musical</v>
      </c>
      <c r="S3877" s="10">
        <f t="shared" si="484"/>
        <v>42615.138483796291</v>
      </c>
      <c r="T3877" s="10">
        <f t="shared" si="485"/>
        <v>42616.208333333336</v>
      </c>
      <c r="U3877" s="11">
        <f t="shared" si="486"/>
        <v>2016</v>
      </c>
      <c r="V3877" t="str">
        <f t="shared" si="487"/>
        <v>Sep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1"/>
        <v>52.794871794871788</v>
      </c>
      <c r="P3878" s="5">
        <f t="shared" si="480"/>
        <v>44.760869565217391</v>
      </c>
      <c r="Q3878" t="str">
        <f t="shared" si="482"/>
        <v>theater</v>
      </c>
      <c r="R3878" t="str">
        <f t="shared" si="483"/>
        <v>musical</v>
      </c>
      <c r="S3878" s="10">
        <f t="shared" si="484"/>
        <v>42372.415833333333</v>
      </c>
      <c r="T3878" s="10">
        <f t="shared" si="485"/>
        <v>42402.415833333333</v>
      </c>
      <c r="U3878" s="11">
        <f t="shared" si="486"/>
        <v>2016</v>
      </c>
      <c r="V3878" t="str">
        <f t="shared" si="487"/>
        <v>Jan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1"/>
        <v>4.9639999999999995</v>
      </c>
      <c r="P3879" s="5">
        <f t="shared" si="480"/>
        <v>88.642857142857139</v>
      </c>
      <c r="Q3879" t="str">
        <f t="shared" si="482"/>
        <v>theater</v>
      </c>
      <c r="R3879" t="str">
        <f t="shared" si="483"/>
        <v>musical</v>
      </c>
      <c r="S3879" s="10">
        <f t="shared" si="484"/>
        <v>42682.469351851854</v>
      </c>
      <c r="T3879" s="10">
        <f t="shared" si="485"/>
        <v>42712.469351851854</v>
      </c>
      <c r="U3879" s="11">
        <f t="shared" si="486"/>
        <v>2016</v>
      </c>
      <c r="V3879" t="str">
        <f t="shared" si="487"/>
        <v>Nov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1"/>
        <v>5.5555555555555552E-2</v>
      </c>
      <c r="P3880" s="5">
        <f t="shared" si="480"/>
        <v>10</v>
      </c>
      <c r="Q3880" t="str">
        <f t="shared" si="482"/>
        <v>theater</v>
      </c>
      <c r="R3880" t="str">
        <f t="shared" si="483"/>
        <v>musical</v>
      </c>
      <c r="S3880" s="10">
        <f t="shared" si="484"/>
        <v>42154.610486111109</v>
      </c>
      <c r="T3880" s="10">
        <f t="shared" si="485"/>
        <v>42184.957638888889</v>
      </c>
      <c r="U3880" s="11">
        <f t="shared" si="486"/>
        <v>2015</v>
      </c>
      <c r="V3880" t="str">
        <f t="shared" si="487"/>
        <v>May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1"/>
        <v>0</v>
      </c>
      <c r="P3881" s="5">
        <f t="shared" si="480"/>
        <v>0</v>
      </c>
      <c r="Q3881" t="str">
        <f t="shared" si="482"/>
        <v>theater</v>
      </c>
      <c r="R3881" t="str">
        <f t="shared" si="483"/>
        <v>musical</v>
      </c>
      <c r="S3881" s="10">
        <f t="shared" si="484"/>
        <v>41999.652731481481</v>
      </c>
      <c r="T3881" s="10">
        <f t="shared" si="485"/>
        <v>42029.652731481481</v>
      </c>
      <c r="U3881" s="11">
        <f t="shared" si="486"/>
        <v>2014</v>
      </c>
      <c r="V3881" t="str">
        <f t="shared" si="487"/>
        <v>Dec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1"/>
        <v>13.066666666666665</v>
      </c>
      <c r="P3882" s="5">
        <f t="shared" si="480"/>
        <v>57.647058823529413</v>
      </c>
      <c r="Q3882" t="str">
        <f t="shared" si="482"/>
        <v>theater</v>
      </c>
      <c r="R3882" t="str">
        <f t="shared" si="483"/>
        <v>musical</v>
      </c>
      <c r="S3882" s="10">
        <f t="shared" si="484"/>
        <v>41815.606712962959</v>
      </c>
      <c r="T3882" s="10">
        <f t="shared" si="485"/>
        <v>41850.75</v>
      </c>
      <c r="U3882" s="11">
        <f t="shared" si="486"/>
        <v>2014</v>
      </c>
      <c r="V3882" t="str">
        <f t="shared" si="487"/>
        <v>Jun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1"/>
        <v>5</v>
      </c>
      <c r="P3883" s="5">
        <f t="shared" si="480"/>
        <v>25</v>
      </c>
      <c r="Q3883" t="str">
        <f t="shared" si="482"/>
        <v>theater</v>
      </c>
      <c r="R3883" t="str">
        <f t="shared" si="483"/>
        <v>musical</v>
      </c>
      <c r="S3883" s="10">
        <f t="shared" si="484"/>
        <v>42755.810173611106</v>
      </c>
      <c r="T3883" s="10">
        <f t="shared" si="485"/>
        <v>42785.810173611106</v>
      </c>
      <c r="U3883" s="11">
        <f t="shared" si="486"/>
        <v>2017</v>
      </c>
      <c r="V3883" t="str">
        <f t="shared" si="487"/>
        <v>Jan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1"/>
        <v>0</v>
      </c>
      <c r="P3884" s="5">
        <f t="shared" si="480"/>
        <v>0</v>
      </c>
      <c r="Q3884" t="str">
        <f t="shared" si="482"/>
        <v>theater</v>
      </c>
      <c r="R3884" t="str">
        <f t="shared" si="483"/>
        <v>musical</v>
      </c>
      <c r="S3884" s="10">
        <f t="shared" si="484"/>
        <v>42373.77511574074</v>
      </c>
      <c r="T3884" s="10">
        <f t="shared" si="485"/>
        <v>42400.752083333333</v>
      </c>
      <c r="U3884" s="11">
        <f t="shared" si="486"/>
        <v>2016</v>
      </c>
      <c r="V3884" t="str">
        <f t="shared" si="487"/>
        <v>Jan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1"/>
        <v>0</v>
      </c>
      <c r="P3885" s="5">
        <f t="shared" si="480"/>
        <v>0</v>
      </c>
      <c r="Q3885" t="str">
        <f t="shared" si="482"/>
        <v>theater</v>
      </c>
      <c r="R3885" t="str">
        <f t="shared" si="483"/>
        <v>musical</v>
      </c>
      <c r="S3885" s="10">
        <f t="shared" si="484"/>
        <v>41854.394317129627</v>
      </c>
      <c r="T3885" s="10">
        <f t="shared" si="485"/>
        <v>41884.394317129627</v>
      </c>
      <c r="U3885" s="11">
        <f t="shared" si="486"/>
        <v>2014</v>
      </c>
      <c r="V3885" t="str">
        <f t="shared" si="487"/>
        <v>Aug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1"/>
        <v>0</v>
      </c>
      <c r="P3886" s="5">
        <f t="shared" si="480"/>
        <v>0</v>
      </c>
      <c r="Q3886" t="str">
        <f t="shared" si="482"/>
        <v>theater</v>
      </c>
      <c r="R3886" t="str">
        <f t="shared" si="483"/>
        <v>musical</v>
      </c>
      <c r="S3886" s="10">
        <f t="shared" si="484"/>
        <v>42065.583240740736</v>
      </c>
      <c r="T3886" s="10">
        <f t="shared" si="485"/>
        <v>42090.541574074072</v>
      </c>
      <c r="U3886" s="11">
        <f t="shared" si="486"/>
        <v>2015</v>
      </c>
      <c r="V3886" t="str">
        <f t="shared" si="487"/>
        <v>Mar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1"/>
        <v>0</v>
      </c>
      <c r="P3887" s="5">
        <f t="shared" si="480"/>
        <v>0</v>
      </c>
      <c r="Q3887" t="str">
        <f t="shared" si="482"/>
        <v>theater</v>
      </c>
      <c r="R3887" t="str">
        <f t="shared" si="483"/>
        <v>musical</v>
      </c>
      <c r="S3887" s="10">
        <f t="shared" si="484"/>
        <v>42469.742951388886</v>
      </c>
      <c r="T3887" s="10">
        <f t="shared" si="485"/>
        <v>42499.742951388886</v>
      </c>
      <c r="U3887" s="11">
        <f t="shared" si="486"/>
        <v>2016</v>
      </c>
      <c r="V3887" t="str">
        <f t="shared" si="487"/>
        <v>Apr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1"/>
        <v>0</v>
      </c>
      <c r="P3888" s="5">
        <f t="shared" si="480"/>
        <v>0</v>
      </c>
      <c r="Q3888" t="str">
        <f t="shared" si="482"/>
        <v>theater</v>
      </c>
      <c r="R3888" t="str">
        <f t="shared" si="483"/>
        <v>musical</v>
      </c>
      <c r="S3888" s="10">
        <f t="shared" si="484"/>
        <v>41954.019699074073</v>
      </c>
      <c r="T3888" s="10">
        <f t="shared" si="485"/>
        <v>41984.019699074073</v>
      </c>
      <c r="U3888" s="11">
        <f t="shared" si="486"/>
        <v>2014</v>
      </c>
      <c r="V3888" t="str">
        <f t="shared" si="487"/>
        <v>Nov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1"/>
        <v>1.7500000000000002</v>
      </c>
      <c r="P3889" s="5">
        <f t="shared" si="480"/>
        <v>17.5</v>
      </c>
      <c r="Q3889" t="str">
        <f t="shared" si="482"/>
        <v>theater</v>
      </c>
      <c r="R3889" t="str">
        <f t="shared" si="483"/>
        <v>musical</v>
      </c>
      <c r="S3889" s="10">
        <f t="shared" si="484"/>
        <v>42079.649641203701</v>
      </c>
      <c r="T3889" s="10">
        <f t="shared" si="485"/>
        <v>42125.708333333336</v>
      </c>
      <c r="U3889" s="11">
        <f t="shared" si="486"/>
        <v>2015</v>
      </c>
      <c r="V3889" t="str">
        <f t="shared" si="487"/>
        <v>Mar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1"/>
        <v>27.1</v>
      </c>
      <c r="P3890" s="5">
        <f t="shared" si="480"/>
        <v>38.714285714285715</v>
      </c>
      <c r="Q3890" t="str">
        <f t="shared" si="482"/>
        <v>theater</v>
      </c>
      <c r="R3890" t="str">
        <f t="shared" si="483"/>
        <v>plays</v>
      </c>
      <c r="S3890" s="10">
        <f t="shared" si="484"/>
        <v>42762.337476851848</v>
      </c>
      <c r="T3890" s="10">
        <f t="shared" si="485"/>
        <v>42792.337476851848</v>
      </c>
      <c r="U3890" s="11">
        <f t="shared" si="486"/>
        <v>2017</v>
      </c>
      <c r="V3890" t="str">
        <f t="shared" si="487"/>
        <v>Jan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1"/>
        <v>1.4749999999999999</v>
      </c>
      <c r="P3891" s="5">
        <f t="shared" si="480"/>
        <v>13.111111111111111</v>
      </c>
      <c r="Q3891" t="str">
        <f t="shared" si="482"/>
        <v>theater</v>
      </c>
      <c r="R3891" t="str">
        <f t="shared" si="483"/>
        <v>plays</v>
      </c>
      <c r="S3891" s="10">
        <f t="shared" si="484"/>
        <v>41976.796643518515</v>
      </c>
      <c r="T3891" s="10">
        <f t="shared" si="485"/>
        <v>42008.768055555549</v>
      </c>
      <c r="U3891" s="11">
        <f t="shared" si="486"/>
        <v>2014</v>
      </c>
      <c r="V3891" t="str">
        <f t="shared" si="487"/>
        <v>Dec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1"/>
        <v>16.826666666666668</v>
      </c>
      <c r="P3892" s="5">
        <f t="shared" si="480"/>
        <v>315.5</v>
      </c>
      <c r="Q3892" t="str">
        <f t="shared" si="482"/>
        <v>theater</v>
      </c>
      <c r="R3892" t="str">
        <f t="shared" si="483"/>
        <v>plays</v>
      </c>
      <c r="S3892" s="10">
        <f t="shared" si="484"/>
        <v>42171.55027777778</v>
      </c>
      <c r="T3892" s="10">
        <f t="shared" si="485"/>
        <v>42231.55027777778</v>
      </c>
      <c r="U3892" s="11">
        <f t="shared" si="486"/>
        <v>2015</v>
      </c>
      <c r="V3892" t="str">
        <f t="shared" si="487"/>
        <v>Jun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1"/>
        <v>32.5</v>
      </c>
      <c r="P3893" s="5">
        <f t="shared" si="480"/>
        <v>37.142857142857146</v>
      </c>
      <c r="Q3893" t="str">
        <f t="shared" si="482"/>
        <v>theater</v>
      </c>
      <c r="R3893" t="str">
        <f t="shared" si="483"/>
        <v>plays</v>
      </c>
      <c r="S3893" s="10">
        <f t="shared" si="484"/>
        <v>42055.924120370364</v>
      </c>
      <c r="T3893" s="10">
        <f t="shared" si="485"/>
        <v>42085.999305555553</v>
      </c>
      <c r="U3893" s="11">
        <f t="shared" si="486"/>
        <v>2015</v>
      </c>
      <c r="V3893" t="str">
        <f t="shared" si="487"/>
        <v>Feb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1"/>
        <v>0</v>
      </c>
      <c r="P3894" s="5">
        <f t="shared" si="480"/>
        <v>0</v>
      </c>
      <c r="Q3894" t="str">
        <f t="shared" si="482"/>
        <v>theater</v>
      </c>
      <c r="R3894" t="str">
        <f t="shared" si="483"/>
        <v>plays</v>
      </c>
      <c r="S3894" s="10">
        <f t="shared" si="484"/>
        <v>41867.44394675926</v>
      </c>
      <c r="T3894" s="10">
        <f t="shared" si="485"/>
        <v>41875.083333333328</v>
      </c>
      <c r="U3894" s="11">
        <f t="shared" si="486"/>
        <v>2014</v>
      </c>
      <c r="V3894" t="str">
        <f t="shared" si="487"/>
        <v>Aug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1"/>
        <v>21.55</v>
      </c>
      <c r="P3895" s="5">
        <f t="shared" si="480"/>
        <v>128.27380952380952</v>
      </c>
      <c r="Q3895" t="str">
        <f t="shared" si="482"/>
        <v>theater</v>
      </c>
      <c r="R3895" t="str">
        <f t="shared" si="483"/>
        <v>plays</v>
      </c>
      <c r="S3895" s="10">
        <f t="shared" si="484"/>
        <v>41779.449537037035</v>
      </c>
      <c r="T3895" s="10">
        <f t="shared" si="485"/>
        <v>41821.041666666664</v>
      </c>
      <c r="U3895" s="11">
        <f t="shared" si="486"/>
        <v>2014</v>
      </c>
      <c r="V3895" t="str">
        <f t="shared" si="487"/>
        <v>May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1"/>
        <v>3.4666666666666663</v>
      </c>
      <c r="P3896" s="5">
        <f t="shared" si="480"/>
        <v>47.272727272727273</v>
      </c>
      <c r="Q3896" t="str">
        <f t="shared" si="482"/>
        <v>theater</v>
      </c>
      <c r="R3896" t="str">
        <f t="shared" si="483"/>
        <v>plays</v>
      </c>
      <c r="S3896" s="10">
        <f t="shared" si="484"/>
        <v>42679.750138888885</v>
      </c>
      <c r="T3896" s="10">
        <f t="shared" si="485"/>
        <v>42709.999305555553</v>
      </c>
      <c r="U3896" s="11">
        <f t="shared" si="486"/>
        <v>2016</v>
      </c>
      <c r="V3896" t="str">
        <f t="shared" si="487"/>
        <v>Nov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1"/>
        <v>5</v>
      </c>
      <c r="P3897" s="5">
        <f t="shared" si="480"/>
        <v>50</v>
      </c>
      <c r="Q3897" t="str">
        <f t="shared" si="482"/>
        <v>theater</v>
      </c>
      <c r="R3897" t="str">
        <f t="shared" si="483"/>
        <v>plays</v>
      </c>
      <c r="S3897" s="10">
        <f t="shared" si="484"/>
        <v>42032.041875000003</v>
      </c>
      <c r="T3897" s="10">
        <f t="shared" si="485"/>
        <v>42063.041875000003</v>
      </c>
      <c r="U3897" s="11">
        <f t="shared" si="486"/>
        <v>2015</v>
      </c>
      <c r="V3897" t="str">
        <f t="shared" si="487"/>
        <v>Jan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1"/>
        <v>10.625</v>
      </c>
      <c r="P3898" s="5">
        <f t="shared" si="480"/>
        <v>42.5</v>
      </c>
      <c r="Q3898" t="str">
        <f t="shared" si="482"/>
        <v>theater</v>
      </c>
      <c r="R3898" t="str">
        <f t="shared" si="483"/>
        <v>plays</v>
      </c>
      <c r="S3898" s="10">
        <f t="shared" si="484"/>
        <v>41792.983541666668</v>
      </c>
      <c r="T3898" s="10">
        <f t="shared" si="485"/>
        <v>41806.983541666668</v>
      </c>
      <c r="U3898" s="11">
        <f t="shared" si="486"/>
        <v>2014</v>
      </c>
      <c r="V3898" t="str">
        <f t="shared" si="487"/>
        <v>Jun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1"/>
        <v>17.599999999999998</v>
      </c>
      <c r="P3899" s="5">
        <f t="shared" si="480"/>
        <v>44</v>
      </c>
      <c r="Q3899" t="str">
        <f t="shared" si="482"/>
        <v>theater</v>
      </c>
      <c r="R3899" t="str">
        <f t="shared" si="483"/>
        <v>plays</v>
      </c>
      <c r="S3899" s="10">
        <f t="shared" si="484"/>
        <v>41982.665312499994</v>
      </c>
      <c r="T3899" s="10">
        <f t="shared" si="485"/>
        <v>42012.665312499994</v>
      </c>
      <c r="U3899" s="11">
        <f t="shared" si="486"/>
        <v>2014</v>
      </c>
      <c r="V3899" t="str">
        <f t="shared" si="487"/>
        <v>Dec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1"/>
        <v>32.56</v>
      </c>
      <c r="P3900" s="5">
        <f t="shared" si="480"/>
        <v>50.875</v>
      </c>
      <c r="Q3900" t="str">
        <f t="shared" si="482"/>
        <v>theater</v>
      </c>
      <c r="R3900" t="str">
        <f t="shared" si="483"/>
        <v>plays</v>
      </c>
      <c r="S3900" s="10">
        <f t="shared" si="484"/>
        <v>42193.273958333331</v>
      </c>
      <c r="T3900" s="10">
        <f t="shared" si="485"/>
        <v>42233.458333333336</v>
      </c>
      <c r="U3900" s="11">
        <f t="shared" si="486"/>
        <v>2015</v>
      </c>
      <c r="V3900" t="str">
        <f t="shared" si="487"/>
        <v>Jul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1"/>
        <v>1.25</v>
      </c>
      <c r="P3901" s="5">
        <f t="shared" si="480"/>
        <v>62.5</v>
      </c>
      <c r="Q3901" t="str">
        <f t="shared" si="482"/>
        <v>theater</v>
      </c>
      <c r="R3901" t="str">
        <f t="shared" si="483"/>
        <v>plays</v>
      </c>
      <c r="S3901" s="10">
        <f t="shared" si="484"/>
        <v>41843.566678240735</v>
      </c>
      <c r="T3901" s="10">
        <f t="shared" si="485"/>
        <v>41863.566678240735</v>
      </c>
      <c r="U3901" s="11">
        <f t="shared" si="486"/>
        <v>2014</v>
      </c>
      <c r="V3901" t="str">
        <f t="shared" si="487"/>
        <v>Jul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1"/>
        <v>5.4</v>
      </c>
      <c r="P3902" s="5">
        <f t="shared" si="480"/>
        <v>27</v>
      </c>
      <c r="Q3902" t="str">
        <f t="shared" si="482"/>
        <v>theater</v>
      </c>
      <c r="R3902" t="str">
        <f t="shared" si="483"/>
        <v>plays</v>
      </c>
      <c r="S3902" s="10">
        <f t="shared" si="484"/>
        <v>42135.884155092594</v>
      </c>
      <c r="T3902" s="10">
        <f t="shared" si="485"/>
        <v>42165.884155092594</v>
      </c>
      <c r="U3902" s="11">
        <f t="shared" si="486"/>
        <v>2015</v>
      </c>
      <c r="V3902" t="str">
        <f t="shared" si="487"/>
        <v>May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1"/>
        <v>0.83333333333333337</v>
      </c>
      <c r="P3903" s="5">
        <f t="shared" si="480"/>
        <v>25</v>
      </c>
      <c r="Q3903" t="str">
        <f t="shared" si="482"/>
        <v>theater</v>
      </c>
      <c r="R3903" t="str">
        <f t="shared" si="483"/>
        <v>plays</v>
      </c>
      <c r="S3903" s="10">
        <f t="shared" si="484"/>
        <v>42317.618043981485</v>
      </c>
      <c r="T3903" s="10">
        <f t="shared" si="485"/>
        <v>42357.618043981485</v>
      </c>
      <c r="U3903" s="11">
        <f t="shared" si="486"/>
        <v>2015</v>
      </c>
      <c r="V3903" t="str">
        <f t="shared" si="487"/>
        <v>Nov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1"/>
        <v>48.833333333333336</v>
      </c>
      <c r="P3904" s="5">
        <f t="shared" si="480"/>
        <v>47.258064516129032</v>
      </c>
      <c r="Q3904" t="str">
        <f t="shared" si="482"/>
        <v>theater</v>
      </c>
      <c r="R3904" t="str">
        <f t="shared" si="483"/>
        <v>plays</v>
      </c>
      <c r="S3904" s="10">
        <f t="shared" si="484"/>
        <v>42663.259745370371</v>
      </c>
      <c r="T3904" s="10">
        <f t="shared" si="485"/>
        <v>42688.301412037035</v>
      </c>
      <c r="U3904" s="11">
        <f t="shared" si="486"/>
        <v>2016</v>
      </c>
      <c r="V3904" t="str">
        <f t="shared" si="487"/>
        <v>Oct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1"/>
        <v>0</v>
      </c>
      <c r="P3905" s="5">
        <f t="shared" si="480"/>
        <v>0</v>
      </c>
      <c r="Q3905" t="str">
        <f t="shared" si="482"/>
        <v>theater</v>
      </c>
      <c r="R3905" t="str">
        <f t="shared" si="483"/>
        <v>plays</v>
      </c>
      <c r="S3905" s="10">
        <f t="shared" si="484"/>
        <v>42185.802835648145</v>
      </c>
      <c r="T3905" s="10">
        <f t="shared" si="485"/>
        <v>42230.609722222223</v>
      </c>
      <c r="U3905" s="11">
        <f t="shared" si="486"/>
        <v>2015</v>
      </c>
      <c r="V3905" t="str">
        <f t="shared" si="487"/>
        <v>Jun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1"/>
        <v>0.03</v>
      </c>
      <c r="P3906" s="5">
        <f t="shared" ref="P3906:P3969" si="488">IFERROR(E3906/L3906,0)</f>
        <v>1.5</v>
      </c>
      <c r="Q3906" t="str">
        <f t="shared" si="482"/>
        <v>theater</v>
      </c>
      <c r="R3906" t="str">
        <f t="shared" si="483"/>
        <v>plays</v>
      </c>
      <c r="S3906" s="10">
        <f t="shared" si="484"/>
        <v>42095.020833333336</v>
      </c>
      <c r="T3906" s="10">
        <f t="shared" si="485"/>
        <v>42109.00277777778</v>
      </c>
      <c r="U3906" s="11">
        <f t="shared" si="486"/>
        <v>2015</v>
      </c>
      <c r="V3906" t="str">
        <f t="shared" si="487"/>
        <v>Apr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9">(E3907/D3907)*100</f>
        <v>11.533333333333333</v>
      </c>
      <c r="P3907" s="5">
        <f t="shared" si="488"/>
        <v>24.714285714285715</v>
      </c>
      <c r="Q3907" t="str">
        <f t="shared" ref="Q3907:Q3970" si="490">LEFT(N3907,FIND("/",N3907)-1)</f>
        <v>theater</v>
      </c>
      <c r="R3907" t="str">
        <f t="shared" ref="R3907:R3970" si="491">MID(N3907,FIND("/",N3907)+1,9999)</f>
        <v>plays</v>
      </c>
      <c r="S3907" s="10">
        <f t="shared" ref="S3907:S3970" si="492">(((J3907/60)/60)/24)+DATE(1970,1,1)+(-5/24)</f>
        <v>42124.415543981479</v>
      </c>
      <c r="T3907" s="10">
        <f t="shared" ref="T3907:T3970" si="493">(((I3907/60)/60)/24)+DATE(1970,1,1)+(-5/24)</f>
        <v>42166.749999999993</v>
      </c>
      <c r="U3907" s="11">
        <f t="shared" ref="U3907:U3970" si="494">YEAR(S3907)</f>
        <v>2015</v>
      </c>
      <c r="V3907" t="str">
        <f t="shared" ref="V3907:V3970" si="495">TEXT(S3907, "mmm")</f>
        <v>Apr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9"/>
        <v>67.333333333333329</v>
      </c>
      <c r="P3908" s="5">
        <f t="shared" si="488"/>
        <v>63.125</v>
      </c>
      <c r="Q3908" t="str">
        <f t="shared" si="490"/>
        <v>theater</v>
      </c>
      <c r="R3908" t="str">
        <f t="shared" si="491"/>
        <v>plays</v>
      </c>
      <c r="S3908" s="10">
        <f t="shared" si="492"/>
        <v>42143.709409722222</v>
      </c>
      <c r="T3908" s="10">
        <f t="shared" si="493"/>
        <v>42181.350694444445</v>
      </c>
      <c r="U3908" s="11">
        <f t="shared" si="494"/>
        <v>2015</v>
      </c>
      <c r="V3908" t="str">
        <f t="shared" si="495"/>
        <v>May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9"/>
        <v>15.299999999999999</v>
      </c>
      <c r="P3909" s="5">
        <f t="shared" si="488"/>
        <v>38.25</v>
      </c>
      <c r="Q3909" t="str">
        <f t="shared" si="490"/>
        <v>theater</v>
      </c>
      <c r="R3909" t="str">
        <f t="shared" si="491"/>
        <v>plays</v>
      </c>
      <c r="S3909" s="10">
        <f t="shared" si="492"/>
        <v>41906.611180555556</v>
      </c>
      <c r="T3909" s="10">
        <f t="shared" si="493"/>
        <v>41938.630555555552</v>
      </c>
      <c r="U3909" s="11">
        <f t="shared" si="494"/>
        <v>2014</v>
      </c>
      <c r="V3909" t="str">
        <f t="shared" si="495"/>
        <v>Sep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9"/>
        <v>8.6666666666666679</v>
      </c>
      <c r="P3910" s="5">
        <f t="shared" si="488"/>
        <v>16.25</v>
      </c>
      <c r="Q3910" t="str">
        <f t="shared" si="490"/>
        <v>theater</v>
      </c>
      <c r="R3910" t="str">
        <f t="shared" si="491"/>
        <v>plays</v>
      </c>
      <c r="S3910" s="10">
        <f t="shared" si="492"/>
        <v>41833.927037037036</v>
      </c>
      <c r="T3910" s="10">
        <f t="shared" si="493"/>
        <v>41848.927037037036</v>
      </c>
      <c r="U3910" s="11">
        <f t="shared" si="494"/>
        <v>2014</v>
      </c>
      <c r="V3910" t="str">
        <f t="shared" si="495"/>
        <v>Jul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9"/>
        <v>0.22499999999999998</v>
      </c>
      <c r="P3911" s="5">
        <f t="shared" si="488"/>
        <v>33.75</v>
      </c>
      <c r="Q3911" t="str">
        <f t="shared" si="490"/>
        <v>theater</v>
      </c>
      <c r="R3911" t="str">
        <f t="shared" si="491"/>
        <v>plays</v>
      </c>
      <c r="S3911" s="10">
        <f t="shared" si="492"/>
        <v>41863.150949074072</v>
      </c>
      <c r="T3911" s="10">
        <f t="shared" si="493"/>
        <v>41893.150949074072</v>
      </c>
      <c r="U3911" s="11">
        <f t="shared" si="494"/>
        <v>2014</v>
      </c>
      <c r="V3911" t="str">
        <f t="shared" si="495"/>
        <v>Aug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9"/>
        <v>3.0833333333333335</v>
      </c>
      <c r="P3912" s="5">
        <f t="shared" si="488"/>
        <v>61.666666666666664</v>
      </c>
      <c r="Q3912" t="str">
        <f t="shared" si="490"/>
        <v>theater</v>
      </c>
      <c r="R3912" t="str">
        <f t="shared" si="491"/>
        <v>plays</v>
      </c>
      <c r="S3912" s="10">
        <f t="shared" si="492"/>
        <v>42224.548576388886</v>
      </c>
      <c r="T3912" s="10">
        <f t="shared" si="493"/>
        <v>42254.548576388886</v>
      </c>
      <c r="U3912" s="11">
        <f t="shared" si="494"/>
        <v>2015</v>
      </c>
      <c r="V3912" t="str">
        <f t="shared" si="495"/>
        <v>Aug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9"/>
        <v>37.412500000000001</v>
      </c>
      <c r="P3913" s="5">
        <f t="shared" si="488"/>
        <v>83.138888888888886</v>
      </c>
      <c r="Q3913" t="str">
        <f t="shared" si="490"/>
        <v>theater</v>
      </c>
      <c r="R3913" t="str">
        <f t="shared" si="491"/>
        <v>plays</v>
      </c>
      <c r="S3913" s="10">
        <f t="shared" si="492"/>
        <v>41939.603900462964</v>
      </c>
      <c r="T3913" s="10">
        <f t="shared" si="493"/>
        <v>41969.645567129628</v>
      </c>
      <c r="U3913" s="11">
        <f t="shared" si="494"/>
        <v>2014</v>
      </c>
      <c r="V3913" t="str">
        <f t="shared" si="495"/>
        <v>Oct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9"/>
        <v>6.6666666666666671E-3</v>
      </c>
      <c r="P3914" s="5">
        <f t="shared" si="488"/>
        <v>1</v>
      </c>
      <c r="Q3914" t="str">
        <f t="shared" si="490"/>
        <v>theater</v>
      </c>
      <c r="R3914" t="str">
        <f t="shared" si="491"/>
        <v>plays</v>
      </c>
      <c r="S3914" s="10">
        <f t="shared" si="492"/>
        <v>42059.061689814807</v>
      </c>
      <c r="T3914" s="10">
        <f t="shared" si="493"/>
        <v>42118.982638888883</v>
      </c>
      <c r="U3914" s="11">
        <f t="shared" si="494"/>
        <v>2015</v>
      </c>
      <c r="V3914" t="str">
        <f t="shared" si="495"/>
        <v>Feb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9"/>
        <v>10</v>
      </c>
      <c r="P3915" s="5">
        <f t="shared" si="488"/>
        <v>142.85714285714286</v>
      </c>
      <c r="Q3915" t="str">
        <f t="shared" si="490"/>
        <v>theater</v>
      </c>
      <c r="R3915" t="str">
        <f t="shared" si="491"/>
        <v>plays</v>
      </c>
      <c r="S3915" s="10">
        <f t="shared" si="492"/>
        <v>42308.002881944441</v>
      </c>
      <c r="T3915" s="10">
        <f t="shared" si="493"/>
        <v>42338.044548611106</v>
      </c>
      <c r="U3915" s="11">
        <f t="shared" si="494"/>
        <v>2015</v>
      </c>
      <c r="V3915" t="str">
        <f t="shared" si="495"/>
        <v>Oct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9"/>
        <v>36.36</v>
      </c>
      <c r="P3916" s="5">
        <f t="shared" si="488"/>
        <v>33.666666666666664</v>
      </c>
      <c r="Q3916" t="str">
        <f t="shared" si="490"/>
        <v>theater</v>
      </c>
      <c r="R3916" t="str">
        <f t="shared" si="491"/>
        <v>plays</v>
      </c>
      <c r="S3916" s="10">
        <f t="shared" si="492"/>
        <v>42114.610601851848</v>
      </c>
      <c r="T3916" s="10">
        <f t="shared" si="493"/>
        <v>42134.749305555553</v>
      </c>
      <c r="U3916" s="11">
        <f t="shared" si="494"/>
        <v>2015</v>
      </c>
      <c r="V3916" t="str">
        <f t="shared" si="495"/>
        <v>Apr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9"/>
        <v>0.33333333333333337</v>
      </c>
      <c r="P3917" s="5">
        <f t="shared" si="488"/>
        <v>5</v>
      </c>
      <c r="Q3917" t="str">
        <f t="shared" si="490"/>
        <v>theater</v>
      </c>
      <c r="R3917" t="str">
        <f t="shared" si="491"/>
        <v>plays</v>
      </c>
      <c r="S3917" s="10">
        <f t="shared" si="492"/>
        <v>42492.776724537034</v>
      </c>
      <c r="T3917" s="10">
        <f t="shared" si="493"/>
        <v>42522.776724537034</v>
      </c>
      <c r="U3917" s="11">
        <f t="shared" si="494"/>
        <v>2016</v>
      </c>
      <c r="V3917" t="str">
        <f t="shared" si="495"/>
        <v>May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9"/>
        <v>0</v>
      </c>
      <c r="P3918" s="5">
        <f t="shared" si="488"/>
        <v>0</v>
      </c>
      <c r="Q3918" t="str">
        <f t="shared" si="490"/>
        <v>theater</v>
      </c>
      <c r="R3918" t="str">
        <f t="shared" si="491"/>
        <v>plays</v>
      </c>
      <c r="S3918" s="10">
        <f t="shared" si="492"/>
        <v>42494.263333333329</v>
      </c>
      <c r="T3918" s="10">
        <f t="shared" si="493"/>
        <v>42524.263333333329</v>
      </c>
      <c r="U3918" s="11">
        <f t="shared" si="494"/>
        <v>2016</v>
      </c>
      <c r="V3918" t="str">
        <f t="shared" si="495"/>
        <v>May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9"/>
        <v>0.2857142857142857</v>
      </c>
      <c r="P3919" s="5">
        <f t="shared" si="488"/>
        <v>10</v>
      </c>
      <c r="Q3919" t="str">
        <f t="shared" si="490"/>
        <v>theater</v>
      </c>
      <c r="R3919" t="str">
        <f t="shared" si="491"/>
        <v>plays</v>
      </c>
      <c r="S3919" s="10">
        <f t="shared" si="492"/>
        <v>41863.318993055553</v>
      </c>
      <c r="T3919" s="10">
        <f t="shared" si="493"/>
        <v>41893.318993055553</v>
      </c>
      <c r="U3919" s="11">
        <f t="shared" si="494"/>
        <v>2014</v>
      </c>
      <c r="V3919" t="str">
        <f t="shared" si="495"/>
        <v>Aug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9"/>
        <v>0.2</v>
      </c>
      <c r="P3920" s="5">
        <f t="shared" si="488"/>
        <v>40</v>
      </c>
      <c r="Q3920" t="str">
        <f t="shared" si="490"/>
        <v>theater</v>
      </c>
      <c r="R3920" t="str">
        <f t="shared" si="491"/>
        <v>plays</v>
      </c>
      <c r="S3920" s="10">
        <f t="shared" si="492"/>
        <v>41843.456284722219</v>
      </c>
      <c r="T3920" s="10">
        <f t="shared" si="493"/>
        <v>41855.458333333328</v>
      </c>
      <c r="U3920" s="11">
        <f t="shared" si="494"/>
        <v>2014</v>
      </c>
      <c r="V3920" t="str">
        <f t="shared" si="495"/>
        <v>Jul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9"/>
        <v>1.7999999999999998</v>
      </c>
      <c r="P3921" s="5">
        <f t="shared" si="488"/>
        <v>30</v>
      </c>
      <c r="Q3921" t="str">
        <f t="shared" si="490"/>
        <v>theater</v>
      </c>
      <c r="R3921" t="str">
        <f t="shared" si="491"/>
        <v>plays</v>
      </c>
      <c r="S3921" s="10">
        <f t="shared" si="492"/>
        <v>42358.476539351854</v>
      </c>
      <c r="T3921" s="10">
        <f t="shared" si="493"/>
        <v>42386.791666666664</v>
      </c>
      <c r="U3921" s="11">
        <f t="shared" si="494"/>
        <v>2015</v>
      </c>
      <c r="V3921" t="str">
        <f t="shared" si="495"/>
        <v>Dec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9"/>
        <v>5.4</v>
      </c>
      <c r="P3922" s="5">
        <f t="shared" si="488"/>
        <v>45</v>
      </c>
      <c r="Q3922" t="str">
        <f t="shared" si="490"/>
        <v>theater</v>
      </c>
      <c r="R3922" t="str">
        <f t="shared" si="491"/>
        <v>plays</v>
      </c>
      <c r="S3922" s="10">
        <f t="shared" si="492"/>
        <v>42657.178935185184</v>
      </c>
      <c r="T3922" s="10">
        <f t="shared" si="493"/>
        <v>42687.220601851855</v>
      </c>
      <c r="U3922" s="11">
        <f t="shared" si="494"/>
        <v>2016</v>
      </c>
      <c r="V3922" t="str">
        <f t="shared" si="495"/>
        <v>Oct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9"/>
        <v>0</v>
      </c>
      <c r="P3923" s="5">
        <f t="shared" si="488"/>
        <v>0</v>
      </c>
      <c r="Q3923" t="str">
        <f t="shared" si="490"/>
        <v>theater</v>
      </c>
      <c r="R3923" t="str">
        <f t="shared" si="491"/>
        <v>plays</v>
      </c>
      <c r="S3923" s="10">
        <f t="shared" si="492"/>
        <v>41926.333969907406</v>
      </c>
      <c r="T3923" s="10">
        <f t="shared" si="493"/>
        <v>41938.541666666664</v>
      </c>
      <c r="U3923" s="11">
        <f t="shared" si="494"/>
        <v>2014</v>
      </c>
      <c r="V3923" t="str">
        <f t="shared" si="495"/>
        <v>Oct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9"/>
        <v>8.1333333333333329</v>
      </c>
      <c r="P3924" s="5">
        <f t="shared" si="488"/>
        <v>10.166666666666666</v>
      </c>
      <c r="Q3924" t="str">
        <f t="shared" si="490"/>
        <v>theater</v>
      </c>
      <c r="R3924" t="str">
        <f t="shared" si="491"/>
        <v>plays</v>
      </c>
      <c r="S3924" s="10">
        <f t="shared" si="492"/>
        <v>42020.560300925928</v>
      </c>
      <c r="T3924" s="10">
        <f t="shared" si="493"/>
        <v>42065.749999999993</v>
      </c>
      <c r="U3924" s="11">
        <f t="shared" si="494"/>
        <v>2015</v>
      </c>
      <c r="V3924" t="str">
        <f t="shared" si="495"/>
        <v>Jan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9"/>
        <v>12.034782608695652</v>
      </c>
      <c r="P3925" s="5">
        <f t="shared" si="488"/>
        <v>81.411764705882348</v>
      </c>
      <c r="Q3925" t="str">
        <f t="shared" si="490"/>
        <v>theater</v>
      </c>
      <c r="R3925" t="str">
        <f t="shared" si="491"/>
        <v>plays</v>
      </c>
      <c r="S3925" s="10">
        <f t="shared" si="492"/>
        <v>42075.771655092591</v>
      </c>
      <c r="T3925" s="10">
        <f t="shared" si="493"/>
        <v>42103.771655092591</v>
      </c>
      <c r="U3925" s="11">
        <f t="shared" si="494"/>
        <v>2015</v>
      </c>
      <c r="V3925" t="str">
        <f t="shared" si="495"/>
        <v>Mar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9"/>
        <v>15.266666666666667</v>
      </c>
      <c r="P3926" s="5">
        <f t="shared" si="488"/>
        <v>57.25</v>
      </c>
      <c r="Q3926" t="str">
        <f t="shared" si="490"/>
        <v>theater</v>
      </c>
      <c r="R3926" t="str">
        <f t="shared" si="491"/>
        <v>plays</v>
      </c>
      <c r="S3926" s="10">
        <f t="shared" si="492"/>
        <v>41786.751412037032</v>
      </c>
      <c r="T3926" s="10">
        <f t="shared" si="493"/>
        <v>41816.751412037032</v>
      </c>
      <c r="U3926" s="11">
        <f t="shared" si="494"/>
        <v>2014</v>
      </c>
      <c r="V3926" t="str">
        <f t="shared" si="495"/>
        <v>May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9"/>
        <v>10</v>
      </c>
      <c r="P3927" s="5">
        <f t="shared" si="488"/>
        <v>5</v>
      </c>
      <c r="Q3927" t="str">
        <f t="shared" si="490"/>
        <v>theater</v>
      </c>
      <c r="R3927" t="str">
        <f t="shared" si="491"/>
        <v>plays</v>
      </c>
      <c r="S3927" s="10">
        <f t="shared" si="492"/>
        <v>41820.662488425922</v>
      </c>
      <c r="T3927" s="10">
        <f t="shared" si="493"/>
        <v>41850.662488425922</v>
      </c>
      <c r="U3927" s="11">
        <f t="shared" si="494"/>
        <v>2014</v>
      </c>
      <c r="V3927" t="str">
        <f t="shared" si="495"/>
        <v>Jun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9"/>
        <v>0.3</v>
      </c>
      <c r="P3928" s="5">
        <f t="shared" si="488"/>
        <v>15</v>
      </c>
      <c r="Q3928" t="str">
        <f t="shared" si="490"/>
        <v>theater</v>
      </c>
      <c r="R3928" t="str">
        <f t="shared" si="491"/>
        <v>plays</v>
      </c>
      <c r="S3928" s="10">
        <f t="shared" si="492"/>
        <v>41969.876712962963</v>
      </c>
      <c r="T3928" s="10">
        <f t="shared" si="493"/>
        <v>41999.876712962963</v>
      </c>
      <c r="U3928" s="11">
        <f t="shared" si="494"/>
        <v>2014</v>
      </c>
      <c r="V3928" t="str">
        <f t="shared" si="495"/>
        <v>Nov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9"/>
        <v>1</v>
      </c>
      <c r="P3929" s="5">
        <f t="shared" si="488"/>
        <v>12.5</v>
      </c>
      <c r="Q3929" t="str">
        <f t="shared" si="490"/>
        <v>theater</v>
      </c>
      <c r="R3929" t="str">
        <f t="shared" si="491"/>
        <v>plays</v>
      </c>
      <c r="S3929" s="10">
        <f t="shared" si="492"/>
        <v>41830.059074074074</v>
      </c>
      <c r="T3929" s="10">
        <f t="shared" si="493"/>
        <v>41860.059074074074</v>
      </c>
      <c r="U3929" s="11">
        <f t="shared" si="494"/>
        <v>2014</v>
      </c>
      <c r="V3929" t="str">
        <f t="shared" si="495"/>
        <v>Jul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9"/>
        <v>13.020000000000001</v>
      </c>
      <c r="P3930" s="5">
        <f t="shared" si="488"/>
        <v>93</v>
      </c>
      <c r="Q3930" t="str">
        <f t="shared" si="490"/>
        <v>theater</v>
      </c>
      <c r="R3930" t="str">
        <f t="shared" si="491"/>
        <v>plays</v>
      </c>
      <c r="S3930" s="10">
        <f t="shared" si="492"/>
        <v>42265.474849537037</v>
      </c>
      <c r="T3930" s="10">
        <f t="shared" si="493"/>
        <v>42292.999305555553</v>
      </c>
      <c r="U3930" s="11">
        <f t="shared" si="494"/>
        <v>2015</v>
      </c>
      <c r="V3930" t="str">
        <f t="shared" si="495"/>
        <v>Sep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9"/>
        <v>2.2650000000000001</v>
      </c>
      <c r="P3931" s="5">
        <f t="shared" si="488"/>
        <v>32.357142857142854</v>
      </c>
      <c r="Q3931" t="str">
        <f t="shared" si="490"/>
        <v>theater</v>
      </c>
      <c r="R3931" t="str">
        <f t="shared" si="491"/>
        <v>plays</v>
      </c>
      <c r="S3931" s="10">
        <f t="shared" si="492"/>
        <v>42601.618807870364</v>
      </c>
      <c r="T3931" s="10">
        <f t="shared" si="493"/>
        <v>42631.618807870364</v>
      </c>
      <c r="U3931" s="11">
        <f t="shared" si="494"/>
        <v>2016</v>
      </c>
      <c r="V3931" t="str">
        <f t="shared" si="495"/>
        <v>Aug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9"/>
        <v>0</v>
      </c>
      <c r="P3932" s="5">
        <f t="shared" si="488"/>
        <v>0</v>
      </c>
      <c r="Q3932" t="str">
        <f t="shared" si="490"/>
        <v>theater</v>
      </c>
      <c r="R3932" t="str">
        <f t="shared" si="491"/>
        <v>plays</v>
      </c>
      <c r="S3932" s="10">
        <f t="shared" si="492"/>
        <v>42433.13041666666</v>
      </c>
      <c r="T3932" s="10">
        <f t="shared" si="493"/>
        <v>42461.041666666664</v>
      </c>
      <c r="U3932" s="11">
        <f t="shared" si="494"/>
        <v>2016</v>
      </c>
      <c r="V3932" t="str">
        <f t="shared" si="495"/>
        <v>Mar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9"/>
        <v>0</v>
      </c>
      <c r="P3933" s="5">
        <f t="shared" si="488"/>
        <v>0</v>
      </c>
      <c r="Q3933" t="str">
        <f t="shared" si="490"/>
        <v>theater</v>
      </c>
      <c r="R3933" t="str">
        <f t="shared" si="491"/>
        <v>plays</v>
      </c>
      <c r="S3933" s="10">
        <f t="shared" si="492"/>
        <v>42227.943368055552</v>
      </c>
      <c r="T3933" s="10">
        <f t="shared" si="493"/>
        <v>42252.943368055552</v>
      </c>
      <c r="U3933" s="11">
        <f t="shared" si="494"/>
        <v>2015</v>
      </c>
      <c r="V3933" t="str">
        <f t="shared" si="495"/>
        <v>Aug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9"/>
        <v>8.3333333333333332E-3</v>
      </c>
      <c r="P3934" s="5">
        <f t="shared" si="488"/>
        <v>1</v>
      </c>
      <c r="Q3934" t="str">
        <f t="shared" si="490"/>
        <v>theater</v>
      </c>
      <c r="R3934" t="str">
        <f t="shared" si="491"/>
        <v>plays</v>
      </c>
      <c r="S3934" s="10">
        <f t="shared" si="492"/>
        <v>42414.960231481477</v>
      </c>
      <c r="T3934" s="10">
        <f t="shared" si="493"/>
        <v>42444.918564814812</v>
      </c>
      <c r="U3934" s="11">
        <f t="shared" si="494"/>
        <v>2016</v>
      </c>
      <c r="V3934" t="str">
        <f t="shared" si="495"/>
        <v>Feb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9"/>
        <v>15.742857142857142</v>
      </c>
      <c r="P3935" s="5">
        <f t="shared" si="488"/>
        <v>91.833333333333329</v>
      </c>
      <c r="Q3935" t="str">
        <f t="shared" si="490"/>
        <v>theater</v>
      </c>
      <c r="R3935" t="str">
        <f t="shared" si="491"/>
        <v>plays</v>
      </c>
      <c r="S3935" s="10">
        <f t="shared" si="492"/>
        <v>42538.759976851848</v>
      </c>
      <c r="T3935" s="10">
        <f t="shared" si="493"/>
        <v>42567.821527777771</v>
      </c>
      <c r="U3935" s="11">
        <f t="shared" si="494"/>
        <v>2016</v>
      </c>
      <c r="V3935" t="str">
        <f t="shared" si="495"/>
        <v>Jun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9"/>
        <v>11</v>
      </c>
      <c r="P3936" s="5">
        <f t="shared" si="488"/>
        <v>45.833333333333336</v>
      </c>
      <c r="Q3936" t="str">
        <f t="shared" si="490"/>
        <v>theater</v>
      </c>
      <c r="R3936" t="str">
        <f t="shared" si="491"/>
        <v>plays</v>
      </c>
      <c r="S3936" s="10">
        <f t="shared" si="492"/>
        <v>42233.463414351849</v>
      </c>
      <c r="T3936" s="10">
        <f t="shared" si="493"/>
        <v>42278.333333333336</v>
      </c>
      <c r="U3936" s="11">
        <f t="shared" si="494"/>
        <v>2015</v>
      </c>
      <c r="V3936" t="str">
        <f t="shared" si="495"/>
        <v>Aug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9"/>
        <v>43.833333333333336</v>
      </c>
      <c r="P3937" s="5">
        <f t="shared" si="488"/>
        <v>57.173913043478258</v>
      </c>
      <c r="Q3937" t="str">
        <f t="shared" si="490"/>
        <v>theater</v>
      </c>
      <c r="R3937" t="str">
        <f t="shared" si="491"/>
        <v>plays</v>
      </c>
      <c r="S3937" s="10">
        <f t="shared" si="492"/>
        <v>42221.448449074065</v>
      </c>
      <c r="T3937" s="10">
        <f t="shared" si="493"/>
        <v>42281.448449074065</v>
      </c>
      <c r="U3937" s="11">
        <f t="shared" si="494"/>
        <v>2015</v>
      </c>
      <c r="V3937" t="str">
        <f t="shared" si="495"/>
        <v>Aug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9"/>
        <v>0</v>
      </c>
      <c r="P3938" s="5">
        <f t="shared" si="488"/>
        <v>0</v>
      </c>
      <c r="Q3938" t="str">
        <f t="shared" si="490"/>
        <v>theater</v>
      </c>
      <c r="R3938" t="str">
        <f t="shared" si="491"/>
        <v>plays</v>
      </c>
      <c r="S3938" s="10">
        <f t="shared" si="492"/>
        <v>42675.054629629631</v>
      </c>
      <c r="T3938" s="10">
        <f t="shared" si="493"/>
        <v>42705.096296296295</v>
      </c>
      <c r="U3938" s="11">
        <f t="shared" si="494"/>
        <v>2016</v>
      </c>
      <c r="V3938" t="str">
        <f t="shared" si="495"/>
        <v>Nov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9"/>
        <v>86.135181975736558</v>
      </c>
      <c r="P3939" s="5">
        <f t="shared" si="488"/>
        <v>248.5</v>
      </c>
      <c r="Q3939" t="str">
        <f t="shared" si="490"/>
        <v>theater</v>
      </c>
      <c r="R3939" t="str">
        <f t="shared" si="491"/>
        <v>plays</v>
      </c>
      <c r="S3939" s="10">
        <f t="shared" si="492"/>
        <v>42534.423148148147</v>
      </c>
      <c r="T3939" s="10">
        <f t="shared" si="493"/>
        <v>42562.423148148147</v>
      </c>
      <c r="U3939" s="11">
        <f t="shared" si="494"/>
        <v>2016</v>
      </c>
      <c r="V3939" t="str">
        <f t="shared" si="495"/>
        <v>Jun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9"/>
        <v>12.196620583717358</v>
      </c>
      <c r="P3940" s="5">
        <f t="shared" si="488"/>
        <v>79.400000000000006</v>
      </c>
      <c r="Q3940" t="str">
        <f t="shared" si="490"/>
        <v>theater</v>
      </c>
      <c r="R3940" t="str">
        <f t="shared" si="491"/>
        <v>plays</v>
      </c>
      <c r="S3940" s="10">
        <f t="shared" si="492"/>
        <v>42151.697384259263</v>
      </c>
      <c r="T3940" s="10">
        <f t="shared" si="493"/>
        <v>42182.697384259263</v>
      </c>
      <c r="U3940" s="11">
        <f t="shared" si="494"/>
        <v>2015</v>
      </c>
      <c r="V3940" t="str">
        <f t="shared" si="495"/>
        <v>May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9"/>
        <v>0.1</v>
      </c>
      <c r="P3941" s="5">
        <f t="shared" si="488"/>
        <v>5</v>
      </c>
      <c r="Q3941" t="str">
        <f t="shared" si="490"/>
        <v>theater</v>
      </c>
      <c r="R3941" t="str">
        <f t="shared" si="491"/>
        <v>plays</v>
      </c>
      <c r="S3941" s="10">
        <f t="shared" si="492"/>
        <v>41915.191886574074</v>
      </c>
      <c r="T3941" s="10">
        <f t="shared" si="493"/>
        <v>41918.979166666664</v>
      </c>
      <c r="U3941" s="11">
        <f t="shared" si="494"/>
        <v>2014</v>
      </c>
      <c r="V3941" t="str">
        <f t="shared" si="495"/>
        <v>Oct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9"/>
        <v>0.22</v>
      </c>
      <c r="P3942" s="5">
        <f t="shared" si="488"/>
        <v>5.5</v>
      </c>
      <c r="Q3942" t="str">
        <f t="shared" si="490"/>
        <v>theater</v>
      </c>
      <c r="R3942" t="str">
        <f t="shared" si="491"/>
        <v>plays</v>
      </c>
      <c r="S3942" s="10">
        <f t="shared" si="492"/>
        <v>41961.284155092588</v>
      </c>
      <c r="T3942" s="10">
        <f t="shared" si="493"/>
        <v>42006.284155092588</v>
      </c>
      <c r="U3942" s="11">
        <f t="shared" si="494"/>
        <v>2014</v>
      </c>
      <c r="V3942" t="str">
        <f t="shared" si="495"/>
        <v>Nov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9"/>
        <v>0.90909090909090906</v>
      </c>
      <c r="P3943" s="5">
        <f t="shared" si="488"/>
        <v>25</v>
      </c>
      <c r="Q3943" t="str">
        <f t="shared" si="490"/>
        <v>theater</v>
      </c>
      <c r="R3943" t="str">
        <f t="shared" si="491"/>
        <v>plays</v>
      </c>
      <c r="S3943" s="10">
        <f t="shared" si="492"/>
        <v>41940.378900462958</v>
      </c>
      <c r="T3943" s="10">
        <f t="shared" si="493"/>
        <v>41967.833333333336</v>
      </c>
      <c r="U3943" s="11">
        <f t="shared" si="494"/>
        <v>2014</v>
      </c>
      <c r="V3943" t="str">
        <f t="shared" si="495"/>
        <v>Oct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9"/>
        <v>0</v>
      </c>
      <c r="P3944" s="5">
        <f t="shared" si="488"/>
        <v>0</v>
      </c>
      <c r="Q3944" t="str">
        <f t="shared" si="490"/>
        <v>theater</v>
      </c>
      <c r="R3944" t="str">
        <f t="shared" si="491"/>
        <v>plays</v>
      </c>
      <c r="S3944" s="10">
        <f t="shared" si="492"/>
        <v>42111.695763888885</v>
      </c>
      <c r="T3944" s="10">
        <f t="shared" si="493"/>
        <v>42171.695763888885</v>
      </c>
      <c r="U3944" s="11">
        <f t="shared" si="494"/>
        <v>2015</v>
      </c>
      <c r="V3944" t="str">
        <f t="shared" si="495"/>
        <v>Apr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9"/>
        <v>35.64</v>
      </c>
      <c r="P3945" s="5">
        <f t="shared" si="488"/>
        <v>137.07692307692307</v>
      </c>
      <c r="Q3945" t="str">
        <f t="shared" si="490"/>
        <v>theater</v>
      </c>
      <c r="R3945" t="str">
        <f t="shared" si="491"/>
        <v>plays</v>
      </c>
      <c r="S3945" s="10">
        <f t="shared" si="492"/>
        <v>42279.570231481477</v>
      </c>
      <c r="T3945" s="10">
        <f t="shared" si="493"/>
        <v>42310.493055555555</v>
      </c>
      <c r="U3945" s="11">
        <f t="shared" si="494"/>
        <v>2015</v>
      </c>
      <c r="V3945" t="str">
        <f t="shared" si="495"/>
        <v>Oct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9"/>
        <v>0</v>
      </c>
      <c r="P3946" s="5">
        <f t="shared" si="488"/>
        <v>0</v>
      </c>
      <c r="Q3946" t="str">
        <f t="shared" si="490"/>
        <v>theater</v>
      </c>
      <c r="R3946" t="str">
        <f t="shared" si="491"/>
        <v>plays</v>
      </c>
      <c r="S3946" s="10">
        <f t="shared" si="492"/>
        <v>42213.454571759255</v>
      </c>
      <c r="T3946" s="10">
        <f t="shared" si="493"/>
        <v>42243.454571759255</v>
      </c>
      <c r="U3946" s="11">
        <f t="shared" si="494"/>
        <v>2015</v>
      </c>
      <c r="V3946" t="str">
        <f t="shared" si="495"/>
        <v>Jul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9"/>
        <v>0.25</v>
      </c>
      <c r="P3947" s="5">
        <f t="shared" si="488"/>
        <v>5</v>
      </c>
      <c r="Q3947" t="str">
        <f t="shared" si="490"/>
        <v>theater</v>
      </c>
      <c r="R3947" t="str">
        <f t="shared" si="491"/>
        <v>plays</v>
      </c>
      <c r="S3947" s="10">
        <f t="shared" si="492"/>
        <v>42109.593379629623</v>
      </c>
      <c r="T3947" s="10">
        <f t="shared" si="493"/>
        <v>42139.593379629623</v>
      </c>
      <c r="U3947" s="11">
        <f t="shared" si="494"/>
        <v>2015</v>
      </c>
      <c r="V3947" t="str">
        <f t="shared" si="495"/>
        <v>Apr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9"/>
        <v>3.25</v>
      </c>
      <c r="P3948" s="5">
        <f t="shared" si="488"/>
        <v>39</v>
      </c>
      <c r="Q3948" t="str">
        <f t="shared" si="490"/>
        <v>theater</v>
      </c>
      <c r="R3948" t="str">
        <f t="shared" si="491"/>
        <v>plays</v>
      </c>
      <c r="S3948" s="10">
        <f t="shared" si="492"/>
        <v>42031.625254629624</v>
      </c>
      <c r="T3948" s="10">
        <f t="shared" si="493"/>
        <v>42063.124999999993</v>
      </c>
      <c r="U3948" s="11">
        <f t="shared" si="494"/>
        <v>2015</v>
      </c>
      <c r="V3948" t="str">
        <f t="shared" si="495"/>
        <v>Jan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9"/>
        <v>3.3666666666666663</v>
      </c>
      <c r="P3949" s="5">
        <f t="shared" si="488"/>
        <v>50.5</v>
      </c>
      <c r="Q3949" t="str">
        <f t="shared" si="490"/>
        <v>theater</v>
      </c>
      <c r="R3949" t="str">
        <f t="shared" si="491"/>
        <v>plays</v>
      </c>
      <c r="S3949" s="10">
        <f t="shared" si="492"/>
        <v>42614.934537037036</v>
      </c>
      <c r="T3949" s="10">
        <f t="shared" si="493"/>
        <v>42644.934537037036</v>
      </c>
      <c r="U3949" s="11">
        <f t="shared" si="494"/>
        <v>2016</v>
      </c>
      <c r="V3949" t="str">
        <f t="shared" si="495"/>
        <v>Sep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9"/>
        <v>0</v>
      </c>
      <c r="P3950" s="5">
        <f t="shared" si="488"/>
        <v>0</v>
      </c>
      <c r="Q3950" t="str">
        <f t="shared" si="490"/>
        <v>theater</v>
      </c>
      <c r="R3950" t="str">
        <f t="shared" si="491"/>
        <v>plays</v>
      </c>
      <c r="S3950" s="10">
        <f t="shared" si="492"/>
        <v>41829.117164351846</v>
      </c>
      <c r="T3950" s="10">
        <f t="shared" si="493"/>
        <v>41889.117164351846</v>
      </c>
      <c r="U3950" s="11">
        <f t="shared" si="494"/>
        <v>2014</v>
      </c>
      <c r="V3950" t="str">
        <f t="shared" si="495"/>
        <v>Jul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9"/>
        <v>15.770000000000001</v>
      </c>
      <c r="P3951" s="5">
        <f t="shared" si="488"/>
        <v>49.28125</v>
      </c>
      <c r="Q3951" t="str">
        <f t="shared" si="490"/>
        <v>theater</v>
      </c>
      <c r="R3951" t="str">
        <f t="shared" si="491"/>
        <v>plays</v>
      </c>
      <c r="S3951" s="10">
        <f t="shared" si="492"/>
        <v>42015.912280092591</v>
      </c>
      <c r="T3951" s="10">
        <f t="shared" si="493"/>
        <v>42045.912280092591</v>
      </c>
      <c r="U3951" s="11">
        <f t="shared" si="494"/>
        <v>2015</v>
      </c>
      <c r="V3951" t="str">
        <f t="shared" si="495"/>
        <v>Jan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9"/>
        <v>0.625</v>
      </c>
      <c r="P3952" s="5">
        <f t="shared" si="488"/>
        <v>25</v>
      </c>
      <c r="Q3952" t="str">
        <f t="shared" si="490"/>
        <v>theater</v>
      </c>
      <c r="R3952" t="str">
        <f t="shared" si="491"/>
        <v>plays</v>
      </c>
      <c r="S3952" s="10">
        <f t="shared" si="492"/>
        <v>42439.493981481479</v>
      </c>
      <c r="T3952" s="10">
        <f t="shared" si="493"/>
        <v>42468.565972222219</v>
      </c>
      <c r="U3952" s="11">
        <f t="shared" si="494"/>
        <v>2016</v>
      </c>
      <c r="V3952" t="str">
        <f t="shared" si="495"/>
        <v>Mar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9"/>
        <v>5.0000000000000001E-4</v>
      </c>
      <c r="P3953" s="5">
        <f t="shared" si="488"/>
        <v>1</v>
      </c>
      <c r="Q3953" t="str">
        <f t="shared" si="490"/>
        <v>theater</v>
      </c>
      <c r="R3953" t="str">
        <f t="shared" si="491"/>
        <v>plays</v>
      </c>
      <c r="S3953" s="10">
        <f t="shared" si="492"/>
        <v>42433.617384259262</v>
      </c>
      <c r="T3953" s="10">
        <f t="shared" si="493"/>
        <v>42493.57571759259</v>
      </c>
      <c r="U3953" s="11">
        <f t="shared" si="494"/>
        <v>2016</v>
      </c>
      <c r="V3953" t="str">
        <f t="shared" si="495"/>
        <v>Mar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9"/>
        <v>9.6153846153846159E-2</v>
      </c>
      <c r="P3954" s="5">
        <f t="shared" si="488"/>
        <v>25</v>
      </c>
      <c r="Q3954" t="str">
        <f t="shared" si="490"/>
        <v>theater</v>
      </c>
      <c r="R3954" t="str">
        <f t="shared" si="491"/>
        <v>plays</v>
      </c>
      <c r="S3954" s="10">
        <f t="shared" si="492"/>
        <v>42243.582060185181</v>
      </c>
      <c r="T3954" s="10">
        <f t="shared" si="493"/>
        <v>42303.582060185181</v>
      </c>
      <c r="U3954" s="11">
        <f t="shared" si="494"/>
        <v>2015</v>
      </c>
      <c r="V3954" t="str">
        <f t="shared" si="495"/>
        <v>Aug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9"/>
        <v>0</v>
      </c>
      <c r="P3955" s="5">
        <f t="shared" si="488"/>
        <v>0</v>
      </c>
      <c r="Q3955" t="str">
        <f t="shared" si="490"/>
        <v>theater</v>
      </c>
      <c r="R3955" t="str">
        <f t="shared" si="491"/>
        <v>plays</v>
      </c>
      <c r="S3955" s="10">
        <f t="shared" si="492"/>
        <v>42549.840115740742</v>
      </c>
      <c r="T3955" s="10">
        <f t="shared" si="493"/>
        <v>42580.770138888889</v>
      </c>
      <c r="U3955" s="11">
        <f t="shared" si="494"/>
        <v>2016</v>
      </c>
      <c r="V3955" t="str">
        <f t="shared" si="495"/>
        <v>Jun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9"/>
        <v>0</v>
      </c>
      <c r="P3956" s="5">
        <f t="shared" si="488"/>
        <v>0</v>
      </c>
      <c r="Q3956" t="str">
        <f t="shared" si="490"/>
        <v>theater</v>
      </c>
      <c r="R3956" t="str">
        <f t="shared" si="491"/>
        <v>plays</v>
      </c>
      <c r="S3956" s="10">
        <f t="shared" si="492"/>
        <v>41774.442870370367</v>
      </c>
      <c r="T3956" s="10">
        <f t="shared" si="493"/>
        <v>41834.442870370367</v>
      </c>
      <c r="U3956" s="11">
        <f t="shared" si="494"/>
        <v>2014</v>
      </c>
      <c r="V3956" t="str">
        <f t="shared" si="495"/>
        <v>May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9"/>
        <v>24.285714285714285</v>
      </c>
      <c r="P3957" s="5">
        <f t="shared" si="488"/>
        <v>53.125</v>
      </c>
      <c r="Q3957" t="str">
        <f t="shared" si="490"/>
        <v>theater</v>
      </c>
      <c r="R3957" t="str">
        <f t="shared" si="491"/>
        <v>plays</v>
      </c>
      <c r="S3957" s="10">
        <f t="shared" si="492"/>
        <v>42306.640520833331</v>
      </c>
      <c r="T3957" s="10">
        <f t="shared" si="493"/>
        <v>42336.682187499995</v>
      </c>
      <c r="U3957" s="11">
        <f t="shared" si="494"/>
        <v>2015</v>
      </c>
      <c r="V3957" t="str">
        <f t="shared" si="495"/>
        <v>Oct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9"/>
        <v>0</v>
      </c>
      <c r="P3958" s="5">
        <f t="shared" si="488"/>
        <v>0</v>
      </c>
      <c r="Q3958" t="str">
        <f t="shared" si="490"/>
        <v>theater</v>
      </c>
      <c r="R3958" t="str">
        <f t="shared" si="491"/>
        <v>plays</v>
      </c>
      <c r="S3958" s="10">
        <f t="shared" si="492"/>
        <v>42457.723692129628</v>
      </c>
      <c r="T3958" s="10">
        <f t="shared" si="493"/>
        <v>42484.805555555555</v>
      </c>
      <c r="U3958" s="11">
        <f t="shared" si="494"/>
        <v>2016</v>
      </c>
      <c r="V3958" t="str">
        <f t="shared" si="495"/>
        <v>Mar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9"/>
        <v>2.5000000000000001E-2</v>
      </c>
      <c r="P3959" s="5">
        <f t="shared" si="488"/>
        <v>7</v>
      </c>
      <c r="Q3959" t="str">
        <f t="shared" si="490"/>
        <v>theater</v>
      </c>
      <c r="R3959" t="str">
        <f t="shared" si="491"/>
        <v>plays</v>
      </c>
      <c r="S3959" s="10">
        <f t="shared" si="492"/>
        <v>42513.767986111103</v>
      </c>
      <c r="T3959" s="10">
        <f t="shared" si="493"/>
        <v>42559.767986111103</v>
      </c>
      <c r="U3959" s="11">
        <f t="shared" si="494"/>
        <v>2016</v>
      </c>
      <c r="V3959" t="str">
        <f t="shared" si="495"/>
        <v>May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9"/>
        <v>32.049999999999997</v>
      </c>
      <c r="P3960" s="5">
        <f t="shared" si="488"/>
        <v>40.0625</v>
      </c>
      <c r="Q3960" t="str">
        <f t="shared" si="490"/>
        <v>theater</v>
      </c>
      <c r="R3960" t="str">
        <f t="shared" si="491"/>
        <v>plays</v>
      </c>
      <c r="S3960" s="10">
        <f t="shared" si="492"/>
        <v>41816.742037037038</v>
      </c>
      <c r="T3960" s="10">
        <f t="shared" si="493"/>
        <v>41853.375</v>
      </c>
      <c r="U3960" s="11">
        <f t="shared" si="494"/>
        <v>2014</v>
      </c>
      <c r="V3960" t="str">
        <f t="shared" si="495"/>
        <v>Jun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9"/>
        <v>24.333333333333336</v>
      </c>
      <c r="P3961" s="5">
        <f t="shared" si="488"/>
        <v>24.333333333333332</v>
      </c>
      <c r="Q3961" t="str">
        <f t="shared" si="490"/>
        <v>theater</v>
      </c>
      <c r="R3961" t="str">
        <f t="shared" si="491"/>
        <v>plays</v>
      </c>
      <c r="S3961" s="10">
        <f t="shared" si="492"/>
        <v>41880.580509259256</v>
      </c>
      <c r="T3961" s="10">
        <f t="shared" si="493"/>
        <v>41910.580509259256</v>
      </c>
      <c r="U3961" s="11">
        <f t="shared" si="494"/>
        <v>2014</v>
      </c>
      <c r="V3961" t="str">
        <f t="shared" si="495"/>
        <v>Aug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9"/>
        <v>1.5</v>
      </c>
      <c r="P3962" s="5">
        <f t="shared" si="488"/>
        <v>11.25</v>
      </c>
      <c r="Q3962" t="str">
        <f t="shared" si="490"/>
        <v>theater</v>
      </c>
      <c r="R3962" t="str">
        <f t="shared" si="491"/>
        <v>plays</v>
      </c>
      <c r="S3962" s="10">
        <f t="shared" si="492"/>
        <v>42342.63722222222</v>
      </c>
      <c r="T3962" s="10">
        <f t="shared" si="493"/>
        <v>42372.63722222222</v>
      </c>
      <c r="U3962" s="11">
        <f t="shared" si="494"/>
        <v>2015</v>
      </c>
      <c r="V3962" t="str">
        <f t="shared" si="495"/>
        <v>Dec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9"/>
        <v>0.42</v>
      </c>
      <c r="P3963" s="5">
        <f t="shared" si="488"/>
        <v>10.5</v>
      </c>
      <c r="Q3963" t="str">
        <f t="shared" si="490"/>
        <v>theater</v>
      </c>
      <c r="R3963" t="str">
        <f t="shared" si="491"/>
        <v>plays</v>
      </c>
      <c r="S3963" s="10">
        <f t="shared" si="492"/>
        <v>41745.682986111111</v>
      </c>
      <c r="T3963" s="10">
        <f t="shared" si="493"/>
        <v>41767.682986111111</v>
      </c>
      <c r="U3963" s="11">
        <f t="shared" si="494"/>
        <v>2014</v>
      </c>
      <c r="V3963" t="str">
        <f t="shared" si="495"/>
        <v>Apr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9"/>
        <v>3.214285714285714</v>
      </c>
      <c r="P3964" s="5">
        <f t="shared" si="488"/>
        <v>15</v>
      </c>
      <c r="Q3964" t="str">
        <f t="shared" si="490"/>
        <v>theater</v>
      </c>
      <c r="R3964" t="str">
        <f t="shared" si="491"/>
        <v>plays</v>
      </c>
      <c r="S3964" s="10">
        <f t="shared" si="492"/>
        <v>42311.413124999999</v>
      </c>
      <c r="T3964" s="10">
        <f t="shared" si="493"/>
        <v>42336.413124999999</v>
      </c>
      <c r="U3964" s="11">
        <f t="shared" si="494"/>
        <v>2015</v>
      </c>
      <c r="V3964" t="str">
        <f t="shared" si="495"/>
        <v>Nov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9"/>
        <v>0</v>
      </c>
      <c r="P3965" s="5">
        <f t="shared" si="488"/>
        <v>0</v>
      </c>
      <c r="Q3965" t="str">
        <f t="shared" si="490"/>
        <v>theater</v>
      </c>
      <c r="R3965" t="str">
        <f t="shared" si="491"/>
        <v>plays</v>
      </c>
      <c r="S3965" s="10">
        <f t="shared" si="492"/>
        <v>42295.945798611108</v>
      </c>
      <c r="T3965" s="10">
        <f t="shared" si="493"/>
        <v>42325.987465277773</v>
      </c>
      <c r="U3965" s="11">
        <f t="shared" si="494"/>
        <v>2015</v>
      </c>
      <c r="V3965" t="str">
        <f t="shared" si="495"/>
        <v>Oct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9"/>
        <v>6.3</v>
      </c>
      <c r="P3966" s="5">
        <f t="shared" si="488"/>
        <v>42</v>
      </c>
      <c r="Q3966" t="str">
        <f t="shared" si="490"/>
        <v>theater</v>
      </c>
      <c r="R3966" t="str">
        <f t="shared" si="491"/>
        <v>plays</v>
      </c>
      <c r="S3966" s="10">
        <f t="shared" si="492"/>
        <v>42053.513726851852</v>
      </c>
      <c r="T3966" s="10">
        <f t="shared" si="493"/>
        <v>42113.47206018518</v>
      </c>
      <c r="U3966" s="11">
        <f t="shared" si="494"/>
        <v>2015</v>
      </c>
      <c r="V3966" t="str">
        <f t="shared" si="495"/>
        <v>Feb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9"/>
        <v>14.249999999999998</v>
      </c>
      <c r="P3967" s="5">
        <f t="shared" si="488"/>
        <v>71.25</v>
      </c>
      <c r="Q3967" t="str">
        <f t="shared" si="490"/>
        <v>theater</v>
      </c>
      <c r="R3967" t="str">
        <f t="shared" si="491"/>
        <v>plays</v>
      </c>
      <c r="S3967" s="10">
        <f t="shared" si="492"/>
        <v>42414.027546296296</v>
      </c>
      <c r="T3967" s="10">
        <f t="shared" si="493"/>
        <v>42473.985879629625</v>
      </c>
      <c r="U3967" s="11">
        <f t="shared" si="494"/>
        <v>2016</v>
      </c>
      <c r="V3967" t="str">
        <f t="shared" si="495"/>
        <v>Feb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9"/>
        <v>0.6</v>
      </c>
      <c r="P3968" s="5">
        <f t="shared" si="488"/>
        <v>22.5</v>
      </c>
      <c r="Q3968" t="str">
        <f t="shared" si="490"/>
        <v>theater</v>
      </c>
      <c r="R3968" t="str">
        <f t="shared" si="491"/>
        <v>plays</v>
      </c>
      <c r="S3968" s="10">
        <f t="shared" si="492"/>
        <v>41801.503217592588</v>
      </c>
      <c r="T3968" s="10">
        <f t="shared" si="493"/>
        <v>41843.915972222218</v>
      </c>
      <c r="U3968" s="11">
        <f t="shared" si="494"/>
        <v>2014</v>
      </c>
      <c r="V3968" t="str">
        <f t="shared" si="495"/>
        <v>Jun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9"/>
        <v>24.117647058823529</v>
      </c>
      <c r="P3969" s="5">
        <f t="shared" si="488"/>
        <v>41</v>
      </c>
      <c r="Q3969" t="str">
        <f t="shared" si="490"/>
        <v>theater</v>
      </c>
      <c r="R3969" t="str">
        <f t="shared" si="491"/>
        <v>plays</v>
      </c>
      <c r="S3969" s="10">
        <f t="shared" si="492"/>
        <v>42770.082256944443</v>
      </c>
      <c r="T3969" s="10">
        <f t="shared" si="493"/>
        <v>42800.082256944443</v>
      </c>
      <c r="U3969" s="11">
        <f t="shared" si="494"/>
        <v>2017</v>
      </c>
      <c r="V3969" t="str">
        <f t="shared" si="495"/>
        <v>Feb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9"/>
        <v>10.54</v>
      </c>
      <c r="P3970" s="5">
        <f t="shared" ref="P3970:P4033" si="496">IFERROR(E3970/L3970,0)</f>
        <v>47.909090909090907</v>
      </c>
      <c r="Q3970" t="str">
        <f t="shared" si="490"/>
        <v>theater</v>
      </c>
      <c r="R3970" t="str">
        <f t="shared" si="491"/>
        <v>plays</v>
      </c>
      <c r="S3970" s="10">
        <f t="shared" si="492"/>
        <v>42452.60732638889</v>
      </c>
      <c r="T3970" s="10">
        <f t="shared" si="493"/>
        <v>42512.60732638889</v>
      </c>
      <c r="U3970" s="11">
        <f t="shared" si="494"/>
        <v>2016</v>
      </c>
      <c r="V3970" t="str">
        <f t="shared" si="495"/>
        <v>Mar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7">(E3971/D3971)*100</f>
        <v>7.4690265486725664</v>
      </c>
      <c r="P3971" s="5">
        <f t="shared" si="496"/>
        <v>35.166666666666664</v>
      </c>
      <c r="Q3971" t="str">
        <f t="shared" ref="Q3971:Q4034" si="498">LEFT(N3971,FIND("/",N3971)-1)</f>
        <v>theater</v>
      </c>
      <c r="R3971" t="str">
        <f t="shared" ref="R3971:R4034" si="499">MID(N3971,FIND("/",N3971)+1,9999)</f>
        <v>plays</v>
      </c>
      <c r="S3971" s="10">
        <f t="shared" ref="S3971:S4034" si="500">(((J3971/60)/60)/24)+DATE(1970,1,1)+(-5/24)</f>
        <v>42601.646365740737</v>
      </c>
      <c r="T3971" s="10">
        <f t="shared" ref="T3971:T4034" si="501">(((I3971/60)/60)/24)+DATE(1970,1,1)+(-5/24)</f>
        <v>42610.954861111109</v>
      </c>
      <c r="U3971" s="11">
        <f t="shared" ref="U3971:U4034" si="502">YEAR(S3971)</f>
        <v>2016</v>
      </c>
      <c r="V3971" t="str">
        <f t="shared" ref="V3971:V4034" si="503">TEXT(S3971, "mmm")</f>
        <v>Aug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7"/>
        <v>7.3333333333333334E-2</v>
      </c>
      <c r="P3972" s="5">
        <f t="shared" si="496"/>
        <v>5.5</v>
      </c>
      <c r="Q3972" t="str">
        <f t="shared" si="498"/>
        <v>theater</v>
      </c>
      <c r="R3972" t="str">
        <f t="shared" si="499"/>
        <v>plays</v>
      </c>
      <c r="S3972" s="10">
        <f t="shared" si="500"/>
        <v>42447.655219907399</v>
      </c>
      <c r="T3972" s="10">
        <f t="shared" si="501"/>
        <v>42477.655219907399</v>
      </c>
      <c r="U3972" s="11">
        <f t="shared" si="502"/>
        <v>2016</v>
      </c>
      <c r="V3972" t="str">
        <f t="shared" si="503"/>
        <v>Mar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7"/>
        <v>0.97142857142857131</v>
      </c>
      <c r="P3973" s="5">
        <f t="shared" si="496"/>
        <v>22.666666666666668</v>
      </c>
      <c r="Q3973" t="str">
        <f t="shared" si="498"/>
        <v>theater</v>
      </c>
      <c r="R3973" t="str">
        <f t="shared" si="499"/>
        <v>plays</v>
      </c>
      <c r="S3973" s="10">
        <f t="shared" si="500"/>
        <v>41811.327847222223</v>
      </c>
      <c r="T3973" s="10">
        <f t="shared" si="501"/>
        <v>41841.327847222223</v>
      </c>
      <c r="U3973" s="11">
        <f t="shared" si="502"/>
        <v>2014</v>
      </c>
      <c r="V3973" t="str">
        <f t="shared" si="503"/>
        <v>Jun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7"/>
        <v>21.099999999999998</v>
      </c>
      <c r="P3974" s="5">
        <f t="shared" si="496"/>
        <v>26.375</v>
      </c>
      <c r="Q3974" t="str">
        <f t="shared" si="498"/>
        <v>theater</v>
      </c>
      <c r="R3974" t="str">
        <f t="shared" si="499"/>
        <v>plays</v>
      </c>
      <c r="S3974" s="10">
        <f t="shared" si="500"/>
        <v>41980.859189814808</v>
      </c>
      <c r="T3974" s="10">
        <f t="shared" si="501"/>
        <v>42040.859189814808</v>
      </c>
      <c r="U3974" s="11">
        <f t="shared" si="502"/>
        <v>2014</v>
      </c>
      <c r="V3974" t="str">
        <f t="shared" si="503"/>
        <v>Dec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7"/>
        <v>78.100000000000009</v>
      </c>
      <c r="P3975" s="5">
        <f t="shared" si="496"/>
        <v>105.54054054054055</v>
      </c>
      <c r="Q3975" t="str">
        <f t="shared" si="498"/>
        <v>theater</v>
      </c>
      <c r="R3975" t="str">
        <f t="shared" si="499"/>
        <v>plays</v>
      </c>
      <c r="S3975" s="10">
        <f t="shared" si="500"/>
        <v>42469.475810185184</v>
      </c>
      <c r="T3975" s="10">
        <f t="shared" si="501"/>
        <v>42498.958333333336</v>
      </c>
      <c r="U3975" s="11">
        <f t="shared" si="502"/>
        <v>2016</v>
      </c>
      <c r="V3975" t="str">
        <f t="shared" si="503"/>
        <v>Apr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7"/>
        <v>32</v>
      </c>
      <c r="P3976" s="5">
        <f t="shared" si="496"/>
        <v>29.09090909090909</v>
      </c>
      <c r="Q3976" t="str">
        <f t="shared" si="498"/>
        <v>theater</v>
      </c>
      <c r="R3976" t="str">
        <f t="shared" si="499"/>
        <v>plays</v>
      </c>
      <c r="S3976" s="10">
        <f t="shared" si="500"/>
        <v>42493.338518518511</v>
      </c>
      <c r="T3976" s="10">
        <f t="shared" si="501"/>
        <v>42523.338518518511</v>
      </c>
      <c r="U3976" s="11">
        <f t="shared" si="502"/>
        <v>2016</v>
      </c>
      <c r="V3976" t="str">
        <f t="shared" si="503"/>
        <v>May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7"/>
        <v>0</v>
      </c>
      <c r="P3977" s="5">
        <f t="shared" si="496"/>
        <v>0</v>
      </c>
      <c r="Q3977" t="str">
        <f t="shared" si="498"/>
        <v>theater</v>
      </c>
      <c r="R3977" t="str">
        <f t="shared" si="499"/>
        <v>plays</v>
      </c>
      <c r="S3977" s="10">
        <f t="shared" si="500"/>
        <v>42534.658541666664</v>
      </c>
      <c r="T3977" s="10">
        <f t="shared" si="501"/>
        <v>42564.658541666664</v>
      </c>
      <c r="U3977" s="11">
        <f t="shared" si="502"/>
        <v>2016</v>
      </c>
      <c r="V3977" t="str">
        <f t="shared" si="503"/>
        <v>Jun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7"/>
        <v>47.692307692307693</v>
      </c>
      <c r="P3978" s="5">
        <f t="shared" si="496"/>
        <v>62</v>
      </c>
      <c r="Q3978" t="str">
        <f t="shared" si="498"/>
        <v>theater</v>
      </c>
      <c r="R3978" t="str">
        <f t="shared" si="499"/>
        <v>plays</v>
      </c>
      <c r="S3978" s="10">
        <f t="shared" si="500"/>
        <v>41830.650011574071</v>
      </c>
      <c r="T3978" s="10">
        <f t="shared" si="501"/>
        <v>41852.083333333328</v>
      </c>
      <c r="U3978" s="11">
        <f t="shared" si="502"/>
        <v>2014</v>
      </c>
      <c r="V3978" t="str">
        <f t="shared" si="503"/>
        <v>Jul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7"/>
        <v>1.4500000000000002</v>
      </c>
      <c r="P3979" s="5">
        <f t="shared" si="496"/>
        <v>217.5</v>
      </c>
      <c r="Q3979" t="str">
        <f t="shared" si="498"/>
        <v>theater</v>
      </c>
      <c r="R3979" t="str">
        <f t="shared" si="499"/>
        <v>plays</v>
      </c>
      <c r="S3979" s="10">
        <f t="shared" si="500"/>
        <v>42543.580231481479</v>
      </c>
      <c r="T3979" s="10">
        <f t="shared" si="501"/>
        <v>42573.580231481479</v>
      </c>
      <c r="U3979" s="11">
        <f t="shared" si="502"/>
        <v>2016</v>
      </c>
      <c r="V3979" t="str">
        <f t="shared" si="503"/>
        <v>Jun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7"/>
        <v>10.7</v>
      </c>
      <c r="P3980" s="5">
        <f t="shared" si="496"/>
        <v>26.75</v>
      </c>
      <c r="Q3980" t="str">
        <f t="shared" si="498"/>
        <v>theater</v>
      </c>
      <c r="R3980" t="str">
        <f t="shared" si="499"/>
        <v>plays</v>
      </c>
      <c r="S3980" s="10">
        <f t="shared" si="500"/>
        <v>41975.434641203705</v>
      </c>
      <c r="T3980" s="10">
        <f t="shared" si="501"/>
        <v>42035.434641203705</v>
      </c>
      <c r="U3980" s="11">
        <f t="shared" si="502"/>
        <v>2014</v>
      </c>
      <c r="V3980" t="str">
        <f t="shared" si="503"/>
        <v>Dec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7"/>
        <v>1.8333333333333333</v>
      </c>
      <c r="P3981" s="5">
        <f t="shared" si="496"/>
        <v>18.333333333333332</v>
      </c>
      <c r="Q3981" t="str">
        <f t="shared" si="498"/>
        <v>theater</v>
      </c>
      <c r="R3981" t="str">
        <f t="shared" si="499"/>
        <v>plays</v>
      </c>
      <c r="S3981" s="10">
        <f t="shared" si="500"/>
        <v>42069.695104166669</v>
      </c>
      <c r="T3981" s="10">
        <f t="shared" si="501"/>
        <v>42092.624999999993</v>
      </c>
      <c r="U3981" s="11">
        <f t="shared" si="502"/>
        <v>2015</v>
      </c>
      <c r="V3981" t="str">
        <f t="shared" si="503"/>
        <v>Mar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7"/>
        <v>18</v>
      </c>
      <c r="P3982" s="5">
        <f t="shared" si="496"/>
        <v>64.285714285714292</v>
      </c>
      <c r="Q3982" t="str">
        <f t="shared" si="498"/>
        <v>theater</v>
      </c>
      <c r="R3982" t="str">
        <f t="shared" si="499"/>
        <v>plays</v>
      </c>
      <c r="S3982" s="10">
        <f t="shared" si="500"/>
        <v>41795.390590277777</v>
      </c>
      <c r="T3982" s="10">
        <f t="shared" si="501"/>
        <v>41825.390590277777</v>
      </c>
      <c r="U3982" s="11">
        <f t="shared" si="502"/>
        <v>2014</v>
      </c>
      <c r="V3982" t="str">
        <f t="shared" si="503"/>
        <v>Jun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7"/>
        <v>4.083333333333333</v>
      </c>
      <c r="P3983" s="5">
        <f t="shared" si="496"/>
        <v>175</v>
      </c>
      <c r="Q3983" t="str">
        <f t="shared" si="498"/>
        <v>theater</v>
      </c>
      <c r="R3983" t="str">
        <f t="shared" si="499"/>
        <v>plays</v>
      </c>
      <c r="S3983" s="10">
        <f t="shared" si="500"/>
        <v>42507.971631944441</v>
      </c>
      <c r="T3983" s="10">
        <f t="shared" si="501"/>
        <v>42567.971631944441</v>
      </c>
      <c r="U3983" s="11">
        <f t="shared" si="502"/>
        <v>2016</v>
      </c>
      <c r="V3983" t="str">
        <f t="shared" si="503"/>
        <v>May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7"/>
        <v>20</v>
      </c>
      <c r="P3984" s="5">
        <f t="shared" si="496"/>
        <v>34</v>
      </c>
      <c r="Q3984" t="str">
        <f t="shared" si="498"/>
        <v>theater</v>
      </c>
      <c r="R3984" t="str">
        <f t="shared" si="499"/>
        <v>plays</v>
      </c>
      <c r="S3984" s="10">
        <f t="shared" si="500"/>
        <v>42132.601620370369</v>
      </c>
      <c r="T3984" s="10">
        <f t="shared" si="501"/>
        <v>42192.601620370369</v>
      </c>
      <c r="U3984" s="11">
        <f t="shared" si="502"/>
        <v>2015</v>
      </c>
      <c r="V3984" t="str">
        <f t="shared" si="503"/>
        <v>May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7"/>
        <v>34.802513464991023</v>
      </c>
      <c r="P3985" s="5">
        <f t="shared" si="496"/>
        <v>84.282608695652172</v>
      </c>
      <c r="Q3985" t="str">
        <f t="shared" si="498"/>
        <v>theater</v>
      </c>
      <c r="R3985" t="str">
        <f t="shared" si="499"/>
        <v>plays</v>
      </c>
      <c r="S3985" s="10">
        <f t="shared" si="500"/>
        <v>41747.661527777775</v>
      </c>
      <c r="T3985" s="10">
        <f t="shared" si="501"/>
        <v>41779.082638888889</v>
      </c>
      <c r="U3985" s="11">
        <f t="shared" si="502"/>
        <v>2014</v>
      </c>
      <c r="V3985" t="str">
        <f t="shared" si="503"/>
        <v>Apr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7"/>
        <v>6.3333333333333339</v>
      </c>
      <c r="P3986" s="5">
        <f t="shared" si="496"/>
        <v>9.5</v>
      </c>
      <c r="Q3986" t="str">
        <f t="shared" si="498"/>
        <v>theater</v>
      </c>
      <c r="R3986" t="str">
        <f t="shared" si="499"/>
        <v>plays</v>
      </c>
      <c r="S3986" s="10">
        <f t="shared" si="500"/>
        <v>41920.755138888882</v>
      </c>
      <c r="T3986" s="10">
        <f t="shared" si="501"/>
        <v>41950.791666666664</v>
      </c>
      <c r="U3986" s="11">
        <f t="shared" si="502"/>
        <v>2014</v>
      </c>
      <c r="V3986" t="str">
        <f t="shared" si="503"/>
        <v>Oct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7"/>
        <v>32.049999999999997</v>
      </c>
      <c r="P3987" s="5">
        <f t="shared" si="496"/>
        <v>33.736842105263158</v>
      </c>
      <c r="Q3987" t="str">
        <f t="shared" si="498"/>
        <v>theater</v>
      </c>
      <c r="R3987" t="str">
        <f t="shared" si="499"/>
        <v>plays</v>
      </c>
      <c r="S3987" s="10">
        <f t="shared" si="500"/>
        <v>42399.499074074069</v>
      </c>
      <c r="T3987" s="10">
        <f t="shared" si="501"/>
        <v>42420.670138888883</v>
      </c>
      <c r="U3987" s="11">
        <f t="shared" si="502"/>
        <v>2016</v>
      </c>
      <c r="V3987" t="str">
        <f t="shared" si="503"/>
        <v>Jan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7"/>
        <v>9.76</v>
      </c>
      <c r="P3988" s="5">
        <f t="shared" si="496"/>
        <v>37.53846153846154</v>
      </c>
      <c r="Q3988" t="str">
        <f t="shared" si="498"/>
        <v>theater</v>
      </c>
      <c r="R3988" t="str">
        <f t="shared" si="499"/>
        <v>plays</v>
      </c>
      <c r="S3988" s="10">
        <f t="shared" si="500"/>
        <v>42467.340208333328</v>
      </c>
      <c r="T3988" s="10">
        <f t="shared" si="501"/>
        <v>42496.336111111108</v>
      </c>
      <c r="U3988" s="11">
        <f t="shared" si="502"/>
        <v>2016</v>
      </c>
      <c r="V3988" t="str">
        <f t="shared" si="503"/>
        <v>Apr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7"/>
        <v>37.75</v>
      </c>
      <c r="P3989" s="5">
        <f t="shared" si="496"/>
        <v>11.615384615384615</v>
      </c>
      <c r="Q3989" t="str">
        <f t="shared" si="498"/>
        <v>theater</v>
      </c>
      <c r="R3989" t="str">
        <f t="shared" si="499"/>
        <v>plays</v>
      </c>
      <c r="S3989" s="10">
        <f t="shared" si="500"/>
        <v>41765.716319444444</v>
      </c>
      <c r="T3989" s="10">
        <f t="shared" si="501"/>
        <v>41775.716319444444</v>
      </c>
      <c r="U3989" s="11">
        <f t="shared" si="502"/>
        <v>2014</v>
      </c>
      <c r="V3989" t="str">
        <f t="shared" si="503"/>
        <v>May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7"/>
        <v>2.1333333333333333</v>
      </c>
      <c r="P3990" s="5">
        <f t="shared" si="496"/>
        <v>8</v>
      </c>
      <c r="Q3990" t="str">
        <f t="shared" si="498"/>
        <v>theater</v>
      </c>
      <c r="R3990" t="str">
        <f t="shared" si="499"/>
        <v>plays</v>
      </c>
      <c r="S3990" s="10">
        <f t="shared" si="500"/>
        <v>42229.872835648144</v>
      </c>
      <c r="T3990" s="10">
        <f t="shared" si="501"/>
        <v>42244.872835648144</v>
      </c>
      <c r="U3990" s="11">
        <f t="shared" si="502"/>
        <v>2015</v>
      </c>
      <c r="V3990" t="str">
        <f t="shared" si="503"/>
        <v>Aug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7"/>
        <v>0</v>
      </c>
      <c r="P3991" s="5">
        <f t="shared" si="496"/>
        <v>0</v>
      </c>
      <c r="Q3991" t="str">
        <f t="shared" si="498"/>
        <v>theater</v>
      </c>
      <c r="R3991" t="str">
        <f t="shared" si="499"/>
        <v>plays</v>
      </c>
      <c r="S3991" s="10">
        <f t="shared" si="500"/>
        <v>42286.541446759256</v>
      </c>
      <c r="T3991" s="10">
        <f t="shared" si="501"/>
        <v>42316.583113425928</v>
      </c>
      <c r="U3991" s="11">
        <f t="shared" si="502"/>
        <v>2015</v>
      </c>
      <c r="V3991" t="str">
        <f t="shared" si="503"/>
        <v>Oct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7"/>
        <v>4.1818181818181817</v>
      </c>
      <c r="P3992" s="5">
        <f t="shared" si="496"/>
        <v>23</v>
      </c>
      <c r="Q3992" t="str">
        <f t="shared" si="498"/>
        <v>theater</v>
      </c>
      <c r="R3992" t="str">
        <f t="shared" si="499"/>
        <v>plays</v>
      </c>
      <c r="S3992" s="10">
        <f t="shared" si="500"/>
        <v>42401.464039351849</v>
      </c>
      <c r="T3992" s="10">
        <f t="shared" si="501"/>
        <v>42431.464039351849</v>
      </c>
      <c r="U3992" s="11">
        <f t="shared" si="502"/>
        <v>2016</v>
      </c>
      <c r="V3992" t="str">
        <f t="shared" si="503"/>
        <v>Feb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7"/>
        <v>20</v>
      </c>
      <c r="P3993" s="5">
        <f t="shared" si="496"/>
        <v>100</v>
      </c>
      <c r="Q3993" t="str">
        <f t="shared" si="498"/>
        <v>theater</v>
      </c>
      <c r="R3993" t="str">
        <f t="shared" si="499"/>
        <v>plays</v>
      </c>
      <c r="S3993" s="10">
        <f t="shared" si="500"/>
        <v>42125.436134259253</v>
      </c>
      <c r="T3993" s="10">
        <f t="shared" si="501"/>
        <v>42155.436134259253</v>
      </c>
      <c r="U3993" s="11">
        <f t="shared" si="502"/>
        <v>2015</v>
      </c>
      <c r="V3993" t="str">
        <f t="shared" si="503"/>
        <v>May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7"/>
        <v>5.41</v>
      </c>
      <c r="P3994" s="5">
        <f t="shared" si="496"/>
        <v>60.111111111111114</v>
      </c>
      <c r="Q3994" t="str">
        <f t="shared" si="498"/>
        <v>theater</v>
      </c>
      <c r="R3994" t="str">
        <f t="shared" si="499"/>
        <v>plays</v>
      </c>
      <c r="S3994" s="10">
        <f t="shared" si="500"/>
        <v>42289.732164351844</v>
      </c>
      <c r="T3994" s="10">
        <f t="shared" si="501"/>
        <v>42349.773831018516</v>
      </c>
      <c r="U3994" s="11">
        <f t="shared" si="502"/>
        <v>2015</v>
      </c>
      <c r="V3994" t="str">
        <f t="shared" si="503"/>
        <v>Oct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7"/>
        <v>6.0000000000000001E-3</v>
      </c>
      <c r="P3995" s="5">
        <f t="shared" si="496"/>
        <v>3</v>
      </c>
      <c r="Q3995" t="str">
        <f t="shared" si="498"/>
        <v>theater</v>
      </c>
      <c r="R3995" t="str">
        <f t="shared" si="499"/>
        <v>plays</v>
      </c>
      <c r="S3995" s="10">
        <f t="shared" si="500"/>
        <v>42107.656388888885</v>
      </c>
      <c r="T3995" s="10">
        <f t="shared" si="501"/>
        <v>42137.656388888885</v>
      </c>
      <c r="U3995" s="11">
        <f t="shared" si="502"/>
        <v>2015</v>
      </c>
      <c r="V3995" t="str">
        <f t="shared" si="503"/>
        <v>Apr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7"/>
        <v>0.25</v>
      </c>
      <c r="P3996" s="5">
        <f t="shared" si="496"/>
        <v>5</v>
      </c>
      <c r="Q3996" t="str">
        <f t="shared" si="498"/>
        <v>theater</v>
      </c>
      <c r="R3996" t="str">
        <f t="shared" si="499"/>
        <v>plays</v>
      </c>
      <c r="S3996" s="10">
        <f t="shared" si="500"/>
        <v>41809.181597222218</v>
      </c>
      <c r="T3996" s="10">
        <f t="shared" si="501"/>
        <v>41839.181597222218</v>
      </c>
      <c r="U3996" s="11">
        <f t="shared" si="502"/>
        <v>2014</v>
      </c>
      <c r="V3996" t="str">
        <f t="shared" si="503"/>
        <v>Jun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7"/>
        <v>35</v>
      </c>
      <c r="P3997" s="5">
        <f t="shared" si="496"/>
        <v>17.5</v>
      </c>
      <c r="Q3997" t="str">
        <f t="shared" si="498"/>
        <v>theater</v>
      </c>
      <c r="R3997" t="str">
        <f t="shared" si="499"/>
        <v>plays</v>
      </c>
      <c r="S3997" s="10">
        <f t="shared" si="500"/>
        <v>42019.475428240738</v>
      </c>
      <c r="T3997" s="10">
        <f t="shared" si="501"/>
        <v>42049.268749999996</v>
      </c>
      <c r="U3997" s="11">
        <f t="shared" si="502"/>
        <v>2015</v>
      </c>
      <c r="V3997" t="str">
        <f t="shared" si="503"/>
        <v>Jan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7"/>
        <v>16.566666666666666</v>
      </c>
      <c r="P3998" s="5">
        <f t="shared" si="496"/>
        <v>29.235294117647058</v>
      </c>
      <c r="Q3998" t="str">
        <f t="shared" si="498"/>
        <v>theater</v>
      </c>
      <c r="R3998" t="str">
        <f t="shared" si="499"/>
        <v>plays</v>
      </c>
      <c r="S3998" s="10">
        <f t="shared" si="500"/>
        <v>41950.058611111104</v>
      </c>
      <c r="T3998" s="10">
        <f t="shared" si="501"/>
        <v>41963.461111111108</v>
      </c>
      <c r="U3998" s="11">
        <f t="shared" si="502"/>
        <v>2014</v>
      </c>
      <c r="V3998" t="str">
        <f t="shared" si="503"/>
        <v>Nov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7"/>
        <v>0</v>
      </c>
      <c r="P3999" s="5">
        <f t="shared" si="496"/>
        <v>0</v>
      </c>
      <c r="Q3999" t="str">
        <f t="shared" si="498"/>
        <v>theater</v>
      </c>
      <c r="R3999" t="str">
        <f t="shared" si="499"/>
        <v>plays</v>
      </c>
      <c r="S3999" s="10">
        <f t="shared" si="500"/>
        <v>42069.183113425919</v>
      </c>
      <c r="T3999" s="10">
        <f t="shared" si="501"/>
        <v>42099.141446759262</v>
      </c>
      <c r="U3999" s="11">
        <f t="shared" si="502"/>
        <v>2015</v>
      </c>
      <c r="V3999" t="str">
        <f t="shared" si="503"/>
        <v>Mar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7"/>
        <v>57.199999999999996</v>
      </c>
      <c r="P4000" s="5">
        <f t="shared" si="496"/>
        <v>59.583333333333336</v>
      </c>
      <c r="Q4000" t="str">
        <f t="shared" si="498"/>
        <v>theater</v>
      </c>
      <c r="R4000" t="str">
        <f t="shared" si="499"/>
        <v>plays</v>
      </c>
      <c r="S4000" s="10">
        <f t="shared" si="500"/>
        <v>42061.754930555551</v>
      </c>
      <c r="T4000" s="10">
        <f t="shared" si="501"/>
        <v>42091.713263888887</v>
      </c>
      <c r="U4000" s="11">
        <f t="shared" si="502"/>
        <v>2015</v>
      </c>
      <c r="V4000" t="str">
        <f t="shared" si="503"/>
        <v>Feb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7"/>
        <v>16.514285714285716</v>
      </c>
      <c r="P4001" s="5">
        <f t="shared" si="496"/>
        <v>82.571428571428569</v>
      </c>
      <c r="Q4001" t="str">
        <f t="shared" si="498"/>
        <v>theater</v>
      </c>
      <c r="R4001" t="str">
        <f t="shared" si="499"/>
        <v>plays</v>
      </c>
      <c r="S4001" s="10">
        <f t="shared" si="500"/>
        <v>41842.620347222219</v>
      </c>
      <c r="T4001" s="10">
        <f t="shared" si="501"/>
        <v>41882.619317129625</v>
      </c>
      <c r="U4001" s="11">
        <f t="shared" si="502"/>
        <v>2014</v>
      </c>
      <c r="V4001" t="str">
        <f t="shared" si="503"/>
        <v>Jul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7"/>
        <v>0.125</v>
      </c>
      <c r="P4002" s="5">
        <f t="shared" si="496"/>
        <v>10</v>
      </c>
      <c r="Q4002" t="str">
        <f t="shared" si="498"/>
        <v>theater</v>
      </c>
      <c r="R4002" t="str">
        <f t="shared" si="499"/>
        <v>plays</v>
      </c>
      <c r="S4002" s="10">
        <f t="shared" si="500"/>
        <v>42437.437013888884</v>
      </c>
      <c r="T4002" s="10">
        <f t="shared" si="501"/>
        <v>42497.39534722222</v>
      </c>
      <c r="U4002" s="11">
        <f t="shared" si="502"/>
        <v>2016</v>
      </c>
      <c r="V4002" t="str">
        <f t="shared" si="503"/>
        <v>Mar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7"/>
        <v>37.75</v>
      </c>
      <c r="P4003" s="5">
        <f t="shared" si="496"/>
        <v>32.357142857142854</v>
      </c>
      <c r="Q4003" t="str">
        <f t="shared" si="498"/>
        <v>theater</v>
      </c>
      <c r="R4003" t="str">
        <f t="shared" si="499"/>
        <v>plays</v>
      </c>
      <c r="S4003" s="10">
        <f t="shared" si="500"/>
        <v>42775.755879629629</v>
      </c>
      <c r="T4003" s="10">
        <f t="shared" si="501"/>
        <v>42795.583333333336</v>
      </c>
      <c r="U4003" s="11">
        <f t="shared" si="502"/>
        <v>2017</v>
      </c>
      <c r="V4003" t="str">
        <f t="shared" si="503"/>
        <v>Feb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7"/>
        <v>1.8399999999999999</v>
      </c>
      <c r="P4004" s="5">
        <f t="shared" si="496"/>
        <v>5.75</v>
      </c>
      <c r="Q4004" t="str">
        <f t="shared" si="498"/>
        <v>theater</v>
      </c>
      <c r="R4004" t="str">
        <f t="shared" si="499"/>
        <v>plays</v>
      </c>
      <c r="S4004" s="10">
        <f t="shared" si="500"/>
        <v>41878.835196759253</v>
      </c>
      <c r="T4004" s="10">
        <f t="shared" si="501"/>
        <v>41908.835196759253</v>
      </c>
      <c r="U4004" s="11">
        <f t="shared" si="502"/>
        <v>2014</v>
      </c>
      <c r="V4004" t="str">
        <f t="shared" si="503"/>
        <v>Aug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7"/>
        <v>10.050000000000001</v>
      </c>
      <c r="P4005" s="5">
        <f t="shared" si="496"/>
        <v>100.5</v>
      </c>
      <c r="Q4005" t="str">
        <f t="shared" si="498"/>
        <v>theater</v>
      </c>
      <c r="R4005" t="str">
        <f t="shared" si="499"/>
        <v>plays</v>
      </c>
      <c r="S4005" s="10">
        <f t="shared" si="500"/>
        <v>42020.379016203697</v>
      </c>
      <c r="T4005" s="10">
        <f t="shared" si="501"/>
        <v>42050.379016203697</v>
      </c>
      <c r="U4005" s="11">
        <f t="shared" si="502"/>
        <v>2015</v>
      </c>
      <c r="V4005" t="str">
        <f t="shared" si="503"/>
        <v>Jan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7"/>
        <v>0.2</v>
      </c>
      <c r="P4006" s="5">
        <f t="shared" si="496"/>
        <v>1</v>
      </c>
      <c r="Q4006" t="str">
        <f t="shared" si="498"/>
        <v>theater</v>
      </c>
      <c r="R4006" t="str">
        <f t="shared" si="499"/>
        <v>plays</v>
      </c>
      <c r="S4006" s="10">
        <f t="shared" si="500"/>
        <v>41889.954363425924</v>
      </c>
      <c r="T4006" s="10">
        <f t="shared" si="501"/>
        <v>41919.954363425924</v>
      </c>
      <c r="U4006" s="11">
        <f t="shared" si="502"/>
        <v>2014</v>
      </c>
      <c r="V4006" t="str">
        <f t="shared" si="503"/>
        <v>Sep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7"/>
        <v>1.3333333333333335</v>
      </c>
      <c r="P4007" s="5">
        <f t="shared" si="496"/>
        <v>20</v>
      </c>
      <c r="Q4007" t="str">
        <f t="shared" si="498"/>
        <v>theater</v>
      </c>
      <c r="R4007" t="str">
        <f t="shared" si="499"/>
        <v>plays</v>
      </c>
      <c r="S4007" s="10">
        <f t="shared" si="500"/>
        <v>41872.599363425921</v>
      </c>
      <c r="T4007" s="10">
        <f t="shared" si="501"/>
        <v>41932.599363425921</v>
      </c>
      <c r="U4007" s="11">
        <f t="shared" si="502"/>
        <v>2014</v>
      </c>
      <c r="V4007" t="str">
        <f t="shared" si="503"/>
        <v>Aug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7"/>
        <v>6.6666666666666671E-3</v>
      </c>
      <c r="P4008" s="5">
        <f t="shared" si="496"/>
        <v>2</v>
      </c>
      <c r="Q4008" t="str">
        <f t="shared" si="498"/>
        <v>theater</v>
      </c>
      <c r="R4008" t="str">
        <f t="shared" si="499"/>
        <v>plays</v>
      </c>
      <c r="S4008" s="10">
        <f t="shared" si="500"/>
        <v>42391.564664351848</v>
      </c>
      <c r="T4008" s="10">
        <f t="shared" si="501"/>
        <v>42416.564664351848</v>
      </c>
      <c r="U4008" s="11">
        <f t="shared" si="502"/>
        <v>2016</v>
      </c>
      <c r="V4008" t="str">
        <f t="shared" si="503"/>
        <v>Jan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7"/>
        <v>0.25</v>
      </c>
      <c r="P4009" s="5">
        <f t="shared" si="496"/>
        <v>5</v>
      </c>
      <c r="Q4009" t="str">
        <f t="shared" si="498"/>
        <v>theater</v>
      </c>
      <c r="R4009" t="str">
        <f t="shared" si="499"/>
        <v>plays</v>
      </c>
      <c r="S4009" s="10">
        <f t="shared" si="500"/>
        <v>41848.564594907402</v>
      </c>
      <c r="T4009" s="10">
        <f t="shared" si="501"/>
        <v>41877.477777777778</v>
      </c>
      <c r="U4009" s="11">
        <f t="shared" si="502"/>
        <v>2014</v>
      </c>
      <c r="V4009" t="str">
        <f t="shared" si="503"/>
        <v>Jul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7"/>
        <v>6</v>
      </c>
      <c r="P4010" s="5">
        <f t="shared" si="496"/>
        <v>15</v>
      </c>
      <c r="Q4010" t="str">
        <f t="shared" si="498"/>
        <v>theater</v>
      </c>
      <c r="R4010" t="str">
        <f t="shared" si="499"/>
        <v>plays</v>
      </c>
      <c r="S4010" s="10">
        <f t="shared" si="500"/>
        <v>42177.755868055552</v>
      </c>
      <c r="T4010" s="10">
        <f t="shared" si="501"/>
        <v>42207.755868055552</v>
      </c>
      <c r="U4010" s="11">
        <f t="shared" si="502"/>
        <v>2015</v>
      </c>
      <c r="V4010" t="str">
        <f t="shared" si="503"/>
        <v>Jun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7"/>
        <v>3.8860103626943006</v>
      </c>
      <c r="P4011" s="5">
        <f t="shared" si="496"/>
        <v>25</v>
      </c>
      <c r="Q4011" t="str">
        <f t="shared" si="498"/>
        <v>theater</v>
      </c>
      <c r="R4011" t="str">
        <f t="shared" si="499"/>
        <v>plays</v>
      </c>
      <c r="S4011" s="10">
        <f t="shared" si="500"/>
        <v>41851.492592592593</v>
      </c>
      <c r="T4011" s="10">
        <f t="shared" si="501"/>
        <v>41891.492592592593</v>
      </c>
      <c r="U4011" s="11">
        <f t="shared" si="502"/>
        <v>2014</v>
      </c>
      <c r="V4011" t="str">
        <f t="shared" si="503"/>
        <v>Jul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7"/>
        <v>24.194444444444443</v>
      </c>
      <c r="P4012" s="5">
        <f t="shared" si="496"/>
        <v>45.842105263157897</v>
      </c>
      <c r="Q4012" t="str">
        <f t="shared" si="498"/>
        <v>theater</v>
      </c>
      <c r="R4012" t="str">
        <f t="shared" si="499"/>
        <v>plays</v>
      </c>
      <c r="S4012" s="10">
        <f t="shared" si="500"/>
        <v>41921.562106481477</v>
      </c>
      <c r="T4012" s="10">
        <f t="shared" si="501"/>
        <v>41938.562106481477</v>
      </c>
      <c r="U4012" s="11">
        <f t="shared" si="502"/>
        <v>2014</v>
      </c>
      <c r="V4012" t="str">
        <f t="shared" si="503"/>
        <v>Oct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7"/>
        <v>7.6</v>
      </c>
      <c r="P4013" s="5">
        <f t="shared" si="496"/>
        <v>4.75</v>
      </c>
      <c r="Q4013" t="str">
        <f t="shared" si="498"/>
        <v>theater</v>
      </c>
      <c r="R4013" t="str">
        <f t="shared" si="499"/>
        <v>plays</v>
      </c>
      <c r="S4013" s="10">
        <f t="shared" si="500"/>
        <v>42002.336550925924</v>
      </c>
      <c r="T4013" s="10">
        <f t="shared" si="501"/>
        <v>42032.336550925924</v>
      </c>
      <c r="U4013" s="11">
        <f t="shared" si="502"/>
        <v>2014</v>
      </c>
      <c r="V4013" t="str">
        <f t="shared" si="503"/>
        <v>Dec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7"/>
        <v>0</v>
      </c>
      <c r="P4014" s="5">
        <f t="shared" si="496"/>
        <v>0</v>
      </c>
      <c r="Q4014" t="str">
        <f t="shared" si="498"/>
        <v>theater</v>
      </c>
      <c r="R4014" t="str">
        <f t="shared" si="499"/>
        <v>plays</v>
      </c>
      <c r="S4014" s="10">
        <f t="shared" si="500"/>
        <v>42096.336215277777</v>
      </c>
      <c r="T4014" s="10">
        <f t="shared" si="501"/>
        <v>42126.336215277777</v>
      </c>
      <c r="U4014" s="11">
        <f t="shared" si="502"/>
        <v>2015</v>
      </c>
      <c r="V4014" t="str">
        <f t="shared" si="503"/>
        <v>Apr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7"/>
        <v>1.3</v>
      </c>
      <c r="P4015" s="5">
        <f t="shared" si="496"/>
        <v>13</v>
      </c>
      <c r="Q4015" t="str">
        <f t="shared" si="498"/>
        <v>theater</v>
      </c>
      <c r="R4015" t="str">
        <f t="shared" si="499"/>
        <v>plays</v>
      </c>
      <c r="S4015" s="10">
        <f t="shared" si="500"/>
        <v>42021.092858796292</v>
      </c>
      <c r="T4015" s="10">
        <f t="shared" si="501"/>
        <v>42051.092858796292</v>
      </c>
      <c r="U4015" s="11">
        <f t="shared" si="502"/>
        <v>2015</v>
      </c>
      <c r="V4015" t="str">
        <f t="shared" si="503"/>
        <v>Jan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7"/>
        <v>0</v>
      </c>
      <c r="P4016" s="5">
        <f t="shared" si="496"/>
        <v>0</v>
      </c>
      <c r="Q4016" t="str">
        <f t="shared" si="498"/>
        <v>theater</v>
      </c>
      <c r="R4016" t="str">
        <f t="shared" si="499"/>
        <v>plays</v>
      </c>
      <c r="S4016" s="10">
        <f t="shared" si="500"/>
        <v>42419.037835648145</v>
      </c>
      <c r="T4016" s="10">
        <f t="shared" si="501"/>
        <v>42434.037835648145</v>
      </c>
      <c r="U4016" s="11">
        <f t="shared" si="502"/>
        <v>2016</v>
      </c>
      <c r="V4016" t="str">
        <f t="shared" si="503"/>
        <v>Feb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7"/>
        <v>1.4285714285714287E-2</v>
      </c>
      <c r="P4017" s="5">
        <f t="shared" si="496"/>
        <v>1</v>
      </c>
      <c r="Q4017" t="str">
        <f t="shared" si="498"/>
        <v>theater</v>
      </c>
      <c r="R4017" t="str">
        <f t="shared" si="499"/>
        <v>plays</v>
      </c>
      <c r="S4017" s="10">
        <f t="shared" si="500"/>
        <v>42174.572488425918</v>
      </c>
      <c r="T4017" s="10">
        <f t="shared" si="501"/>
        <v>42204.572488425918</v>
      </c>
      <c r="U4017" s="11">
        <f t="shared" si="502"/>
        <v>2015</v>
      </c>
      <c r="V4017" t="str">
        <f t="shared" si="503"/>
        <v>Jun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7"/>
        <v>14.000000000000002</v>
      </c>
      <c r="P4018" s="5">
        <f t="shared" si="496"/>
        <v>10</v>
      </c>
      <c r="Q4018" t="str">
        <f t="shared" si="498"/>
        <v>theater</v>
      </c>
      <c r="R4018" t="str">
        <f t="shared" si="499"/>
        <v>plays</v>
      </c>
      <c r="S4018" s="10">
        <f t="shared" si="500"/>
        <v>41869.664351851847</v>
      </c>
      <c r="T4018" s="10">
        <f t="shared" si="501"/>
        <v>41899.664351851847</v>
      </c>
      <c r="U4018" s="11">
        <f t="shared" si="502"/>
        <v>2014</v>
      </c>
      <c r="V4018" t="str">
        <f t="shared" si="503"/>
        <v>Aug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7"/>
        <v>1.05</v>
      </c>
      <c r="P4019" s="5">
        <f t="shared" si="496"/>
        <v>52.5</v>
      </c>
      <c r="Q4019" t="str">
        <f t="shared" si="498"/>
        <v>theater</v>
      </c>
      <c r="R4019" t="str">
        <f t="shared" si="499"/>
        <v>plays</v>
      </c>
      <c r="S4019" s="10">
        <f t="shared" si="500"/>
        <v>41856.463819444441</v>
      </c>
      <c r="T4019" s="10">
        <f t="shared" si="501"/>
        <v>41886.463819444441</v>
      </c>
      <c r="U4019" s="11">
        <f t="shared" si="502"/>
        <v>2014</v>
      </c>
      <c r="V4019" t="str">
        <f t="shared" si="503"/>
        <v>Aug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7"/>
        <v>8.6666666666666679</v>
      </c>
      <c r="P4020" s="5">
        <f t="shared" si="496"/>
        <v>32.5</v>
      </c>
      <c r="Q4020" t="str">
        <f t="shared" si="498"/>
        <v>theater</v>
      </c>
      <c r="R4020" t="str">
        <f t="shared" si="499"/>
        <v>plays</v>
      </c>
      <c r="S4020" s="10">
        <f t="shared" si="500"/>
        <v>42620.702638888884</v>
      </c>
      <c r="T4020" s="10">
        <f t="shared" si="501"/>
        <v>42650.702638888884</v>
      </c>
      <c r="U4020" s="11">
        <f t="shared" si="502"/>
        <v>2016</v>
      </c>
      <c r="V4020" t="str">
        <f t="shared" si="503"/>
        <v>Sep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7"/>
        <v>0.82857142857142851</v>
      </c>
      <c r="P4021" s="5">
        <f t="shared" si="496"/>
        <v>7.25</v>
      </c>
      <c r="Q4021" t="str">
        <f t="shared" si="498"/>
        <v>theater</v>
      </c>
      <c r="R4021" t="str">
        <f t="shared" si="499"/>
        <v>plays</v>
      </c>
      <c r="S4021" s="10">
        <f t="shared" si="500"/>
        <v>42417.467546296299</v>
      </c>
      <c r="T4021" s="10">
        <f t="shared" si="501"/>
        <v>42475.477777777771</v>
      </c>
      <c r="U4021" s="11">
        <f t="shared" si="502"/>
        <v>2016</v>
      </c>
      <c r="V4021" t="str">
        <f t="shared" si="503"/>
        <v>Feb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7"/>
        <v>16.666666666666664</v>
      </c>
      <c r="P4022" s="5">
        <f t="shared" si="496"/>
        <v>33.333333333333336</v>
      </c>
      <c r="Q4022" t="str">
        <f t="shared" si="498"/>
        <v>theater</v>
      </c>
      <c r="R4022" t="str">
        <f t="shared" si="499"/>
        <v>plays</v>
      </c>
      <c r="S4022" s="10">
        <f t="shared" si="500"/>
        <v>42056.982627314814</v>
      </c>
      <c r="T4022" s="10">
        <f t="shared" si="501"/>
        <v>42086.940960648142</v>
      </c>
      <c r="U4022" s="11">
        <f t="shared" si="502"/>
        <v>2015</v>
      </c>
      <c r="V4022" t="str">
        <f t="shared" si="503"/>
        <v>Feb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7"/>
        <v>0.83333333333333337</v>
      </c>
      <c r="P4023" s="5">
        <f t="shared" si="496"/>
        <v>62.5</v>
      </c>
      <c r="Q4023" t="str">
        <f t="shared" si="498"/>
        <v>theater</v>
      </c>
      <c r="R4023" t="str">
        <f t="shared" si="499"/>
        <v>plays</v>
      </c>
      <c r="S4023" s="10">
        <f t="shared" si="500"/>
        <v>41878.703217592592</v>
      </c>
      <c r="T4023" s="10">
        <f t="shared" si="501"/>
        <v>41938.703217592592</v>
      </c>
      <c r="U4023" s="11">
        <f t="shared" si="502"/>
        <v>2014</v>
      </c>
      <c r="V4023" t="str">
        <f t="shared" si="503"/>
        <v>Aug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7"/>
        <v>69.561111111111103</v>
      </c>
      <c r="P4024" s="5">
        <f t="shared" si="496"/>
        <v>63.558375634517766</v>
      </c>
      <c r="Q4024" t="str">
        <f t="shared" si="498"/>
        <v>theater</v>
      </c>
      <c r="R4024" t="str">
        <f t="shared" si="499"/>
        <v>plays</v>
      </c>
      <c r="S4024" s="10">
        <f t="shared" si="500"/>
        <v>41990.375775462955</v>
      </c>
      <c r="T4024" s="10">
        <f t="shared" si="501"/>
        <v>42035.912499999999</v>
      </c>
      <c r="U4024" s="11">
        <f t="shared" si="502"/>
        <v>2014</v>
      </c>
      <c r="V4024" t="str">
        <f t="shared" si="503"/>
        <v>Dec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7"/>
        <v>0</v>
      </c>
      <c r="P4025" s="5">
        <f t="shared" si="496"/>
        <v>0</v>
      </c>
      <c r="Q4025" t="str">
        <f t="shared" si="498"/>
        <v>theater</v>
      </c>
      <c r="R4025" t="str">
        <f t="shared" si="499"/>
        <v>plays</v>
      </c>
      <c r="S4025" s="10">
        <f t="shared" si="500"/>
        <v>42408.791238425918</v>
      </c>
      <c r="T4025" s="10">
        <f t="shared" si="501"/>
        <v>42453.749571759261</v>
      </c>
      <c r="U4025" s="11">
        <f t="shared" si="502"/>
        <v>2016</v>
      </c>
      <c r="V4025" t="str">
        <f t="shared" si="503"/>
        <v>Feb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7"/>
        <v>1.25</v>
      </c>
      <c r="P4026" s="5">
        <f t="shared" si="496"/>
        <v>10</v>
      </c>
      <c r="Q4026" t="str">
        <f t="shared" si="498"/>
        <v>theater</v>
      </c>
      <c r="R4026" t="str">
        <f t="shared" si="499"/>
        <v>plays</v>
      </c>
      <c r="S4026" s="10">
        <f t="shared" si="500"/>
        <v>42217.461770833332</v>
      </c>
      <c r="T4026" s="10">
        <f t="shared" si="501"/>
        <v>42247.461770833332</v>
      </c>
      <c r="U4026" s="11">
        <f t="shared" si="502"/>
        <v>2015</v>
      </c>
      <c r="V4026" t="str">
        <f t="shared" si="503"/>
        <v>Aug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7"/>
        <v>5</v>
      </c>
      <c r="P4027" s="5">
        <f t="shared" si="496"/>
        <v>62.5</v>
      </c>
      <c r="Q4027" t="str">
        <f t="shared" si="498"/>
        <v>theater</v>
      </c>
      <c r="R4027" t="str">
        <f t="shared" si="499"/>
        <v>plays</v>
      </c>
      <c r="S4027" s="10">
        <f t="shared" si="500"/>
        <v>42151.029351851852</v>
      </c>
      <c r="T4027" s="10">
        <f t="shared" si="501"/>
        <v>42211.029351851852</v>
      </c>
      <c r="U4027" s="11">
        <f t="shared" si="502"/>
        <v>2015</v>
      </c>
      <c r="V4027" t="str">
        <f t="shared" si="503"/>
        <v>May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7"/>
        <v>0</v>
      </c>
      <c r="P4028" s="5">
        <f t="shared" si="496"/>
        <v>0</v>
      </c>
      <c r="Q4028" t="str">
        <f t="shared" si="498"/>
        <v>theater</v>
      </c>
      <c r="R4028" t="str">
        <f t="shared" si="499"/>
        <v>plays</v>
      </c>
      <c r="S4028" s="10">
        <f t="shared" si="500"/>
        <v>42282.447210648148</v>
      </c>
      <c r="T4028" s="10">
        <f t="shared" si="501"/>
        <v>42342.488877314812</v>
      </c>
      <c r="U4028" s="11">
        <f t="shared" si="502"/>
        <v>2015</v>
      </c>
      <c r="V4028" t="str">
        <f t="shared" si="503"/>
        <v>Oct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7"/>
        <v>7.166666666666667</v>
      </c>
      <c r="P4029" s="5">
        <f t="shared" si="496"/>
        <v>30.714285714285715</v>
      </c>
      <c r="Q4029" t="str">
        <f t="shared" si="498"/>
        <v>theater</v>
      </c>
      <c r="R4029" t="str">
        <f t="shared" si="499"/>
        <v>plays</v>
      </c>
      <c r="S4029" s="10">
        <f t="shared" si="500"/>
        <v>42768.762511574074</v>
      </c>
      <c r="T4029" s="10">
        <f t="shared" si="501"/>
        <v>42788.833333333336</v>
      </c>
      <c r="U4029" s="11">
        <f t="shared" si="502"/>
        <v>2017</v>
      </c>
      <c r="V4029" t="str">
        <f t="shared" si="503"/>
        <v>Feb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7"/>
        <v>28.050000000000004</v>
      </c>
      <c r="P4030" s="5">
        <f t="shared" si="496"/>
        <v>51</v>
      </c>
      <c r="Q4030" t="str">
        <f t="shared" si="498"/>
        <v>theater</v>
      </c>
      <c r="R4030" t="str">
        <f t="shared" si="499"/>
        <v>plays</v>
      </c>
      <c r="S4030" s="10">
        <f t="shared" si="500"/>
        <v>41765.730324074073</v>
      </c>
      <c r="T4030" s="10">
        <f t="shared" si="501"/>
        <v>41795.730324074073</v>
      </c>
      <c r="U4030" s="11">
        <f t="shared" si="502"/>
        <v>2014</v>
      </c>
      <c r="V4030" t="str">
        <f t="shared" si="503"/>
        <v>May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7"/>
        <v>0</v>
      </c>
      <c r="P4031" s="5">
        <f t="shared" si="496"/>
        <v>0</v>
      </c>
      <c r="Q4031" t="str">
        <f t="shared" si="498"/>
        <v>theater</v>
      </c>
      <c r="R4031" t="str">
        <f t="shared" si="499"/>
        <v>plays</v>
      </c>
      <c r="S4031" s="10">
        <f t="shared" si="500"/>
        <v>42321.816782407412</v>
      </c>
      <c r="T4031" s="10">
        <f t="shared" si="501"/>
        <v>42351.816782407412</v>
      </c>
      <c r="U4031" s="11">
        <f t="shared" si="502"/>
        <v>2015</v>
      </c>
      <c r="V4031" t="str">
        <f t="shared" si="503"/>
        <v>Nov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7"/>
        <v>16</v>
      </c>
      <c r="P4032" s="5">
        <f t="shared" si="496"/>
        <v>66.666666666666671</v>
      </c>
      <c r="Q4032" t="str">
        <f t="shared" si="498"/>
        <v>theater</v>
      </c>
      <c r="R4032" t="str">
        <f t="shared" si="499"/>
        <v>plays</v>
      </c>
      <c r="S4032" s="10">
        <f t="shared" si="500"/>
        <v>42374.446747685179</v>
      </c>
      <c r="T4032" s="10">
        <f t="shared" si="501"/>
        <v>42403.575694444437</v>
      </c>
      <c r="U4032" s="11">
        <f t="shared" si="502"/>
        <v>2016</v>
      </c>
      <c r="V4032" t="str">
        <f t="shared" si="503"/>
        <v>Jan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7"/>
        <v>0</v>
      </c>
      <c r="P4033" s="5">
        <f t="shared" si="496"/>
        <v>0</v>
      </c>
      <c r="Q4033" t="str">
        <f t="shared" si="498"/>
        <v>theater</v>
      </c>
      <c r="R4033" t="str">
        <f t="shared" si="499"/>
        <v>plays</v>
      </c>
      <c r="S4033" s="10">
        <f t="shared" si="500"/>
        <v>41941.376898148148</v>
      </c>
      <c r="T4033" s="10">
        <f t="shared" si="501"/>
        <v>41991.418564814812</v>
      </c>
      <c r="U4033" s="11">
        <f t="shared" si="502"/>
        <v>2014</v>
      </c>
      <c r="V4033" t="str">
        <f t="shared" si="503"/>
        <v>Oct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7"/>
        <v>6.8287037037037033</v>
      </c>
      <c r="P4034" s="5">
        <f t="shared" ref="P4034:P4097" si="504">IFERROR(E4034/L4034,0)</f>
        <v>59</v>
      </c>
      <c r="Q4034" t="str">
        <f t="shared" si="498"/>
        <v>theater</v>
      </c>
      <c r="R4034" t="str">
        <f t="shared" si="499"/>
        <v>plays</v>
      </c>
      <c r="S4034" s="10">
        <f t="shared" si="500"/>
        <v>42293.60087962963</v>
      </c>
      <c r="T4034" s="10">
        <f t="shared" si="501"/>
        <v>42353.642546296294</v>
      </c>
      <c r="U4034" s="11">
        <f t="shared" si="502"/>
        <v>2015</v>
      </c>
      <c r="V4034" t="str">
        <f t="shared" si="503"/>
        <v>Oct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5">(E4035/D4035)*100</f>
        <v>25.698702928870294</v>
      </c>
      <c r="P4035" s="5">
        <f t="shared" si="504"/>
        <v>65.340319148936175</v>
      </c>
      <c r="Q4035" t="str">
        <f t="shared" ref="Q4035:Q4098" si="506">LEFT(N4035,FIND("/",N4035)-1)</f>
        <v>theater</v>
      </c>
      <c r="R4035" t="str">
        <f t="shared" ref="R4035:R4098" si="507">MID(N4035,FIND("/",N4035)+1,9999)</f>
        <v>plays</v>
      </c>
      <c r="S4035" s="10">
        <f t="shared" ref="S4035:S4098" si="508">(((J4035/60)/60)/24)+DATE(1970,1,1)+(-5/24)</f>
        <v>42614.06046296296</v>
      </c>
      <c r="T4035" s="10">
        <f t="shared" ref="T4035:T4098" si="509">(((I4035/60)/60)/24)+DATE(1970,1,1)+(-5/24)</f>
        <v>42645.166666666664</v>
      </c>
      <c r="U4035" s="11">
        <f t="shared" ref="U4035:U4098" si="510">YEAR(S4035)</f>
        <v>2016</v>
      </c>
      <c r="V4035" t="str">
        <f t="shared" ref="V4035:V4098" si="511">TEXT(S4035, "mmm")</f>
        <v>Sep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5"/>
        <v>1.4814814814814816</v>
      </c>
      <c r="P4036" s="5">
        <f t="shared" si="504"/>
        <v>100</v>
      </c>
      <c r="Q4036" t="str">
        <f t="shared" si="506"/>
        <v>theater</v>
      </c>
      <c r="R4036" t="str">
        <f t="shared" si="507"/>
        <v>plays</v>
      </c>
      <c r="S4036" s="10">
        <f t="shared" si="508"/>
        <v>42067.739004629628</v>
      </c>
      <c r="T4036" s="10">
        <f t="shared" si="509"/>
        <v>42097.697337962956</v>
      </c>
      <c r="U4036" s="11">
        <f t="shared" si="510"/>
        <v>2015</v>
      </c>
      <c r="V4036" t="str">
        <f t="shared" si="511"/>
        <v>Mar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5"/>
        <v>36.85</v>
      </c>
      <c r="P4037" s="5">
        <f t="shared" si="504"/>
        <v>147.4</v>
      </c>
      <c r="Q4037" t="str">
        <f t="shared" si="506"/>
        <v>theater</v>
      </c>
      <c r="R4037" t="str">
        <f t="shared" si="507"/>
        <v>plays</v>
      </c>
      <c r="S4037" s="10">
        <f t="shared" si="508"/>
        <v>41903.674618055549</v>
      </c>
      <c r="T4037" s="10">
        <f t="shared" si="509"/>
        <v>41933.674618055549</v>
      </c>
      <c r="U4037" s="11">
        <f t="shared" si="510"/>
        <v>2014</v>
      </c>
      <c r="V4037" t="str">
        <f t="shared" si="511"/>
        <v>Sep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5"/>
        <v>47.05</v>
      </c>
      <c r="P4038" s="5">
        <f t="shared" si="504"/>
        <v>166.05882352941177</v>
      </c>
      <c r="Q4038" t="str">
        <f t="shared" si="506"/>
        <v>theater</v>
      </c>
      <c r="R4038" t="str">
        <f t="shared" si="507"/>
        <v>plays</v>
      </c>
      <c r="S4038" s="10">
        <f t="shared" si="508"/>
        <v>41804.728749999995</v>
      </c>
      <c r="T4038" s="10">
        <f t="shared" si="509"/>
        <v>41821.729166666664</v>
      </c>
      <c r="U4038" s="11">
        <f t="shared" si="510"/>
        <v>2014</v>
      </c>
      <c r="V4038" t="str">
        <f t="shared" si="511"/>
        <v>Jun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5"/>
        <v>11.428571428571429</v>
      </c>
      <c r="P4039" s="5">
        <f t="shared" si="504"/>
        <v>40</v>
      </c>
      <c r="Q4039" t="str">
        <f t="shared" si="506"/>
        <v>theater</v>
      </c>
      <c r="R4039" t="str">
        <f t="shared" si="507"/>
        <v>plays</v>
      </c>
      <c r="S4039" s="10">
        <f t="shared" si="508"/>
        <v>42496.862442129634</v>
      </c>
      <c r="T4039" s="10">
        <f t="shared" si="509"/>
        <v>42514.392361111109</v>
      </c>
      <c r="U4039" s="11">
        <f t="shared" si="510"/>
        <v>2016</v>
      </c>
      <c r="V4039" t="str">
        <f t="shared" si="511"/>
        <v>May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5"/>
        <v>12.04</v>
      </c>
      <c r="P4040" s="5">
        <f t="shared" si="504"/>
        <v>75.25</v>
      </c>
      <c r="Q4040" t="str">
        <f t="shared" si="506"/>
        <v>theater</v>
      </c>
      <c r="R4040" t="str">
        <f t="shared" si="507"/>
        <v>plays</v>
      </c>
      <c r="S4040" s="10">
        <f t="shared" si="508"/>
        <v>41869.59039351852</v>
      </c>
      <c r="T4040" s="10">
        <f t="shared" si="509"/>
        <v>41929.59039351852</v>
      </c>
      <c r="U4040" s="11">
        <f t="shared" si="510"/>
        <v>2014</v>
      </c>
      <c r="V4040" t="str">
        <f t="shared" si="511"/>
        <v>Aug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5"/>
        <v>60</v>
      </c>
      <c r="P4041" s="5">
        <f t="shared" si="504"/>
        <v>60</v>
      </c>
      <c r="Q4041" t="str">
        <f t="shared" si="506"/>
        <v>theater</v>
      </c>
      <c r="R4041" t="str">
        <f t="shared" si="507"/>
        <v>plays</v>
      </c>
      <c r="S4041" s="10">
        <f t="shared" si="508"/>
        <v>42305.462581018517</v>
      </c>
      <c r="T4041" s="10">
        <f t="shared" si="509"/>
        <v>42339.040972222218</v>
      </c>
      <c r="U4041" s="11">
        <f t="shared" si="510"/>
        <v>2015</v>
      </c>
      <c r="V4041" t="str">
        <f t="shared" si="511"/>
        <v>Oct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5"/>
        <v>31.25</v>
      </c>
      <c r="P4042" s="5">
        <f t="shared" si="504"/>
        <v>1250</v>
      </c>
      <c r="Q4042" t="str">
        <f t="shared" si="506"/>
        <v>theater</v>
      </c>
      <c r="R4042" t="str">
        <f t="shared" si="507"/>
        <v>plays</v>
      </c>
      <c r="S4042" s="10">
        <f t="shared" si="508"/>
        <v>42144.023194444446</v>
      </c>
      <c r="T4042" s="10">
        <f t="shared" si="509"/>
        <v>42202.916666666664</v>
      </c>
      <c r="U4042" s="11">
        <f t="shared" si="510"/>
        <v>2015</v>
      </c>
      <c r="V4042" t="str">
        <f t="shared" si="511"/>
        <v>May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5"/>
        <v>0.42</v>
      </c>
      <c r="P4043" s="5">
        <f t="shared" si="504"/>
        <v>10.5</v>
      </c>
      <c r="Q4043" t="str">
        <f t="shared" si="506"/>
        <v>theater</v>
      </c>
      <c r="R4043" t="str">
        <f t="shared" si="507"/>
        <v>plays</v>
      </c>
      <c r="S4043" s="10">
        <f t="shared" si="508"/>
        <v>42559.265671296293</v>
      </c>
      <c r="T4043" s="10">
        <f t="shared" si="509"/>
        <v>42619.265671296293</v>
      </c>
      <c r="U4043" s="11">
        <f t="shared" si="510"/>
        <v>2016</v>
      </c>
      <c r="V4043" t="str">
        <f t="shared" si="511"/>
        <v>Jul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5"/>
        <v>0.21</v>
      </c>
      <c r="P4044" s="5">
        <f t="shared" si="504"/>
        <v>7</v>
      </c>
      <c r="Q4044" t="str">
        <f t="shared" si="506"/>
        <v>theater</v>
      </c>
      <c r="R4044" t="str">
        <f t="shared" si="507"/>
        <v>plays</v>
      </c>
      <c r="S4044" s="10">
        <f t="shared" si="508"/>
        <v>41994.875740740739</v>
      </c>
      <c r="T4044" s="10">
        <f t="shared" si="509"/>
        <v>42024.594444444439</v>
      </c>
      <c r="U4044" s="11">
        <f t="shared" si="510"/>
        <v>2014</v>
      </c>
      <c r="V4044" t="str">
        <f t="shared" si="511"/>
        <v>Dec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5"/>
        <v>0</v>
      </c>
      <c r="P4045" s="5">
        <f t="shared" si="504"/>
        <v>0</v>
      </c>
      <c r="Q4045" t="str">
        <f t="shared" si="506"/>
        <v>theater</v>
      </c>
      <c r="R4045" t="str">
        <f t="shared" si="507"/>
        <v>plays</v>
      </c>
      <c r="S4045" s="10">
        <f t="shared" si="508"/>
        <v>41948.749131944445</v>
      </c>
      <c r="T4045" s="10">
        <f t="shared" si="509"/>
        <v>41963.749131944445</v>
      </c>
      <c r="U4045" s="11">
        <f t="shared" si="510"/>
        <v>2014</v>
      </c>
      <c r="V4045" t="str">
        <f t="shared" si="511"/>
        <v>Nov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5"/>
        <v>37.5</v>
      </c>
      <c r="P4046" s="5">
        <f t="shared" si="504"/>
        <v>56.25</v>
      </c>
      <c r="Q4046" t="str">
        <f t="shared" si="506"/>
        <v>theater</v>
      </c>
      <c r="R4046" t="str">
        <f t="shared" si="507"/>
        <v>plays</v>
      </c>
      <c r="S4046" s="10">
        <f t="shared" si="508"/>
        <v>42074.011365740742</v>
      </c>
      <c r="T4046" s="10">
        <f t="shared" si="509"/>
        <v>42103.999999999993</v>
      </c>
      <c r="U4046" s="11">
        <f t="shared" si="510"/>
        <v>2015</v>
      </c>
      <c r="V4046" t="str">
        <f t="shared" si="511"/>
        <v>Mar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5"/>
        <v>0.02</v>
      </c>
      <c r="P4047" s="5">
        <f t="shared" si="504"/>
        <v>1</v>
      </c>
      <c r="Q4047" t="str">
        <f t="shared" si="506"/>
        <v>theater</v>
      </c>
      <c r="R4047" t="str">
        <f t="shared" si="507"/>
        <v>plays</v>
      </c>
      <c r="S4047" s="10">
        <f t="shared" si="508"/>
        <v>41841.992928240739</v>
      </c>
      <c r="T4047" s="10">
        <f t="shared" si="509"/>
        <v>41871.992928240739</v>
      </c>
      <c r="U4047" s="11">
        <f t="shared" si="510"/>
        <v>2014</v>
      </c>
      <c r="V4047" t="str">
        <f t="shared" si="511"/>
        <v>Jul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5"/>
        <v>8.2142857142857135</v>
      </c>
      <c r="P4048" s="5">
        <f t="shared" si="504"/>
        <v>38.333333333333336</v>
      </c>
      <c r="Q4048" t="str">
        <f t="shared" si="506"/>
        <v>theater</v>
      </c>
      <c r="R4048" t="str">
        <f t="shared" si="507"/>
        <v>plays</v>
      </c>
      <c r="S4048" s="10">
        <f t="shared" si="508"/>
        <v>41904.442245370366</v>
      </c>
      <c r="T4048" s="10">
        <f t="shared" si="509"/>
        <v>41934.442245370366</v>
      </c>
      <c r="U4048" s="11">
        <f t="shared" si="510"/>
        <v>2014</v>
      </c>
      <c r="V4048" t="str">
        <f t="shared" si="511"/>
        <v>Sep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5"/>
        <v>2.1999999999999997</v>
      </c>
      <c r="P4049" s="5">
        <f t="shared" si="504"/>
        <v>27.5</v>
      </c>
      <c r="Q4049" t="str">
        <f t="shared" si="506"/>
        <v>theater</v>
      </c>
      <c r="R4049" t="str">
        <f t="shared" si="507"/>
        <v>plays</v>
      </c>
      <c r="S4049" s="10">
        <f t="shared" si="508"/>
        <v>41990.814155092587</v>
      </c>
      <c r="T4049" s="10">
        <f t="shared" si="509"/>
        <v>42014.833333333336</v>
      </c>
      <c r="U4049" s="11">
        <f t="shared" si="510"/>
        <v>2014</v>
      </c>
      <c r="V4049" t="str">
        <f t="shared" si="511"/>
        <v>Dec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5"/>
        <v>17.652941176470588</v>
      </c>
      <c r="P4050" s="5">
        <f t="shared" si="504"/>
        <v>32.978021978021978</v>
      </c>
      <c r="Q4050" t="str">
        <f t="shared" si="506"/>
        <v>theater</v>
      </c>
      <c r="R4050" t="str">
        <f t="shared" si="507"/>
        <v>plays</v>
      </c>
      <c r="S4050" s="10">
        <f t="shared" si="508"/>
        <v>42436.300775462958</v>
      </c>
      <c r="T4050" s="10">
        <f t="shared" si="509"/>
        <v>42471.259108796294</v>
      </c>
      <c r="U4050" s="11">
        <f t="shared" si="510"/>
        <v>2016</v>
      </c>
      <c r="V4050" t="str">
        <f t="shared" si="511"/>
        <v>Mar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5"/>
        <v>0.08</v>
      </c>
      <c r="P4051" s="5">
        <f t="shared" si="504"/>
        <v>16</v>
      </c>
      <c r="Q4051" t="str">
        <f t="shared" si="506"/>
        <v>theater</v>
      </c>
      <c r="R4051" t="str">
        <f t="shared" si="507"/>
        <v>plays</v>
      </c>
      <c r="S4051" s="10">
        <f t="shared" si="508"/>
        <v>42169.750173611108</v>
      </c>
      <c r="T4051" s="10">
        <f t="shared" si="509"/>
        <v>42199.750173611108</v>
      </c>
      <c r="U4051" s="11">
        <f t="shared" si="510"/>
        <v>2015</v>
      </c>
      <c r="V4051" t="str">
        <f t="shared" si="511"/>
        <v>Jun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5"/>
        <v>6.6666666666666666E-2</v>
      </c>
      <c r="P4052" s="5">
        <f t="shared" si="504"/>
        <v>1</v>
      </c>
      <c r="Q4052" t="str">
        <f t="shared" si="506"/>
        <v>theater</v>
      </c>
      <c r="R4052" t="str">
        <f t="shared" si="507"/>
        <v>plays</v>
      </c>
      <c r="S4052" s="10">
        <f t="shared" si="508"/>
        <v>41905.428136574068</v>
      </c>
      <c r="T4052" s="10">
        <f t="shared" si="509"/>
        <v>41935.428136574068</v>
      </c>
      <c r="U4052" s="11">
        <f t="shared" si="510"/>
        <v>2014</v>
      </c>
      <c r="V4052" t="str">
        <f t="shared" si="511"/>
        <v>Sep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5"/>
        <v>0</v>
      </c>
      <c r="P4053" s="5">
        <f t="shared" si="504"/>
        <v>0</v>
      </c>
      <c r="Q4053" t="str">
        <f t="shared" si="506"/>
        <v>theater</v>
      </c>
      <c r="R4053" t="str">
        <f t="shared" si="507"/>
        <v>plays</v>
      </c>
      <c r="S4053" s="10">
        <f t="shared" si="508"/>
        <v>41761.601817129631</v>
      </c>
      <c r="T4053" s="10">
        <f t="shared" si="509"/>
        <v>41768.078472222223</v>
      </c>
      <c r="U4053" s="11">
        <f t="shared" si="510"/>
        <v>2014</v>
      </c>
      <c r="V4053" t="str">
        <f t="shared" si="511"/>
        <v>May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5"/>
        <v>37.533333333333339</v>
      </c>
      <c r="P4054" s="5">
        <f t="shared" si="504"/>
        <v>86.615384615384613</v>
      </c>
      <c r="Q4054" t="str">
        <f t="shared" si="506"/>
        <v>theater</v>
      </c>
      <c r="R4054" t="str">
        <f t="shared" si="507"/>
        <v>plays</v>
      </c>
      <c r="S4054" s="10">
        <f t="shared" si="508"/>
        <v>41865.670324074068</v>
      </c>
      <c r="T4054" s="10">
        <f t="shared" si="509"/>
        <v>41925.670324074068</v>
      </c>
      <c r="U4054" s="11">
        <f t="shared" si="510"/>
        <v>2014</v>
      </c>
      <c r="V4054" t="str">
        <f t="shared" si="511"/>
        <v>Aug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5"/>
        <v>22</v>
      </c>
      <c r="P4055" s="5">
        <f t="shared" si="504"/>
        <v>55</v>
      </c>
      <c r="Q4055" t="str">
        <f t="shared" si="506"/>
        <v>theater</v>
      </c>
      <c r="R4055" t="str">
        <f t="shared" si="507"/>
        <v>plays</v>
      </c>
      <c r="S4055" s="10">
        <f t="shared" si="508"/>
        <v>41928.481805555552</v>
      </c>
      <c r="T4055" s="10">
        <f t="shared" si="509"/>
        <v>41958.624999999993</v>
      </c>
      <c r="U4055" s="11">
        <f t="shared" si="510"/>
        <v>2014</v>
      </c>
      <c r="V4055" t="str">
        <f t="shared" si="511"/>
        <v>Oct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5"/>
        <v>0</v>
      </c>
      <c r="P4056" s="5">
        <f t="shared" si="504"/>
        <v>0</v>
      </c>
      <c r="Q4056" t="str">
        <f t="shared" si="506"/>
        <v>theater</v>
      </c>
      <c r="R4056" t="str">
        <f t="shared" si="507"/>
        <v>plays</v>
      </c>
      <c r="S4056" s="10">
        <f t="shared" si="508"/>
        <v>42613.632928240739</v>
      </c>
      <c r="T4056" s="10">
        <f t="shared" si="509"/>
        <v>42643.958333333336</v>
      </c>
      <c r="U4056" s="11">
        <f t="shared" si="510"/>
        <v>2016</v>
      </c>
      <c r="V4056" t="str">
        <f t="shared" si="511"/>
        <v>Aug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5"/>
        <v>17.62</v>
      </c>
      <c r="P4057" s="5">
        <f t="shared" si="504"/>
        <v>41.952380952380949</v>
      </c>
      <c r="Q4057" t="str">
        <f t="shared" si="506"/>
        <v>theater</v>
      </c>
      <c r="R4057" t="str">
        <f t="shared" si="507"/>
        <v>plays</v>
      </c>
      <c r="S4057" s="10">
        <f t="shared" si="508"/>
        <v>41779.44017361111</v>
      </c>
      <c r="T4057" s="10">
        <f t="shared" si="509"/>
        <v>41809.44017361111</v>
      </c>
      <c r="U4057" s="11">
        <f t="shared" si="510"/>
        <v>2014</v>
      </c>
      <c r="V4057" t="str">
        <f t="shared" si="511"/>
        <v>May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5"/>
        <v>53</v>
      </c>
      <c r="P4058" s="5">
        <f t="shared" si="504"/>
        <v>88.333333333333329</v>
      </c>
      <c r="Q4058" t="str">
        <f t="shared" si="506"/>
        <v>theater</v>
      </c>
      <c r="R4058" t="str">
        <f t="shared" si="507"/>
        <v>plays</v>
      </c>
      <c r="S4058" s="10">
        <f t="shared" si="508"/>
        <v>42534.724988425929</v>
      </c>
      <c r="T4058" s="10">
        <f t="shared" si="509"/>
        <v>42554.624305555553</v>
      </c>
      <c r="U4058" s="11">
        <f t="shared" si="510"/>
        <v>2016</v>
      </c>
      <c r="V4058" t="str">
        <f t="shared" si="511"/>
        <v>Jun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5"/>
        <v>22.142857142857142</v>
      </c>
      <c r="P4059" s="5">
        <f t="shared" si="504"/>
        <v>129.16666666666666</v>
      </c>
      <c r="Q4059" t="str">
        <f t="shared" si="506"/>
        <v>theater</v>
      </c>
      <c r="R4059" t="str">
        <f t="shared" si="507"/>
        <v>plays</v>
      </c>
      <c r="S4059" s="10">
        <f t="shared" si="508"/>
        <v>42310.760185185187</v>
      </c>
      <c r="T4059" s="10">
        <f t="shared" si="509"/>
        <v>42333.749999999993</v>
      </c>
      <c r="U4059" s="11">
        <f t="shared" si="510"/>
        <v>2015</v>
      </c>
      <c r="V4059" t="str">
        <f t="shared" si="511"/>
        <v>Nov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5"/>
        <v>2.5333333333333332</v>
      </c>
      <c r="P4060" s="5">
        <f t="shared" si="504"/>
        <v>23.75</v>
      </c>
      <c r="Q4060" t="str">
        <f t="shared" si="506"/>
        <v>theater</v>
      </c>
      <c r="R4060" t="str">
        <f t="shared" si="507"/>
        <v>plays</v>
      </c>
      <c r="S4060" s="10">
        <f t="shared" si="508"/>
        <v>42445.852361111109</v>
      </c>
      <c r="T4060" s="10">
        <f t="shared" si="509"/>
        <v>42460.957638888889</v>
      </c>
      <c r="U4060" s="11">
        <f t="shared" si="510"/>
        <v>2016</v>
      </c>
      <c r="V4060" t="str">
        <f t="shared" si="511"/>
        <v>Mar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5"/>
        <v>2.5</v>
      </c>
      <c r="P4061" s="5">
        <f t="shared" si="504"/>
        <v>35.714285714285715</v>
      </c>
      <c r="Q4061" t="str">
        <f t="shared" si="506"/>
        <v>theater</v>
      </c>
      <c r="R4061" t="str">
        <f t="shared" si="507"/>
        <v>plays</v>
      </c>
      <c r="S4061" s="10">
        <f t="shared" si="508"/>
        <v>41866.432314814811</v>
      </c>
      <c r="T4061" s="10">
        <f t="shared" si="509"/>
        <v>41897.916666666664</v>
      </c>
      <c r="U4061" s="11">
        <f t="shared" si="510"/>
        <v>2014</v>
      </c>
      <c r="V4061" t="str">
        <f t="shared" si="511"/>
        <v>Aug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5"/>
        <v>2.85</v>
      </c>
      <c r="P4062" s="5">
        <f t="shared" si="504"/>
        <v>57</v>
      </c>
      <c r="Q4062" t="str">
        <f t="shared" si="506"/>
        <v>theater</v>
      </c>
      <c r="R4062" t="str">
        <f t="shared" si="507"/>
        <v>plays</v>
      </c>
      <c r="S4062" s="10">
        <f t="shared" si="508"/>
        <v>41779.486759259256</v>
      </c>
      <c r="T4062" s="10">
        <f t="shared" si="509"/>
        <v>41813.458333333328</v>
      </c>
      <c r="U4062" s="11">
        <f t="shared" si="510"/>
        <v>2014</v>
      </c>
      <c r="V4062" t="str">
        <f t="shared" si="511"/>
        <v>May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5"/>
        <v>0</v>
      </c>
      <c r="P4063" s="5">
        <f t="shared" si="504"/>
        <v>0</v>
      </c>
      <c r="Q4063" t="str">
        <f t="shared" si="506"/>
        <v>theater</v>
      </c>
      <c r="R4063" t="str">
        <f t="shared" si="507"/>
        <v>plays</v>
      </c>
      <c r="S4063" s="10">
        <f t="shared" si="508"/>
        <v>42420.933136574073</v>
      </c>
      <c r="T4063" s="10">
        <f t="shared" si="509"/>
        <v>42480.891469907401</v>
      </c>
      <c r="U4063" s="11">
        <f t="shared" si="510"/>
        <v>2016</v>
      </c>
      <c r="V4063" t="str">
        <f t="shared" si="511"/>
        <v>Feb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5"/>
        <v>2.4500000000000002</v>
      </c>
      <c r="P4064" s="5">
        <f t="shared" si="504"/>
        <v>163.33333333333334</v>
      </c>
      <c r="Q4064" t="str">
        <f t="shared" si="506"/>
        <v>theater</v>
      </c>
      <c r="R4064" t="str">
        <f t="shared" si="507"/>
        <v>plays</v>
      </c>
      <c r="S4064" s="10">
        <f t="shared" si="508"/>
        <v>42523.530879629623</v>
      </c>
      <c r="T4064" s="10">
        <f t="shared" si="509"/>
        <v>42553.530879629623</v>
      </c>
      <c r="U4064" s="11">
        <f t="shared" si="510"/>
        <v>2016</v>
      </c>
      <c r="V4064" t="str">
        <f t="shared" si="511"/>
        <v>Jun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5"/>
        <v>1.4210526315789473</v>
      </c>
      <c r="P4065" s="5">
        <f t="shared" si="504"/>
        <v>15</v>
      </c>
      <c r="Q4065" t="str">
        <f t="shared" si="506"/>
        <v>theater</v>
      </c>
      <c r="R4065" t="str">
        <f t="shared" si="507"/>
        <v>plays</v>
      </c>
      <c r="S4065" s="10">
        <f t="shared" si="508"/>
        <v>41787.473194444443</v>
      </c>
      <c r="T4065" s="10">
        <f t="shared" si="509"/>
        <v>41817.473194444443</v>
      </c>
      <c r="U4065" s="11">
        <f t="shared" si="510"/>
        <v>2014</v>
      </c>
      <c r="V4065" t="str">
        <f t="shared" si="511"/>
        <v>May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5"/>
        <v>19.25</v>
      </c>
      <c r="P4066" s="5">
        <f t="shared" si="504"/>
        <v>64.166666666666671</v>
      </c>
      <c r="Q4066" t="str">
        <f t="shared" si="506"/>
        <v>theater</v>
      </c>
      <c r="R4066" t="str">
        <f t="shared" si="507"/>
        <v>plays</v>
      </c>
      <c r="S4066" s="10">
        <f t="shared" si="508"/>
        <v>42093.379930555551</v>
      </c>
      <c r="T4066" s="10">
        <f t="shared" si="509"/>
        <v>42123.379930555551</v>
      </c>
      <c r="U4066" s="11">
        <f t="shared" si="510"/>
        <v>2015</v>
      </c>
      <c r="V4066" t="str">
        <f t="shared" si="511"/>
        <v>Mar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5"/>
        <v>0.67500000000000004</v>
      </c>
      <c r="P4067" s="5">
        <f t="shared" si="504"/>
        <v>6.75</v>
      </c>
      <c r="Q4067" t="str">
        <f t="shared" si="506"/>
        <v>theater</v>
      </c>
      <c r="R4067" t="str">
        <f t="shared" si="507"/>
        <v>plays</v>
      </c>
      <c r="S4067" s="10">
        <f t="shared" si="508"/>
        <v>41833.74318287037</v>
      </c>
      <c r="T4067" s="10">
        <f t="shared" si="509"/>
        <v>41863.74318287037</v>
      </c>
      <c r="U4067" s="11">
        <f t="shared" si="510"/>
        <v>2014</v>
      </c>
      <c r="V4067" t="str">
        <f t="shared" si="511"/>
        <v>Jul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5"/>
        <v>0.16666666666666669</v>
      </c>
      <c r="P4068" s="5">
        <f t="shared" si="504"/>
        <v>25</v>
      </c>
      <c r="Q4068" t="str">
        <f t="shared" si="506"/>
        <v>theater</v>
      </c>
      <c r="R4068" t="str">
        <f t="shared" si="507"/>
        <v>plays</v>
      </c>
      <c r="S4068" s="10">
        <f t="shared" si="508"/>
        <v>42478.830879629626</v>
      </c>
      <c r="T4068" s="10">
        <f t="shared" si="509"/>
        <v>42508.830879629626</v>
      </c>
      <c r="U4068" s="11">
        <f t="shared" si="510"/>
        <v>2016</v>
      </c>
      <c r="V4068" t="str">
        <f t="shared" si="511"/>
        <v>Apr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5"/>
        <v>60.9</v>
      </c>
      <c r="P4069" s="5">
        <f t="shared" si="504"/>
        <v>179.11764705882354</v>
      </c>
      <c r="Q4069" t="str">
        <f t="shared" si="506"/>
        <v>theater</v>
      </c>
      <c r="R4069" t="str">
        <f t="shared" si="507"/>
        <v>plays</v>
      </c>
      <c r="S4069" s="10">
        <f t="shared" si="508"/>
        <v>42234.909143518518</v>
      </c>
      <c r="T4069" s="10">
        <f t="shared" si="509"/>
        <v>42274.909143518518</v>
      </c>
      <c r="U4069" s="11">
        <f t="shared" si="510"/>
        <v>2015</v>
      </c>
      <c r="V4069" t="str">
        <f t="shared" si="511"/>
        <v>Aug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5"/>
        <v>1</v>
      </c>
      <c r="P4070" s="5">
        <f t="shared" si="504"/>
        <v>34.950000000000003</v>
      </c>
      <c r="Q4070" t="str">
        <f t="shared" si="506"/>
        <v>theater</v>
      </c>
      <c r="R4070" t="str">
        <f t="shared" si="507"/>
        <v>plays</v>
      </c>
      <c r="S4070" s="10">
        <f t="shared" si="508"/>
        <v>42718.755266203698</v>
      </c>
      <c r="T4070" s="10">
        <f t="shared" si="509"/>
        <v>42748.753472222219</v>
      </c>
      <c r="U4070" s="11">
        <f t="shared" si="510"/>
        <v>2016</v>
      </c>
      <c r="V4070" t="str">
        <f t="shared" si="511"/>
        <v>Dec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5"/>
        <v>34.4</v>
      </c>
      <c r="P4071" s="5">
        <f t="shared" si="504"/>
        <v>33.07692307692308</v>
      </c>
      <c r="Q4071" t="str">
        <f t="shared" si="506"/>
        <v>theater</v>
      </c>
      <c r="R4071" t="str">
        <f t="shared" si="507"/>
        <v>plays</v>
      </c>
      <c r="S4071" s="10">
        <f t="shared" si="508"/>
        <v>42022.453194444439</v>
      </c>
      <c r="T4071" s="10">
        <f t="shared" si="509"/>
        <v>42063.291666666664</v>
      </c>
      <c r="U4071" s="11">
        <f t="shared" si="510"/>
        <v>2015</v>
      </c>
      <c r="V4071" t="str">
        <f t="shared" si="511"/>
        <v>Jan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5"/>
        <v>16.5</v>
      </c>
      <c r="P4072" s="5">
        <f t="shared" si="504"/>
        <v>27.5</v>
      </c>
      <c r="Q4072" t="str">
        <f t="shared" si="506"/>
        <v>theater</v>
      </c>
      <c r="R4072" t="str">
        <f t="shared" si="507"/>
        <v>plays</v>
      </c>
      <c r="S4072" s="10">
        <f t="shared" si="508"/>
        <v>42031.458564814813</v>
      </c>
      <c r="T4072" s="10">
        <f t="shared" si="509"/>
        <v>42063.916666666664</v>
      </c>
      <c r="U4072" s="11">
        <f t="shared" si="510"/>
        <v>2015</v>
      </c>
      <c r="V4072" t="str">
        <f t="shared" si="511"/>
        <v>Jan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5"/>
        <v>0</v>
      </c>
      <c r="P4073" s="5">
        <f t="shared" si="504"/>
        <v>0</v>
      </c>
      <c r="Q4073" t="str">
        <f t="shared" si="506"/>
        <v>theater</v>
      </c>
      <c r="R4073" t="str">
        <f t="shared" si="507"/>
        <v>plays</v>
      </c>
      <c r="S4073" s="10">
        <f t="shared" si="508"/>
        <v>42700.59642361111</v>
      </c>
      <c r="T4073" s="10">
        <f t="shared" si="509"/>
        <v>42730.59642361111</v>
      </c>
      <c r="U4073" s="11">
        <f t="shared" si="510"/>
        <v>2016</v>
      </c>
      <c r="V4073" t="str">
        <f t="shared" si="511"/>
        <v>Nov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5"/>
        <v>0.4</v>
      </c>
      <c r="P4074" s="5">
        <f t="shared" si="504"/>
        <v>2</v>
      </c>
      <c r="Q4074" t="str">
        <f t="shared" si="506"/>
        <v>theater</v>
      </c>
      <c r="R4074" t="str">
        <f t="shared" si="507"/>
        <v>plays</v>
      </c>
      <c r="S4074" s="10">
        <f t="shared" si="508"/>
        <v>41812.566099537034</v>
      </c>
      <c r="T4074" s="10">
        <f t="shared" si="509"/>
        <v>41872.566099537034</v>
      </c>
      <c r="U4074" s="11">
        <f t="shared" si="510"/>
        <v>2014</v>
      </c>
      <c r="V4074" t="str">
        <f t="shared" si="511"/>
        <v>Jun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5"/>
        <v>1.0571428571428572</v>
      </c>
      <c r="P4075" s="5">
        <f t="shared" si="504"/>
        <v>18.5</v>
      </c>
      <c r="Q4075" t="str">
        <f t="shared" si="506"/>
        <v>theater</v>
      </c>
      <c r="R4075" t="str">
        <f t="shared" si="507"/>
        <v>plays</v>
      </c>
      <c r="S4075" s="10">
        <f t="shared" si="508"/>
        <v>42078.136875000004</v>
      </c>
      <c r="T4075" s="10">
        <f t="shared" si="509"/>
        <v>42132.958333333336</v>
      </c>
      <c r="U4075" s="11">
        <f t="shared" si="510"/>
        <v>2015</v>
      </c>
      <c r="V4075" t="str">
        <f t="shared" si="511"/>
        <v>Mar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5"/>
        <v>26.727272727272727</v>
      </c>
      <c r="P4076" s="5">
        <f t="shared" si="504"/>
        <v>35</v>
      </c>
      <c r="Q4076" t="str">
        <f t="shared" si="506"/>
        <v>theater</v>
      </c>
      <c r="R4076" t="str">
        <f t="shared" si="507"/>
        <v>plays</v>
      </c>
      <c r="S4076" s="10">
        <f t="shared" si="508"/>
        <v>42283.344618055555</v>
      </c>
      <c r="T4076" s="10">
        <f t="shared" si="509"/>
        <v>42313.386284722219</v>
      </c>
      <c r="U4076" s="11">
        <f t="shared" si="510"/>
        <v>2015</v>
      </c>
      <c r="V4076" t="str">
        <f t="shared" si="511"/>
        <v>Oct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5"/>
        <v>28.799999999999997</v>
      </c>
      <c r="P4077" s="5">
        <f t="shared" si="504"/>
        <v>44.307692307692307</v>
      </c>
      <c r="Q4077" t="str">
        <f t="shared" si="506"/>
        <v>theater</v>
      </c>
      <c r="R4077" t="str">
        <f t="shared" si="507"/>
        <v>plays</v>
      </c>
      <c r="S4077" s="10">
        <f t="shared" si="508"/>
        <v>41778.837604166663</v>
      </c>
      <c r="T4077" s="10">
        <f t="shared" si="509"/>
        <v>41820.519444444442</v>
      </c>
      <c r="U4077" s="11">
        <f t="shared" si="510"/>
        <v>2014</v>
      </c>
      <c r="V4077" t="str">
        <f t="shared" si="511"/>
        <v>May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5"/>
        <v>0</v>
      </c>
      <c r="P4078" s="5">
        <f t="shared" si="504"/>
        <v>0</v>
      </c>
      <c r="Q4078" t="str">
        <f t="shared" si="506"/>
        <v>theater</v>
      </c>
      <c r="R4078" t="str">
        <f t="shared" si="507"/>
        <v>plays</v>
      </c>
      <c r="S4078" s="10">
        <f t="shared" si="508"/>
        <v>41905.587372685186</v>
      </c>
      <c r="T4078" s="10">
        <f t="shared" si="509"/>
        <v>41933.618749999994</v>
      </c>
      <c r="U4078" s="11">
        <f t="shared" si="510"/>
        <v>2014</v>
      </c>
      <c r="V4078" t="str">
        <f t="shared" si="511"/>
        <v>Sep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5"/>
        <v>8.9</v>
      </c>
      <c r="P4079" s="5">
        <f t="shared" si="504"/>
        <v>222.5</v>
      </c>
      <c r="Q4079" t="str">
        <f t="shared" si="506"/>
        <v>theater</v>
      </c>
      <c r="R4079" t="str">
        <f t="shared" si="507"/>
        <v>plays</v>
      </c>
      <c r="S4079" s="10">
        <f t="shared" si="508"/>
        <v>42695.502245370364</v>
      </c>
      <c r="T4079" s="10">
        <f t="shared" si="509"/>
        <v>42725.502245370364</v>
      </c>
      <c r="U4079" s="11">
        <f t="shared" si="510"/>
        <v>2016</v>
      </c>
      <c r="V4079" t="str">
        <f t="shared" si="511"/>
        <v>Nov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5"/>
        <v>0</v>
      </c>
      <c r="P4080" s="5">
        <f t="shared" si="504"/>
        <v>0</v>
      </c>
      <c r="Q4080" t="str">
        <f t="shared" si="506"/>
        <v>theater</v>
      </c>
      <c r="R4080" t="str">
        <f t="shared" si="507"/>
        <v>plays</v>
      </c>
      <c r="S4080" s="10">
        <f t="shared" si="508"/>
        <v>42732.579189814809</v>
      </c>
      <c r="T4080" s="10">
        <f t="shared" si="509"/>
        <v>42762.579189814809</v>
      </c>
      <c r="U4080" s="11">
        <f t="shared" si="510"/>
        <v>2016</v>
      </c>
      <c r="V4080" t="str">
        <f t="shared" si="511"/>
        <v>Dec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5"/>
        <v>0.16666666666666669</v>
      </c>
      <c r="P4081" s="5">
        <f t="shared" si="504"/>
        <v>5</v>
      </c>
      <c r="Q4081" t="str">
        <f t="shared" si="506"/>
        <v>theater</v>
      </c>
      <c r="R4081" t="str">
        <f t="shared" si="507"/>
        <v>plays</v>
      </c>
      <c r="S4081" s="10">
        <f t="shared" si="508"/>
        <v>42510.730567129627</v>
      </c>
      <c r="T4081" s="10">
        <f t="shared" si="509"/>
        <v>42540.730567129627</v>
      </c>
      <c r="U4081" s="11">
        <f t="shared" si="510"/>
        <v>2016</v>
      </c>
      <c r="V4081" t="str">
        <f t="shared" si="511"/>
        <v>May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5"/>
        <v>0</v>
      </c>
      <c r="P4082" s="5">
        <f t="shared" si="504"/>
        <v>0</v>
      </c>
      <c r="Q4082" t="str">
        <f t="shared" si="506"/>
        <v>theater</v>
      </c>
      <c r="R4082" t="str">
        <f t="shared" si="507"/>
        <v>plays</v>
      </c>
      <c r="S4082" s="10">
        <f t="shared" si="508"/>
        <v>42511.489768518521</v>
      </c>
      <c r="T4082" s="10">
        <f t="shared" si="509"/>
        <v>42535.57916666667</v>
      </c>
      <c r="U4082" s="11">
        <f t="shared" si="510"/>
        <v>2016</v>
      </c>
      <c r="V4082" t="str">
        <f t="shared" si="511"/>
        <v>May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5"/>
        <v>15.737410071942445</v>
      </c>
      <c r="P4083" s="5">
        <f t="shared" si="504"/>
        <v>29.166666666666668</v>
      </c>
      <c r="Q4083" t="str">
        <f t="shared" si="506"/>
        <v>theater</v>
      </c>
      <c r="R4083" t="str">
        <f t="shared" si="507"/>
        <v>plays</v>
      </c>
      <c r="S4083" s="10">
        <f t="shared" si="508"/>
        <v>42041.372974537029</v>
      </c>
      <c r="T4083" s="10">
        <f t="shared" si="509"/>
        <v>42071.331307870372</v>
      </c>
      <c r="U4083" s="11">
        <f t="shared" si="510"/>
        <v>2015</v>
      </c>
      <c r="V4083" t="str">
        <f t="shared" si="511"/>
        <v>Feb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5"/>
        <v>2</v>
      </c>
      <c r="P4084" s="5">
        <f t="shared" si="504"/>
        <v>1.5</v>
      </c>
      <c r="Q4084" t="str">
        <f t="shared" si="506"/>
        <v>theater</v>
      </c>
      <c r="R4084" t="str">
        <f t="shared" si="507"/>
        <v>plays</v>
      </c>
      <c r="S4084" s="10">
        <f t="shared" si="508"/>
        <v>42306.980937499997</v>
      </c>
      <c r="T4084" s="10">
        <f t="shared" si="509"/>
        <v>42322.749999999993</v>
      </c>
      <c r="U4084" s="11">
        <f t="shared" si="510"/>
        <v>2015</v>
      </c>
      <c r="V4084" t="str">
        <f t="shared" si="511"/>
        <v>Oct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5"/>
        <v>21.685714285714287</v>
      </c>
      <c r="P4085" s="5">
        <f t="shared" si="504"/>
        <v>126.5</v>
      </c>
      <c r="Q4085" t="str">
        <f t="shared" si="506"/>
        <v>theater</v>
      </c>
      <c r="R4085" t="str">
        <f t="shared" si="507"/>
        <v>plays</v>
      </c>
      <c r="S4085" s="10">
        <f t="shared" si="508"/>
        <v>42353.553425925922</v>
      </c>
      <c r="T4085" s="10">
        <f t="shared" si="509"/>
        <v>42383.553425925922</v>
      </c>
      <c r="U4085" s="11">
        <f t="shared" si="510"/>
        <v>2015</v>
      </c>
      <c r="V4085" t="str">
        <f t="shared" si="511"/>
        <v>Dec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5"/>
        <v>0.33333333333333337</v>
      </c>
      <c r="P4086" s="5">
        <f t="shared" si="504"/>
        <v>10</v>
      </c>
      <c r="Q4086" t="str">
        <f t="shared" si="506"/>
        <v>theater</v>
      </c>
      <c r="R4086" t="str">
        <f t="shared" si="507"/>
        <v>plays</v>
      </c>
      <c r="S4086" s="10">
        <f t="shared" si="508"/>
        <v>42622.228078703702</v>
      </c>
      <c r="T4086" s="10">
        <f t="shared" si="509"/>
        <v>42652.228078703702</v>
      </c>
      <c r="U4086" s="11">
        <f t="shared" si="510"/>
        <v>2016</v>
      </c>
      <c r="V4086" t="str">
        <f t="shared" si="511"/>
        <v>Sep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5"/>
        <v>0.2857142857142857</v>
      </c>
      <c r="P4087" s="5">
        <f t="shared" si="504"/>
        <v>10</v>
      </c>
      <c r="Q4087" t="str">
        <f t="shared" si="506"/>
        <v>theater</v>
      </c>
      <c r="R4087" t="str">
        <f t="shared" si="507"/>
        <v>plays</v>
      </c>
      <c r="S4087" s="10">
        <f t="shared" si="508"/>
        <v>42058.395543981482</v>
      </c>
      <c r="T4087" s="10">
        <f t="shared" si="509"/>
        <v>42086.957638888889</v>
      </c>
      <c r="U4087" s="11">
        <f t="shared" si="510"/>
        <v>2015</v>
      </c>
      <c r="V4087" t="str">
        <f t="shared" si="511"/>
        <v>Feb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5"/>
        <v>4.7</v>
      </c>
      <c r="P4088" s="5">
        <f t="shared" si="504"/>
        <v>9.4</v>
      </c>
      <c r="Q4088" t="str">
        <f t="shared" si="506"/>
        <v>theater</v>
      </c>
      <c r="R4088" t="str">
        <f t="shared" si="507"/>
        <v>plays</v>
      </c>
      <c r="S4088" s="10">
        <f t="shared" si="508"/>
        <v>42304.732627314814</v>
      </c>
      <c r="T4088" s="10">
        <f t="shared" si="509"/>
        <v>42328.958333333336</v>
      </c>
      <c r="U4088" s="11">
        <f t="shared" si="510"/>
        <v>2015</v>
      </c>
      <c r="V4088" t="str">
        <f t="shared" si="511"/>
        <v>Oct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5"/>
        <v>0</v>
      </c>
      <c r="P4089" s="5">
        <f t="shared" si="504"/>
        <v>0</v>
      </c>
      <c r="Q4089" t="str">
        <f t="shared" si="506"/>
        <v>theater</v>
      </c>
      <c r="R4089" t="str">
        <f t="shared" si="507"/>
        <v>plays</v>
      </c>
      <c r="S4089" s="10">
        <f t="shared" si="508"/>
        <v>42538.53456018518</v>
      </c>
      <c r="T4089" s="10">
        <f t="shared" si="509"/>
        <v>42568.53456018518</v>
      </c>
      <c r="U4089" s="11">
        <f t="shared" si="510"/>
        <v>2016</v>
      </c>
      <c r="V4089" t="str">
        <f t="shared" si="511"/>
        <v>Jun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5"/>
        <v>10.8</v>
      </c>
      <c r="P4090" s="5">
        <f t="shared" si="504"/>
        <v>72</v>
      </c>
      <c r="Q4090" t="str">
        <f t="shared" si="506"/>
        <v>theater</v>
      </c>
      <c r="R4090" t="str">
        <f t="shared" si="507"/>
        <v>plays</v>
      </c>
      <c r="S4090" s="10">
        <f t="shared" si="508"/>
        <v>41990.40421296296</v>
      </c>
      <c r="T4090" s="10">
        <f t="shared" si="509"/>
        <v>42020.226388888892</v>
      </c>
      <c r="U4090" s="11">
        <f t="shared" si="510"/>
        <v>2014</v>
      </c>
      <c r="V4090" t="str">
        <f t="shared" si="511"/>
        <v>Dec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5"/>
        <v>4.8</v>
      </c>
      <c r="P4091" s="5">
        <f t="shared" si="504"/>
        <v>30</v>
      </c>
      <c r="Q4091" t="str">
        <f t="shared" si="506"/>
        <v>theater</v>
      </c>
      <c r="R4091" t="str">
        <f t="shared" si="507"/>
        <v>plays</v>
      </c>
      <c r="S4091" s="10">
        <f t="shared" si="508"/>
        <v>42122.524166666662</v>
      </c>
      <c r="T4091" s="10">
        <f t="shared" si="509"/>
        <v>42155.524305555555</v>
      </c>
      <c r="U4091" s="11">
        <f t="shared" si="510"/>
        <v>2015</v>
      </c>
      <c r="V4091" t="str">
        <f t="shared" si="511"/>
        <v>Apr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5"/>
        <v>3.2</v>
      </c>
      <c r="P4092" s="5">
        <f t="shared" si="504"/>
        <v>10.666666666666666</v>
      </c>
      <c r="Q4092" t="str">
        <f t="shared" si="506"/>
        <v>theater</v>
      </c>
      <c r="R4092" t="str">
        <f t="shared" si="507"/>
        <v>plays</v>
      </c>
      <c r="S4092" s="10">
        <f t="shared" si="508"/>
        <v>42209.464548611104</v>
      </c>
      <c r="T4092" s="10">
        <f t="shared" si="509"/>
        <v>42223.416666666664</v>
      </c>
      <c r="U4092" s="11">
        <f t="shared" si="510"/>
        <v>2015</v>
      </c>
      <c r="V4092" t="str">
        <f t="shared" si="511"/>
        <v>Jul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5"/>
        <v>12.75</v>
      </c>
      <c r="P4093" s="5">
        <f t="shared" si="504"/>
        <v>25.5</v>
      </c>
      <c r="Q4093" t="str">
        <f t="shared" si="506"/>
        <v>theater</v>
      </c>
      <c r="R4093" t="str">
        <f t="shared" si="507"/>
        <v>plays</v>
      </c>
      <c r="S4093" s="10">
        <f t="shared" si="508"/>
        <v>41990.298043981478</v>
      </c>
      <c r="T4093" s="10">
        <f t="shared" si="509"/>
        <v>42020.298043981478</v>
      </c>
      <c r="U4093" s="11">
        <f t="shared" si="510"/>
        <v>2014</v>
      </c>
      <c r="V4093" t="str">
        <f t="shared" si="511"/>
        <v>Dec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5"/>
        <v>1.8181818181818181E-2</v>
      </c>
      <c r="P4094" s="5">
        <f t="shared" si="504"/>
        <v>20</v>
      </c>
      <c r="Q4094" t="str">
        <f t="shared" si="506"/>
        <v>theater</v>
      </c>
      <c r="R4094" t="str">
        <f t="shared" si="507"/>
        <v>plays</v>
      </c>
      <c r="S4094" s="10">
        <f t="shared" si="508"/>
        <v>42038.986655092587</v>
      </c>
      <c r="T4094" s="10">
        <f t="shared" si="509"/>
        <v>42098.94498842593</v>
      </c>
      <c r="U4094" s="11">
        <f t="shared" si="510"/>
        <v>2015</v>
      </c>
      <c r="V4094" t="str">
        <f t="shared" si="511"/>
        <v>Feb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5"/>
        <v>2.4</v>
      </c>
      <c r="P4095" s="5">
        <f t="shared" si="504"/>
        <v>15</v>
      </c>
      <c r="Q4095" t="str">
        <f t="shared" si="506"/>
        <v>theater</v>
      </c>
      <c r="R4095" t="str">
        <f t="shared" si="507"/>
        <v>plays</v>
      </c>
      <c r="S4095" s="10">
        <f t="shared" si="508"/>
        <v>42178.607557870368</v>
      </c>
      <c r="T4095" s="10">
        <f t="shared" si="509"/>
        <v>42238.607557870368</v>
      </c>
      <c r="U4095" s="11">
        <f t="shared" si="510"/>
        <v>2015</v>
      </c>
      <c r="V4095" t="str">
        <f t="shared" si="511"/>
        <v>Jun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5"/>
        <v>36.5</v>
      </c>
      <c r="P4096" s="5">
        <f t="shared" si="504"/>
        <v>91.25</v>
      </c>
      <c r="Q4096" t="str">
        <f t="shared" si="506"/>
        <v>theater</v>
      </c>
      <c r="R4096" t="str">
        <f t="shared" si="507"/>
        <v>plays</v>
      </c>
      <c r="S4096" s="10">
        <f t="shared" si="508"/>
        <v>41889.878472222219</v>
      </c>
      <c r="T4096" s="10">
        <f t="shared" si="509"/>
        <v>41933.999305555553</v>
      </c>
      <c r="U4096" s="11">
        <f t="shared" si="510"/>
        <v>2014</v>
      </c>
      <c r="V4096" t="str">
        <f t="shared" si="511"/>
        <v>Sep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5"/>
        <v>2.666666666666667</v>
      </c>
      <c r="P4097" s="5">
        <f t="shared" si="504"/>
        <v>800</v>
      </c>
      <c r="Q4097" t="str">
        <f t="shared" si="506"/>
        <v>theater</v>
      </c>
      <c r="R4097" t="str">
        <f t="shared" si="507"/>
        <v>plays</v>
      </c>
      <c r="S4097" s="10">
        <f t="shared" si="508"/>
        <v>42692.823495370372</v>
      </c>
      <c r="T4097" s="10">
        <f t="shared" si="509"/>
        <v>42722.823495370372</v>
      </c>
      <c r="U4097" s="11">
        <f t="shared" si="510"/>
        <v>2016</v>
      </c>
      <c r="V4097" t="str">
        <f t="shared" si="511"/>
        <v>Nov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5"/>
        <v>11.428571428571429</v>
      </c>
      <c r="P4098" s="5">
        <f t="shared" ref="P4098:P4115" si="512">IFERROR(E4098/L4098,0)</f>
        <v>80</v>
      </c>
      <c r="Q4098" t="str">
        <f t="shared" si="506"/>
        <v>theater</v>
      </c>
      <c r="R4098" t="str">
        <f t="shared" si="507"/>
        <v>plays</v>
      </c>
      <c r="S4098" s="10">
        <f t="shared" si="508"/>
        <v>42750.321979166663</v>
      </c>
      <c r="T4098" s="10">
        <f t="shared" si="509"/>
        <v>42794.160416666658</v>
      </c>
      <c r="U4098" s="11">
        <f t="shared" si="510"/>
        <v>2017</v>
      </c>
      <c r="V4098" t="str">
        <f t="shared" si="511"/>
        <v>Jan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3">(E4099/D4099)*100</f>
        <v>0</v>
      </c>
      <c r="P4099" s="5">
        <f t="shared" si="512"/>
        <v>0</v>
      </c>
      <c r="Q4099" t="str">
        <f t="shared" ref="Q4099:Q4115" si="514">LEFT(N4099,FIND("/",N4099)-1)</f>
        <v>theater</v>
      </c>
      <c r="R4099" t="str">
        <f t="shared" ref="R4099:R4115" si="515">MID(N4099,FIND("/",N4099)+1,9999)</f>
        <v>plays</v>
      </c>
      <c r="S4099" s="10">
        <f t="shared" ref="S4099:S4115" si="516">(((J4099/60)/60)/24)+DATE(1970,1,1)+(-5/24)</f>
        <v>42344.616168981483</v>
      </c>
      <c r="T4099" s="10">
        <f t="shared" ref="T4099:T4115" si="517">(((I4099/60)/60)/24)+DATE(1970,1,1)+(-5/24)</f>
        <v>42400.788194444445</v>
      </c>
      <c r="U4099" s="11">
        <f t="shared" ref="U4099:U4115" si="518">YEAR(S4099)</f>
        <v>2015</v>
      </c>
      <c r="V4099" t="str">
        <f t="shared" ref="V4099:V4115" si="519">TEXT(S4099, "mmm")</f>
        <v>Dec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3"/>
        <v>0</v>
      </c>
      <c r="P4100" s="5">
        <f t="shared" si="512"/>
        <v>0</v>
      </c>
      <c r="Q4100" t="str">
        <f t="shared" si="514"/>
        <v>theater</v>
      </c>
      <c r="R4100" t="str">
        <f t="shared" si="515"/>
        <v>plays</v>
      </c>
      <c r="S4100" s="10">
        <f t="shared" si="516"/>
        <v>42495.51385416666</v>
      </c>
      <c r="T4100" s="10">
        <f t="shared" si="517"/>
        <v>42525.51385416666</v>
      </c>
      <c r="U4100" s="11">
        <f t="shared" si="518"/>
        <v>2016</v>
      </c>
      <c r="V4100" t="str">
        <f t="shared" si="519"/>
        <v>May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3"/>
        <v>1.1111111111111112</v>
      </c>
      <c r="P4101" s="5">
        <f t="shared" si="512"/>
        <v>50</v>
      </c>
      <c r="Q4101" t="str">
        <f t="shared" si="514"/>
        <v>theater</v>
      </c>
      <c r="R4101" t="str">
        <f t="shared" si="515"/>
        <v>plays</v>
      </c>
      <c r="S4101" s="10">
        <f t="shared" si="516"/>
        <v>42570.642048611109</v>
      </c>
      <c r="T4101" s="10">
        <f t="shared" si="517"/>
        <v>42615.642048611109</v>
      </c>
      <c r="U4101" s="11">
        <f t="shared" si="518"/>
        <v>2016</v>
      </c>
      <c r="V4101" t="str">
        <f t="shared" si="519"/>
        <v>Jul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3"/>
        <v>0</v>
      </c>
      <c r="P4102" s="5">
        <f t="shared" si="512"/>
        <v>0</v>
      </c>
      <c r="Q4102" t="str">
        <f t="shared" si="514"/>
        <v>theater</v>
      </c>
      <c r="R4102" t="str">
        <f t="shared" si="515"/>
        <v>plays</v>
      </c>
      <c r="S4102" s="10">
        <f t="shared" si="516"/>
        <v>41926.916550925926</v>
      </c>
      <c r="T4102" s="10">
        <f t="shared" si="517"/>
        <v>41936.916550925926</v>
      </c>
      <c r="U4102" s="11">
        <f t="shared" si="518"/>
        <v>2014</v>
      </c>
      <c r="V4102" t="str">
        <f t="shared" si="519"/>
        <v>Oct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3"/>
        <v>0</v>
      </c>
      <c r="P4103" s="5">
        <f t="shared" si="512"/>
        <v>0</v>
      </c>
      <c r="Q4103" t="str">
        <f t="shared" si="514"/>
        <v>theater</v>
      </c>
      <c r="R4103" t="str">
        <f t="shared" si="515"/>
        <v>plays</v>
      </c>
      <c r="S4103" s="10">
        <f t="shared" si="516"/>
        <v>42730.695393518516</v>
      </c>
      <c r="T4103" s="10">
        <f t="shared" si="517"/>
        <v>42760.695393518516</v>
      </c>
      <c r="U4103" s="11">
        <f t="shared" si="518"/>
        <v>2016</v>
      </c>
      <c r="V4103" t="str">
        <f t="shared" si="519"/>
        <v>Dec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3"/>
        <v>27.400000000000002</v>
      </c>
      <c r="P4104" s="5">
        <f t="shared" si="512"/>
        <v>22.833333333333332</v>
      </c>
      <c r="Q4104" t="str">
        <f t="shared" si="514"/>
        <v>theater</v>
      </c>
      <c r="R4104" t="str">
        <f t="shared" si="515"/>
        <v>plays</v>
      </c>
      <c r="S4104" s="10">
        <f t="shared" si="516"/>
        <v>42475.639733796292</v>
      </c>
      <c r="T4104" s="10">
        <f t="shared" si="517"/>
        <v>42505.639733796292</v>
      </c>
      <c r="U4104" s="11">
        <f t="shared" si="518"/>
        <v>2016</v>
      </c>
      <c r="V4104" t="str">
        <f t="shared" si="519"/>
        <v>Apr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3"/>
        <v>10</v>
      </c>
      <c r="P4105" s="5">
        <f t="shared" si="512"/>
        <v>16.666666666666668</v>
      </c>
      <c r="Q4105" t="str">
        <f t="shared" si="514"/>
        <v>theater</v>
      </c>
      <c r="R4105" t="str">
        <f t="shared" si="515"/>
        <v>plays</v>
      </c>
      <c r="S4105" s="10">
        <f t="shared" si="516"/>
        <v>42188.624606481484</v>
      </c>
      <c r="T4105" s="10">
        <f t="shared" si="517"/>
        <v>42242.563888888886</v>
      </c>
      <c r="U4105" s="11">
        <f t="shared" si="518"/>
        <v>2015</v>
      </c>
      <c r="V4105" t="str">
        <f t="shared" si="519"/>
        <v>Jul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3"/>
        <v>21.366666666666667</v>
      </c>
      <c r="P4106" s="5">
        <f t="shared" si="512"/>
        <v>45.785714285714285</v>
      </c>
      <c r="Q4106" t="str">
        <f t="shared" si="514"/>
        <v>theater</v>
      </c>
      <c r="R4106" t="str">
        <f t="shared" si="515"/>
        <v>plays</v>
      </c>
      <c r="S4106" s="10">
        <f t="shared" si="516"/>
        <v>42640.069837962961</v>
      </c>
      <c r="T4106" s="10">
        <f t="shared" si="517"/>
        <v>42670.069837962961</v>
      </c>
      <c r="U4106" s="11">
        <f t="shared" si="518"/>
        <v>2016</v>
      </c>
      <c r="V4106" t="str">
        <f t="shared" si="519"/>
        <v>Sep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3"/>
        <v>6.9696969696969706</v>
      </c>
      <c r="P4107" s="5">
        <f t="shared" si="512"/>
        <v>383.33333333333331</v>
      </c>
      <c r="Q4107" t="str">
        <f t="shared" si="514"/>
        <v>theater</v>
      </c>
      <c r="R4107" t="str">
        <f t="shared" si="515"/>
        <v>plays</v>
      </c>
      <c r="S4107" s="10">
        <f t="shared" si="516"/>
        <v>42696.802187499998</v>
      </c>
      <c r="T4107" s="10">
        <f t="shared" si="517"/>
        <v>42729.802187499998</v>
      </c>
      <c r="U4107" s="11">
        <f t="shared" si="518"/>
        <v>2016</v>
      </c>
      <c r="V4107" t="str">
        <f t="shared" si="519"/>
        <v>Nov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3"/>
        <v>70.599999999999994</v>
      </c>
      <c r="P4108" s="5">
        <f t="shared" si="512"/>
        <v>106.96969696969697</v>
      </c>
      <c r="Q4108" t="str">
        <f t="shared" si="514"/>
        <v>theater</v>
      </c>
      <c r="R4108" t="str">
        <f t="shared" si="515"/>
        <v>plays</v>
      </c>
      <c r="S4108" s="10">
        <f t="shared" si="516"/>
        <v>42052.841041666667</v>
      </c>
      <c r="T4108" s="10">
        <f t="shared" si="517"/>
        <v>42095.833333333336</v>
      </c>
      <c r="U4108" s="11">
        <f t="shared" si="518"/>
        <v>2015</v>
      </c>
      <c r="V4108" t="str">
        <f t="shared" si="519"/>
        <v>Feb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3"/>
        <v>2.0500000000000003</v>
      </c>
      <c r="P4109" s="5">
        <f t="shared" si="512"/>
        <v>10.25</v>
      </c>
      <c r="Q4109" t="str">
        <f t="shared" si="514"/>
        <v>theater</v>
      </c>
      <c r="R4109" t="str">
        <f t="shared" si="515"/>
        <v>plays</v>
      </c>
      <c r="S4109" s="10">
        <f t="shared" si="516"/>
        <v>41883.708344907405</v>
      </c>
      <c r="T4109" s="10">
        <f t="shared" si="517"/>
        <v>41906.708344907405</v>
      </c>
      <c r="U4109" s="11">
        <f t="shared" si="518"/>
        <v>2014</v>
      </c>
      <c r="V4109" t="str">
        <f t="shared" si="519"/>
        <v>Sep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3"/>
        <v>1.9666666666666666</v>
      </c>
      <c r="P4110" s="5">
        <f t="shared" si="512"/>
        <v>59</v>
      </c>
      <c r="Q4110" t="str">
        <f t="shared" si="514"/>
        <v>theater</v>
      </c>
      <c r="R4110" t="str">
        <f t="shared" si="515"/>
        <v>plays</v>
      </c>
      <c r="S4110" s="10">
        <f t="shared" si="516"/>
        <v>42766.823344907411</v>
      </c>
      <c r="T4110" s="10">
        <f t="shared" si="517"/>
        <v>42796.999999999993</v>
      </c>
      <c r="U4110" s="11">
        <f t="shared" si="518"/>
        <v>2017</v>
      </c>
      <c r="V4110" t="str">
        <f t="shared" si="519"/>
        <v>Jan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3"/>
        <v>0</v>
      </c>
      <c r="P4111" s="5">
        <f t="shared" si="512"/>
        <v>0</v>
      </c>
      <c r="Q4111" t="str">
        <f t="shared" si="514"/>
        <v>theater</v>
      </c>
      <c r="R4111" t="str">
        <f t="shared" si="515"/>
        <v>plays</v>
      </c>
      <c r="S4111" s="10">
        <f t="shared" si="516"/>
        <v>42307.331064814811</v>
      </c>
      <c r="T4111" s="10">
        <f t="shared" si="517"/>
        <v>42337.372731481482</v>
      </c>
      <c r="U4111" s="11">
        <f t="shared" si="518"/>
        <v>2015</v>
      </c>
      <c r="V4111" t="str">
        <f t="shared" si="519"/>
        <v>Oct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3"/>
        <v>28.666666666666668</v>
      </c>
      <c r="P4112" s="5">
        <f t="shared" si="512"/>
        <v>14.333333333333334</v>
      </c>
      <c r="Q4112" t="str">
        <f t="shared" si="514"/>
        <v>theater</v>
      </c>
      <c r="R4112" t="str">
        <f t="shared" si="515"/>
        <v>plays</v>
      </c>
      <c r="S4112" s="10">
        <f t="shared" si="516"/>
        <v>42512.418414351843</v>
      </c>
      <c r="T4112" s="10">
        <f t="shared" si="517"/>
        <v>42572.418414351843</v>
      </c>
      <c r="U4112" s="11">
        <f t="shared" si="518"/>
        <v>2016</v>
      </c>
      <c r="V4112" t="str">
        <f t="shared" si="519"/>
        <v>May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3"/>
        <v>3.1333333333333333</v>
      </c>
      <c r="P4113" s="5">
        <f t="shared" si="512"/>
        <v>15.666666666666666</v>
      </c>
      <c r="Q4113" t="str">
        <f t="shared" si="514"/>
        <v>theater</v>
      </c>
      <c r="R4113" t="str">
        <f t="shared" si="515"/>
        <v>plays</v>
      </c>
      <c r="S4113" s="10">
        <f t="shared" si="516"/>
        <v>42028.927546296291</v>
      </c>
      <c r="T4113" s="10">
        <f t="shared" si="517"/>
        <v>42058.927546296291</v>
      </c>
      <c r="U4113" s="11">
        <f t="shared" si="518"/>
        <v>2015</v>
      </c>
      <c r="V4113" t="str">
        <f t="shared" si="519"/>
        <v>Jan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3"/>
        <v>0.04</v>
      </c>
      <c r="P4114" s="5">
        <f t="shared" si="512"/>
        <v>1</v>
      </c>
      <c r="Q4114" t="str">
        <f t="shared" si="514"/>
        <v>theater</v>
      </c>
      <c r="R4114" t="str">
        <f t="shared" si="515"/>
        <v>plays</v>
      </c>
      <c r="S4114" s="10">
        <f t="shared" si="516"/>
        <v>42400.738263888888</v>
      </c>
      <c r="T4114" s="10">
        <f t="shared" si="517"/>
        <v>42427.791666666664</v>
      </c>
      <c r="U4114" s="11">
        <f t="shared" si="518"/>
        <v>2016</v>
      </c>
      <c r="V4114" t="str">
        <f t="shared" si="519"/>
        <v>Jan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3"/>
        <v>0.2</v>
      </c>
      <c r="P4115" s="5">
        <f t="shared" si="512"/>
        <v>1</v>
      </c>
      <c r="Q4115" t="str">
        <f t="shared" si="514"/>
        <v>theater</v>
      </c>
      <c r="R4115" t="str">
        <f t="shared" si="515"/>
        <v>plays</v>
      </c>
      <c r="S4115" s="10">
        <f t="shared" si="516"/>
        <v>42358.364849537036</v>
      </c>
      <c r="T4115" s="10">
        <f t="shared" si="517"/>
        <v>42377.06527777778</v>
      </c>
      <c r="U4115" s="11">
        <f t="shared" si="518"/>
        <v>2015</v>
      </c>
      <c r="V4115" t="str">
        <f t="shared" si="519"/>
        <v>Dec</v>
      </c>
    </row>
  </sheetData>
  <autoFilter ref="A1:T4115" xr:uid="{89330B15-02D7-4111-B39B-76CA65F391C9}"/>
  <conditionalFormatting sqref="F1:F1048576">
    <cfRule type="containsText" dxfId="23" priority="1" operator="containsText" text="live">
      <formula>NOT(ISERROR(SEARCH("live",F1)))</formula>
    </cfRule>
    <cfRule type="containsText" dxfId="22" priority="4" operator="containsText" text="canceled">
      <formula>NOT(ISERROR(SEARCH("canceled",F1)))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failed">
      <formula>NOT(ISERROR(SEARCH("failed",F1)))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theme="9" tint="0.79998168889431442"/>
        <color theme="4" tint="0.79998168889431442"/>
      </colorScale>
    </cfRule>
    <cfRule type="colorScale" priority="3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51C43-2AE9-4D83-A915-47CF8F659792}">
  <dimension ref="A2:F15"/>
  <sheetViews>
    <sheetView workbookViewId="0">
      <selection activeCell="T25" sqref="T25"/>
    </sheetView>
  </sheetViews>
  <sheetFormatPr defaultRowHeight="15" x14ac:dyDescent="0.25"/>
  <cols>
    <col min="1" max="1" width="16.710937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8223</v>
      </c>
      <c r="B2" t="s">
        <v>8321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8311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8312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8313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8314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8315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8316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8317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8318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8319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8320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393F0-4254-481B-91E8-9BB8EF8A60C0}">
  <dimension ref="A1:F47"/>
  <sheetViews>
    <sheetView topLeftCell="A13" workbookViewId="0">
      <selection activeCell="S23" sqref="S2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8321</v>
      </c>
    </row>
    <row r="2" spans="1:6" x14ac:dyDescent="0.25">
      <c r="A2" s="7" t="s">
        <v>8308</v>
      </c>
      <c r="B2" t="s">
        <v>8321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CA8B2-69CB-4984-8245-3619234992AD}">
  <dimension ref="A1:E18"/>
  <sheetViews>
    <sheetView workbookViewId="0">
      <selection activeCell="R24" sqref="R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8324</v>
      </c>
      <c r="B1" t="s">
        <v>8321</v>
      </c>
    </row>
    <row r="2" spans="1:5" x14ac:dyDescent="0.25">
      <c r="A2" s="7" t="s">
        <v>8369</v>
      </c>
      <c r="B2" t="s">
        <v>8321</v>
      </c>
    </row>
    <row r="4" spans="1:5" x14ac:dyDescent="0.25">
      <c r="A4" s="7" t="s">
        <v>8323</v>
      </c>
      <c r="B4" s="7" t="s">
        <v>8322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3" t="s">
        <v>8370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5">
      <c r="A7" s="13" t="s">
        <v>8371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5">
      <c r="A8" s="13" t="s">
        <v>8372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5">
      <c r="A9" s="13" t="s">
        <v>8373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5">
      <c r="A10" s="13" t="s">
        <v>8374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5">
      <c r="A11" s="13" t="s">
        <v>8375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5">
      <c r="A12" s="13" t="s">
        <v>8376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5">
      <c r="A13" s="13" t="s">
        <v>8377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5">
      <c r="A14" s="13" t="s">
        <v>8378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5">
      <c r="A15" s="13" t="s">
        <v>8379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5">
      <c r="A16" s="13" t="s">
        <v>8380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5">
      <c r="A17" s="13" t="s">
        <v>8381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5">
      <c r="A18" s="13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4DAC2-4036-441C-9818-93C5CC945BE0}">
  <dimension ref="A1:H13"/>
  <sheetViews>
    <sheetView workbookViewId="0">
      <selection activeCell="I13" sqref="I13"/>
    </sheetView>
  </sheetViews>
  <sheetFormatPr defaultRowHeight="15" x14ac:dyDescent="0.25"/>
  <cols>
    <col min="1" max="1" width="27.7109375" customWidth="1"/>
    <col min="2" max="2" width="18.7109375" customWidth="1"/>
    <col min="3" max="3" width="24.140625" customWidth="1"/>
    <col min="4" max="4" width="21.42578125" customWidth="1"/>
    <col min="5" max="5" width="16.140625" customWidth="1"/>
    <col min="6" max="6" width="21.42578125" customWidth="1"/>
    <col min="7" max="7" width="18.42578125" customWidth="1"/>
    <col min="8" max="8" width="21.42578125" customWidth="1"/>
  </cols>
  <sheetData>
    <row r="1" spans="1:8" x14ac:dyDescent="0.25">
      <c r="A1" s="11" t="s">
        <v>8382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8388</v>
      </c>
      <c r="H1" s="11" t="s">
        <v>8389</v>
      </c>
    </row>
    <row r="2" spans="1:8" x14ac:dyDescent="0.25">
      <c r="A2" s="11" t="s">
        <v>8390</v>
      </c>
      <c r="B2" s="11">
        <f>COUNTIFS(Sheet1!F:F,"*successful*", Sheet1!D:D,"&lt;1000")</f>
        <v>322</v>
      </c>
      <c r="C2" s="11">
        <f>COUNTIFS(Sheet1!F:F,"*fail*", Sheet1!D:D,"&lt;1000")</f>
        <v>113</v>
      </c>
      <c r="D2" s="11">
        <f>COUNTIFS(Sheet1!F:F,"*canceled*", Sheet1!D:D,"&lt;1000")</f>
        <v>18</v>
      </c>
      <c r="E2" s="11">
        <f>SUM(B2:D2)</f>
        <v>453</v>
      </c>
      <c r="F2" s="12">
        <f>B2/SUM(B2:D2)</f>
        <v>0.71081677704194257</v>
      </c>
      <c r="G2" s="12">
        <f>C2/SUM(B2:D2)</f>
        <v>0.24944812362030905</v>
      </c>
      <c r="H2" s="12">
        <f>D2/SUM(B2:D2)</f>
        <v>3.9735099337748346E-2</v>
      </c>
    </row>
    <row r="3" spans="1:8" x14ac:dyDescent="0.25">
      <c r="A3" s="11" t="s">
        <v>8392</v>
      </c>
      <c r="B3" s="11">
        <f>COUNTIFS(Sheet1!F:F,"*successful*", Sheet1!D:D,"&gt;=1000", Sheet1!D:D,"&lt;=4999")</f>
        <v>932</v>
      </c>
      <c r="C3" s="11">
        <f>COUNTIFS(Sheet1!F:F,"*fail*", Sheet1!D:D,"&gt;=1000", Sheet1!D:D,"&lt;=4999")</f>
        <v>420</v>
      </c>
      <c r="D3" s="11">
        <f>COUNTIFS(Sheet1!F:F,"*canceled*", Sheet1!D:D,"&gt;=1000", Sheet1!D:D,"&lt;=4999")</f>
        <v>60</v>
      </c>
      <c r="E3" s="11">
        <f t="shared" ref="E3:E13" si="0">SUM(B3:D3)</f>
        <v>1412</v>
      </c>
      <c r="F3" s="12">
        <f t="shared" ref="F3:F13" si="1">B3/SUM(B3:D3)</f>
        <v>0.66005665722379603</v>
      </c>
      <c r="G3" s="12">
        <f t="shared" ref="G3:G13" si="2">C3/SUM(B3:D3)</f>
        <v>0.29745042492917845</v>
      </c>
      <c r="H3" s="12">
        <f t="shared" ref="H3:H13" si="3">D3/SUM(B3:D3)</f>
        <v>4.2492917847025496E-2</v>
      </c>
    </row>
    <row r="4" spans="1:8" x14ac:dyDescent="0.25">
      <c r="A4" s="11" t="s">
        <v>8391</v>
      </c>
      <c r="B4" s="11">
        <f>COUNTIFS(Sheet1!F:F,"*successful*", Sheet1!D:D,"&gt;=5000", Sheet1!D:D,"&lt;=9999")</f>
        <v>381</v>
      </c>
      <c r="C4" s="11">
        <f>COUNTIFS(Sheet1!F:F,"*Fail*", Sheet1!D:D,"&gt;=5000", Sheet1!D:D,"&lt;=9999")</f>
        <v>283</v>
      </c>
      <c r="D4" s="11">
        <f>COUNTIFS(Sheet1!F:F,"*canceled*", Sheet1!D:D,"&gt;=5000", Sheet1!D:D,"&lt;=9999")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s="11" t="s">
        <v>8393</v>
      </c>
      <c r="B5" s="11">
        <f>COUNTIFS(Sheet1!F:F,"*successful*", Sheet1!D:D,"&gt;=10000", Sheet1!D:D,"&lt;=14999")</f>
        <v>168</v>
      </c>
      <c r="C5" s="11">
        <f>COUNTIFS(Sheet1!F:F,"*fail*", Sheet1!D:D,"&gt;=10000", Sheet1!D:D,"&lt;=14999")</f>
        <v>144</v>
      </c>
      <c r="D5" s="11">
        <f>COUNTIFS(Sheet1!F:F,"*canceled*", Sheet1!D:D,"&gt;=10000", Sheet1!D:D,"&lt;=14999")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s="11" t="s">
        <v>8394</v>
      </c>
      <c r="B6" s="11">
        <f>COUNTIFS(Sheet1!F:F,"*successful*", Sheet1!D:D,"&gt;=15000", Sheet1!D:D,"&lt;=19999")</f>
        <v>94</v>
      </c>
      <c r="C6" s="11">
        <f>COUNTIFS(Sheet1!F:F,"*fail*", Sheet1!D:D,"&gt;=15000", Sheet1!D:D,"&lt;=19999")</f>
        <v>90</v>
      </c>
      <c r="D6" s="11">
        <f>COUNTIFS(Sheet1!F:F,"*canceled*", Sheet1!D:D,"&gt;=15000", Sheet1!D:D,"&lt;=19999")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s="11" t="s">
        <v>8395</v>
      </c>
      <c r="B7" s="11">
        <f>COUNTIFS(Sheet1!F:F,"*successful*", Sheet1!D:D,"&gt;=20000", Sheet1!D:D,"&lt;=24999")</f>
        <v>62</v>
      </c>
      <c r="C7" s="11">
        <f>COUNTIFS(Sheet1!F:F,"*fail*", Sheet1!D:D,"&gt;=20000", Sheet1!D:D,"&lt;=24999")</f>
        <v>72</v>
      </c>
      <c r="D7" s="11">
        <f>COUNTIFS(Sheet1!F:F,"*canceled*", Sheet1!D:D,"&gt;=20000", Sheet1!D:D,"&lt;=24999")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s="11" t="s">
        <v>8396</v>
      </c>
      <c r="B8" s="11">
        <f>COUNTIFS(Sheet1!F:F,"*successful*", Sheet1!D:D,"&gt;=25000", Sheet1!D:D,"&lt;=29999")</f>
        <v>55</v>
      </c>
      <c r="C8" s="11">
        <f>COUNTIFS(Sheet1!F:F,"*fail*", Sheet1!D:D,"&gt;=25000", Sheet1!D:D,"&lt;=29999")</f>
        <v>64</v>
      </c>
      <c r="D8" s="11">
        <f>COUNTIFS(Sheet1!F:F,"*canceled*", Sheet1!D:D,"&gt;=25000", Sheet1!D:D,"&lt;=29999")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s="11" t="s">
        <v>8397</v>
      </c>
      <c r="B9" s="11">
        <f>COUNTIFS(Sheet1!F:F,"*successful*", Sheet1!D:D,"&gt;=30000", Sheet1!D:D,"&lt;=34999")</f>
        <v>32</v>
      </c>
      <c r="C9" s="11">
        <f>COUNTIFS(Sheet1!F:F,"*fail*", Sheet1!D:D,"&gt;=30000", Sheet1!D:D,"&lt;=34999")</f>
        <v>37</v>
      </c>
      <c r="D9" s="11">
        <f>COUNTIFS(Sheet1!F:F,"*canceled*", Sheet1!D:D,"&gt;=30000", Sheet1!D:D,"&lt;=34999")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s="11" t="s">
        <v>8398</v>
      </c>
      <c r="B10" s="11">
        <f>COUNTIFS(Sheet1!F:F,"*successful*", Sheet1!D:D,"&gt;=35000", Sheet1!D:D,"&lt;=39999")</f>
        <v>26</v>
      </c>
      <c r="C10" s="11">
        <f>COUNTIFS(Sheet1!F:F,"*fail*", Sheet1!D:D,"&gt;=35000", Sheet1!D:D,"&lt;=39999")</f>
        <v>22</v>
      </c>
      <c r="D10" s="11">
        <f>COUNTIFS(Sheet1!F:F,"*canceled*", Sheet1!D:D,"&gt;=35000", Sheet1!D:D,"&lt;=39999")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s="11" t="s">
        <v>8399</v>
      </c>
      <c r="B11" s="11">
        <f>COUNTIFS(Sheet1!F:F,"*successful*", Sheet1!D:D,"&gt;=40000", Sheet1!D:D,"&lt;=44999")</f>
        <v>21</v>
      </c>
      <c r="C11" s="11">
        <f>COUNTIFS(Sheet1!F:F,"*fail*", Sheet1!D:D,"&gt;=40000", Sheet1!D:D,"&lt;=44999")</f>
        <v>16</v>
      </c>
      <c r="D11" s="11">
        <f>COUNTIFS(Sheet1!F:F,"*canceled*", Sheet1!D:D,"&gt;=40000", Sheet1!D:D,"&lt;=44999")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s="11" t="s">
        <v>8401</v>
      </c>
      <c r="B12" s="11">
        <f>COUNTIFS(Sheet1!F:F,"*successful*", Sheet1!D:D,"&gt;=45000", Sheet1!D:D,"&lt;=49999")</f>
        <v>6</v>
      </c>
      <c r="C12" s="11">
        <f>COUNTIFS(Sheet1!F:F,"*fail*", Sheet1!D:D,"&gt;=45000", Sheet1!D:D,"&lt;=49999")</f>
        <v>11</v>
      </c>
      <c r="D12" s="11">
        <f>COUNTIFS(Sheet1!F:F,"*canceled*", Sheet1!D:D,"&gt;=45000", Sheet1!D:D,"&lt;=49999")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s="11" t="s">
        <v>8400</v>
      </c>
      <c r="B13" s="11">
        <f>COUNTIFS(Sheet1!F:F,"*successful*", Sheet1!D:D,"&gt;=50000")</f>
        <v>86</v>
      </c>
      <c r="C13" s="11">
        <f>COUNTIFS(Sheet1!F:F,"*failed*", Sheet1!D:D,"&gt;=50000")</f>
        <v>258</v>
      </c>
      <c r="D13" s="11">
        <f>COUNTIFS(Sheet1!F:F,"*canceled*", Sheet1!D:D,"&gt;=50000")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B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DDF27-3CAC-478D-BA0D-A2DE1AA6A5B0}">
  <dimension ref="A2:Q2187"/>
  <sheetViews>
    <sheetView tabSelected="1" workbookViewId="0">
      <selection activeCell="Q16" sqref="Q16"/>
    </sheetView>
  </sheetViews>
  <sheetFormatPr defaultRowHeight="15" x14ac:dyDescent="0.25"/>
  <cols>
    <col min="1" max="1" width="21.85546875" customWidth="1"/>
    <col min="2" max="2" width="12.140625" customWidth="1"/>
    <col min="3" max="3" width="15.28515625" customWidth="1"/>
    <col min="4" max="4" width="27.28515625" customWidth="1"/>
    <col min="5" max="5" width="14.7109375" customWidth="1"/>
    <col min="7" max="7" width="18.140625" customWidth="1"/>
    <col min="9" max="9" width="15.5703125" customWidth="1"/>
    <col min="10" max="10" width="27.28515625" customWidth="1"/>
    <col min="11" max="11" width="11.85546875" customWidth="1"/>
    <col min="13" max="13" width="28.28515625" customWidth="1"/>
    <col min="15" max="15" width="14.28515625" customWidth="1"/>
    <col min="16" max="16" width="27.140625" customWidth="1"/>
    <col min="17" max="17" width="11.85546875" customWidth="1"/>
  </cols>
  <sheetData>
    <row r="2" spans="1:17" x14ac:dyDescent="0.25">
      <c r="A2" s="1" t="s">
        <v>8410</v>
      </c>
      <c r="B2" s="1" t="s">
        <v>8218</v>
      </c>
      <c r="C2" s="1" t="s">
        <v>8262</v>
      </c>
      <c r="D2" s="1" t="s">
        <v>8403</v>
      </c>
      <c r="E2" s="1" t="s">
        <v>8402</v>
      </c>
      <c r="G2" s="1" t="s">
        <v>8411</v>
      </c>
      <c r="H2" s="1" t="s">
        <v>8218</v>
      </c>
      <c r="I2" s="1" t="s">
        <v>8262</v>
      </c>
      <c r="J2" s="1" t="s">
        <v>8403</v>
      </c>
      <c r="K2" s="1" t="s">
        <v>8402</v>
      </c>
      <c r="M2" s="1" t="s">
        <v>8412</v>
      </c>
      <c r="N2" s="1" t="s">
        <v>8218</v>
      </c>
      <c r="O2" s="1" t="s">
        <v>8262</v>
      </c>
      <c r="P2" s="1" t="s">
        <v>8403</v>
      </c>
      <c r="Q2" s="1" t="s">
        <v>8402</v>
      </c>
    </row>
    <row r="3" spans="1:17" x14ac:dyDescent="0.25">
      <c r="B3" t="s">
        <v>8219</v>
      </c>
      <c r="C3">
        <v>182</v>
      </c>
      <c r="D3" s="11" t="s">
        <v>8405</v>
      </c>
      <c r="E3" s="6">
        <f>AVERAGE(C3:C2187)</f>
        <v>194.42517162471395</v>
      </c>
      <c r="H3" t="s">
        <v>8221</v>
      </c>
      <c r="I3">
        <v>0</v>
      </c>
      <c r="J3" s="11" t="s">
        <v>8405</v>
      </c>
      <c r="K3" s="6">
        <f>AVERAGE(I3:I1532)</f>
        <v>17.709803921568628</v>
      </c>
      <c r="N3" t="s">
        <v>8221</v>
      </c>
      <c r="O3">
        <v>0</v>
      </c>
      <c r="P3" s="11" t="s">
        <v>8405</v>
      </c>
      <c r="Q3" s="6">
        <f>AVERAGE(O3:O1881)</f>
        <v>19.492283129324107</v>
      </c>
    </row>
    <row r="4" spans="1:17" x14ac:dyDescent="0.25">
      <c r="B4" t="s">
        <v>8219</v>
      </c>
      <c r="C4">
        <v>79</v>
      </c>
      <c r="D4" s="11" t="s">
        <v>8404</v>
      </c>
      <c r="E4" s="6">
        <f>MEDIAN(C3:C2187)</f>
        <v>62</v>
      </c>
      <c r="H4" t="s">
        <v>8221</v>
      </c>
      <c r="I4">
        <v>1</v>
      </c>
      <c r="J4" s="11" t="s">
        <v>8404</v>
      </c>
      <c r="K4" s="6">
        <f>MEDIAN(I3:I1532)</f>
        <v>4</v>
      </c>
      <c r="N4" t="s">
        <v>8221</v>
      </c>
      <c r="O4">
        <v>1</v>
      </c>
      <c r="P4" s="11" t="s">
        <v>8404</v>
      </c>
      <c r="Q4" s="6">
        <f>MEDIAN(O3:O1881)</f>
        <v>3</v>
      </c>
    </row>
    <row r="5" spans="1:17" x14ac:dyDescent="0.25">
      <c r="B5" t="s">
        <v>8219</v>
      </c>
      <c r="C5">
        <v>35</v>
      </c>
      <c r="D5" s="11" t="s">
        <v>8406</v>
      </c>
      <c r="E5" s="6">
        <f>MIN(C3:C2187)</f>
        <v>1</v>
      </c>
      <c r="H5" t="s">
        <v>8221</v>
      </c>
      <c r="I5">
        <v>10</v>
      </c>
      <c r="J5" s="11" t="s">
        <v>8406</v>
      </c>
      <c r="K5" s="6">
        <f>MIN(I3:I1532)</f>
        <v>0</v>
      </c>
      <c r="N5" t="s">
        <v>8221</v>
      </c>
      <c r="O5">
        <v>10</v>
      </c>
      <c r="P5" s="11" t="s">
        <v>8406</v>
      </c>
      <c r="Q5" s="6">
        <f>MIN(O3:O1881)</f>
        <v>0</v>
      </c>
    </row>
    <row r="6" spans="1:17" x14ac:dyDescent="0.25">
      <c r="B6" t="s">
        <v>8219</v>
      </c>
      <c r="C6">
        <v>150</v>
      </c>
      <c r="D6" s="11" t="s">
        <v>8407</v>
      </c>
      <c r="E6" s="6">
        <f>MAX(C3:C2187)</f>
        <v>26457</v>
      </c>
      <c r="H6" t="s">
        <v>8221</v>
      </c>
      <c r="I6">
        <v>0</v>
      </c>
      <c r="J6" s="11" t="s">
        <v>8407</v>
      </c>
      <c r="K6" s="6">
        <f>MAX(I3:I1532)</f>
        <v>1293</v>
      </c>
      <c r="N6" t="s">
        <v>8221</v>
      </c>
      <c r="O6">
        <v>0</v>
      </c>
      <c r="P6" s="11" t="s">
        <v>8407</v>
      </c>
      <c r="Q6" s="6">
        <f>MAX(O3:O1881)</f>
        <v>1501</v>
      </c>
    </row>
    <row r="7" spans="1:17" x14ac:dyDescent="0.25">
      <c r="B7" t="s">
        <v>8219</v>
      </c>
      <c r="C7">
        <v>284</v>
      </c>
      <c r="D7" s="11" t="s">
        <v>8408</v>
      </c>
      <c r="E7" s="6">
        <f>_xlfn.VAR.S(C3:C2187)</f>
        <v>713167.37912800396</v>
      </c>
      <c r="H7" t="s">
        <v>8221</v>
      </c>
      <c r="I7">
        <v>7</v>
      </c>
      <c r="J7" s="11" t="s">
        <v>8408</v>
      </c>
      <c r="K7" s="6">
        <f>_xlfn.VAR.S(I3:I1532)</f>
        <v>3775.6894394644714</v>
      </c>
      <c r="N7" t="s">
        <v>8221</v>
      </c>
      <c r="O7">
        <v>7</v>
      </c>
      <c r="P7" s="11" t="s">
        <v>8408</v>
      </c>
      <c r="Q7" s="6">
        <f>_xlfn.VAR.S(O3:O1881)</f>
        <v>5246.466260971979</v>
      </c>
    </row>
    <row r="8" spans="1:17" x14ac:dyDescent="0.25">
      <c r="B8" t="s">
        <v>8219</v>
      </c>
      <c r="C8">
        <v>47</v>
      </c>
      <c r="D8" s="11" t="s">
        <v>8409</v>
      </c>
      <c r="E8" s="6">
        <f>_xlfn.STDEV.S(C3:C2187)</f>
        <v>844.49237955591047</v>
      </c>
      <c r="H8" t="s">
        <v>8221</v>
      </c>
      <c r="I8">
        <v>0</v>
      </c>
      <c r="J8" s="11" t="s">
        <v>8409</v>
      </c>
      <c r="K8" s="6">
        <f>_xlfn.STDEV.S(I3:I1532)</f>
        <v>61.446638959868842</v>
      </c>
      <c r="N8" t="s">
        <v>8221</v>
      </c>
      <c r="O8">
        <v>0</v>
      </c>
      <c r="P8" s="11" t="s">
        <v>8409</v>
      </c>
      <c r="Q8" s="6">
        <f>_xlfn.STDEV.S(O3:O1881)</f>
        <v>72.432494510212607</v>
      </c>
    </row>
    <row r="9" spans="1:17" x14ac:dyDescent="0.25">
      <c r="B9" t="s">
        <v>8219</v>
      </c>
      <c r="C9">
        <v>58</v>
      </c>
      <c r="H9" t="s">
        <v>8221</v>
      </c>
      <c r="I9">
        <v>1</v>
      </c>
      <c r="N9" t="s">
        <v>8221</v>
      </c>
      <c r="O9">
        <v>1</v>
      </c>
    </row>
    <row r="10" spans="1:17" x14ac:dyDescent="0.25">
      <c r="B10" t="s">
        <v>8219</v>
      </c>
      <c r="C10">
        <v>57</v>
      </c>
      <c r="H10" t="s">
        <v>8221</v>
      </c>
      <c r="I10">
        <v>2</v>
      </c>
      <c r="N10" t="s">
        <v>8221</v>
      </c>
      <c r="O10">
        <v>2</v>
      </c>
    </row>
    <row r="11" spans="1:17" x14ac:dyDescent="0.25">
      <c r="B11" t="s">
        <v>8219</v>
      </c>
      <c r="C11">
        <v>12</v>
      </c>
      <c r="H11" t="s">
        <v>8221</v>
      </c>
      <c r="I11">
        <v>3</v>
      </c>
      <c r="N11" t="s">
        <v>8221</v>
      </c>
      <c r="O11">
        <v>3</v>
      </c>
    </row>
    <row r="12" spans="1:17" x14ac:dyDescent="0.25">
      <c r="B12" t="s">
        <v>8219</v>
      </c>
      <c r="C12">
        <v>20</v>
      </c>
      <c r="H12" t="s">
        <v>8221</v>
      </c>
      <c r="I12">
        <v>10</v>
      </c>
      <c r="N12" t="s">
        <v>8221</v>
      </c>
      <c r="O12">
        <v>10</v>
      </c>
    </row>
    <row r="13" spans="1:17" x14ac:dyDescent="0.25">
      <c r="B13" t="s">
        <v>8219</v>
      </c>
      <c r="C13">
        <v>19</v>
      </c>
      <c r="H13" t="s">
        <v>8221</v>
      </c>
      <c r="I13">
        <v>10</v>
      </c>
      <c r="N13" t="s">
        <v>8221</v>
      </c>
      <c r="O13">
        <v>10</v>
      </c>
    </row>
    <row r="14" spans="1:17" x14ac:dyDescent="0.25">
      <c r="B14" t="s">
        <v>8219</v>
      </c>
      <c r="C14">
        <v>75</v>
      </c>
      <c r="H14" t="s">
        <v>8221</v>
      </c>
      <c r="I14">
        <v>1</v>
      </c>
      <c r="N14" t="s">
        <v>8221</v>
      </c>
      <c r="O14">
        <v>1</v>
      </c>
    </row>
    <row r="15" spans="1:17" x14ac:dyDescent="0.25">
      <c r="B15" t="s">
        <v>8219</v>
      </c>
      <c r="C15">
        <v>827</v>
      </c>
      <c r="H15" t="s">
        <v>8221</v>
      </c>
      <c r="I15">
        <v>0</v>
      </c>
      <c r="N15" t="s">
        <v>8221</v>
      </c>
      <c r="O15">
        <v>0</v>
      </c>
    </row>
    <row r="16" spans="1:17" x14ac:dyDescent="0.25">
      <c r="B16" t="s">
        <v>8219</v>
      </c>
      <c r="C16">
        <v>51</v>
      </c>
      <c r="H16" t="s">
        <v>8221</v>
      </c>
      <c r="I16">
        <v>0</v>
      </c>
      <c r="N16" t="s">
        <v>8221</v>
      </c>
      <c r="O16">
        <v>0</v>
      </c>
    </row>
    <row r="17" spans="2:15" x14ac:dyDescent="0.25">
      <c r="B17" t="s">
        <v>8219</v>
      </c>
      <c r="C17">
        <v>41</v>
      </c>
      <c r="H17" t="s">
        <v>8221</v>
      </c>
      <c r="I17">
        <v>0</v>
      </c>
      <c r="N17" t="s">
        <v>8221</v>
      </c>
      <c r="O17">
        <v>0</v>
      </c>
    </row>
    <row r="18" spans="2:15" x14ac:dyDescent="0.25">
      <c r="B18" t="s">
        <v>8219</v>
      </c>
      <c r="C18">
        <v>98</v>
      </c>
      <c r="H18" t="s">
        <v>8221</v>
      </c>
      <c r="I18">
        <v>26</v>
      </c>
      <c r="N18" t="s">
        <v>8221</v>
      </c>
      <c r="O18">
        <v>26</v>
      </c>
    </row>
    <row r="19" spans="2:15" x14ac:dyDescent="0.25">
      <c r="B19" t="s">
        <v>8219</v>
      </c>
      <c r="C19">
        <v>70</v>
      </c>
      <c r="H19" t="s">
        <v>8221</v>
      </c>
      <c r="I19">
        <v>0</v>
      </c>
      <c r="N19" t="s">
        <v>8221</v>
      </c>
      <c r="O19">
        <v>0</v>
      </c>
    </row>
    <row r="20" spans="2:15" x14ac:dyDescent="0.25">
      <c r="B20" t="s">
        <v>8219</v>
      </c>
      <c r="C20">
        <v>36</v>
      </c>
      <c r="H20" t="s">
        <v>8221</v>
      </c>
      <c r="I20">
        <v>7</v>
      </c>
      <c r="N20" t="s">
        <v>8221</v>
      </c>
      <c r="O20">
        <v>7</v>
      </c>
    </row>
    <row r="21" spans="2:15" x14ac:dyDescent="0.25">
      <c r="B21" t="s">
        <v>8219</v>
      </c>
      <c r="C21">
        <v>342</v>
      </c>
      <c r="H21" t="s">
        <v>8221</v>
      </c>
      <c r="I21">
        <v>0</v>
      </c>
      <c r="N21" t="s">
        <v>8221</v>
      </c>
      <c r="O21">
        <v>0</v>
      </c>
    </row>
    <row r="22" spans="2:15" x14ac:dyDescent="0.25">
      <c r="B22" t="s">
        <v>8219</v>
      </c>
      <c r="C22">
        <v>22</v>
      </c>
      <c r="H22" t="s">
        <v>8221</v>
      </c>
      <c r="I22">
        <v>2</v>
      </c>
      <c r="N22" t="s">
        <v>8221</v>
      </c>
      <c r="O22">
        <v>2</v>
      </c>
    </row>
    <row r="23" spans="2:15" x14ac:dyDescent="0.25">
      <c r="B23" t="s">
        <v>8219</v>
      </c>
      <c r="C23">
        <v>25</v>
      </c>
      <c r="H23" t="s">
        <v>8221</v>
      </c>
      <c r="I23">
        <v>13</v>
      </c>
      <c r="N23" t="s">
        <v>8221</v>
      </c>
      <c r="O23">
        <v>13</v>
      </c>
    </row>
    <row r="24" spans="2:15" x14ac:dyDescent="0.25">
      <c r="B24" t="s">
        <v>8219</v>
      </c>
      <c r="C24">
        <v>101</v>
      </c>
      <c r="H24" t="s">
        <v>8221</v>
      </c>
      <c r="I24">
        <v>4</v>
      </c>
      <c r="N24" t="s">
        <v>8221</v>
      </c>
      <c r="O24">
        <v>4</v>
      </c>
    </row>
    <row r="25" spans="2:15" x14ac:dyDescent="0.25">
      <c r="B25" t="s">
        <v>8219</v>
      </c>
      <c r="C25">
        <v>8</v>
      </c>
      <c r="H25" t="s">
        <v>8221</v>
      </c>
      <c r="I25">
        <v>0</v>
      </c>
      <c r="N25" t="s">
        <v>8221</v>
      </c>
      <c r="O25">
        <v>0</v>
      </c>
    </row>
    <row r="26" spans="2:15" x14ac:dyDescent="0.25">
      <c r="B26" t="s">
        <v>8219</v>
      </c>
      <c r="C26">
        <v>23</v>
      </c>
      <c r="H26" t="s">
        <v>8221</v>
      </c>
      <c r="I26">
        <v>12</v>
      </c>
      <c r="N26" t="s">
        <v>8221</v>
      </c>
      <c r="O26">
        <v>12</v>
      </c>
    </row>
    <row r="27" spans="2:15" x14ac:dyDescent="0.25">
      <c r="B27" t="s">
        <v>8219</v>
      </c>
      <c r="C27">
        <v>574</v>
      </c>
      <c r="H27" t="s">
        <v>8221</v>
      </c>
      <c r="I27">
        <v>2</v>
      </c>
      <c r="N27" t="s">
        <v>8221</v>
      </c>
      <c r="O27">
        <v>2</v>
      </c>
    </row>
    <row r="28" spans="2:15" x14ac:dyDescent="0.25">
      <c r="B28" t="s">
        <v>8219</v>
      </c>
      <c r="C28">
        <v>14</v>
      </c>
      <c r="H28" t="s">
        <v>8221</v>
      </c>
      <c r="I28">
        <v>10</v>
      </c>
      <c r="N28" t="s">
        <v>8221</v>
      </c>
      <c r="O28">
        <v>10</v>
      </c>
    </row>
    <row r="29" spans="2:15" x14ac:dyDescent="0.25">
      <c r="B29" t="s">
        <v>8219</v>
      </c>
      <c r="C29">
        <v>19</v>
      </c>
      <c r="H29" t="s">
        <v>8221</v>
      </c>
      <c r="I29">
        <v>0</v>
      </c>
      <c r="N29" t="s">
        <v>8221</v>
      </c>
      <c r="O29">
        <v>0</v>
      </c>
    </row>
    <row r="30" spans="2:15" x14ac:dyDescent="0.25">
      <c r="B30" t="s">
        <v>8219</v>
      </c>
      <c r="C30">
        <v>150</v>
      </c>
      <c r="H30" t="s">
        <v>8221</v>
      </c>
      <c r="I30">
        <v>5</v>
      </c>
      <c r="N30" t="s">
        <v>8221</v>
      </c>
      <c r="O30">
        <v>5</v>
      </c>
    </row>
    <row r="31" spans="2:15" x14ac:dyDescent="0.25">
      <c r="B31" t="s">
        <v>8219</v>
      </c>
      <c r="C31">
        <v>71</v>
      </c>
      <c r="H31" t="s">
        <v>8221</v>
      </c>
      <c r="I31">
        <v>0</v>
      </c>
      <c r="N31" t="s">
        <v>8221</v>
      </c>
      <c r="O31">
        <v>0</v>
      </c>
    </row>
    <row r="32" spans="2:15" x14ac:dyDescent="0.25">
      <c r="B32" t="s">
        <v>8219</v>
      </c>
      <c r="C32">
        <v>117</v>
      </c>
      <c r="H32" t="s">
        <v>8221</v>
      </c>
      <c r="I32">
        <v>5</v>
      </c>
      <c r="N32" t="s">
        <v>8221</v>
      </c>
      <c r="O32">
        <v>5</v>
      </c>
    </row>
    <row r="33" spans="2:15" x14ac:dyDescent="0.25">
      <c r="B33" t="s">
        <v>8219</v>
      </c>
      <c r="C33">
        <v>53</v>
      </c>
      <c r="H33" t="s">
        <v>8221</v>
      </c>
      <c r="I33">
        <v>1</v>
      </c>
      <c r="N33" t="s">
        <v>8221</v>
      </c>
      <c r="O33">
        <v>1</v>
      </c>
    </row>
    <row r="34" spans="2:15" x14ac:dyDescent="0.25">
      <c r="B34" t="s">
        <v>8219</v>
      </c>
      <c r="C34">
        <v>1</v>
      </c>
      <c r="H34" t="s">
        <v>8221</v>
      </c>
      <c r="I34">
        <v>3</v>
      </c>
      <c r="N34" t="s">
        <v>8221</v>
      </c>
      <c r="O34">
        <v>3</v>
      </c>
    </row>
    <row r="35" spans="2:15" x14ac:dyDescent="0.25">
      <c r="B35" t="s">
        <v>8219</v>
      </c>
      <c r="C35">
        <v>89</v>
      </c>
      <c r="H35" t="s">
        <v>8221</v>
      </c>
      <c r="I35">
        <v>3</v>
      </c>
      <c r="N35" t="s">
        <v>8221</v>
      </c>
      <c r="O35">
        <v>3</v>
      </c>
    </row>
    <row r="36" spans="2:15" x14ac:dyDescent="0.25">
      <c r="B36" t="s">
        <v>8219</v>
      </c>
      <c r="C36">
        <v>64</v>
      </c>
      <c r="H36" t="s">
        <v>8221</v>
      </c>
      <c r="I36">
        <v>0</v>
      </c>
      <c r="N36" t="s">
        <v>8221</v>
      </c>
      <c r="O36">
        <v>0</v>
      </c>
    </row>
    <row r="37" spans="2:15" x14ac:dyDescent="0.25">
      <c r="B37" t="s">
        <v>8219</v>
      </c>
      <c r="C37">
        <v>68</v>
      </c>
      <c r="H37" t="s">
        <v>8221</v>
      </c>
      <c r="I37">
        <v>3</v>
      </c>
      <c r="N37" t="s">
        <v>8221</v>
      </c>
      <c r="O37">
        <v>3</v>
      </c>
    </row>
    <row r="38" spans="2:15" x14ac:dyDescent="0.25">
      <c r="B38" t="s">
        <v>8219</v>
      </c>
      <c r="C38">
        <v>28</v>
      </c>
      <c r="H38" t="s">
        <v>8221</v>
      </c>
      <c r="I38">
        <v>0</v>
      </c>
      <c r="N38" t="s">
        <v>8221</v>
      </c>
      <c r="O38">
        <v>0</v>
      </c>
    </row>
    <row r="39" spans="2:15" x14ac:dyDescent="0.25">
      <c r="B39" t="s">
        <v>8219</v>
      </c>
      <c r="C39">
        <v>44</v>
      </c>
      <c r="H39" t="s">
        <v>8221</v>
      </c>
      <c r="I39">
        <v>19</v>
      </c>
      <c r="N39" t="s">
        <v>8221</v>
      </c>
      <c r="O39">
        <v>19</v>
      </c>
    </row>
    <row r="40" spans="2:15" x14ac:dyDescent="0.25">
      <c r="B40" t="s">
        <v>8219</v>
      </c>
      <c r="C40">
        <v>253</v>
      </c>
      <c r="H40" t="s">
        <v>8221</v>
      </c>
      <c r="I40">
        <v>8</v>
      </c>
      <c r="N40" t="s">
        <v>8221</v>
      </c>
      <c r="O40">
        <v>8</v>
      </c>
    </row>
    <row r="41" spans="2:15" x14ac:dyDescent="0.25">
      <c r="B41" t="s">
        <v>8219</v>
      </c>
      <c r="C41">
        <v>66</v>
      </c>
      <c r="H41" t="s">
        <v>8221</v>
      </c>
      <c r="I41">
        <v>6</v>
      </c>
      <c r="N41" t="s">
        <v>8221</v>
      </c>
      <c r="O41">
        <v>6</v>
      </c>
    </row>
    <row r="42" spans="2:15" x14ac:dyDescent="0.25">
      <c r="B42" t="s">
        <v>8219</v>
      </c>
      <c r="C42">
        <v>217</v>
      </c>
      <c r="H42" t="s">
        <v>8221</v>
      </c>
      <c r="I42">
        <v>0</v>
      </c>
      <c r="N42" t="s">
        <v>8221</v>
      </c>
      <c r="O42">
        <v>0</v>
      </c>
    </row>
    <row r="43" spans="2:15" x14ac:dyDescent="0.25">
      <c r="B43" t="s">
        <v>8219</v>
      </c>
      <c r="C43">
        <v>16</v>
      </c>
      <c r="H43" t="s">
        <v>8221</v>
      </c>
      <c r="I43">
        <v>18</v>
      </c>
      <c r="N43" t="s">
        <v>8221</v>
      </c>
      <c r="O43">
        <v>18</v>
      </c>
    </row>
    <row r="44" spans="2:15" x14ac:dyDescent="0.25">
      <c r="B44" t="s">
        <v>8219</v>
      </c>
      <c r="C44">
        <v>19</v>
      </c>
      <c r="H44" t="s">
        <v>8221</v>
      </c>
      <c r="I44">
        <v>7</v>
      </c>
      <c r="N44" t="s">
        <v>8221</v>
      </c>
      <c r="O44">
        <v>7</v>
      </c>
    </row>
    <row r="45" spans="2:15" x14ac:dyDescent="0.25">
      <c r="B45" t="s">
        <v>8219</v>
      </c>
      <c r="C45">
        <v>169</v>
      </c>
      <c r="H45" t="s">
        <v>8221</v>
      </c>
      <c r="I45">
        <v>0</v>
      </c>
      <c r="N45" t="s">
        <v>8221</v>
      </c>
      <c r="O45">
        <v>0</v>
      </c>
    </row>
    <row r="46" spans="2:15" x14ac:dyDescent="0.25">
      <c r="B46" t="s">
        <v>8219</v>
      </c>
      <c r="C46">
        <v>263</v>
      </c>
      <c r="H46" t="s">
        <v>8221</v>
      </c>
      <c r="I46">
        <v>8</v>
      </c>
      <c r="N46" t="s">
        <v>8221</v>
      </c>
      <c r="O46">
        <v>8</v>
      </c>
    </row>
    <row r="47" spans="2:15" x14ac:dyDescent="0.25">
      <c r="B47" t="s">
        <v>8219</v>
      </c>
      <c r="C47">
        <v>15</v>
      </c>
      <c r="H47" t="s">
        <v>8221</v>
      </c>
      <c r="I47">
        <v>1293</v>
      </c>
      <c r="N47" t="s">
        <v>8221</v>
      </c>
      <c r="O47">
        <v>1293</v>
      </c>
    </row>
    <row r="48" spans="2:15" x14ac:dyDescent="0.25">
      <c r="B48" t="s">
        <v>8219</v>
      </c>
      <c r="C48">
        <v>61</v>
      </c>
      <c r="H48" t="s">
        <v>8221</v>
      </c>
      <c r="I48">
        <v>17</v>
      </c>
      <c r="N48" t="s">
        <v>8221</v>
      </c>
      <c r="O48">
        <v>17</v>
      </c>
    </row>
    <row r="49" spans="2:15" x14ac:dyDescent="0.25">
      <c r="B49" t="s">
        <v>8219</v>
      </c>
      <c r="C49">
        <v>45</v>
      </c>
      <c r="H49" t="s">
        <v>8221</v>
      </c>
      <c r="I49">
        <v>0</v>
      </c>
      <c r="N49" t="s">
        <v>8221</v>
      </c>
      <c r="O49">
        <v>0</v>
      </c>
    </row>
    <row r="50" spans="2:15" x14ac:dyDescent="0.25">
      <c r="B50" t="s">
        <v>8219</v>
      </c>
      <c r="C50">
        <v>70</v>
      </c>
      <c r="H50" t="s">
        <v>8221</v>
      </c>
      <c r="I50">
        <v>13</v>
      </c>
      <c r="N50" t="s">
        <v>8221</v>
      </c>
      <c r="O50">
        <v>13</v>
      </c>
    </row>
    <row r="51" spans="2:15" x14ac:dyDescent="0.25">
      <c r="B51" t="s">
        <v>8219</v>
      </c>
      <c r="C51">
        <v>38</v>
      </c>
      <c r="H51" t="s">
        <v>8221</v>
      </c>
      <c r="I51">
        <v>0</v>
      </c>
      <c r="N51" t="s">
        <v>8221</v>
      </c>
      <c r="O51">
        <v>0</v>
      </c>
    </row>
    <row r="52" spans="2:15" x14ac:dyDescent="0.25">
      <c r="B52" t="s">
        <v>8219</v>
      </c>
      <c r="C52">
        <v>87</v>
      </c>
      <c r="H52" t="s">
        <v>8221</v>
      </c>
      <c r="I52">
        <v>0</v>
      </c>
      <c r="N52" t="s">
        <v>8221</v>
      </c>
      <c r="O52">
        <v>0</v>
      </c>
    </row>
    <row r="53" spans="2:15" x14ac:dyDescent="0.25">
      <c r="B53" t="s">
        <v>8219</v>
      </c>
      <c r="C53">
        <v>22</v>
      </c>
      <c r="H53" t="s">
        <v>8221</v>
      </c>
      <c r="I53">
        <v>33</v>
      </c>
      <c r="N53" t="s">
        <v>8221</v>
      </c>
      <c r="O53">
        <v>33</v>
      </c>
    </row>
    <row r="54" spans="2:15" x14ac:dyDescent="0.25">
      <c r="B54" t="s">
        <v>8219</v>
      </c>
      <c r="C54">
        <v>119</v>
      </c>
      <c r="H54" t="s">
        <v>8221</v>
      </c>
      <c r="I54">
        <v>12</v>
      </c>
      <c r="N54" t="s">
        <v>8221</v>
      </c>
      <c r="O54">
        <v>12</v>
      </c>
    </row>
    <row r="55" spans="2:15" x14ac:dyDescent="0.25">
      <c r="B55" t="s">
        <v>8219</v>
      </c>
      <c r="C55">
        <v>52</v>
      </c>
      <c r="H55" t="s">
        <v>8221</v>
      </c>
      <c r="I55">
        <v>1</v>
      </c>
      <c r="N55" t="s">
        <v>8221</v>
      </c>
      <c r="O55">
        <v>1</v>
      </c>
    </row>
    <row r="56" spans="2:15" x14ac:dyDescent="0.25">
      <c r="B56" t="s">
        <v>8219</v>
      </c>
      <c r="C56">
        <v>117</v>
      </c>
      <c r="H56" t="s">
        <v>8221</v>
      </c>
      <c r="I56">
        <v>1</v>
      </c>
      <c r="N56" t="s">
        <v>8221</v>
      </c>
      <c r="O56">
        <v>1</v>
      </c>
    </row>
    <row r="57" spans="2:15" x14ac:dyDescent="0.25">
      <c r="B57" t="s">
        <v>8219</v>
      </c>
      <c r="C57">
        <v>52</v>
      </c>
      <c r="H57" t="s">
        <v>8221</v>
      </c>
      <c r="I57">
        <v>1</v>
      </c>
      <c r="N57" t="s">
        <v>8221</v>
      </c>
      <c r="O57">
        <v>1</v>
      </c>
    </row>
    <row r="58" spans="2:15" x14ac:dyDescent="0.25">
      <c r="B58" t="s">
        <v>8219</v>
      </c>
      <c r="C58">
        <v>86</v>
      </c>
      <c r="H58" t="s">
        <v>8221</v>
      </c>
      <c r="I58">
        <v>1</v>
      </c>
      <c r="N58" t="s">
        <v>8221</v>
      </c>
      <c r="O58">
        <v>1</v>
      </c>
    </row>
    <row r="59" spans="2:15" x14ac:dyDescent="0.25">
      <c r="B59" t="s">
        <v>8219</v>
      </c>
      <c r="C59">
        <v>174</v>
      </c>
      <c r="H59" t="s">
        <v>8221</v>
      </c>
      <c r="I59">
        <v>84</v>
      </c>
      <c r="N59" t="s">
        <v>8221</v>
      </c>
      <c r="O59">
        <v>84</v>
      </c>
    </row>
    <row r="60" spans="2:15" x14ac:dyDescent="0.25">
      <c r="B60" t="s">
        <v>8219</v>
      </c>
      <c r="C60">
        <v>69</v>
      </c>
      <c r="H60" t="s">
        <v>8221</v>
      </c>
      <c r="I60">
        <v>38</v>
      </c>
      <c r="N60" t="s">
        <v>8221</v>
      </c>
      <c r="O60">
        <v>38</v>
      </c>
    </row>
    <row r="61" spans="2:15" x14ac:dyDescent="0.25">
      <c r="B61" t="s">
        <v>8219</v>
      </c>
      <c r="C61">
        <v>75</v>
      </c>
      <c r="H61" t="s">
        <v>8221</v>
      </c>
      <c r="I61">
        <v>1</v>
      </c>
      <c r="N61" t="s">
        <v>8221</v>
      </c>
      <c r="O61">
        <v>1</v>
      </c>
    </row>
    <row r="62" spans="2:15" x14ac:dyDescent="0.25">
      <c r="B62" t="s">
        <v>8219</v>
      </c>
      <c r="C62">
        <v>33</v>
      </c>
      <c r="H62" t="s">
        <v>8221</v>
      </c>
      <c r="I62">
        <v>76</v>
      </c>
      <c r="N62" t="s">
        <v>8221</v>
      </c>
      <c r="O62">
        <v>76</v>
      </c>
    </row>
    <row r="63" spans="2:15" x14ac:dyDescent="0.25">
      <c r="B63" t="s">
        <v>8219</v>
      </c>
      <c r="C63">
        <v>108</v>
      </c>
      <c r="H63" t="s">
        <v>8221</v>
      </c>
      <c r="I63">
        <v>3</v>
      </c>
      <c r="N63" t="s">
        <v>8221</v>
      </c>
      <c r="O63">
        <v>3</v>
      </c>
    </row>
    <row r="64" spans="2:15" x14ac:dyDescent="0.25">
      <c r="B64" t="s">
        <v>8219</v>
      </c>
      <c r="C64">
        <v>23</v>
      </c>
      <c r="H64" t="s">
        <v>8221</v>
      </c>
      <c r="I64">
        <v>0</v>
      </c>
      <c r="N64" t="s">
        <v>8221</v>
      </c>
      <c r="O64">
        <v>0</v>
      </c>
    </row>
    <row r="65" spans="2:15" x14ac:dyDescent="0.25">
      <c r="B65" t="s">
        <v>8219</v>
      </c>
      <c r="C65">
        <v>48</v>
      </c>
      <c r="H65" t="s">
        <v>8221</v>
      </c>
      <c r="I65">
        <v>2</v>
      </c>
      <c r="N65" t="s">
        <v>8221</v>
      </c>
      <c r="O65">
        <v>2</v>
      </c>
    </row>
    <row r="66" spans="2:15" x14ac:dyDescent="0.25">
      <c r="B66" t="s">
        <v>8219</v>
      </c>
      <c r="C66">
        <v>64</v>
      </c>
      <c r="H66" t="s">
        <v>8221</v>
      </c>
      <c r="I66">
        <v>0</v>
      </c>
      <c r="N66" t="s">
        <v>8221</v>
      </c>
      <c r="O66">
        <v>0</v>
      </c>
    </row>
    <row r="67" spans="2:15" x14ac:dyDescent="0.25">
      <c r="B67" t="s">
        <v>8219</v>
      </c>
      <c r="C67">
        <v>24</v>
      </c>
      <c r="H67" t="s">
        <v>8221</v>
      </c>
      <c r="I67">
        <v>0</v>
      </c>
      <c r="N67" t="s">
        <v>8221</v>
      </c>
      <c r="O67">
        <v>0</v>
      </c>
    </row>
    <row r="68" spans="2:15" x14ac:dyDescent="0.25">
      <c r="B68" t="s">
        <v>8219</v>
      </c>
      <c r="C68">
        <v>57</v>
      </c>
      <c r="H68" t="s">
        <v>8221</v>
      </c>
      <c r="I68">
        <v>0</v>
      </c>
      <c r="N68" t="s">
        <v>8221</v>
      </c>
      <c r="O68">
        <v>0</v>
      </c>
    </row>
    <row r="69" spans="2:15" x14ac:dyDescent="0.25">
      <c r="B69" t="s">
        <v>8219</v>
      </c>
      <c r="C69">
        <v>26</v>
      </c>
      <c r="H69" t="s">
        <v>8221</v>
      </c>
      <c r="I69">
        <v>2</v>
      </c>
      <c r="N69" t="s">
        <v>8221</v>
      </c>
      <c r="O69">
        <v>2</v>
      </c>
    </row>
    <row r="70" spans="2:15" x14ac:dyDescent="0.25">
      <c r="B70" t="s">
        <v>8219</v>
      </c>
      <c r="C70">
        <v>20</v>
      </c>
      <c r="H70" t="s">
        <v>8221</v>
      </c>
      <c r="I70">
        <v>0</v>
      </c>
      <c r="N70" t="s">
        <v>8221</v>
      </c>
      <c r="O70">
        <v>0</v>
      </c>
    </row>
    <row r="71" spans="2:15" x14ac:dyDescent="0.25">
      <c r="B71" t="s">
        <v>8219</v>
      </c>
      <c r="C71">
        <v>36</v>
      </c>
      <c r="H71" t="s">
        <v>8221</v>
      </c>
      <c r="I71">
        <v>0</v>
      </c>
      <c r="N71" t="s">
        <v>8221</v>
      </c>
      <c r="O71">
        <v>0</v>
      </c>
    </row>
    <row r="72" spans="2:15" x14ac:dyDescent="0.25">
      <c r="B72" t="s">
        <v>8219</v>
      </c>
      <c r="C72">
        <v>178</v>
      </c>
      <c r="H72" t="s">
        <v>8221</v>
      </c>
      <c r="I72">
        <v>0</v>
      </c>
      <c r="N72" t="s">
        <v>8221</v>
      </c>
      <c r="O72">
        <v>0</v>
      </c>
    </row>
    <row r="73" spans="2:15" x14ac:dyDescent="0.25">
      <c r="B73" t="s">
        <v>8219</v>
      </c>
      <c r="C73">
        <v>17</v>
      </c>
      <c r="H73" t="s">
        <v>8221</v>
      </c>
      <c r="I73">
        <v>2</v>
      </c>
      <c r="N73" t="s">
        <v>8221</v>
      </c>
      <c r="O73">
        <v>2</v>
      </c>
    </row>
    <row r="74" spans="2:15" x14ac:dyDescent="0.25">
      <c r="B74" t="s">
        <v>8219</v>
      </c>
      <c r="C74">
        <v>32</v>
      </c>
      <c r="H74" t="s">
        <v>8221</v>
      </c>
      <c r="I74">
        <v>0</v>
      </c>
      <c r="N74" t="s">
        <v>8221</v>
      </c>
      <c r="O74">
        <v>0</v>
      </c>
    </row>
    <row r="75" spans="2:15" x14ac:dyDescent="0.25">
      <c r="B75" t="s">
        <v>8219</v>
      </c>
      <c r="C75">
        <v>41</v>
      </c>
      <c r="H75" t="s">
        <v>8221</v>
      </c>
      <c r="I75">
        <v>7</v>
      </c>
      <c r="N75" t="s">
        <v>8221</v>
      </c>
      <c r="O75">
        <v>7</v>
      </c>
    </row>
    <row r="76" spans="2:15" x14ac:dyDescent="0.25">
      <c r="B76" t="s">
        <v>8219</v>
      </c>
      <c r="C76">
        <v>18</v>
      </c>
      <c r="H76" t="s">
        <v>8221</v>
      </c>
      <c r="I76">
        <v>0</v>
      </c>
      <c r="N76" t="s">
        <v>8221</v>
      </c>
      <c r="O76">
        <v>0</v>
      </c>
    </row>
    <row r="77" spans="2:15" x14ac:dyDescent="0.25">
      <c r="B77" t="s">
        <v>8219</v>
      </c>
      <c r="C77">
        <v>29</v>
      </c>
      <c r="H77" t="s">
        <v>8221</v>
      </c>
      <c r="I77">
        <v>5</v>
      </c>
      <c r="N77" t="s">
        <v>8221</v>
      </c>
      <c r="O77">
        <v>5</v>
      </c>
    </row>
    <row r="78" spans="2:15" x14ac:dyDescent="0.25">
      <c r="B78" t="s">
        <v>8219</v>
      </c>
      <c r="C78">
        <v>47</v>
      </c>
      <c r="H78" t="s">
        <v>8221</v>
      </c>
      <c r="I78">
        <v>0</v>
      </c>
      <c r="N78" t="s">
        <v>8221</v>
      </c>
      <c r="O78">
        <v>0</v>
      </c>
    </row>
    <row r="79" spans="2:15" x14ac:dyDescent="0.25">
      <c r="B79" t="s">
        <v>8219</v>
      </c>
      <c r="C79">
        <v>15</v>
      </c>
      <c r="H79" t="s">
        <v>8221</v>
      </c>
      <c r="I79">
        <v>0</v>
      </c>
      <c r="N79" t="s">
        <v>8221</v>
      </c>
      <c r="O79">
        <v>0</v>
      </c>
    </row>
    <row r="80" spans="2:15" x14ac:dyDescent="0.25">
      <c r="B80" t="s">
        <v>8219</v>
      </c>
      <c r="C80">
        <v>26</v>
      </c>
      <c r="H80" t="s">
        <v>8221</v>
      </c>
      <c r="I80">
        <v>1</v>
      </c>
      <c r="N80" t="s">
        <v>8221</v>
      </c>
      <c r="O80">
        <v>1</v>
      </c>
    </row>
    <row r="81" spans="2:15" x14ac:dyDescent="0.25">
      <c r="B81" t="s">
        <v>8219</v>
      </c>
      <c r="C81">
        <v>35</v>
      </c>
      <c r="H81" t="s">
        <v>8221</v>
      </c>
      <c r="I81">
        <v>0</v>
      </c>
      <c r="N81" t="s">
        <v>8221</v>
      </c>
      <c r="O81">
        <v>0</v>
      </c>
    </row>
    <row r="82" spans="2:15" x14ac:dyDescent="0.25">
      <c r="B82" t="s">
        <v>8219</v>
      </c>
      <c r="C82">
        <v>41</v>
      </c>
      <c r="H82" t="s">
        <v>8221</v>
      </c>
      <c r="I82">
        <v>5</v>
      </c>
      <c r="N82" t="s">
        <v>8221</v>
      </c>
      <c r="O82">
        <v>5</v>
      </c>
    </row>
    <row r="83" spans="2:15" x14ac:dyDescent="0.25">
      <c r="B83" t="s">
        <v>8219</v>
      </c>
      <c r="C83">
        <v>47</v>
      </c>
      <c r="H83" t="s">
        <v>8221</v>
      </c>
      <c r="I83">
        <v>3</v>
      </c>
      <c r="N83" t="s">
        <v>8221</v>
      </c>
      <c r="O83">
        <v>3</v>
      </c>
    </row>
    <row r="84" spans="2:15" x14ac:dyDescent="0.25">
      <c r="B84" t="s">
        <v>8219</v>
      </c>
      <c r="C84">
        <v>28</v>
      </c>
      <c r="H84" t="s">
        <v>8221</v>
      </c>
      <c r="I84">
        <v>6</v>
      </c>
      <c r="N84" t="s">
        <v>8221</v>
      </c>
      <c r="O84">
        <v>6</v>
      </c>
    </row>
    <row r="85" spans="2:15" x14ac:dyDescent="0.25">
      <c r="B85" t="s">
        <v>8219</v>
      </c>
      <c r="C85">
        <v>100</v>
      </c>
      <c r="H85" t="s">
        <v>8221</v>
      </c>
      <c r="I85">
        <v>12</v>
      </c>
      <c r="N85" t="s">
        <v>8221</v>
      </c>
      <c r="O85">
        <v>12</v>
      </c>
    </row>
    <row r="86" spans="2:15" x14ac:dyDescent="0.25">
      <c r="B86" t="s">
        <v>8219</v>
      </c>
      <c r="C86">
        <v>13</v>
      </c>
      <c r="H86" t="s">
        <v>8221</v>
      </c>
      <c r="I86">
        <v>13</v>
      </c>
      <c r="N86" t="s">
        <v>8221</v>
      </c>
      <c r="O86">
        <v>13</v>
      </c>
    </row>
    <row r="87" spans="2:15" x14ac:dyDescent="0.25">
      <c r="B87" t="s">
        <v>8219</v>
      </c>
      <c r="C87">
        <v>7</v>
      </c>
      <c r="H87" t="s">
        <v>8221</v>
      </c>
      <c r="I87">
        <v>5</v>
      </c>
      <c r="N87" t="s">
        <v>8221</v>
      </c>
      <c r="O87">
        <v>5</v>
      </c>
    </row>
    <row r="88" spans="2:15" x14ac:dyDescent="0.25">
      <c r="B88" t="s">
        <v>8219</v>
      </c>
      <c r="C88">
        <v>21</v>
      </c>
      <c r="H88" t="s">
        <v>8221</v>
      </c>
      <c r="I88">
        <v>2</v>
      </c>
      <c r="N88" t="s">
        <v>8221</v>
      </c>
      <c r="O88">
        <v>2</v>
      </c>
    </row>
    <row r="89" spans="2:15" x14ac:dyDescent="0.25">
      <c r="B89" t="s">
        <v>8219</v>
      </c>
      <c r="C89">
        <v>17</v>
      </c>
      <c r="H89" t="s">
        <v>8221</v>
      </c>
      <c r="I89">
        <v>8</v>
      </c>
      <c r="N89" t="s">
        <v>8221</v>
      </c>
      <c r="O89">
        <v>8</v>
      </c>
    </row>
    <row r="90" spans="2:15" x14ac:dyDescent="0.25">
      <c r="B90" t="s">
        <v>8219</v>
      </c>
      <c r="C90">
        <v>25</v>
      </c>
      <c r="H90" t="s">
        <v>8221</v>
      </c>
      <c r="I90">
        <v>0</v>
      </c>
      <c r="N90" t="s">
        <v>8221</v>
      </c>
      <c r="O90">
        <v>0</v>
      </c>
    </row>
    <row r="91" spans="2:15" x14ac:dyDescent="0.25">
      <c r="B91" t="s">
        <v>8219</v>
      </c>
      <c r="C91">
        <v>60</v>
      </c>
      <c r="H91" t="s">
        <v>8221</v>
      </c>
      <c r="I91">
        <v>13</v>
      </c>
      <c r="N91" t="s">
        <v>8221</v>
      </c>
      <c r="O91">
        <v>13</v>
      </c>
    </row>
    <row r="92" spans="2:15" x14ac:dyDescent="0.25">
      <c r="B92" t="s">
        <v>8219</v>
      </c>
      <c r="C92">
        <v>56</v>
      </c>
      <c r="H92" t="s">
        <v>8221</v>
      </c>
      <c r="I92">
        <v>0</v>
      </c>
      <c r="N92" t="s">
        <v>8221</v>
      </c>
      <c r="O92">
        <v>0</v>
      </c>
    </row>
    <row r="93" spans="2:15" x14ac:dyDescent="0.25">
      <c r="B93" t="s">
        <v>8219</v>
      </c>
      <c r="C93">
        <v>16</v>
      </c>
      <c r="H93" t="s">
        <v>8221</v>
      </c>
      <c r="I93">
        <v>5</v>
      </c>
      <c r="N93" t="s">
        <v>8221</v>
      </c>
      <c r="O93">
        <v>5</v>
      </c>
    </row>
    <row r="94" spans="2:15" x14ac:dyDescent="0.25">
      <c r="B94" t="s">
        <v>8219</v>
      </c>
      <c r="C94">
        <v>46</v>
      </c>
      <c r="H94" t="s">
        <v>8221</v>
      </c>
      <c r="I94">
        <v>8</v>
      </c>
      <c r="N94" t="s">
        <v>8221</v>
      </c>
      <c r="O94">
        <v>8</v>
      </c>
    </row>
    <row r="95" spans="2:15" x14ac:dyDescent="0.25">
      <c r="B95" t="s">
        <v>8219</v>
      </c>
      <c r="C95">
        <v>43</v>
      </c>
      <c r="H95" t="s">
        <v>8221</v>
      </c>
      <c r="I95">
        <v>8</v>
      </c>
      <c r="N95" t="s">
        <v>8221</v>
      </c>
      <c r="O95">
        <v>8</v>
      </c>
    </row>
    <row r="96" spans="2:15" x14ac:dyDescent="0.25">
      <c r="B96" t="s">
        <v>8219</v>
      </c>
      <c r="C96">
        <v>15</v>
      </c>
      <c r="H96" t="s">
        <v>8221</v>
      </c>
      <c r="I96">
        <v>0</v>
      </c>
      <c r="N96" t="s">
        <v>8221</v>
      </c>
      <c r="O96">
        <v>0</v>
      </c>
    </row>
    <row r="97" spans="2:15" x14ac:dyDescent="0.25">
      <c r="B97" t="s">
        <v>8219</v>
      </c>
      <c r="C97">
        <v>12</v>
      </c>
      <c r="H97" t="s">
        <v>8221</v>
      </c>
      <c r="I97">
        <v>2</v>
      </c>
      <c r="N97" t="s">
        <v>8221</v>
      </c>
      <c r="O97">
        <v>2</v>
      </c>
    </row>
    <row r="98" spans="2:15" x14ac:dyDescent="0.25">
      <c r="B98" t="s">
        <v>8219</v>
      </c>
      <c r="C98">
        <v>21</v>
      </c>
      <c r="H98" t="s">
        <v>8221</v>
      </c>
      <c r="I98">
        <v>3</v>
      </c>
      <c r="N98" t="s">
        <v>8221</v>
      </c>
      <c r="O98">
        <v>3</v>
      </c>
    </row>
    <row r="99" spans="2:15" x14ac:dyDescent="0.25">
      <c r="B99" t="s">
        <v>8219</v>
      </c>
      <c r="C99">
        <v>34</v>
      </c>
      <c r="H99" t="s">
        <v>8221</v>
      </c>
      <c r="I99">
        <v>0</v>
      </c>
      <c r="N99" t="s">
        <v>8221</v>
      </c>
      <c r="O99">
        <v>0</v>
      </c>
    </row>
    <row r="100" spans="2:15" x14ac:dyDescent="0.25">
      <c r="B100" t="s">
        <v>8219</v>
      </c>
      <c r="C100">
        <v>8</v>
      </c>
      <c r="H100" t="s">
        <v>8221</v>
      </c>
      <c r="I100">
        <v>0</v>
      </c>
      <c r="N100" t="s">
        <v>8221</v>
      </c>
      <c r="O100">
        <v>0</v>
      </c>
    </row>
    <row r="101" spans="2:15" x14ac:dyDescent="0.25">
      <c r="B101" t="s">
        <v>8219</v>
      </c>
      <c r="C101">
        <v>60</v>
      </c>
      <c r="H101" t="s">
        <v>8221</v>
      </c>
      <c r="I101">
        <v>11</v>
      </c>
      <c r="N101" t="s">
        <v>8221</v>
      </c>
      <c r="O101">
        <v>11</v>
      </c>
    </row>
    <row r="102" spans="2:15" x14ac:dyDescent="0.25">
      <c r="B102" t="s">
        <v>8219</v>
      </c>
      <c r="C102">
        <v>39</v>
      </c>
      <c r="H102" t="s">
        <v>8221</v>
      </c>
      <c r="I102">
        <v>0</v>
      </c>
      <c r="N102" t="s">
        <v>8221</v>
      </c>
      <c r="O102">
        <v>0</v>
      </c>
    </row>
    <row r="103" spans="2:15" x14ac:dyDescent="0.25">
      <c r="B103" t="s">
        <v>8219</v>
      </c>
      <c r="C103">
        <v>26</v>
      </c>
      <c r="H103" t="s">
        <v>8221</v>
      </c>
      <c r="I103">
        <v>1</v>
      </c>
      <c r="N103" t="s">
        <v>8221</v>
      </c>
      <c r="O103">
        <v>1</v>
      </c>
    </row>
    <row r="104" spans="2:15" x14ac:dyDescent="0.25">
      <c r="B104" t="s">
        <v>8219</v>
      </c>
      <c r="C104">
        <v>35</v>
      </c>
      <c r="H104" t="s">
        <v>8221</v>
      </c>
      <c r="I104">
        <v>0</v>
      </c>
      <c r="N104" t="s">
        <v>8221</v>
      </c>
      <c r="O104">
        <v>0</v>
      </c>
    </row>
    <row r="105" spans="2:15" x14ac:dyDescent="0.25">
      <c r="B105" t="s">
        <v>8219</v>
      </c>
      <c r="C105">
        <v>65</v>
      </c>
      <c r="H105" t="s">
        <v>8221</v>
      </c>
      <c r="I105">
        <v>17</v>
      </c>
      <c r="N105" t="s">
        <v>8221</v>
      </c>
      <c r="O105">
        <v>17</v>
      </c>
    </row>
    <row r="106" spans="2:15" x14ac:dyDescent="0.25">
      <c r="B106" t="s">
        <v>8219</v>
      </c>
      <c r="C106">
        <v>49</v>
      </c>
      <c r="H106" t="s">
        <v>8221</v>
      </c>
      <c r="I106">
        <v>2</v>
      </c>
      <c r="N106" t="s">
        <v>8221</v>
      </c>
      <c r="O106">
        <v>2</v>
      </c>
    </row>
    <row r="107" spans="2:15" x14ac:dyDescent="0.25">
      <c r="B107" t="s">
        <v>8219</v>
      </c>
      <c r="C107">
        <v>10</v>
      </c>
      <c r="H107" t="s">
        <v>8221</v>
      </c>
      <c r="I107">
        <v>1</v>
      </c>
      <c r="N107" t="s">
        <v>8221</v>
      </c>
      <c r="O107">
        <v>1</v>
      </c>
    </row>
    <row r="108" spans="2:15" x14ac:dyDescent="0.25">
      <c r="B108" t="s">
        <v>8219</v>
      </c>
      <c r="C108">
        <v>60</v>
      </c>
      <c r="H108" t="s">
        <v>8221</v>
      </c>
      <c r="I108">
        <v>2</v>
      </c>
      <c r="N108" t="s">
        <v>8221</v>
      </c>
      <c r="O108">
        <v>2</v>
      </c>
    </row>
    <row r="109" spans="2:15" x14ac:dyDescent="0.25">
      <c r="B109" t="s">
        <v>8219</v>
      </c>
      <c r="C109">
        <v>27</v>
      </c>
      <c r="H109" t="s">
        <v>8221</v>
      </c>
      <c r="I109">
        <v>16</v>
      </c>
      <c r="N109" t="s">
        <v>8221</v>
      </c>
      <c r="O109">
        <v>16</v>
      </c>
    </row>
    <row r="110" spans="2:15" x14ac:dyDescent="0.25">
      <c r="B110" t="s">
        <v>8219</v>
      </c>
      <c r="C110">
        <v>69</v>
      </c>
      <c r="H110" t="s">
        <v>8221</v>
      </c>
      <c r="I110">
        <v>1</v>
      </c>
      <c r="N110" t="s">
        <v>8221</v>
      </c>
      <c r="O110">
        <v>1</v>
      </c>
    </row>
    <row r="111" spans="2:15" x14ac:dyDescent="0.25">
      <c r="B111" t="s">
        <v>8219</v>
      </c>
      <c r="C111">
        <v>47</v>
      </c>
      <c r="H111" t="s">
        <v>8221</v>
      </c>
      <c r="I111">
        <v>4</v>
      </c>
      <c r="N111" t="s">
        <v>8221</v>
      </c>
      <c r="O111">
        <v>4</v>
      </c>
    </row>
    <row r="112" spans="2:15" x14ac:dyDescent="0.25">
      <c r="B112" t="s">
        <v>8219</v>
      </c>
      <c r="C112">
        <v>47</v>
      </c>
      <c r="H112" t="s">
        <v>8221</v>
      </c>
      <c r="I112">
        <v>5</v>
      </c>
      <c r="N112" t="s">
        <v>8221</v>
      </c>
      <c r="O112">
        <v>5</v>
      </c>
    </row>
    <row r="113" spans="2:15" x14ac:dyDescent="0.25">
      <c r="B113" t="s">
        <v>8219</v>
      </c>
      <c r="C113">
        <v>26</v>
      </c>
      <c r="H113" t="s">
        <v>8221</v>
      </c>
      <c r="I113">
        <v>7</v>
      </c>
      <c r="N113" t="s">
        <v>8221</v>
      </c>
      <c r="O113">
        <v>7</v>
      </c>
    </row>
    <row r="114" spans="2:15" x14ac:dyDescent="0.25">
      <c r="B114" t="s">
        <v>8219</v>
      </c>
      <c r="C114">
        <v>53</v>
      </c>
      <c r="H114" t="s">
        <v>8221</v>
      </c>
      <c r="I114">
        <v>0</v>
      </c>
      <c r="N114" t="s">
        <v>8221</v>
      </c>
      <c r="O114">
        <v>0</v>
      </c>
    </row>
    <row r="115" spans="2:15" x14ac:dyDescent="0.25">
      <c r="B115" t="s">
        <v>8219</v>
      </c>
      <c r="C115">
        <v>81</v>
      </c>
      <c r="H115" t="s">
        <v>8221</v>
      </c>
      <c r="I115">
        <v>12</v>
      </c>
      <c r="N115" t="s">
        <v>8221</v>
      </c>
      <c r="O115">
        <v>12</v>
      </c>
    </row>
    <row r="116" spans="2:15" x14ac:dyDescent="0.25">
      <c r="B116" t="s">
        <v>8219</v>
      </c>
      <c r="C116">
        <v>78</v>
      </c>
      <c r="H116" t="s">
        <v>8221</v>
      </c>
      <c r="I116">
        <v>2</v>
      </c>
      <c r="N116" t="s">
        <v>8221</v>
      </c>
      <c r="O116">
        <v>2</v>
      </c>
    </row>
    <row r="117" spans="2:15" x14ac:dyDescent="0.25">
      <c r="B117" t="s">
        <v>8219</v>
      </c>
      <c r="C117">
        <v>35</v>
      </c>
      <c r="H117" t="s">
        <v>8221</v>
      </c>
      <c r="I117">
        <v>5</v>
      </c>
      <c r="N117" t="s">
        <v>8221</v>
      </c>
      <c r="O117">
        <v>5</v>
      </c>
    </row>
    <row r="118" spans="2:15" x14ac:dyDescent="0.25">
      <c r="B118" t="s">
        <v>8219</v>
      </c>
      <c r="C118">
        <v>22</v>
      </c>
      <c r="H118" t="s">
        <v>8221</v>
      </c>
      <c r="I118">
        <v>2</v>
      </c>
      <c r="N118" t="s">
        <v>8221</v>
      </c>
      <c r="O118">
        <v>2</v>
      </c>
    </row>
    <row r="119" spans="2:15" x14ac:dyDescent="0.25">
      <c r="B119" t="s">
        <v>8219</v>
      </c>
      <c r="C119">
        <v>57</v>
      </c>
      <c r="H119" t="s">
        <v>8221</v>
      </c>
      <c r="I119">
        <v>3</v>
      </c>
      <c r="N119" t="s">
        <v>8221</v>
      </c>
      <c r="O119">
        <v>3</v>
      </c>
    </row>
    <row r="120" spans="2:15" x14ac:dyDescent="0.25">
      <c r="B120" t="s">
        <v>8219</v>
      </c>
      <c r="C120">
        <v>27</v>
      </c>
      <c r="H120" t="s">
        <v>8221</v>
      </c>
      <c r="I120">
        <v>0</v>
      </c>
      <c r="N120" t="s">
        <v>8221</v>
      </c>
      <c r="O120">
        <v>0</v>
      </c>
    </row>
    <row r="121" spans="2:15" x14ac:dyDescent="0.25">
      <c r="B121" t="s">
        <v>8219</v>
      </c>
      <c r="C121">
        <v>39</v>
      </c>
      <c r="H121" t="s">
        <v>8221</v>
      </c>
      <c r="I121">
        <v>49</v>
      </c>
      <c r="N121" t="s">
        <v>8221</v>
      </c>
      <c r="O121">
        <v>49</v>
      </c>
    </row>
    <row r="122" spans="2:15" x14ac:dyDescent="0.25">
      <c r="B122" t="s">
        <v>8219</v>
      </c>
      <c r="C122">
        <v>37</v>
      </c>
      <c r="H122" t="s">
        <v>8221</v>
      </c>
      <c r="I122">
        <v>1</v>
      </c>
      <c r="N122" t="s">
        <v>8221</v>
      </c>
      <c r="O122">
        <v>1</v>
      </c>
    </row>
    <row r="123" spans="2:15" x14ac:dyDescent="0.25">
      <c r="B123" t="s">
        <v>8219</v>
      </c>
      <c r="C123">
        <v>137</v>
      </c>
      <c r="H123" t="s">
        <v>8221</v>
      </c>
      <c r="I123">
        <v>2</v>
      </c>
      <c r="N123" t="s">
        <v>8221</v>
      </c>
      <c r="O123">
        <v>2</v>
      </c>
    </row>
    <row r="124" spans="2:15" x14ac:dyDescent="0.25">
      <c r="B124" t="s">
        <v>8219</v>
      </c>
      <c r="C124">
        <v>376</v>
      </c>
      <c r="H124" t="s">
        <v>8221</v>
      </c>
      <c r="I124">
        <v>0</v>
      </c>
      <c r="N124" t="s">
        <v>8221</v>
      </c>
      <c r="O124">
        <v>0</v>
      </c>
    </row>
    <row r="125" spans="2:15" x14ac:dyDescent="0.25">
      <c r="B125" t="s">
        <v>8219</v>
      </c>
      <c r="C125">
        <v>202</v>
      </c>
      <c r="H125" t="s">
        <v>8221</v>
      </c>
      <c r="I125">
        <v>0</v>
      </c>
      <c r="N125" t="s">
        <v>8221</v>
      </c>
      <c r="O125">
        <v>0</v>
      </c>
    </row>
    <row r="126" spans="2:15" x14ac:dyDescent="0.25">
      <c r="B126" t="s">
        <v>8219</v>
      </c>
      <c r="C126">
        <v>328</v>
      </c>
      <c r="H126" t="s">
        <v>8221</v>
      </c>
      <c r="I126">
        <v>11</v>
      </c>
      <c r="N126" t="s">
        <v>8221</v>
      </c>
      <c r="O126">
        <v>11</v>
      </c>
    </row>
    <row r="127" spans="2:15" x14ac:dyDescent="0.25">
      <c r="B127" t="s">
        <v>8219</v>
      </c>
      <c r="C127">
        <v>84</v>
      </c>
      <c r="H127" t="s">
        <v>8221</v>
      </c>
      <c r="I127">
        <v>1</v>
      </c>
      <c r="N127" t="s">
        <v>8221</v>
      </c>
      <c r="O127">
        <v>1</v>
      </c>
    </row>
    <row r="128" spans="2:15" x14ac:dyDescent="0.25">
      <c r="B128" t="s">
        <v>8219</v>
      </c>
      <c r="C128">
        <v>96</v>
      </c>
      <c r="H128" t="s">
        <v>8221</v>
      </c>
      <c r="I128">
        <v>8</v>
      </c>
      <c r="N128" t="s">
        <v>8221</v>
      </c>
      <c r="O128">
        <v>8</v>
      </c>
    </row>
    <row r="129" spans="2:15" x14ac:dyDescent="0.25">
      <c r="B129" t="s">
        <v>8219</v>
      </c>
      <c r="C129">
        <v>223</v>
      </c>
      <c r="H129" t="s">
        <v>8221</v>
      </c>
      <c r="I129">
        <v>5</v>
      </c>
      <c r="N129" t="s">
        <v>8221</v>
      </c>
      <c r="O129">
        <v>5</v>
      </c>
    </row>
    <row r="130" spans="2:15" x14ac:dyDescent="0.25">
      <c r="B130" t="s">
        <v>8219</v>
      </c>
      <c r="C130">
        <v>62</v>
      </c>
      <c r="H130" t="s">
        <v>8221</v>
      </c>
      <c r="I130">
        <v>39</v>
      </c>
      <c r="N130" t="s">
        <v>8221</v>
      </c>
      <c r="O130">
        <v>39</v>
      </c>
    </row>
    <row r="131" spans="2:15" x14ac:dyDescent="0.25">
      <c r="B131" t="s">
        <v>8219</v>
      </c>
      <c r="C131">
        <v>146</v>
      </c>
      <c r="H131" t="s">
        <v>8221</v>
      </c>
      <c r="I131">
        <v>0</v>
      </c>
      <c r="N131" t="s">
        <v>8221</v>
      </c>
      <c r="O131">
        <v>0</v>
      </c>
    </row>
    <row r="132" spans="2:15" x14ac:dyDescent="0.25">
      <c r="B132" t="s">
        <v>8219</v>
      </c>
      <c r="C132">
        <v>235</v>
      </c>
      <c r="H132" t="s">
        <v>8221</v>
      </c>
      <c r="I132">
        <v>0</v>
      </c>
      <c r="N132" t="s">
        <v>8221</v>
      </c>
      <c r="O132">
        <v>0</v>
      </c>
    </row>
    <row r="133" spans="2:15" x14ac:dyDescent="0.25">
      <c r="B133" t="s">
        <v>8219</v>
      </c>
      <c r="C133">
        <v>437</v>
      </c>
      <c r="H133" t="s">
        <v>8221</v>
      </c>
      <c r="I133">
        <v>2</v>
      </c>
      <c r="N133" t="s">
        <v>8221</v>
      </c>
      <c r="O133">
        <v>2</v>
      </c>
    </row>
    <row r="134" spans="2:15" x14ac:dyDescent="0.25">
      <c r="B134" t="s">
        <v>8219</v>
      </c>
      <c r="C134">
        <v>77</v>
      </c>
      <c r="H134" t="s">
        <v>8221</v>
      </c>
      <c r="I134">
        <v>170</v>
      </c>
      <c r="N134" t="s">
        <v>8221</v>
      </c>
      <c r="O134">
        <v>170</v>
      </c>
    </row>
    <row r="135" spans="2:15" x14ac:dyDescent="0.25">
      <c r="B135" t="s">
        <v>8219</v>
      </c>
      <c r="C135">
        <v>108</v>
      </c>
      <c r="H135" t="s">
        <v>8221</v>
      </c>
      <c r="I135">
        <v>5</v>
      </c>
      <c r="N135" t="s">
        <v>8221</v>
      </c>
      <c r="O135">
        <v>5</v>
      </c>
    </row>
    <row r="136" spans="2:15" x14ac:dyDescent="0.25">
      <c r="B136" t="s">
        <v>8219</v>
      </c>
      <c r="C136">
        <v>7</v>
      </c>
      <c r="H136" t="s">
        <v>8221</v>
      </c>
      <c r="I136">
        <v>14</v>
      </c>
      <c r="N136" t="s">
        <v>8221</v>
      </c>
      <c r="O136">
        <v>14</v>
      </c>
    </row>
    <row r="137" spans="2:15" x14ac:dyDescent="0.25">
      <c r="B137" t="s">
        <v>8219</v>
      </c>
      <c r="C137">
        <v>314</v>
      </c>
      <c r="H137" t="s">
        <v>8221</v>
      </c>
      <c r="I137">
        <v>1</v>
      </c>
      <c r="N137" t="s">
        <v>8221</v>
      </c>
      <c r="O137">
        <v>1</v>
      </c>
    </row>
    <row r="138" spans="2:15" x14ac:dyDescent="0.25">
      <c r="B138" t="s">
        <v>8219</v>
      </c>
      <c r="C138">
        <v>188</v>
      </c>
      <c r="H138" t="s">
        <v>8221</v>
      </c>
      <c r="I138">
        <v>0</v>
      </c>
      <c r="N138" t="s">
        <v>8221</v>
      </c>
      <c r="O138">
        <v>0</v>
      </c>
    </row>
    <row r="139" spans="2:15" x14ac:dyDescent="0.25">
      <c r="B139" t="s">
        <v>8219</v>
      </c>
      <c r="C139">
        <v>275</v>
      </c>
      <c r="H139" t="s">
        <v>8221</v>
      </c>
      <c r="I139">
        <v>124</v>
      </c>
      <c r="N139" t="s">
        <v>8221</v>
      </c>
      <c r="O139">
        <v>124</v>
      </c>
    </row>
    <row r="140" spans="2:15" x14ac:dyDescent="0.25">
      <c r="B140" t="s">
        <v>8219</v>
      </c>
      <c r="C140">
        <v>560</v>
      </c>
      <c r="H140" t="s">
        <v>8221</v>
      </c>
      <c r="I140">
        <v>0</v>
      </c>
      <c r="N140" t="s">
        <v>8221</v>
      </c>
      <c r="O140">
        <v>0</v>
      </c>
    </row>
    <row r="141" spans="2:15" x14ac:dyDescent="0.25">
      <c r="B141" t="s">
        <v>8219</v>
      </c>
      <c r="C141">
        <v>688</v>
      </c>
      <c r="H141" t="s">
        <v>8221</v>
      </c>
      <c r="I141">
        <v>0</v>
      </c>
      <c r="N141" t="s">
        <v>8221</v>
      </c>
      <c r="O141">
        <v>0</v>
      </c>
    </row>
    <row r="142" spans="2:15" x14ac:dyDescent="0.25">
      <c r="B142" t="s">
        <v>8219</v>
      </c>
      <c r="C142">
        <v>942</v>
      </c>
      <c r="H142" t="s">
        <v>8221</v>
      </c>
      <c r="I142">
        <v>55</v>
      </c>
      <c r="N142" t="s">
        <v>8221</v>
      </c>
      <c r="O142">
        <v>55</v>
      </c>
    </row>
    <row r="143" spans="2:15" x14ac:dyDescent="0.25">
      <c r="B143" t="s">
        <v>8219</v>
      </c>
      <c r="C143">
        <v>88</v>
      </c>
      <c r="H143" t="s">
        <v>8221</v>
      </c>
      <c r="I143">
        <v>140</v>
      </c>
      <c r="N143" t="s">
        <v>8221</v>
      </c>
      <c r="O143">
        <v>140</v>
      </c>
    </row>
    <row r="144" spans="2:15" x14ac:dyDescent="0.25">
      <c r="B144" t="s">
        <v>8219</v>
      </c>
      <c r="C144">
        <v>220</v>
      </c>
      <c r="H144" t="s">
        <v>8221</v>
      </c>
      <c r="I144">
        <v>21</v>
      </c>
      <c r="N144" t="s">
        <v>8221</v>
      </c>
      <c r="O144">
        <v>21</v>
      </c>
    </row>
    <row r="145" spans="2:15" x14ac:dyDescent="0.25">
      <c r="B145" t="s">
        <v>8219</v>
      </c>
      <c r="C145">
        <v>145</v>
      </c>
      <c r="H145" t="s">
        <v>8221</v>
      </c>
      <c r="I145">
        <v>1</v>
      </c>
      <c r="N145" t="s">
        <v>8221</v>
      </c>
      <c r="O145">
        <v>1</v>
      </c>
    </row>
    <row r="146" spans="2:15" x14ac:dyDescent="0.25">
      <c r="B146" t="s">
        <v>8219</v>
      </c>
      <c r="C146">
        <v>963</v>
      </c>
      <c r="H146" t="s">
        <v>8221</v>
      </c>
      <c r="I146">
        <v>147</v>
      </c>
      <c r="N146" t="s">
        <v>8221</v>
      </c>
      <c r="O146">
        <v>147</v>
      </c>
    </row>
    <row r="147" spans="2:15" x14ac:dyDescent="0.25">
      <c r="B147" t="s">
        <v>8219</v>
      </c>
      <c r="C147">
        <v>91</v>
      </c>
      <c r="H147" t="s">
        <v>8221</v>
      </c>
      <c r="I147">
        <v>11</v>
      </c>
      <c r="N147" t="s">
        <v>8221</v>
      </c>
      <c r="O147">
        <v>11</v>
      </c>
    </row>
    <row r="148" spans="2:15" x14ac:dyDescent="0.25">
      <c r="B148" t="s">
        <v>8219</v>
      </c>
      <c r="C148">
        <v>58</v>
      </c>
      <c r="H148" t="s">
        <v>8221</v>
      </c>
      <c r="I148">
        <v>125</v>
      </c>
      <c r="N148" t="s">
        <v>8221</v>
      </c>
      <c r="O148">
        <v>125</v>
      </c>
    </row>
    <row r="149" spans="2:15" x14ac:dyDescent="0.25">
      <c r="B149" t="s">
        <v>8219</v>
      </c>
      <c r="C149">
        <v>36</v>
      </c>
      <c r="H149" t="s">
        <v>8221</v>
      </c>
      <c r="I149">
        <v>1</v>
      </c>
      <c r="N149" t="s">
        <v>8221</v>
      </c>
      <c r="O149">
        <v>1</v>
      </c>
    </row>
    <row r="150" spans="2:15" x14ac:dyDescent="0.25">
      <c r="B150" t="s">
        <v>8219</v>
      </c>
      <c r="C150">
        <v>165</v>
      </c>
      <c r="H150" t="s">
        <v>8221</v>
      </c>
      <c r="I150">
        <v>0</v>
      </c>
      <c r="N150" t="s">
        <v>8221</v>
      </c>
      <c r="O150">
        <v>0</v>
      </c>
    </row>
    <row r="151" spans="2:15" x14ac:dyDescent="0.25">
      <c r="B151" t="s">
        <v>8219</v>
      </c>
      <c r="C151">
        <v>111</v>
      </c>
      <c r="H151" t="s">
        <v>8221</v>
      </c>
      <c r="I151">
        <v>0</v>
      </c>
      <c r="N151" t="s">
        <v>8221</v>
      </c>
      <c r="O151">
        <v>0</v>
      </c>
    </row>
    <row r="152" spans="2:15" x14ac:dyDescent="0.25">
      <c r="B152" t="s">
        <v>8219</v>
      </c>
      <c r="C152">
        <v>1596</v>
      </c>
      <c r="H152" t="s">
        <v>8221</v>
      </c>
      <c r="I152">
        <v>3</v>
      </c>
      <c r="N152" t="s">
        <v>8221</v>
      </c>
      <c r="O152">
        <v>3</v>
      </c>
    </row>
    <row r="153" spans="2:15" x14ac:dyDescent="0.25">
      <c r="B153" t="s">
        <v>8219</v>
      </c>
      <c r="C153">
        <v>61</v>
      </c>
      <c r="H153" t="s">
        <v>8221</v>
      </c>
      <c r="I153">
        <v>0</v>
      </c>
      <c r="N153" t="s">
        <v>8221</v>
      </c>
      <c r="O153">
        <v>0</v>
      </c>
    </row>
    <row r="154" spans="2:15" x14ac:dyDescent="0.25">
      <c r="B154" t="s">
        <v>8219</v>
      </c>
      <c r="C154">
        <v>287</v>
      </c>
      <c r="H154" t="s">
        <v>8221</v>
      </c>
      <c r="I154">
        <v>0</v>
      </c>
      <c r="N154" t="s">
        <v>8221</v>
      </c>
      <c r="O154">
        <v>0</v>
      </c>
    </row>
    <row r="155" spans="2:15" x14ac:dyDescent="0.25">
      <c r="B155" t="s">
        <v>8219</v>
      </c>
      <c r="C155">
        <v>65</v>
      </c>
      <c r="H155" t="s">
        <v>8221</v>
      </c>
      <c r="I155">
        <v>0</v>
      </c>
      <c r="N155" t="s">
        <v>8221</v>
      </c>
      <c r="O155">
        <v>0</v>
      </c>
    </row>
    <row r="156" spans="2:15" x14ac:dyDescent="0.25">
      <c r="B156" t="s">
        <v>8219</v>
      </c>
      <c r="C156">
        <v>118</v>
      </c>
      <c r="H156" t="s">
        <v>8221</v>
      </c>
      <c r="I156">
        <v>0</v>
      </c>
      <c r="N156" t="s">
        <v>8221</v>
      </c>
      <c r="O156">
        <v>0</v>
      </c>
    </row>
    <row r="157" spans="2:15" x14ac:dyDescent="0.25">
      <c r="B157" t="s">
        <v>8219</v>
      </c>
      <c r="C157">
        <v>113</v>
      </c>
      <c r="H157" t="s">
        <v>8221</v>
      </c>
      <c r="I157">
        <v>3</v>
      </c>
      <c r="N157" t="s">
        <v>8221</v>
      </c>
      <c r="O157">
        <v>3</v>
      </c>
    </row>
    <row r="158" spans="2:15" x14ac:dyDescent="0.25">
      <c r="B158" t="s">
        <v>8219</v>
      </c>
      <c r="C158">
        <v>332</v>
      </c>
      <c r="H158" t="s">
        <v>8221</v>
      </c>
      <c r="I158">
        <v>0</v>
      </c>
      <c r="N158" t="s">
        <v>8221</v>
      </c>
      <c r="O158">
        <v>0</v>
      </c>
    </row>
    <row r="159" spans="2:15" x14ac:dyDescent="0.25">
      <c r="B159" t="s">
        <v>8219</v>
      </c>
      <c r="C159">
        <v>62</v>
      </c>
      <c r="H159" t="s">
        <v>8221</v>
      </c>
      <c r="I159">
        <v>1</v>
      </c>
      <c r="N159" t="s">
        <v>8221</v>
      </c>
      <c r="O159">
        <v>1</v>
      </c>
    </row>
    <row r="160" spans="2:15" x14ac:dyDescent="0.25">
      <c r="B160" t="s">
        <v>8219</v>
      </c>
      <c r="C160">
        <v>951</v>
      </c>
      <c r="H160" t="s">
        <v>8221</v>
      </c>
      <c r="I160">
        <v>3</v>
      </c>
      <c r="N160" t="s">
        <v>8221</v>
      </c>
      <c r="O160">
        <v>3</v>
      </c>
    </row>
    <row r="161" spans="2:15" x14ac:dyDescent="0.25">
      <c r="B161" t="s">
        <v>8219</v>
      </c>
      <c r="C161">
        <v>415</v>
      </c>
      <c r="H161" t="s">
        <v>8221</v>
      </c>
      <c r="I161">
        <v>22</v>
      </c>
      <c r="N161" t="s">
        <v>8221</v>
      </c>
      <c r="O161">
        <v>22</v>
      </c>
    </row>
    <row r="162" spans="2:15" x14ac:dyDescent="0.25">
      <c r="B162" t="s">
        <v>8219</v>
      </c>
      <c r="C162">
        <v>305</v>
      </c>
      <c r="H162" t="s">
        <v>8221</v>
      </c>
      <c r="I162">
        <v>26</v>
      </c>
      <c r="N162" t="s">
        <v>8221</v>
      </c>
      <c r="O162">
        <v>26</v>
      </c>
    </row>
    <row r="163" spans="2:15" x14ac:dyDescent="0.25">
      <c r="B163" t="s">
        <v>8219</v>
      </c>
      <c r="C163">
        <v>2139</v>
      </c>
      <c r="H163" t="s">
        <v>8221</v>
      </c>
      <c r="I163">
        <v>4</v>
      </c>
      <c r="N163" t="s">
        <v>8221</v>
      </c>
      <c r="O163">
        <v>4</v>
      </c>
    </row>
    <row r="164" spans="2:15" x14ac:dyDescent="0.25">
      <c r="B164" t="s">
        <v>8219</v>
      </c>
      <c r="C164">
        <v>79</v>
      </c>
      <c r="H164" t="s">
        <v>8221</v>
      </c>
      <c r="I164">
        <v>0</v>
      </c>
      <c r="N164" t="s">
        <v>8221</v>
      </c>
      <c r="O164">
        <v>0</v>
      </c>
    </row>
    <row r="165" spans="2:15" x14ac:dyDescent="0.25">
      <c r="B165" t="s">
        <v>8219</v>
      </c>
      <c r="C165">
        <v>179</v>
      </c>
      <c r="H165" t="s">
        <v>8221</v>
      </c>
      <c r="I165">
        <v>4</v>
      </c>
      <c r="N165" t="s">
        <v>8221</v>
      </c>
      <c r="O165">
        <v>4</v>
      </c>
    </row>
    <row r="166" spans="2:15" x14ac:dyDescent="0.25">
      <c r="B166" t="s">
        <v>8219</v>
      </c>
      <c r="C166">
        <v>202</v>
      </c>
      <c r="H166" t="s">
        <v>8221</v>
      </c>
      <c r="I166">
        <v>9</v>
      </c>
      <c r="N166" t="s">
        <v>8221</v>
      </c>
      <c r="O166">
        <v>9</v>
      </c>
    </row>
    <row r="167" spans="2:15" x14ac:dyDescent="0.25">
      <c r="B167" t="s">
        <v>8219</v>
      </c>
      <c r="C167">
        <v>760</v>
      </c>
      <c r="H167" t="s">
        <v>8221</v>
      </c>
      <c r="I167">
        <v>5</v>
      </c>
      <c r="N167" t="s">
        <v>8221</v>
      </c>
      <c r="O167">
        <v>5</v>
      </c>
    </row>
    <row r="168" spans="2:15" x14ac:dyDescent="0.25">
      <c r="B168" t="s">
        <v>8219</v>
      </c>
      <c r="C168">
        <v>563</v>
      </c>
      <c r="H168" t="s">
        <v>8221</v>
      </c>
      <c r="I168">
        <v>14</v>
      </c>
      <c r="N168" t="s">
        <v>8221</v>
      </c>
      <c r="O168">
        <v>14</v>
      </c>
    </row>
    <row r="169" spans="2:15" x14ac:dyDescent="0.25">
      <c r="B169" t="s">
        <v>8219</v>
      </c>
      <c r="C169">
        <v>135</v>
      </c>
      <c r="H169" t="s">
        <v>8221</v>
      </c>
      <c r="I169">
        <v>1</v>
      </c>
      <c r="N169" t="s">
        <v>8221</v>
      </c>
      <c r="O169">
        <v>1</v>
      </c>
    </row>
    <row r="170" spans="2:15" x14ac:dyDescent="0.25">
      <c r="B170" t="s">
        <v>8219</v>
      </c>
      <c r="C170">
        <v>290</v>
      </c>
      <c r="H170" t="s">
        <v>8221</v>
      </c>
      <c r="I170">
        <v>10</v>
      </c>
      <c r="N170" t="s">
        <v>8221</v>
      </c>
      <c r="O170">
        <v>10</v>
      </c>
    </row>
    <row r="171" spans="2:15" x14ac:dyDescent="0.25">
      <c r="B171" t="s">
        <v>8219</v>
      </c>
      <c r="C171">
        <v>447</v>
      </c>
      <c r="H171" t="s">
        <v>8221</v>
      </c>
      <c r="I171">
        <v>3</v>
      </c>
      <c r="N171" t="s">
        <v>8221</v>
      </c>
      <c r="O171">
        <v>3</v>
      </c>
    </row>
    <row r="172" spans="2:15" x14ac:dyDescent="0.25">
      <c r="B172" t="s">
        <v>8219</v>
      </c>
      <c r="C172">
        <v>232</v>
      </c>
      <c r="H172" t="s">
        <v>8221</v>
      </c>
      <c r="I172">
        <v>1</v>
      </c>
      <c r="N172" t="s">
        <v>8221</v>
      </c>
      <c r="O172">
        <v>1</v>
      </c>
    </row>
    <row r="173" spans="2:15" x14ac:dyDescent="0.25">
      <c r="B173" t="s">
        <v>8219</v>
      </c>
      <c r="C173">
        <v>168</v>
      </c>
      <c r="H173" t="s">
        <v>8221</v>
      </c>
      <c r="I173">
        <v>0</v>
      </c>
      <c r="N173" t="s">
        <v>8221</v>
      </c>
      <c r="O173">
        <v>0</v>
      </c>
    </row>
    <row r="174" spans="2:15" x14ac:dyDescent="0.25">
      <c r="B174" t="s">
        <v>8219</v>
      </c>
      <c r="C174">
        <v>128</v>
      </c>
      <c r="H174" t="s">
        <v>8221</v>
      </c>
      <c r="I174">
        <v>5</v>
      </c>
      <c r="N174" t="s">
        <v>8221</v>
      </c>
      <c r="O174">
        <v>5</v>
      </c>
    </row>
    <row r="175" spans="2:15" x14ac:dyDescent="0.25">
      <c r="B175" t="s">
        <v>8219</v>
      </c>
      <c r="C175">
        <v>493</v>
      </c>
      <c r="H175" t="s">
        <v>8221</v>
      </c>
      <c r="I175">
        <v>2</v>
      </c>
      <c r="N175" t="s">
        <v>8221</v>
      </c>
      <c r="O175">
        <v>2</v>
      </c>
    </row>
    <row r="176" spans="2:15" x14ac:dyDescent="0.25">
      <c r="B176" t="s">
        <v>8219</v>
      </c>
      <c r="C176">
        <v>131</v>
      </c>
      <c r="H176" t="s">
        <v>8221</v>
      </c>
      <c r="I176">
        <v>68</v>
      </c>
      <c r="N176" t="s">
        <v>8221</v>
      </c>
      <c r="O176">
        <v>68</v>
      </c>
    </row>
    <row r="177" spans="2:15" x14ac:dyDescent="0.25">
      <c r="B177" t="s">
        <v>8219</v>
      </c>
      <c r="C177">
        <v>50</v>
      </c>
      <c r="H177" t="s">
        <v>8221</v>
      </c>
      <c r="I177">
        <v>3</v>
      </c>
      <c r="N177" t="s">
        <v>8221</v>
      </c>
      <c r="O177">
        <v>3</v>
      </c>
    </row>
    <row r="178" spans="2:15" x14ac:dyDescent="0.25">
      <c r="B178" t="s">
        <v>8219</v>
      </c>
      <c r="C178">
        <v>665</v>
      </c>
      <c r="H178" t="s">
        <v>8221</v>
      </c>
      <c r="I178">
        <v>34</v>
      </c>
      <c r="N178" t="s">
        <v>8221</v>
      </c>
      <c r="O178">
        <v>34</v>
      </c>
    </row>
    <row r="179" spans="2:15" x14ac:dyDescent="0.25">
      <c r="B179" t="s">
        <v>8219</v>
      </c>
      <c r="C179">
        <v>129</v>
      </c>
      <c r="H179" t="s">
        <v>8221</v>
      </c>
      <c r="I179">
        <v>0</v>
      </c>
      <c r="N179" t="s">
        <v>8221</v>
      </c>
      <c r="O179">
        <v>0</v>
      </c>
    </row>
    <row r="180" spans="2:15" x14ac:dyDescent="0.25">
      <c r="B180" t="s">
        <v>8219</v>
      </c>
      <c r="C180">
        <v>142</v>
      </c>
      <c r="H180" t="s">
        <v>8221</v>
      </c>
      <c r="I180">
        <v>3</v>
      </c>
      <c r="N180" t="s">
        <v>8221</v>
      </c>
      <c r="O180">
        <v>3</v>
      </c>
    </row>
    <row r="181" spans="2:15" x14ac:dyDescent="0.25">
      <c r="B181" t="s">
        <v>8219</v>
      </c>
      <c r="C181">
        <v>2436</v>
      </c>
      <c r="H181" t="s">
        <v>8221</v>
      </c>
      <c r="I181">
        <v>0</v>
      </c>
      <c r="N181" t="s">
        <v>8221</v>
      </c>
      <c r="O181">
        <v>0</v>
      </c>
    </row>
    <row r="182" spans="2:15" x14ac:dyDescent="0.25">
      <c r="B182" t="s">
        <v>8219</v>
      </c>
      <c r="C182">
        <v>244</v>
      </c>
      <c r="H182" t="s">
        <v>8221</v>
      </c>
      <c r="I182">
        <v>70</v>
      </c>
      <c r="N182" t="s">
        <v>8221</v>
      </c>
      <c r="O182">
        <v>70</v>
      </c>
    </row>
    <row r="183" spans="2:15" x14ac:dyDescent="0.25">
      <c r="B183" t="s">
        <v>8219</v>
      </c>
      <c r="C183">
        <v>298</v>
      </c>
      <c r="H183" t="s">
        <v>8221</v>
      </c>
      <c r="I183">
        <v>1</v>
      </c>
      <c r="N183" t="s">
        <v>8221</v>
      </c>
      <c r="O183">
        <v>1</v>
      </c>
    </row>
    <row r="184" spans="2:15" x14ac:dyDescent="0.25">
      <c r="B184" t="s">
        <v>8219</v>
      </c>
      <c r="C184">
        <v>251</v>
      </c>
      <c r="H184" t="s">
        <v>8221</v>
      </c>
      <c r="I184">
        <v>1</v>
      </c>
      <c r="N184" t="s">
        <v>8221</v>
      </c>
      <c r="O184">
        <v>1</v>
      </c>
    </row>
    <row r="185" spans="2:15" x14ac:dyDescent="0.25">
      <c r="B185" t="s">
        <v>8219</v>
      </c>
      <c r="C185">
        <v>108</v>
      </c>
      <c r="H185" t="s">
        <v>8221</v>
      </c>
      <c r="I185">
        <v>1</v>
      </c>
      <c r="N185" t="s">
        <v>8221</v>
      </c>
      <c r="O185">
        <v>1</v>
      </c>
    </row>
    <row r="186" spans="2:15" x14ac:dyDescent="0.25">
      <c r="B186" t="s">
        <v>8219</v>
      </c>
      <c r="C186">
        <v>82</v>
      </c>
      <c r="H186" t="s">
        <v>8221</v>
      </c>
      <c r="I186">
        <v>2</v>
      </c>
      <c r="N186" t="s">
        <v>8221</v>
      </c>
      <c r="O186">
        <v>2</v>
      </c>
    </row>
    <row r="187" spans="2:15" x14ac:dyDescent="0.25">
      <c r="B187" t="s">
        <v>8219</v>
      </c>
      <c r="C187">
        <v>74</v>
      </c>
      <c r="H187" t="s">
        <v>8221</v>
      </c>
      <c r="I187">
        <v>2</v>
      </c>
      <c r="N187" t="s">
        <v>8221</v>
      </c>
      <c r="O187">
        <v>2</v>
      </c>
    </row>
    <row r="188" spans="2:15" x14ac:dyDescent="0.25">
      <c r="B188" t="s">
        <v>8219</v>
      </c>
      <c r="C188">
        <v>189</v>
      </c>
      <c r="H188" t="s">
        <v>8221</v>
      </c>
      <c r="I188">
        <v>34</v>
      </c>
      <c r="N188" t="s">
        <v>8221</v>
      </c>
      <c r="O188">
        <v>34</v>
      </c>
    </row>
    <row r="189" spans="2:15" x14ac:dyDescent="0.25">
      <c r="B189" t="s">
        <v>8219</v>
      </c>
      <c r="C189">
        <v>80</v>
      </c>
      <c r="H189" t="s">
        <v>8221</v>
      </c>
      <c r="I189">
        <v>2</v>
      </c>
      <c r="N189" t="s">
        <v>8221</v>
      </c>
      <c r="O189">
        <v>2</v>
      </c>
    </row>
    <row r="190" spans="2:15" x14ac:dyDescent="0.25">
      <c r="B190" t="s">
        <v>8219</v>
      </c>
      <c r="C190">
        <v>576</v>
      </c>
      <c r="H190" t="s">
        <v>8221</v>
      </c>
      <c r="I190">
        <v>0</v>
      </c>
      <c r="N190" t="s">
        <v>8221</v>
      </c>
      <c r="O190">
        <v>0</v>
      </c>
    </row>
    <row r="191" spans="2:15" x14ac:dyDescent="0.25">
      <c r="B191" t="s">
        <v>8219</v>
      </c>
      <c r="C191">
        <v>202</v>
      </c>
      <c r="H191" t="s">
        <v>8221</v>
      </c>
      <c r="I191">
        <v>1</v>
      </c>
      <c r="N191" t="s">
        <v>8221</v>
      </c>
      <c r="O191">
        <v>1</v>
      </c>
    </row>
    <row r="192" spans="2:15" x14ac:dyDescent="0.25">
      <c r="B192" t="s">
        <v>8219</v>
      </c>
      <c r="C192">
        <v>238</v>
      </c>
      <c r="H192" t="s">
        <v>8221</v>
      </c>
      <c r="I192">
        <v>8</v>
      </c>
      <c r="N192" t="s">
        <v>8221</v>
      </c>
      <c r="O192">
        <v>8</v>
      </c>
    </row>
    <row r="193" spans="2:15" x14ac:dyDescent="0.25">
      <c r="B193" t="s">
        <v>8219</v>
      </c>
      <c r="C193">
        <v>36</v>
      </c>
      <c r="H193" t="s">
        <v>8221</v>
      </c>
      <c r="I193">
        <v>4</v>
      </c>
      <c r="N193" t="s">
        <v>8221</v>
      </c>
      <c r="O193">
        <v>4</v>
      </c>
    </row>
    <row r="194" spans="2:15" x14ac:dyDescent="0.25">
      <c r="B194" t="s">
        <v>8219</v>
      </c>
      <c r="C194">
        <v>150</v>
      </c>
      <c r="H194" t="s">
        <v>8221</v>
      </c>
      <c r="I194">
        <v>28</v>
      </c>
      <c r="N194" t="s">
        <v>8221</v>
      </c>
      <c r="O194">
        <v>28</v>
      </c>
    </row>
    <row r="195" spans="2:15" x14ac:dyDescent="0.25">
      <c r="B195" t="s">
        <v>8219</v>
      </c>
      <c r="C195">
        <v>146</v>
      </c>
      <c r="H195" t="s">
        <v>8221</v>
      </c>
      <c r="I195">
        <v>0</v>
      </c>
      <c r="N195" t="s">
        <v>8221</v>
      </c>
      <c r="O195">
        <v>0</v>
      </c>
    </row>
    <row r="196" spans="2:15" x14ac:dyDescent="0.25">
      <c r="B196" t="s">
        <v>8219</v>
      </c>
      <c r="C196">
        <v>222</v>
      </c>
      <c r="H196" t="s">
        <v>8221</v>
      </c>
      <c r="I196">
        <v>6</v>
      </c>
      <c r="N196" t="s">
        <v>8221</v>
      </c>
      <c r="O196">
        <v>6</v>
      </c>
    </row>
    <row r="197" spans="2:15" x14ac:dyDescent="0.25">
      <c r="B197" t="s">
        <v>8219</v>
      </c>
      <c r="C197">
        <v>120</v>
      </c>
      <c r="H197" t="s">
        <v>8221</v>
      </c>
      <c r="I197">
        <v>22</v>
      </c>
      <c r="N197" t="s">
        <v>8221</v>
      </c>
      <c r="O197">
        <v>22</v>
      </c>
    </row>
    <row r="198" spans="2:15" x14ac:dyDescent="0.25">
      <c r="B198" t="s">
        <v>8219</v>
      </c>
      <c r="C198">
        <v>126</v>
      </c>
      <c r="H198" t="s">
        <v>8221</v>
      </c>
      <c r="I198">
        <v>0</v>
      </c>
      <c r="N198" t="s">
        <v>8221</v>
      </c>
      <c r="O198">
        <v>0</v>
      </c>
    </row>
    <row r="199" spans="2:15" x14ac:dyDescent="0.25">
      <c r="B199" t="s">
        <v>8219</v>
      </c>
      <c r="C199">
        <v>158</v>
      </c>
      <c r="H199" t="s">
        <v>8221</v>
      </c>
      <c r="I199">
        <v>1</v>
      </c>
      <c r="N199" t="s">
        <v>8221</v>
      </c>
      <c r="O199">
        <v>1</v>
      </c>
    </row>
    <row r="200" spans="2:15" x14ac:dyDescent="0.25">
      <c r="B200" t="s">
        <v>8219</v>
      </c>
      <c r="C200">
        <v>316</v>
      </c>
      <c r="H200" t="s">
        <v>8221</v>
      </c>
      <c r="I200">
        <v>20</v>
      </c>
      <c r="N200" t="s">
        <v>8221</v>
      </c>
      <c r="O200">
        <v>20</v>
      </c>
    </row>
    <row r="201" spans="2:15" x14ac:dyDescent="0.25">
      <c r="B201" t="s">
        <v>8219</v>
      </c>
      <c r="C201">
        <v>284</v>
      </c>
      <c r="H201" t="s">
        <v>8221</v>
      </c>
      <c r="I201">
        <v>0</v>
      </c>
      <c r="N201" t="s">
        <v>8221</v>
      </c>
      <c r="O201">
        <v>0</v>
      </c>
    </row>
    <row r="202" spans="2:15" x14ac:dyDescent="0.25">
      <c r="B202" t="s">
        <v>8219</v>
      </c>
      <c r="C202">
        <v>51</v>
      </c>
      <c r="H202" t="s">
        <v>8221</v>
      </c>
      <c r="I202">
        <v>1</v>
      </c>
      <c r="N202" t="s">
        <v>8221</v>
      </c>
      <c r="O202">
        <v>1</v>
      </c>
    </row>
    <row r="203" spans="2:15" x14ac:dyDescent="0.25">
      <c r="B203" t="s">
        <v>8219</v>
      </c>
      <c r="C203">
        <v>158</v>
      </c>
      <c r="H203" t="s">
        <v>8221</v>
      </c>
      <c r="I203">
        <v>3</v>
      </c>
      <c r="N203" t="s">
        <v>8221</v>
      </c>
      <c r="O203">
        <v>3</v>
      </c>
    </row>
    <row r="204" spans="2:15" x14ac:dyDescent="0.25">
      <c r="B204" t="s">
        <v>8219</v>
      </c>
      <c r="C204">
        <v>337</v>
      </c>
      <c r="H204" t="s">
        <v>8221</v>
      </c>
      <c r="I204">
        <v>2</v>
      </c>
      <c r="N204" t="s">
        <v>8221</v>
      </c>
      <c r="O204">
        <v>2</v>
      </c>
    </row>
    <row r="205" spans="2:15" x14ac:dyDescent="0.25">
      <c r="B205" t="s">
        <v>8219</v>
      </c>
      <c r="C205">
        <v>186</v>
      </c>
      <c r="H205" t="s">
        <v>8221</v>
      </c>
      <c r="I205">
        <v>0</v>
      </c>
      <c r="N205" t="s">
        <v>8221</v>
      </c>
      <c r="O205">
        <v>0</v>
      </c>
    </row>
    <row r="206" spans="2:15" x14ac:dyDescent="0.25">
      <c r="B206" t="s">
        <v>8219</v>
      </c>
      <c r="C206">
        <v>58</v>
      </c>
      <c r="H206" t="s">
        <v>8221</v>
      </c>
      <c r="I206">
        <v>2</v>
      </c>
      <c r="N206" t="s">
        <v>8221</v>
      </c>
      <c r="O206">
        <v>2</v>
      </c>
    </row>
    <row r="207" spans="2:15" x14ac:dyDescent="0.25">
      <c r="B207" t="s">
        <v>8219</v>
      </c>
      <c r="C207">
        <v>82</v>
      </c>
      <c r="H207" t="s">
        <v>8221</v>
      </c>
      <c r="I207">
        <v>1</v>
      </c>
      <c r="N207" t="s">
        <v>8221</v>
      </c>
      <c r="O207">
        <v>1</v>
      </c>
    </row>
    <row r="208" spans="2:15" x14ac:dyDescent="0.25">
      <c r="B208" t="s">
        <v>8219</v>
      </c>
      <c r="C208">
        <v>736</v>
      </c>
      <c r="H208" t="s">
        <v>8221</v>
      </c>
      <c r="I208">
        <v>0</v>
      </c>
      <c r="N208" t="s">
        <v>8221</v>
      </c>
      <c r="O208">
        <v>0</v>
      </c>
    </row>
    <row r="209" spans="2:15" x14ac:dyDescent="0.25">
      <c r="B209" t="s">
        <v>8219</v>
      </c>
      <c r="C209">
        <v>1151</v>
      </c>
      <c r="H209" t="s">
        <v>8221</v>
      </c>
      <c r="I209">
        <v>1</v>
      </c>
      <c r="N209" t="s">
        <v>8221</v>
      </c>
      <c r="O209">
        <v>1</v>
      </c>
    </row>
    <row r="210" spans="2:15" x14ac:dyDescent="0.25">
      <c r="B210" t="s">
        <v>8219</v>
      </c>
      <c r="C210">
        <v>34</v>
      </c>
      <c r="H210" t="s">
        <v>8221</v>
      </c>
      <c r="I210">
        <v>0</v>
      </c>
      <c r="N210" t="s">
        <v>8221</v>
      </c>
      <c r="O210">
        <v>0</v>
      </c>
    </row>
    <row r="211" spans="2:15" x14ac:dyDescent="0.25">
      <c r="B211" t="s">
        <v>8219</v>
      </c>
      <c r="C211">
        <v>498</v>
      </c>
      <c r="H211" t="s">
        <v>8221</v>
      </c>
      <c r="I211">
        <v>5</v>
      </c>
      <c r="N211" t="s">
        <v>8221</v>
      </c>
      <c r="O211">
        <v>5</v>
      </c>
    </row>
    <row r="212" spans="2:15" x14ac:dyDescent="0.25">
      <c r="B212" t="s">
        <v>8219</v>
      </c>
      <c r="C212">
        <v>167</v>
      </c>
      <c r="H212" t="s">
        <v>8221</v>
      </c>
      <c r="I212">
        <v>1</v>
      </c>
      <c r="N212" t="s">
        <v>8221</v>
      </c>
      <c r="O212">
        <v>1</v>
      </c>
    </row>
    <row r="213" spans="2:15" x14ac:dyDescent="0.25">
      <c r="B213" t="s">
        <v>8219</v>
      </c>
      <c r="C213">
        <v>340</v>
      </c>
      <c r="H213" t="s">
        <v>8221</v>
      </c>
      <c r="I213">
        <v>1</v>
      </c>
      <c r="N213" t="s">
        <v>8221</v>
      </c>
      <c r="O213">
        <v>1</v>
      </c>
    </row>
    <row r="214" spans="2:15" x14ac:dyDescent="0.25">
      <c r="B214" t="s">
        <v>8219</v>
      </c>
      <c r="C214">
        <v>438</v>
      </c>
      <c r="H214" t="s">
        <v>8221</v>
      </c>
      <c r="I214">
        <v>2</v>
      </c>
      <c r="N214" t="s">
        <v>8221</v>
      </c>
      <c r="O214">
        <v>2</v>
      </c>
    </row>
    <row r="215" spans="2:15" x14ac:dyDescent="0.25">
      <c r="B215" t="s">
        <v>8219</v>
      </c>
      <c r="C215">
        <v>555</v>
      </c>
      <c r="H215" t="s">
        <v>8221</v>
      </c>
      <c r="I215">
        <v>0</v>
      </c>
      <c r="N215" t="s">
        <v>8221</v>
      </c>
      <c r="O215">
        <v>0</v>
      </c>
    </row>
    <row r="216" spans="2:15" x14ac:dyDescent="0.25">
      <c r="B216" t="s">
        <v>8219</v>
      </c>
      <c r="C216">
        <v>266</v>
      </c>
      <c r="H216" t="s">
        <v>8221</v>
      </c>
      <c r="I216">
        <v>9</v>
      </c>
      <c r="N216" t="s">
        <v>8221</v>
      </c>
      <c r="O216">
        <v>9</v>
      </c>
    </row>
    <row r="217" spans="2:15" x14ac:dyDescent="0.25">
      <c r="B217" t="s">
        <v>8219</v>
      </c>
      <c r="C217">
        <v>69</v>
      </c>
      <c r="H217" t="s">
        <v>8221</v>
      </c>
      <c r="I217">
        <v>4</v>
      </c>
      <c r="N217" t="s">
        <v>8221</v>
      </c>
      <c r="O217">
        <v>4</v>
      </c>
    </row>
    <row r="218" spans="2:15" x14ac:dyDescent="0.25">
      <c r="B218" t="s">
        <v>8219</v>
      </c>
      <c r="C218">
        <v>80</v>
      </c>
      <c r="H218" t="s">
        <v>8221</v>
      </c>
      <c r="I218">
        <v>4</v>
      </c>
      <c r="N218" t="s">
        <v>8221</v>
      </c>
      <c r="O218">
        <v>4</v>
      </c>
    </row>
    <row r="219" spans="2:15" x14ac:dyDescent="0.25">
      <c r="B219" t="s">
        <v>8219</v>
      </c>
      <c r="C219">
        <v>493</v>
      </c>
      <c r="H219" t="s">
        <v>8221</v>
      </c>
      <c r="I219">
        <v>1</v>
      </c>
      <c r="N219" t="s">
        <v>8221</v>
      </c>
      <c r="O219">
        <v>1</v>
      </c>
    </row>
    <row r="220" spans="2:15" x14ac:dyDescent="0.25">
      <c r="B220" t="s">
        <v>8219</v>
      </c>
      <c r="C220">
        <v>31</v>
      </c>
      <c r="H220" t="s">
        <v>8221</v>
      </c>
      <c r="I220">
        <v>1</v>
      </c>
      <c r="N220" t="s">
        <v>8221</v>
      </c>
      <c r="O220">
        <v>1</v>
      </c>
    </row>
    <row r="221" spans="2:15" x14ac:dyDescent="0.25">
      <c r="B221" t="s">
        <v>8219</v>
      </c>
      <c r="C221">
        <v>236</v>
      </c>
      <c r="H221" t="s">
        <v>8221</v>
      </c>
      <c r="I221">
        <v>7</v>
      </c>
      <c r="N221" t="s">
        <v>8221</v>
      </c>
      <c r="O221">
        <v>7</v>
      </c>
    </row>
    <row r="222" spans="2:15" x14ac:dyDescent="0.25">
      <c r="B222" t="s">
        <v>8219</v>
      </c>
      <c r="C222">
        <v>89</v>
      </c>
      <c r="H222" t="s">
        <v>8221</v>
      </c>
      <c r="I222">
        <v>5</v>
      </c>
      <c r="N222" t="s">
        <v>8221</v>
      </c>
      <c r="O222">
        <v>5</v>
      </c>
    </row>
    <row r="223" spans="2:15" x14ac:dyDescent="0.25">
      <c r="B223" t="s">
        <v>8219</v>
      </c>
      <c r="C223">
        <v>299</v>
      </c>
      <c r="H223" t="s">
        <v>8221</v>
      </c>
      <c r="I223">
        <v>1</v>
      </c>
      <c r="N223" t="s">
        <v>8221</v>
      </c>
      <c r="O223">
        <v>1</v>
      </c>
    </row>
    <row r="224" spans="2:15" x14ac:dyDescent="0.25">
      <c r="B224" t="s">
        <v>8219</v>
      </c>
      <c r="C224">
        <v>55</v>
      </c>
      <c r="H224" t="s">
        <v>8221</v>
      </c>
      <c r="I224">
        <v>0</v>
      </c>
      <c r="N224" t="s">
        <v>8221</v>
      </c>
      <c r="O224">
        <v>0</v>
      </c>
    </row>
    <row r="225" spans="2:15" x14ac:dyDescent="0.25">
      <c r="B225" t="s">
        <v>8219</v>
      </c>
      <c r="C225">
        <v>325</v>
      </c>
      <c r="H225" t="s">
        <v>8221</v>
      </c>
      <c r="I225">
        <v>0</v>
      </c>
      <c r="N225" t="s">
        <v>8221</v>
      </c>
      <c r="O225">
        <v>0</v>
      </c>
    </row>
    <row r="226" spans="2:15" x14ac:dyDescent="0.25">
      <c r="B226" t="s">
        <v>8219</v>
      </c>
      <c r="C226">
        <v>524</v>
      </c>
      <c r="H226" t="s">
        <v>8221</v>
      </c>
      <c r="I226">
        <v>1</v>
      </c>
      <c r="N226" t="s">
        <v>8221</v>
      </c>
      <c r="O226">
        <v>1</v>
      </c>
    </row>
    <row r="227" spans="2:15" x14ac:dyDescent="0.25">
      <c r="B227" t="s">
        <v>8219</v>
      </c>
      <c r="C227">
        <v>285</v>
      </c>
      <c r="H227" t="s">
        <v>8221</v>
      </c>
      <c r="I227">
        <v>2</v>
      </c>
      <c r="N227" t="s">
        <v>8221</v>
      </c>
      <c r="O227">
        <v>2</v>
      </c>
    </row>
    <row r="228" spans="2:15" x14ac:dyDescent="0.25">
      <c r="B228" t="s">
        <v>8219</v>
      </c>
      <c r="C228">
        <v>179</v>
      </c>
      <c r="H228" t="s">
        <v>8221</v>
      </c>
      <c r="I228">
        <v>0</v>
      </c>
      <c r="N228" t="s">
        <v>8221</v>
      </c>
      <c r="O228">
        <v>0</v>
      </c>
    </row>
    <row r="229" spans="2:15" x14ac:dyDescent="0.25">
      <c r="B229" t="s">
        <v>8219</v>
      </c>
      <c r="C229">
        <v>188</v>
      </c>
      <c r="H229" t="s">
        <v>8221</v>
      </c>
      <c r="I229">
        <v>4</v>
      </c>
      <c r="N229" t="s">
        <v>8221</v>
      </c>
      <c r="O229">
        <v>4</v>
      </c>
    </row>
    <row r="230" spans="2:15" x14ac:dyDescent="0.25">
      <c r="B230" t="s">
        <v>8219</v>
      </c>
      <c r="C230">
        <v>379</v>
      </c>
      <c r="H230" t="s">
        <v>8221</v>
      </c>
      <c r="I230">
        <v>7</v>
      </c>
      <c r="N230" t="s">
        <v>8221</v>
      </c>
      <c r="O230">
        <v>7</v>
      </c>
    </row>
    <row r="231" spans="2:15" x14ac:dyDescent="0.25">
      <c r="B231" t="s">
        <v>8219</v>
      </c>
      <c r="C231">
        <v>119</v>
      </c>
      <c r="H231" t="s">
        <v>8221</v>
      </c>
      <c r="I231">
        <v>2</v>
      </c>
      <c r="N231" t="s">
        <v>8221</v>
      </c>
      <c r="O231">
        <v>2</v>
      </c>
    </row>
    <row r="232" spans="2:15" x14ac:dyDescent="0.25">
      <c r="B232" t="s">
        <v>8219</v>
      </c>
      <c r="C232">
        <v>167</v>
      </c>
      <c r="H232" t="s">
        <v>8221</v>
      </c>
      <c r="I232">
        <v>1</v>
      </c>
      <c r="N232" t="s">
        <v>8221</v>
      </c>
      <c r="O232">
        <v>1</v>
      </c>
    </row>
    <row r="233" spans="2:15" x14ac:dyDescent="0.25">
      <c r="B233" t="s">
        <v>8219</v>
      </c>
      <c r="C233">
        <v>221</v>
      </c>
      <c r="H233" t="s">
        <v>8221</v>
      </c>
      <c r="I233">
        <v>9</v>
      </c>
      <c r="N233" t="s">
        <v>8221</v>
      </c>
      <c r="O233">
        <v>9</v>
      </c>
    </row>
    <row r="234" spans="2:15" x14ac:dyDescent="0.25">
      <c r="B234" t="s">
        <v>8219</v>
      </c>
      <c r="C234">
        <v>964</v>
      </c>
      <c r="H234" t="s">
        <v>8221</v>
      </c>
      <c r="I234">
        <v>2</v>
      </c>
      <c r="N234" t="s">
        <v>8221</v>
      </c>
      <c r="O234">
        <v>2</v>
      </c>
    </row>
    <row r="235" spans="2:15" x14ac:dyDescent="0.25">
      <c r="B235" t="s">
        <v>8219</v>
      </c>
      <c r="C235">
        <v>286</v>
      </c>
      <c r="H235" t="s">
        <v>8221</v>
      </c>
      <c r="I235">
        <v>1</v>
      </c>
      <c r="N235" t="s">
        <v>8221</v>
      </c>
      <c r="O235">
        <v>1</v>
      </c>
    </row>
    <row r="236" spans="2:15" x14ac:dyDescent="0.25">
      <c r="B236" t="s">
        <v>8219</v>
      </c>
      <c r="C236">
        <v>613</v>
      </c>
      <c r="H236" t="s">
        <v>8221</v>
      </c>
      <c r="I236">
        <v>7</v>
      </c>
      <c r="N236" t="s">
        <v>8221</v>
      </c>
      <c r="O236">
        <v>7</v>
      </c>
    </row>
    <row r="237" spans="2:15" x14ac:dyDescent="0.25">
      <c r="B237" t="s">
        <v>8219</v>
      </c>
      <c r="C237">
        <v>29</v>
      </c>
      <c r="H237" t="s">
        <v>8221</v>
      </c>
      <c r="I237">
        <v>2</v>
      </c>
      <c r="N237" t="s">
        <v>8221</v>
      </c>
      <c r="O237">
        <v>2</v>
      </c>
    </row>
    <row r="238" spans="2:15" x14ac:dyDescent="0.25">
      <c r="B238" t="s">
        <v>8219</v>
      </c>
      <c r="C238">
        <v>165</v>
      </c>
      <c r="H238" t="s">
        <v>8221</v>
      </c>
      <c r="I238">
        <v>8</v>
      </c>
      <c r="N238" t="s">
        <v>8221</v>
      </c>
      <c r="O238">
        <v>8</v>
      </c>
    </row>
    <row r="239" spans="2:15" x14ac:dyDescent="0.25">
      <c r="B239" t="s">
        <v>8219</v>
      </c>
      <c r="C239">
        <v>97</v>
      </c>
      <c r="H239" t="s">
        <v>8221</v>
      </c>
      <c r="I239">
        <v>2</v>
      </c>
      <c r="N239" t="s">
        <v>8221</v>
      </c>
      <c r="O239">
        <v>2</v>
      </c>
    </row>
    <row r="240" spans="2:15" x14ac:dyDescent="0.25">
      <c r="B240" t="s">
        <v>8219</v>
      </c>
      <c r="C240">
        <v>303</v>
      </c>
      <c r="H240" t="s">
        <v>8221</v>
      </c>
      <c r="I240">
        <v>2</v>
      </c>
      <c r="N240" t="s">
        <v>8221</v>
      </c>
      <c r="O240">
        <v>2</v>
      </c>
    </row>
    <row r="241" spans="2:15" x14ac:dyDescent="0.25">
      <c r="B241" t="s">
        <v>8219</v>
      </c>
      <c r="C241">
        <v>267</v>
      </c>
      <c r="H241" t="s">
        <v>8221</v>
      </c>
      <c r="I241">
        <v>7</v>
      </c>
      <c r="N241" t="s">
        <v>8221</v>
      </c>
      <c r="O241">
        <v>7</v>
      </c>
    </row>
    <row r="242" spans="2:15" x14ac:dyDescent="0.25">
      <c r="B242" t="s">
        <v>8219</v>
      </c>
      <c r="C242">
        <v>302</v>
      </c>
      <c r="H242" t="s">
        <v>8221</v>
      </c>
      <c r="I242">
        <v>2</v>
      </c>
      <c r="N242" t="s">
        <v>8221</v>
      </c>
      <c r="O242">
        <v>2</v>
      </c>
    </row>
    <row r="243" spans="2:15" x14ac:dyDescent="0.25">
      <c r="B243" t="s">
        <v>8219</v>
      </c>
      <c r="C243">
        <v>87</v>
      </c>
      <c r="H243" t="s">
        <v>8221</v>
      </c>
      <c r="I243">
        <v>18</v>
      </c>
      <c r="N243" t="s">
        <v>8221</v>
      </c>
      <c r="O243">
        <v>18</v>
      </c>
    </row>
    <row r="244" spans="2:15" x14ac:dyDescent="0.25">
      <c r="B244" t="s">
        <v>8219</v>
      </c>
      <c r="C244">
        <v>354</v>
      </c>
      <c r="H244" t="s">
        <v>8221</v>
      </c>
      <c r="I244">
        <v>9</v>
      </c>
      <c r="N244" t="s">
        <v>8221</v>
      </c>
      <c r="O244">
        <v>9</v>
      </c>
    </row>
    <row r="245" spans="2:15" x14ac:dyDescent="0.25">
      <c r="B245" t="s">
        <v>8219</v>
      </c>
      <c r="C245">
        <v>86</v>
      </c>
      <c r="H245" t="s">
        <v>8221</v>
      </c>
      <c r="I245">
        <v>4</v>
      </c>
      <c r="N245" t="s">
        <v>8221</v>
      </c>
      <c r="O245">
        <v>4</v>
      </c>
    </row>
    <row r="246" spans="2:15" x14ac:dyDescent="0.25">
      <c r="B246" t="s">
        <v>8219</v>
      </c>
      <c r="C246">
        <v>26</v>
      </c>
      <c r="H246" t="s">
        <v>8221</v>
      </c>
      <c r="I246">
        <v>7</v>
      </c>
      <c r="N246" t="s">
        <v>8221</v>
      </c>
      <c r="O246">
        <v>7</v>
      </c>
    </row>
    <row r="247" spans="2:15" x14ac:dyDescent="0.25">
      <c r="B247" t="s">
        <v>8219</v>
      </c>
      <c r="C247">
        <v>113</v>
      </c>
      <c r="H247" t="s">
        <v>8221</v>
      </c>
      <c r="I247">
        <v>29</v>
      </c>
      <c r="N247" t="s">
        <v>8221</v>
      </c>
      <c r="O247">
        <v>29</v>
      </c>
    </row>
    <row r="248" spans="2:15" x14ac:dyDescent="0.25">
      <c r="B248" t="s">
        <v>8219</v>
      </c>
      <c r="C248">
        <v>65</v>
      </c>
      <c r="H248" t="s">
        <v>8221</v>
      </c>
      <c r="I248">
        <v>12</v>
      </c>
      <c r="N248" t="s">
        <v>8221</v>
      </c>
      <c r="O248">
        <v>12</v>
      </c>
    </row>
    <row r="249" spans="2:15" x14ac:dyDescent="0.25">
      <c r="B249" t="s">
        <v>8219</v>
      </c>
      <c r="C249">
        <v>134</v>
      </c>
      <c r="H249" t="s">
        <v>8221</v>
      </c>
      <c r="I249">
        <v>4</v>
      </c>
      <c r="N249" t="s">
        <v>8221</v>
      </c>
      <c r="O249">
        <v>4</v>
      </c>
    </row>
    <row r="250" spans="2:15" x14ac:dyDescent="0.25">
      <c r="B250" t="s">
        <v>8219</v>
      </c>
      <c r="C250">
        <v>119</v>
      </c>
      <c r="H250" t="s">
        <v>8221</v>
      </c>
      <c r="I250">
        <v>28</v>
      </c>
      <c r="N250" t="s">
        <v>8221</v>
      </c>
      <c r="O250">
        <v>28</v>
      </c>
    </row>
    <row r="251" spans="2:15" x14ac:dyDescent="0.25">
      <c r="B251" t="s">
        <v>8219</v>
      </c>
      <c r="C251">
        <v>159</v>
      </c>
      <c r="H251" t="s">
        <v>8221</v>
      </c>
      <c r="I251">
        <v>25</v>
      </c>
      <c r="N251" t="s">
        <v>8221</v>
      </c>
      <c r="O251">
        <v>25</v>
      </c>
    </row>
    <row r="252" spans="2:15" x14ac:dyDescent="0.25">
      <c r="B252" t="s">
        <v>8219</v>
      </c>
      <c r="C252">
        <v>167</v>
      </c>
      <c r="H252" t="s">
        <v>8221</v>
      </c>
      <c r="I252">
        <v>28</v>
      </c>
      <c r="N252" t="s">
        <v>8221</v>
      </c>
      <c r="O252">
        <v>28</v>
      </c>
    </row>
    <row r="253" spans="2:15" x14ac:dyDescent="0.25">
      <c r="B253" t="s">
        <v>8219</v>
      </c>
      <c r="C253">
        <v>43</v>
      </c>
      <c r="H253" t="s">
        <v>8221</v>
      </c>
      <c r="I253">
        <v>310</v>
      </c>
      <c r="N253" t="s">
        <v>8221</v>
      </c>
      <c r="O253">
        <v>310</v>
      </c>
    </row>
    <row r="254" spans="2:15" x14ac:dyDescent="0.25">
      <c r="B254" t="s">
        <v>8219</v>
      </c>
      <c r="C254">
        <v>1062</v>
      </c>
      <c r="H254" t="s">
        <v>8221</v>
      </c>
      <c r="I254">
        <v>15</v>
      </c>
      <c r="N254" t="s">
        <v>8221</v>
      </c>
      <c r="O254">
        <v>15</v>
      </c>
    </row>
    <row r="255" spans="2:15" x14ac:dyDescent="0.25">
      <c r="B255" t="s">
        <v>8219</v>
      </c>
      <c r="C255">
        <v>9</v>
      </c>
      <c r="H255" t="s">
        <v>8221</v>
      </c>
      <c r="I255">
        <v>215</v>
      </c>
      <c r="N255" t="s">
        <v>8221</v>
      </c>
      <c r="O255">
        <v>215</v>
      </c>
    </row>
    <row r="256" spans="2:15" x14ac:dyDescent="0.25">
      <c r="B256" t="s">
        <v>8219</v>
      </c>
      <c r="C256">
        <v>89</v>
      </c>
      <c r="H256" t="s">
        <v>8221</v>
      </c>
      <c r="I256">
        <v>3</v>
      </c>
      <c r="N256" t="s">
        <v>8221</v>
      </c>
      <c r="O256">
        <v>3</v>
      </c>
    </row>
    <row r="257" spans="2:15" x14ac:dyDescent="0.25">
      <c r="B257" t="s">
        <v>8219</v>
      </c>
      <c r="C257">
        <v>174</v>
      </c>
      <c r="H257" t="s">
        <v>8221</v>
      </c>
      <c r="I257">
        <v>2</v>
      </c>
      <c r="N257" t="s">
        <v>8221</v>
      </c>
      <c r="O257">
        <v>2</v>
      </c>
    </row>
    <row r="258" spans="2:15" x14ac:dyDescent="0.25">
      <c r="B258" t="s">
        <v>8219</v>
      </c>
      <c r="C258">
        <v>14</v>
      </c>
      <c r="H258" t="s">
        <v>8221</v>
      </c>
      <c r="I258">
        <v>26</v>
      </c>
      <c r="N258" t="s">
        <v>8221</v>
      </c>
      <c r="O258">
        <v>26</v>
      </c>
    </row>
    <row r="259" spans="2:15" x14ac:dyDescent="0.25">
      <c r="B259" t="s">
        <v>8219</v>
      </c>
      <c r="C259">
        <v>48</v>
      </c>
      <c r="H259" t="s">
        <v>8221</v>
      </c>
      <c r="I259">
        <v>24</v>
      </c>
      <c r="N259" t="s">
        <v>8221</v>
      </c>
      <c r="O259">
        <v>24</v>
      </c>
    </row>
    <row r="260" spans="2:15" x14ac:dyDescent="0.25">
      <c r="B260" t="s">
        <v>8219</v>
      </c>
      <c r="C260">
        <v>133</v>
      </c>
      <c r="H260" t="s">
        <v>8221</v>
      </c>
      <c r="I260">
        <v>96</v>
      </c>
      <c r="N260" t="s">
        <v>8221</v>
      </c>
      <c r="O260">
        <v>96</v>
      </c>
    </row>
    <row r="261" spans="2:15" x14ac:dyDescent="0.25">
      <c r="B261" t="s">
        <v>8219</v>
      </c>
      <c r="C261">
        <v>83</v>
      </c>
      <c r="H261" t="s">
        <v>8221</v>
      </c>
      <c r="I261">
        <v>17</v>
      </c>
      <c r="N261" t="s">
        <v>8221</v>
      </c>
      <c r="O261">
        <v>17</v>
      </c>
    </row>
    <row r="262" spans="2:15" x14ac:dyDescent="0.25">
      <c r="B262" t="s">
        <v>8219</v>
      </c>
      <c r="C262">
        <v>149</v>
      </c>
      <c r="H262" t="s">
        <v>8221</v>
      </c>
      <c r="I262">
        <v>94</v>
      </c>
      <c r="N262" t="s">
        <v>8221</v>
      </c>
      <c r="O262">
        <v>94</v>
      </c>
    </row>
    <row r="263" spans="2:15" x14ac:dyDescent="0.25">
      <c r="B263" t="s">
        <v>8219</v>
      </c>
      <c r="C263">
        <v>49</v>
      </c>
      <c r="H263" t="s">
        <v>8221</v>
      </c>
      <c r="I263">
        <v>129</v>
      </c>
      <c r="N263" t="s">
        <v>8221</v>
      </c>
      <c r="O263">
        <v>129</v>
      </c>
    </row>
    <row r="264" spans="2:15" x14ac:dyDescent="0.25">
      <c r="B264" t="s">
        <v>8219</v>
      </c>
      <c r="C264">
        <v>251</v>
      </c>
      <c r="H264" t="s">
        <v>8221</v>
      </c>
      <c r="I264">
        <v>1</v>
      </c>
      <c r="N264" t="s">
        <v>8221</v>
      </c>
      <c r="O264">
        <v>1</v>
      </c>
    </row>
    <row r="265" spans="2:15" x14ac:dyDescent="0.25">
      <c r="B265" t="s">
        <v>8219</v>
      </c>
      <c r="C265">
        <v>22</v>
      </c>
      <c r="H265" t="s">
        <v>8221</v>
      </c>
      <c r="I265">
        <v>4</v>
      </c>
      <c r="N265" t="s">
        <v>8221</v>
      </c>
      <c r="O265">
        <v>4</v>
      </c>
    </row>
    <row r="266" spans="2:15" x14ac:dyDescent="0.25">
      <c r="B266" t="s">
        <v>8219</v>
      </c>
      <c r="C266">
        <v>48</v>
      </c>
      <c r="H266" t="s">
        <v>8221</v>
      </c>
      <c r="I266">
        <v>3</v>
      </c>
      <c r="N266" t="s">
        <v>8221</v>
      </c>
      <c r="O266">
        <v>3</v>
      </c>
    </row>
    <row r="267" spans="2:15" x14ac:dyDescent="0.25">
      <c r="B267" t="s">
        <v>8219</v>
      </c>
      <c r="C267">
        <v>383</v>
      </c>
      <c r="H267" t="s">
        <v>8221</v>
      </c>
      <c r="I267">
        <v>135</v>
      </c>
      <c r="N267" t="s">
        <v>8221</v>
      </c>
      <c r="O267">
        <v>135</v>
      </c>
    </row>
    <row r="268" spans="2:15" x14ac:dyDescent="0.25">
      <c r="B268" t="s">
        <v>8219</v>
      </c>
      <c r="C268">
        <v>237</v>
      </c>
      <c r="H268" t="s">
        <v>8221</v>
      </c>
      <c r="I268">
        <v>10</v>
      </c>
      <c r="N268" t="s">
        <v>8221</v>
      </c>
      <c r="O268">
        <v>10</v>
      </c>
    </row>
    <row r="269" spans="2:15" x14ac:dyDescent="0.25">
      <c r="B269" t="s">
        <v>8219</v>
      </c>
      <c r="C269">
        <v>13</v>
      </c>
      <c r="H269" t="s">
        <v>8221</v>
      </c>
      <c r="I269">
        <v>0</v>
      </c>
      <c r="N269" t="s">
        <v>8221</v>
      </c>
      <c r="O269">
        <v>0</v>
      </c>
    </row>
    <row r="270" spans="2:15" x14ac:dyDescent="0.25">
      <c r="B270" t="s">
        <v>8219</v>
      </c>
      <c r="C270">
        <v>562</v>
      </c>
      <c r="H270" t="s">
        <v>8221</v>
      </c>
      <c r="I270">
        <v>6</v>
      </c>
      <c r="N270" t="s">
        <v>8221</v>
      </c>
      <c r="O270">
        <v>6</v>
      </c>
    </row>
    <row r="271" spans="2:15" x14ac:dyDescent="0.25">
      <c r="B271" t="s">
        <v>8219</v>
      </c>
      <c r="C271">
        <v>71</v>
      </c>
      <c r="H271" t="s">
        <v>8221</v>
      </c>
      <c r="I271">
        <v>36</v>
      </c>
      <c r="N271" t="s">
        <v>8221</v>
      </c>
      <c r="O271">
        <v>36</v>
      </c>
    </row>
    <row r="272" spans="2:15" x14ac:dyDescent="0.25">
      <c r="B272" t="s">
        <v>8219</v>
      </c>
      <c r="C272">
        <v>1510</v>
      </c>
      <c r="H272" t="s">
        <v>8221</v>
      </c>
      <c r="I272">
        <v>336</v>
      </c>
      <c r="N272" t="s">
        <v>8221</v>
      </c>
      <c r="O272">
        <v>336</v>
      </c>
    </row>
    <row r="273" spans="2:15" x14ac:dyDescent="0.25">
      <c r="B273" t="s">
        <v>8219</v>
      </c>
      <c r="C273">
        <v>14</v>
      </c>
      <c r="H273" t="s">
        <v>8221</v>
      </c>
      <c r="I273">
        <v>34</v>
      </c>
      <c r="N273" t="s">
        <v>8221</v>
      </c>
      <c r="O273">
        <v>34</v>
      </c>
    </row>
    <row r="274" spans="2:15" x14ac:dyDescent="0.25">
      <c r="B274" t="s">
        <v>8219</v>
      </c>
      <c r="C274">
        <v>193</v>
      </c>
      <c r="H274" t="s">
        <v>8221</v>
      </c>
      <c r="I274">
        <v>10</v>
      </c>
      <c r="N274" t="s">
        <v>8221</v>
      </c>
      <c r="O274">
        <v>10</v>
      </c>
    </row>
    <row r="275" spans="2:15" x14ac:dyDescent="0.25">
      <c r="B275" t="s">
        <v>8219</v>
      </c>
      <c r="C275">
        <v>206</v>
      </c>
      <c r="H275" t="s">
        <v>8221</v>
      </c>
      <c r="I275">
        <v>201</v>
      </c>
      <c r="N275" t="s">
        <v>8221</v>
      </c>
      <c r="O275">
        <v>201</v>
      </c>
    </row>
    <row r="276" spans="2:15" x14ac:dyDescent="0.25">
      <c r="B276" t="s">
        <v>8219</v>
      </c>
      <c r="C276">
        <v>351</v>
      </c>
      <c r="H276" t="s">
        <v>8221</v>
      </c>
      <c r="I276">
        <v>296</v>
      </c>
      <c r="N276" t="s">
        <v>8221</v>
      </c>
      <c r="O276">
        <v>296</v>
      </c>
    </row>
    <row r="277" spans="2:15" x14ac:dyDescent="0.25">
      <c r="B277" t="s">
        <v>8219</v>
      </c>
      <c r="C277">
        <v>50</v>
      </c>
      <c r="H277" t="s">
        <v>8221</v>
      </c>
      <c r="I277">
        <v>7</v>
      </c>
      <c r="N277" t="s">
        <v>8221</v>
      </c>
      <c r="O277">
        <v>7</v>
      </c>
    </row>
    <row r="278" spans="2:15" x14ac:dyDescent="0.25">
      <c r="B278" t="s">
        <v>8219</v>
      </c>
      <c r="C278">
        <v>184</v>
      </c>
      <c r="H278" t="s">
        <v>8221</v>
      </c>
      <c r="I278">
        <v>7</v>
      </c>
      <c r="N278" t="s">
        <v>8221</v>
      </c>
      <c r="O278">
        <v>7</v>
      </c>
    </row>
    <row r="279" spans="2:15" x14ac:dyDescent="0.25">
      <c r="B279" t="s">
        <v>8219</v>
      </c>
      <c r="C279">
        <v>196</v>
      </c>
      <c r="H279" t="s">
        <v>8221</v>
      </c>
      <c r="I279">
        <v>1</v>
      </c>
      <c r="N279" t="s">
        <v>8221</v>
      </c>
      <c r="O279">
        <v>1</v>
      </c>
    </row>
    <row r="280" spans="2:15" x14ac:dyDescent="0.25">
      <c r="B280" t="s">
        <v>8219</v>
      </c>
      <c r="C280">
        <v>229</v>
      </c>
      <c r="H280" t="s">
        <v>8221</v>
      </c>
      <c r="I280">
        <v>114</v>
      </c>
      <c r="N280" t="s">
        <v>8221</v>
      </c>
      <c r="O280">
        <v>114</v>
      </c>
    </row>
    <row r="281" spans="2:15" x14ac:dyDescent="0.25">
      <c r="B281" t="s">
        <v>8219</v>
      </c>
      <c r="C281">
        <v>67</v>
      </c>
      <c r="H281" t="s">
        <v>8221</v>
      </c>
      <c r="I281">
        <v>29</v>
      </c>
      <c r="N281" t="s">
        <v>8221</v>
      </c>
      <c r="O281">
        <v>29</v>
      </c>
    </row>
    <row r="282" spans="2:15" x14ac:dyDescent="0.25">
      <c r="B282" t="s">
        <v>8219</v>
      </c>
      <c r="C282">
        <v>95</v>
      </c>
      <c r="H282" t="s">
        <v>8221</v>
      </c>
      <c r="I282">
        <v>890</v>
      </c>
      <c r="N282" t="s">
        <v>8221</v>
      </c>
      <c r="O282">
        <v>890</v>
      </c>
    </row>
    <row r="283" spans="2:15" x14ac:dyDescent="0.25">
      <c r="B283" t="s">
        <v>8219</v>
      </c>
      <c r="C283">
        <v>62</v>
      </c>
      <c r="H283" t="s">
        <v>8221</v>
      </c>
      <c r="I283">
        <v>31</v>
      </c>
      <c r="N283" t="s">
        <v>8221</v>
      </c>
      <c r="O283">
        <v>31</v>
      </c>
    </row>
    <row r="284" spans="2:15" x14ac:dyDescent="0.25">
      <c r="B284" t="s">
        <v>8219</v>
      </c>
      <c r="C284">
        <v>73</v>
      </c>
      <c r="H284" t="s">
        <v>8221</v>
      </c>
      <c r="I284">
        <v>21</v>
      </c>
      <c r="N284" t="s">
        <v>8221</v>
      </c>
      <c r="O284">
        <v>21</v>
      </c>
    </row>
    <row r="285" spans="2:15" x14ac:dyDescent="0.25">
      <c r="B285" t="s">
        <v>8219</v>
      </c>
      <c r="C285">
        <v>43</v>
      </c>
      <c r="H285" t="s">
        <v>8221</v>
      </c>
      <c r="I285">
        <v>37</v>
      </c>
      <c r="N285" t="s">
        <v>8221</v>
      </c>
      <c r="O285">
        <v>37</v>
      </c>
    </row>
    <row r="286" spans="2:15" x14ac:dyDescent="0.25">
      <c r="B286" t="s">
        <v>8219</v>
      </c>
      <c r="C286">
        <v>70</v>
      </c>
      <c r="H286" t="s">
        <v>8221</v>
      </c>
      <c r="I286">
        <v>7</v>
      </c>
      <c r="N286" t="s">
        <v>8221</v>
      </c>
      <c r="O286">
        <v>7</v>
      </c>
    </row>
    <row r="287" spans="2:15" x14ac:dyDescent="0.25">
      <c r="B287" t="s">
        <v>8219</v>
      </c>
      <c r="C287">
        <v>271</v>
      </c>
      <c r="H287" t="s">
        <v>8221</v>
      </c>
      <c r="I287">
        <v>4</v>
      </c>
      <c r="N287" t="s">
        <v>8221</v>
      </c>
      <c r="O287">
        <v>4</v>
      </c>
    </row>
    <row r="288" spans="2:15" x14ac:dyDescent="0.25">
      <c r="B288" t="s">
        <v>8219</v>
      </c>
      <c r="C288">
        <v>55</v>
      </c>
      <c r="H288" t="s">
        <v>8221</v>
      </c>
      <c r="I288">
        <v>5</v>
      </c>
      <c r="N288" t="s">
        <v>8221</v>
      </c>
      <c r="O288">
        <v>5</v>
      </c>
    </row>
    <row r="289" spans="2:15" x14ac:dyDescent="0.25">
      <c r="B289" t="s">
        <v>8219</v>
      </c>
      <c r="C289">
        <v>35</v>
      </c>
      <c r="H289" t="s">
        <v>8221</v>
      </c>
      <c r="I289">
        <v>0</v>
      </c>
      <c r="N289" t="s">
        <v>8221</v>
      </c>
      <c r="O289">
        <v>0</v>
      </c>
    </row>
    <row r="290" spans="2:15" x14ac:dyDescent="0.25">
      <c r="B290" t="s">
        <v>8219</v>
      </c>
      <c r="C290">
        <v>22</v>
      </c>
      <c r="H290" t="s">
        <v>8221</v>
      </c>
      <c r="I290">
        <v>456</v>
      </c>
      <c r="N290" t="s">
        <v>8221</v>
      </c>
      <c r="O290">
        <v>456</v>
      </c>
    </row>
    <row r="291" spans="2:15" x14ac:dyDescent="0.25">
      <c r="B291" t="s">
        <v>8219</v>
      </c>
      <c r="C291">
        <v>38</v>
      </c>
      <c r="H291" t="s">
        <v>8221</v>
      </c>
      <c r="I291">
        <v>369</v>
      </c>
      <c r="N291" t="s">
        <v>8221</v>
      </c>
      <c r="O291">
        <v>369</v>
      </c>
    </row>
    <row r="292" spans="2:15" x14ac:dyDescent="0.25">
      <c r="B292" t="s">
        <v>8219</v>
      </c>
      <c r="C292">
        <v>15</v>
      </c>
      <c r="H292" t="s">
        <v>8221</v>
      </c>
      <c r="I292">
        <v>2</v>
      </c>
      <c r="N292" t="s">
        <v>8221</v>
      </c>
      <c r="O292">
        <v>2</v>
      </c>
    </row>
    <row r="293" spans="2:15" x14ac:dyDescent="0.25">
      <c r="B293" t="s">
        <v>8219</v>
      </c>
      <c r="C293">
        <v>7</v>
      </c>
      <c r="H293" t="s">
        <v>8221</v>
      </c>
      <c r="I293">
        <v>0</v>
      </c>
      <c r="N293" t="s">
        <v>8221</v>
      </c>
      <c r="O293">
        <v>0</v>
      </c>
    </row>
    <row r="294" spans="2:15" x14ac:dyDescent="0.25">
      <c r="B294" t="s">
        <v>8219</v>
      </c>
      <c r="C294">
        <v>241</v>
      </c>
      <c r="H294" t="s">
        <v>8221</v>
      </c>
      <c r="I294">
        <v>338</v>
      </c>
      <c r="N294" t="s">
        <v>8221</v>
      </c>
      <c r="O294">
        <v>338</v>
      </c>
    </row>
    <row r="295" spans="2:15" x14ac:dyDescent="0.25">
      <c r="B295" t="s">
        <v>8219</v>
      </c>
      <c r="C295">
        <v>55</v>
      </c>
      <c r="H295" t="s">
        <v>8221</v>
      </c>
      <c r="I295">
        <v>4</v>
      </c>
      <c r="N295" t="s">
        <v>8221</v>
      </c>
      <c r="O295">
        <v>4</v>
      </c>
    </row>
    <row r="296" spans="2:15" x14ac:dyDescent="0.25">
      <c r="B296" t="s">
        <v>8219</v>
      </c>
      <c r="C296">
        <v>171</v>
      </c>
      <c r="H296" t="s">
        <v>8221</v>
      </c>
      <c r="I296">
        <v>1</v>
      </c>
      <c r="N296" t="s">
        <v>8221</v>
      </c>
      <c r="O296">
        <v>1</v>
      </c>
    </row>
    <row r="297" spans="2:15" x14ac:dyDescent="0.25">
      <c r="B297" t="s">
        <v>8219</v>
      </c>
      <c r="C297">
        <v>208</v>
      </c>
      <c r="H297" t="s">
        <v>8221</v>
      </c>
      <c r="I297">
        <v>28</v>
      </c>
      <c r="N297" t="s">
        <v>8221</v>
      </c>
      <c r="O297">
        <v>28</v>
      </c>
    </row>
    <row r="298" spans="2:15" x14ac:dyDescent="0.25">
      <c r="B298" t="s">
        <v>8219</v>
      </c>
      <c r="C298">
        <v>21</v>
      </c>
      <c r="H298" t="s">
        <v>8221</v>
      </c>
      <c r="I298">
        <v>12</v>
      </c>
      <c r="N298" t="s">
        <v>8221</v>
      </c>
      <c r="O298">
        <v>12</v>
      </c>
    </row>
    <row r="299" spans="2:15" x14ac:dyDescent="0.25">
      <c r="B299" t="s">
        <v>8219</v>
      </c>
      <c r="C299">
        <v>25</v>
      </c>
      <c r="H299" t="s">
        <v>8221</v>
      </c>
      <c r="I299">
        <v>16</v>
      </c>
      <c r="N299" t="s">
        <v>8221</v>
      </c>
      <c r="O299">
        <v>16</v>
      </c>
    </row>
    <row r="300" spans="2:15" x14ac:dyDescent="0.25">
      <c r="B300" t="s">
        <v>8219</v>
      </c>
      <c r="C300">
        <v>52</v>
      </c>
      <c r="H300" t="s">
        <v>8221</v>
      </c>
      <c r="I300">
        <v>4</v>
      </c>
      <c r="N300" t="s">
        <v>8221</v>
      </c>
      <c r="O300">
        <v>4</v>
      </c>
    </row>
    <row r="301" spans="2:15" x14ac:dyDescent="0.25">
      <c r="B301" t="s">
        <v>8219</v>
      </c>
      <c r="C301">
        <v>104</v>
      </c>
      <c r="H301" t="s">
        <v>8221</v>
      </c>
      <c r="I301">
        <v>4</v>
      </c>
      <c r="N301" t="s">
        <v>8221</v>
      </c>
      <c r="O301">
        <v>4</v>
      </c>
    </row>
    <row r="302" spans="2:15" x14ac:dyDescent="0.25">
      <c r="B302" t="s">
        <v>8219</v>
      </c>
      <c r="C302">
        <v>73</v>
      </c>
      <c r="H302" t="s">
        <v>8221</v>
      </c>
      <c r="I302">
        <v>10</v>
      </c>
      <c r="N302" t="s">
        <v>8221</v>
      </c>
      <c r="O302">
        <v>10</v>
      </c>
    </row>
    <row r="303" spans="2:15" x14ac:dyDescent="0.25">
      <c r="B303" t="s">
        <v>8219</v>
      </c>
      <c r="C303">
        <v>34</v>
      </c>
      <c r="H303" t="s">
        <v>8221</v>
      </c>
      <c r="I303">
        <v>0</v>
      </c>
      <c r="N303" t="s">
        <v>8221</v>
      </c>
      <c r="O303">
        <v>0</v>
      </c>
    </row>
    <row r="304" spans="2:15" x14ac:dyDescent="0.25">
      <c r="B304" t="s">
        <v>8219</v>
      </c>
      <c r="C304">
        <v>56</v>
      </c>
      <c r="H304" t="s">
        <v>8221</v>
      </c>
      <c r="I304">
        <v>6</v>
      </c>
      <c r="N304" t="s">
        <v>8221</v>
      </c>
      <c r="O304">
        <v>6</v>
      </c>
    </row>
    <row r="305" spans="2:15" x14ac:dyDescent="0.25">
      <c r="B305" t="s">
        <v>8219</v>
      </c>
      <c r="C305">
        <v>31</v>
      </c>
      <c r="H305" t="s">
        <v>8221</v>
      </c>
      <c r="I305">
        <v>0</v>
      </c>
      <c r="N305" t="s">
        <v>8221</v>
      </c>
      <c r="O305">
        <v>0</v>
      </c>
    </row>
    <row r="306" spans="2:15" x14ac:dyDescent="0.25">
      <c r="B306" t="s">
        <v>8219</v>
      </c>
      <c r="C306">
        <v>84</v>
      </c>
      <c r="H306" t="s">
        <v>8221</v>
      </c>
      <c r="I306">
        <v>1</v>
      </c>
      <c r="N306" t="s">
        <v>8221</v>
      </c>
      <c r="O306">
        <v>1</v>
      </c>
    </row>
    <row r="307" spans="2:15" x14ac:dyDescent="0.25">
      <c r="B307" t="s">
        <v>8219</v>
      </c>
      <c r="C307">
        <v>130</v>
      </c>
      <c r="H307" t="s">
        <v>8221</v>
      </c>
      <c r="I307">
        <v>0</v>
      </c>
      <c r="N307" t="s">
        <v>8221</v>
      </c>
      <c r="O307">
        <v>0</v>
      </c>
    </row>
    <row r="308" spans="2:15" x14ac:dyDescent="0.25">
      <c r="B308" t="s">
        <v>8219</v>
      </c>
      <c r="C308">
        <v>12</v>
      </c>
      <c r="H308" t="s">
        <v>8221</v>
      </c>
      <c r="I308">
        <v>44</v>
      </c>
      <c r="N308" t="s">
        <v>8221</v>
      </c>
      <c r="O308">
        <v>44</v>
      </c>
    </row>
    <row r="309" spans="2:15" x14ac:dyDescent="0.25">
      <c r="B309" t="s">
        <v>8219</v>
      </c>
      <c r="C309">
        <v>23</v>
      </c>
      <c r="H309" t="s">
        <v>8221</v>
      </c>
      <c r="I309">
        <v>0</v>
      </c>
      <c r="N309" t="s">
        <v>8221</v>
      </c>
      <c r="O309">
        <v>0</v>
      </c>
    </row>
    <row r="310" spans="2:15" x14ac:dyDescent="0.25">
      <c r="B310" t="s">
        <v>8219</v>
      </c>
      <c r="C310">
        <v>158</v>
      </c>
      <c r="H310" t="s">
        <v>8221</v>
      </c>
      <c r="I310">
        <v>3</v>
      </c>
      <c r="N310" t="s">
        <v>8221</v>
      </c>
      <c r="O310">
        <v>3</v>
      </c>
    </row>
    <row r="311" spans="2:15" x14ac:dyDescent="0.25">
      <c r="B311" t="s">
        <v>8219</v>
      </c>
      <c r="C311">
        <v>30</v>
      </c>
      <c r="H311" t="s">
        <v>8221</v>
      </c>
      <c r="I311">
        <v>0</v>
      </c>
      <c r="N311" t="s">
        <v>8221</v>
      </c>
      <c r="O311">
        <v>0</v>
      </c>
    </row>
    <row r="312" spans="2:15" x14ac:dyDescent="0.25">
      <c r="B312" t="s">
        <v>8219</v>
      </c>
      <c r="C312">
        <v>18</v>
      </c>
      <c r="H312" t="s">
        <v>8221</v>
      </c>
      <c r="I312">
        <v>52</v>
      </c>
      <c r="N312" t="s">
        <v>8221</v>
      </c>
      <c r="O312">
        <v>52</v>
      </c>
    </row>
    <row r="313" spans="2:15" x14ac:dyDescent="0.25">
      <c r="B313" t="s">
        <v>8219</v>
      </c>
      <c r="C313">
        <v>29</v>
      </c>
      <c r="H313" t="s">
        <v>8221</v>
      </c>
      <c r="I313">
        <v>0</v>
      </c>
      <c r="N313" t="s">
        <v>8221</v>
      </c>
      <c r="O313">
        <v>0</v>
      </c>
    </row>
    <row r="314" spans="2:15" x14ac:dyDescent="0.25">
      <c r="B314" t="s">
        <v>8219</v>
      </c>
      <c r="C314">
        <v>31</v>
      </c>
      <c r="H314" t="s">
        <v>8221</v>
      </c>
      <c r="I314">
        <v>1</v>
      </c>
      <c r="N314" t="s">
        <v>8221</v>
      </c>
      <c r="O314">
        <v>1</v>
      </c>
    </row>
    <row r="315" spans="2:15" x14ac:dyDescent="0.25">
      <c r="B315" t="s">
        <v>8219</v>
      </c>
      <c r="C315">
        <v>173</v>
      </c>
      <c r="H315" t="s">
        <v>8221</v>
      </c>
      <c r="I315">
        <v>1</v>
      </c>
      <c r="N315" t="s">
        <v>8221</v>
      </c>
      <c r="O315">
        <v>1</v>
      </c>
    </row>
    <row r="316" spans="2:15" x14ac:dyDescent="0.25">
      <c r="B316" t="s">
        <v>8219</v>
      </c>
      <c r="C316">
        <v>17</v>
      </c>
      <c r="H316" t="s">
        <v>8221</v>
      </c>
      <c r="I316">
        <v>2</v>
      </c>
      <c r="N316" t="s">
        <v>8221</v>
      </c>
      <c r="O316">
        <v>2</v>
      </c>
    </row>
    <row r="317" spans="2:15" x14ac:dyDescent="0.25">
      <c r="B317" t="s">
        <v>8219</v>
      </c>
      <c r="C317">
        <v>48</v>
      </c>
      <c r="H317" t="s">
        <v>8221</v>
      </c>
      <c r="I317">
        <v>9</v>
      </c>
      <c r="N317" t="s">
        <v>8221</v>
      </c>
      <c r="O317">
        <v>9</v>
      </c>
    </row>
    <row r="318" spans="2:15" x14ac:dyDescent="0.25">
      <c r="B318" t="s">
        <v>8219</v>
      </c>
      <c r="C318">
        <v>59</v>
      </c>
      <c r="H318" t="s">
        <v>8221</v>
      </c>
      <c r="I318">
        <v>5</v>
      </c>
      <c r="N318" t="s">
        <v>8221</v>
      </c>
      <c r="O318">
        <v>5</v>
      </c>
    </row>
    <row r="319" spans="2:15" x14ac:dyDescent="0.25">
      <c r="B319" t="s">
        <v>8219</v>
      </c>
      <c r="C319">
        <v>39</v>
      </c>
      <c r="H319" t="s">
        <v>8221</v>
      </c>
      <c r="I319">
        <v>57</v>
      </c>
      <c r="N319" t="s">
        <v>8221</v>
      </c>
      <c r="O319">
        <v>57</v>
      </c>
    </row>
    <row r="320" spans="2:15" x14ac:dyDescent="0.25">
      <c r="B320" t="s">
        <v>8219</v>
      </c>
      <c r="C320">
        <v>59</v>
      </c>
      <c r="H320" t="s">
        <v>8221</v>
      </c>
      <c r="I320">
        <v>3</v>
      </c>
      <c r="N320" t="s">
        <v>8221</v>
      </c>
      <c r="O320">
        <v>3</v>
      </c>
    </row>
    <row r="321" spans="2:15" x14ac:dyDescent="0.25">
      <c r="B321" t="s">
        <v>8219</v>
      </c>
      <c r="C321">
        <v>60</v>
      </c>
      <c r="H321" t="s">
        <v>8221</v>
      </c>
      <c r="I321">
        <v>1</v>
      </c>
      <c r="N321" t="s">
        <v>8221</v>
      </c>
      <c r="O321">
        <v>1</v>
      </c>
    </row>
    <row r="322" spans="2:15" x14ac:dyDescent="0.25">
      <c r="B322" t="s">
        <v>8219</v>
      </c>
      <c r="C322">
        <v>20</v>
      </c>
      <c r="H322" t="s">
        <v>8221</v>
      </c>
      <c r="I322">
        <v>6</v>
      </c>
      <c r="N322" t="s">
        <v>8221</v>
      </c>
      <c r="O322">
        <v>6</v>
      </c>
    </row>
    <row r="323" spans="2:15" x14ac:dyDescent="0.25">
      <c r="B323" t="s">
        <v>8219</v>
      </c>
      <c r="C323">
        <v>2</v>
      </c>
      <c r="H323" t="s">
        <v>8221</v>
      </c>
      <c r="I323">
        <v>48</v>
      </c>
      <c r="N323" t="s">
        <v>8221</v>
      </c>
      <c r="O323">
        <v>48</v>
      </c>
    </row>
    <row r="324" spans="2:15" x14ac:dyDescent="0.25">
      <c r="B324" t="s">
        <v>8219</v>
      </c>
      <c r="C324">
        <v>315</v>
      </c>
      <c r="H324" t="s">
        <v>8221</v>
      </c>
      <c r="I324">
        <v>2</v>
      </c>
      <c r="N324" t="s">
        <v>8221</v>
      </c>
      <c r="O324">
        <v>2</v>
      </c>
    </row>
    <row r="325" spans="2:15" x14ac:dyDescent="0.25">
      <c r="B325" t="s">
        <v>8219</v>
      </c>
      <c r="C325">
        <v>2174</v>
      </c>
      <c r="H325" t="s">
        <v>8221</v>
      </c>
      <c r="I325">
        <v>4</v>
      </c>
      <c r="N325" t="s">
        <v>8221</v>
      </c>
      <c r="O325">
        <v>4</v>
      </c>
    </row>
    <row r="326" spans="2:15" x14ac:dyDescent="0.25">
      <c r="B326" t="s">
        <v>8219</v>
      </c>
      <c r="C326">
        <v>152</v>
      </c>
      <c r="H326" t="s">
        <v>8221</v>
      </c>
      <c r="I326">
        <v>5</v>
      </c>
      <c r="N326" t="s">
        <v>8221</v>
      </c>
      <c r="O326">
        <v>5</v>
      </c>
    </row>
    <row r="327" spans="2:15" x14ac:dyDescent="0.25">
      <c r="B327" t="s">
        <v>8219</v>
      </c>
      <c r="C327">
        <v>1021</v>
      </c>
      <c r="H327" t="s">
        <v>8221</v>
      </c>
      <c r="I327">
        <v>79</v>
      </c>
      <c r="N327" t="s">
        <v>8221</v>
      </c>
      <c r="O327">
        <v>79</v>
      </c>
    </row>
    <row r="328" spans="2:15" x14ac:dyDescent="0.25">
      <c r="B328" t="s">
        <v>8219</v>
      </c>
      <c r="C328">
        <v>237</v>
      </c>
      <c r="H328" t="s">
        <v>8221</v>
      </c>
      <c r="I328">
        <v>2</v>
      </c>
      <c r="N328" t="s">
        <v>8221</v>
      </c>
      <c r="O328">
        <v>2</v>
      </c>
    </row>
    <row r="329" spans="2:15" x14ac:dyDescent="0.25">
      <c r="B329" t="s">
        <v>8219</v>
      </c>
      <c r="C329">
        <v>27</v>
      </c>
      <c r="H329" t="s">
        <v>8221</v>
      </c>
      <c r="I329">
        <v>11</v>
      </c>
      <c r="N329" t="s">
        <v>8221</v>
      </c>
      <c r="O329">
        <v>11</v>
      </c>
    </row>
    <row r="330" spans="2:15" x14ac:dyDescent="0.25">
      <c r="B330" t="s">
        <v>8219</v>
      </c>
      <c r="C330">
        <v>17</v>
      </c>
      <c r="H330" t="s">
        <v>8221</v>
      </c>
      <c r="I330">
        <v>11</v>
      </c>
      <c r="N330" t="s">
        <v>8221</v>
      </c>
      <c r="O330">
        <v>11</v>
      </c>
    </row>
    <row r="331" spans="2:15" x14ac:dyDescent="0.25">
      <c r="B331" t="s">
        <v>8219</v>
      </c>
      <c r="C331">
        <v>27</v>
      </c>
      <c r="H331" t="s">
        <v>8221</v>
      </c>
      <c r="I331">
        <v>1</v>
      </c>
      <c r="N331" t="s">
        <v>8221</v>
      </c>
      <c r="O331">
        <v>1</v>
      </c>
    </row>
    <row r="332" spans="2:15" x14ac:dyDescent="0.25">
      <c r="B332" t="s">
        <v>8219</v>
      </c>
      <c r="C332">
        <v>82</v>
      </c>
      <c r="H332" t="s">
        <v>8221</v>
      </c>
      <c r="I332">
        <v>3</v>
      </c>
      <c r="N332" t="s">
        <v>8221</v>
      </c>
      <c r="O332">
        <v>3</v>
      </c>
    </row>
    <row r="333" spans="2:15" x14ac:dyDescent="0.25">
      <c r="B333" t="s">
        <v>8219</v>
      </c>
      <c r="C333">
        <v>48</v>
      </c>
      <c r="H333" t="s">
        <v>8221</v>
      </c>
      <c r="I333">
        <v>5</v>
      </c>
      <c r="N333" t="s">
        <v>8221</v>
      </c>
      <c r="O333">
        <v>5</v>
      </c>
    </row>
    <row r="334" spans="2:15" x14ac:dyDescent="0.25">
      <c r="B334" t="s">
        <v>8219</v>
      </c>
      <c r="C334">
        <v>105</v>
      </c>
      <c r="H334" t="s">
        <v>8221</v>
      </c>
      <c r="I334">
        <v>12</v>
      </c>
      <c r="N334" t="s">
        <v>8221</v>
      </c>
      <c r="O334">
        <v>12</v>
      </c>
    </row>
    <row r="335" spans="2:15" x14ac:dyDescent="0.25">
      <c r="B335" t="s">
        <v>8219</v>
      </c>
      <c r="C335">
        <v>28</v>
      </c>
      <c r="H335" t="s">
        <v>8221</v>
      </c>
      <c r="I335">
        <v>2</v>
      </c>
      <c r="N335" t="s">
        <v>8221</v>
      </c>
      <c r="O335">
        <v>2</v>
      </c>
    </row>
    <row r="336" spans="2:15" x14ac:dyDescent="0.25">
      <c r="B336" t="s">
        <v>8219</v>
      </c>
      <c r="C336">
        <v>1107</v>
      </c>
      <c r="H336" t="s">
        <v>8221</v>
      </c>
      <c r="I336">
        <v>5</v>
      </c>
      <c r="N336" t="s">
        <v>8221</v>
      </c>
      <c r="O336">
        <v>5</v>
      </c>
    </row>
    <row r="337" spans="2:15" x14ac:dyDescent="0.25">
      <c r="B337" t="s">
        <v>8219</v>
      </c>
      <c r="C337">
        <v>1013</v>
      </c>
      <c r="H337" t="s">
        <v>8221</v>
      </c>
      <c r="I337">
        <v>21</v>
      </c>
      <c r="N337" t="s">
        <v>8221</v>
      </c>
      <c r="O337">
        <v>21</v>
      </c>
    </row>
    <row r="338" spans="2:15" x14ac:dyDescent="0.25">
      <c r="B338" t="s">
        <v>8219</v>
      </c>
      <c r="C338">
        <v>274</v>
      </c>
      <c r="H338" t="s">
        <v>8221</v>
      </c>
      <c r="I338">
        <v>0</v>
      </c>
      <c r="N338" t="s">
        <v>8221</v>
      </c>
      <c r="O338">
        <v>0</v>
      </c>
    </row>
    <row r="339" spans="2:15" x14ac:dyDescent="0.25">
      <c r="B339" t="s">
        <v>8219</v>
      </c>
      <c r="C339">
        <v>87</v>
      </c>
      <c r="H339" t="s">
        <v>8221</v>
      </c>
      <c r="I339">
        <v>45</v>
      </c>
      <c r="N339" t="s">
        <v>8221</v>
      </c>
      <c r="O339">
        <v>45</v>
      </c>
    </row>
    <row r="340" spans="2:15" x14ac:dyDescent="0.25">
      <c r="B340" t="s">
        <v>8219</v>
      </c>
      <c r="C340">
        <v>99</v>
      </c>
      <c r="H340" t="s">
        <v>8221</v>
      </c>
      <c r="I340">
        <v>29</v>
      </c>
      <c r="N340" t="s">
        <v>8221</v>
      </c>
      <c r="O340">
        <v>29</v>
      </c>
    </row>
    <row r="341" spans="2:15" x14ac:dyDescent="0.25">
      <c r="B341" t="s">
        <v>8219</v>
      </c>
      <c r="C341">
        <v>276</v>
      </c>
      <c r="H341" t="s">
        <v>8221</v>
      </c>
      <c r="I341">
        <v>2</v>
      </c>
      <c r="N341" t="s">
        <v>8221</v>
      </c>
      <c r="O341">
        <v>2</v>
      </c>
    </row>
    <row r="342" spans="2:15" x14ac:dyDescent="0.25">
      <c r="B342" t="s">
        <v>8219</v>
      </c>
      <c r="C342">
        <v>21</v>
      </c>
      <c r="H342" t="s">
        <v>8221</v>
      </c>
      <c r="I342">
        <v>30</v>
      </c>
      <c r="N342" t="s">
        <v>8221</v>
      </c>
      <c r="O342">
        <v>30</v>
      </c>
    </row>
    <row r="343" spans="2:15" x14ac:dyDescent="0.25">
      <c r="B343" t="s">
        <v>8219</v>
      </c>
      <c r="C343">
        <v>41</v>
      </c>
      <c r="H343" t="s">
        <v>8221</v>
      </c>
      <c r="I343">
        <v>8</v>
      </c>
      <c r="N343" t="s">
        <v>8221</v>
      </c>
      <c r="O343">
        <v>8</v>
      </c>
    </row>
    <row r="344" spans="2:15" x14ac:dyDescent="0.25">
      <c r="B344" t="s">
        <v>8219</v>
      </c>
      <c r="C344">
        <v>119</v>
      </c>
      <c r="H344" t="s">
        <v>8221</v>
      </c>
      <c r="I344">
        <v>1</v>
      </c>
      <c r="N344" t="s">
        <v>8221</v>
      </c>
      <c r="O344">
        <v>1</v>
      </c>
    </row>
    <row r="345" spans="2:15" x14ac:dyDescent="0.25">
      <c r="B345" t="s">
        <v>8219</v>
      </c>
      <c r="C345">
        <v>153</v>
      </c>
      <c r="H345" t="s">
        <v>8221</v>
      </c>
      <c r="I345">
        <v>14</v>
      </c>
      <c r="N345" t="s">
        <v>8221</v>
      </c>
      <c r="O345">
        <v>14</v>
      </c>
    </row>
    <row r="346" spans="2:15" x14ac:dyDescent="0.25">
      <c r="B346" t="s">
        <v>8219</v>
      </c>
      <c r="C346">
        <v>100</v>
      </c>
      <c r="H346" t="s">
        <v>8221</v>
      </c>
      <c r="I346">
        <v>24</v>
      </c>
      <c r="N346" t="s">
        <v>8221</v>
      </c>
      <c r="O346">
        <v>24</v>
      </c>
    </row>
    <row r="347" spans="2:15" x14ac:dyDescent="0.25">
      <c r="B347" t="s">
        <v>8219</v>
      </c>
      <c r="C347">
        <v>143</v>
      </c>
      <c r="H347" t="s">
        <v>8221</v>
      </c>
      <c r="I347">
        <v>2</v>
      </c>
      <c r="N347" t="s">
        <v>8221</v>
      </c>
      <c r="O347">
        <v>2</v>
      </c>
    </row>
    <row r="348" spans="2:15" x14ac:dyDescent="0.25">
      <c r="B348" t="s">
        <v>8219</v>
      </c>
      <c r="C348">
        <v>140</v>
      </c>
      <c r="H348" t="s">
        <v>8221</v>
      </c>
      <c r="I348">
        <v>21</v>
      </c>
      <c r="N348" t="s">
        <v>8221</v>
      </c>
      <c r="O348">
        <v>21</v>
      </c>
    </row>
    <row r="349" spans="2:15" x14ac:dyDescent="0.25">
      <c r="B349" t="s">
        <v>8219</v>
      </c>
      <c r="C349">
        <v>35</v>
      </c>
      <c r="H349" t="s">
        <v>8221</v>
      </c>
      <c r="I349">
        <v>7</v>
      </c>
      <c r="N349" t="s">
        <v>8221</v>
      </c>
      <c r="O349">
        <v>7</v>
      </c>
    </row>
    <row r="350" spans="2:15" x14ac:dyDescent="0.25">
      <c r="B350" t="s">
        <v>8219</v>
      </c>
      <c r="C350">
        <v>149</v>
      </c>
      <c r="H350" t="s">
        <v>8221</v>
      </c>
      <c r="I350">
        <v>0</v>
      </c>
      <c r="N350" t="s">
        <v>8221</v>
      </c>
      <c r="O350">
        <v>0</v>
      </c>
    </row>
    <row r="351" spans="2:15" x14ac:dyDescent="0.25">
      <c r="B351" t="s">
        <v>8219</v>
      </c>
      <c r="C351">
        <v>130</v>
      </c>
      <c r="H351" t="s">
        <v>8221</v>
      </c>
      <c r="I351">
        <v>4</v>
      </c>
      <c r="N351" t="s">
        <v>8221</v>
      </c>
      <c r="O351">
        <v>4</v>
      </c>
    </row>
    <row r="352" spans="2:15" x14ac:dyDescent="0.25">
      <c r="B352" t="s">
        <v>8219</v>
      </c>
      <c r="C352">
        <v>120</v>
      </c>
      <c r="H352" t="s">
        <v>8221</v>
      </c>
      <c r="I352">
        <v>32</v>
      </c>
      <c r="N352" t="s">
        <v>8221</v>
      </c>
      <c r="O352">
        <v>32</v>
      </c>
    </row>
    <row r="353" spans="2:15" x14ac:dyDescent="0.25">
      <c r="B353" t="s">
        <v>8219</v>
      </c>
      <c r="C353">
        <v>265</v>
      </c>
      <c r="H353" t="s">
        <v>8221</v>
      </c>
      <c r="I353">
        <v>4</v>
      </c>
      <c r="N353" t="s">
        <v>8221</v>
      </c>
      <c r="O353">
        <v>4</v>
      </c>
    </row>
    <row r="354" spans="2:15" x14ac:dyDescent="0.25">
      <c r="B354" t="s">
        <v>8219</v>
      </c>
      <c r="C354">
        <v>71</v>
      </c>
      <c r="H354" t="s">
        <v>8221</v>
      </c>
      <c r="I354">
        <v>9</v>
      </c>
      <c r="N354" t="s">
        <v>8221</v>
      </c>
      <c r="O354">
        <v>9</v>
      </c>
    </row>
    <row r="355" spans="2:15" x14ac:dyDescent="0.25">
      <c r="B355" t="s">
        <v>8219</v>
      </c>
      <c r="C355">
        <v>13</v>
      </c>
      <c r="H355" t="s">
        <v>8221</v>
      </c>
      <c r="I355">
        <v>17</v>
      </c>
      <c r="N355" t="s">
        <v>8221</v>
      </c>
      <c r="O355">
        <v>17</v>
      </c>
    </row>
    <row r="356" spans="2:15" x14ac:dyDescent="0.25">
      <c r="B356" t="s">
        <v>8219</v>
      </c>
      <c r="C356">
        <v>169</v>
      </c>
      <c r="H356" t="s">
        <v>8221</v>
      </c>
      <c r="I356">
        <v>5</v>
      </c>
      <c r="N356" t="s">
        <v>8221</v>
      </c>
      <c r="O356">
        <v>5</v>
      </c>
    </row>
    <row r="357" spans="2:15" x14ac:dyDescent="0.25">
      <c r="B357" t="s">
        <v>8219</v>
      </c>
      <c r="C357">
        <v>57</v>
      </c>
      <c r="H357" t="s">
        <v>8221</v>
      </c>
      <c r="I357">
        <v>53</v>
      </c>
      <c r="N357" t="s">
        <v>8221</v>
      </c>
      <c r="O357">
        <v>53</v>
      </c>
    </row>
    <row r="358" spans="2:15" x14ac:dyDescent="0.25">
      <c r="B358" t="s">
        <v>8219</v>
      </c>
      <c r="C358">
        <v>229</v>
      </c>
      <c r="H358" t="s">
        <v>8221</v>
      </c>
      <c r="I358">
        <v>7</v>
      </c>
      <c r="N358" t="s">
        <v>8221</v>
      </c>
      <c r="O358">
        <v>7</v>
      </c>
    </row>
    <row r="359" spans="2:15" x14ac:dyDescent="0.25">
      <c r="B359" t="s">
        <v>8219</v>
      </c>
      <c r="C359">
        <v>108</v>
      </c>
      <c r="H359" t="s">
        <v>8221</v>
      </c>
      <c r="I359">
        <v>72</v>
      </c>
      <c r="N359" t="s">
        <v>8221</v>
      </c>
      <c r="O359">
        <v>72</v>
      </c>
    </row>
    <row r="360" spans="2:15" x14ac:dyDescent="0.25">
      <c r="B360" t="s">
        <v>8219</v>
      </c>
      <c r="C360">
        <v>108</v>
      </c>
      <c r="H360" t="s">
        <v>8221</v>
      </c>
      <c r="I360">
        <v>0</v>
      </c>
      <c r="N360" t="s">
        <v>8221</v>
      </c>
      <c r="O360">
        <v>0</v>
      </c>
    </row>
    <row r="361" spans="2:15" x14ac:dyDescent="0.25">
      <c r="B361" t="s">
        <v>8219</v>
      </c>
      <c r="C361">
        <v>41</v>
      </c>
      <c r="H361" t="s">
        <v>8221</v>
      </c>
      <c r="I361">
        <v>2</v>
      </c>
      <c r="N361" t="s">
        <v>8221</v>
      </c>
      <c r="O361">
        <v>2</v>
      </c>
    </row>
    <row r="362" spans="2:15" x14ac:dyDescent="0.25">
      <c r="B362" t="s">
        <v>8219</v>
      </c>
      <c r="C362">
        <v>139</v>
      </c>
      <c r="H362" t="s">
        <v>8221</v>
      </c>
      <c r="I362">
        <v>8</v>
      </c>
      <c r="N362" t="s">
        <v>8221</v>
      </c>
      <c r="O362">
        <v>8</v>
      </c>
    </row>
    <row r="363" spans="2:15" x14ac:dyDescent="0.25">
      <c r="B363" t="s">
        <v>8219</v>
      </c>
      <c r="C363">
        <v>19</v>
      </c>
      <c r="H363" t="s">
        <v>8221</v>
      </c>
      <c r="I363">
        <v>2</v>
      </c>
      <c r="N363" t="s">
        <v>8221</v>
      </c>
      <c r="O363">
        <v>2</v>
      </c>
    </row>
    <row r="364" spans="2:15" x14ac:dyDescent="0.25">
      <c r="B364" t="s">
        <v>8219</v>
      </c>
      <c r="C364">
        <v>94</v>
      </c>
      <c r="H364" t="s">
        <v>8221</v>
      </c>
      <c r="I364">
        <v>0</v>
      </c>
      <c r="N364" t="s">
        <v>8221</v>
      </c>
      <c r="O364">
        <v>0</v>
      </c>
    </row>
    <row r="365" spans="2:15" x14ac:dyDescent="0.25">
      <c r="B365" t="s">
        <v>8219</v>
      </c>
      <c r="C365">
        <v>23</v>
      </c>
      <c r="H365" t="s">
        <v>8221</v>
      </c>
      <c r="I365">
        <v>3</v>
      </c>
      <c r="N365" t="s">
        <v>8221</v>
      </c>
      <c r="O365">
        <v>3</v>
      </c>
    </row>
    <row r="366" spans="2:15" x14ac:dyDescent="0.25">
      <c r="B366" t="s">
        <v>8219</v>
      </c>
      <c r="C366">
        <v>15</v>
      </c>
      <c r="H366" t="s">
        <v>8221</v>
      </c>
      <c r="I366">
        <v>4</v>
      </c>
      <c r="N366" t="s">
        <v>8221</v>
      </c>
      <c r="O366">
        <v>4</v>
      </c>
    </row>
    <row r="367" spans="2:15" x14ac:dyDescent="0.25">
      <c r="B367" t="s">
        <v>8219</v>
      </c>
      <c r="C367">
        <v>62</v>
      </c>
      <c r="H367" t="s">
        <v>8221</v>
      </c>
      <c r="I367">
        <v>3</v>
      </c>
      <c r="N367" t="s">
        <v>8221</v>
      </c>
      <c r="O367">
        <v>3</v>
      </c>
    </row>
    <row r="368" spans="2:15" x14ac:dyDescent="0.25">
      <c r="B368" t="s">
        <v>8219</v>
      </c>
      <c r="C368">
        <v>74</v>
      </c>
      <c r="H368" t="s">
        <v>8221</v>
      </c>
      <c r="I368">
        <v>6</v>
      </c>
      <c r="N368" t="s">
        <v>8221</v>
      </c>
      <c r="O368">
        <v>6</v>
      </c>
    </row>
    <row r="369" spans="2:15" x14ac:dyDescent="0.25">
      <c r="B369" t="s">
        <v>8219</v>
      </c>
      <c r="C369">
        <v>97</v>
      </c>
      <c r="H369" t="s">
        <v>8221</v>
      </c>
      <c r="I369">
        <v>0</v>
      </c>
      <c r="N369" t="s">
        <v>8221</v>
      </c>
      <c r="O369">
        <v>0</v>
      </c>
    </row>
    <row r="370" spans="2:15" x14ac:dyDescent="0.25">
      <c r="B370" t="s">
        <v>8219</v>
      </c>
      <c r="C370">
        <v>55</v>
      </c>
      <c r="H370" t="s">
        <v>8221</v>
      </c>
      <c r="I370">
        <v>0</v>
      </c>
      <c r="N370" t="s">
        <v>8221</v>
      </c>
      <c r="O370">
        <v>0</v>
      </c>
    </row>
    <row r="371" spans="2:15" x14ac:dyDescent="0.25">
      <c r="B371" t="s">
        <v>8219</v>
      </c>
      <c r="C371">
        <v>44</v>
      </c>
      <c r="H371" t="s">
        <v>8221</v>
      </c>
      <c r="I371">
        <v>0</v>
      </c>
      <c r="N371" t="s">
        <v>8221</v>
      </c>
      <c r="O371">
        <v>0</v>
      </c>
    </row>
    <row r="372" spans="2:15" x14ac:dyDescent="0.25">
      <c r="B372" t="s">
        <v>8219</v>
      </c>
      <c r="C372">
        <v>110</v>
      </c>
      <c r="H372" t="s">
        <v>8221</v>
      </c>
      <c r="I372">
        <v>8</v>
      </c>
      <c r="N372" t="s">
        <v>8221</v>
      </c>
      <c r="O372">
        <v>8</v>
      </c>
    </row>
    <row r="373" spans="2:15" x14ac:dyDescent="0.25">
      <c r="B373" t="s">
        <v>8219</v>
      </c>
      <c r="C373">
        <v>59</v>
      </c>
      <c r="H373" t="s">
        <v>8221</v>
      </c>
      <c r="I373">
        <v>5</v>
      </c>
      <c r="N373" t="s">
        <v>8221</v>
      </c>
      <c r="O373">
        <v>5</v>
      </c>
    </row>
    <row r="374" spans="2:15" x14ac:dyDescent="0.25">
      <c r="B374" t="s">
        <v>8219</v>
      </c>
      <c r="C374">
        <v>62</v>
      </c>
      <c r="H374" t="s">
        <v>8221</v>
      </c>
      <c r="I374">
        <v>0</v>
      </c>
      <c r="N374" t="s">
        <v>8221</v>
      </c>
      <c r="O374">
        <v>0</v>
      </c>
    </row>
    <row r="375" spans="2:15" x14ac:dyDescent="0.25">
      <c r="B375" t="s">
        <v>8219</v>
      </c>
      <c r="C375">
        <v>105</v>
      </c>
      <c r="H375" t="s">
        <v>8221</v>
      </c>
      <c r="I375">
        <v>2</v>
      </c>
      <c r="N375" t="s">
        <v>8221</v>
      </c>
      <c r="O375">
        <v>2</v>
      </c>
    </row>
    <row r="376" spans="2:15" x14ac:dyDescent="0.25">
      <c r="B376" t="s">
        <v>8219</v>
      </c>
      <c r="C376">
        <v>26</v>
      </c>
      <c r="H376" t="s">
        <v>8221</v>
      </c>
      <c r="I376">
        <v>24</v>
      </c>
      <c r="N376" t="s">
        <v>8221</v>
      </c>
      <c r="O376">
        <v>24</v>
      </c>
    </row>
    <row r="377" spans="2:15" x14ac:dyDescent="0.25">
      <c r="B377" t="s">
        <v>8219</v>
      </c>
      <c r="C377">
        <v>49</v>
      </c>
      <c r="H377" t="s">
        <v>8221</v>
      </c>
      <c r="I377">
        <v>0</v>
      </c>
      <c r="N377" t="s">
        <v>8221</v>
      </c>
      <c r="O377">
        <v>0</v>
      </c>
    </row>
    <row r="378" spans="2:15" x14ac:dyDescent="0.25">
      <c r="B378" t="s">
        <v>8219</v>
      </c>
      <c r="C378">
        <v>68</v>
      </c>
      <c r="H378" t="s">
        <v>8221</v>
      </c>
      <c r="I378">
        <v>9</v>
      </c>
      <c r="N378" t="s">
        <v>8221</v>
      </c>
      <c r="O378">
        <v>9</v>
      </c>
    </row>
    <row r="379" spans="2:15" x14ac:dyDescent="0.25">
      <c r="B379" t="s">
        <v>8219</v>
      </c>
      <c r="C379">
        <v>22</v>
      </c>
      <c r="H379" t="s">
        <v>8221</v>
      </c>
      <c r="I379">
        <v>0</v>
      </c>
      <c r="N379" t="s">
        <v>8221</v>
      </c>
      <c r="O379">
        <v>0</v>
      </c>
    </row>
    <row r="380" spans="2:15" x14ac:dyDescent="0.25">
      <c r="B380" t="s">
        <v>8219</v>
      </c>
      <c r="C380">
        <v>18</v>
      </c>
      <c r="H380" t="s">
        <v>8221</v>
      </c>
      <c r="I380">
        <v>1</v>
      </c>
      <c r="N380" t="s">
        <v>8221</v>
      </c>
      <c r="O380">
        <v>1</v>
      </c>
    </row>
    <row r="381" spans="2:15" x14ac:dyDescent="0.25">
      <c r="B381" t="s">
        <v>8219</v>
      </c>
      <c r="C381">
        <v>19</v>
      </c>
      <c r="H381" t="s">
        <v>8221</v>
      </c>
      <c r="I381">
        <v>10</v>
      </c>
      <c r="N381" t="s">
        <v>8221</v>
      </c>
      <c r="O381">
        <v>10</v>
      </c>
    </row>
    <row r="382" spans="2:15" x14ac:dyDescent="0.25">
      <c r="B382" t="s">
        <v>8219</v>
      </c>
      <c r="C382">
        <v>99</v>
      </c>
      <c r="H382" t="s">
        <v>8221</v>
      </c>
      <c r="I382">
        <v>1</v>
      </c>
      <c r="N382" t="s">
        <v>8221</v>
      </c>
      <c r="O382">
        <v>1</v>
      </c>
    </row>
    <row r="383" spans="2:15" x14ac:dyDescent="0.25">
      <c r="B383" t="s">
        <v>8219</v>
      </c>
      <c r="C383">
        <v>27</v>
      </c>
      <c r="H383" t="s">
        <v>8221</v>
      </c>
      <c r="I383">
        <v>0</v>
      </c>
      <c r="N383" t="s">
        <v>8221</v>
      </c>
      <c r="O383">
        <v>0</v>
      </c>
    </row>
    <row r="384" spans="2:15" x14ac:dyDescent="0.25">
      <c r="B384" t="s">
        <v>8219</v>
      </c>
      <c r="C384">
        <v>25</v>
      </c>
      <c r="H384" t="s">
        <v>8221</v>
      </c>
      <c r="I384">
        <v>20</v>
      </c>
      <c r="N384" t="s">
        <v>8221</v>
      </c>
      <c r="O384">
        <v>20</v>
      </c>
    </row>
    <row r="385" spans="2:15" x14ac:dyDescent="0.25">
      <c r="B385" t="s">
        <v>8219</v>
      </c>
      <c r="C385">
        <v>14</v>
      </c>
      <c r="H385" t="s">
        <v>8221</v>
      </c>
      <c r="I385">
        <v>30</v>
      </c>
      <c r="N385" t="s">
        <v>8221</v>
      </c>
      <c r="O385">
        <v>30</v>
      </c>
    </row>
    <row r="386" spans="2:15" x14ac:dyDescent="0.25">
      <c r="B386" t="s">
        <v>8219</v>
      </c>
      <c r="C386">
        <v>35</v>
      </c>
      <c r="H386" t="s">
        <v>8221</v>
      </c>
      <c r="I386">
        <v>6</v>
      </c>
      <c r="N386" t="s">
        <v>8221</v>
      </c>
      <c r="O386">
        <v>6</v>
      </c>
    </row>
    <row r="387" spans="2:15" x14ac:dyDescent="0.25">
      <c r="B387" t="s">
        <v>8219</v>
      </c>
      <c r="C387">
        <v>10</v>
      </c>
      <c r="H387" t="s">
        <v>8221</v>
      </c>
      <c r="I387">
        <v>15</v>
      </c>
      <c r="N387" t="s">
        <v>8221</v>
      </c>
      <c r="O387">
        <v>15</v>
      </c>
    </row>
    <row r="388" spans="2:15" x14ac:dyDescent="0.25">
      <c r="B388" t="s">
        <v>8219</v>
      </c>
      <c r="C388">
        <v>29</v>
      </c>
      <c r="H388" t="s">
        <v>8221</v>
      </c>
      <c r="I388">
        <v>5</v>
      </c>
      <c r="N388" t="s">
        <v>8221</v>
      </c>
      <c r="O388">
        <v>5</v>
      </c>
    </row>
    <row r="389" spans="2:15" x14ac:dyDescent="0.25">
      <c r="B389" t="s">
        <v>8219</v>
      </c>
      <c r="C389">
        <v>44</v>
      </c>
      <c r="H389" t="s">
        <v>8221</v>
      </c>
      <c r="I389">
        <v>0</v>
      </c>
      <c r="N389" t="s">
        <v>8221</v>
      </c>
      <c r="O389">
        <v>0</v>
      </c>
    </row>
    <row r="390" spans="2:15" x14ac:dyDescent="0.25">
      <c r="B390" t="s">
        <v>8219</v>
      </c>
      <c r="C390">
        <v>17</v>
      </c>
      <c r="H390" t="s">
        <v>8221</v>
      </c>
      <c r="I390">
        <v>0</v>
      </c>
      <c r="N390" t="s">
        <v>8221</v>
      </c>
      <c r="O390">
        <v>0</v>
      </c>
    </row>
    <row r="391" spans="2:15" x14ac:dyDescent="0.25">
      <c r="B391" t="s">
        <v>8219</v>
      </c>
      <c r="C391">
        <v>34</v>
      </c>
      <c r="H391" t="s">
        <v>8221</v>
      </c>
      <c r="I391">
        <v>28</v>
      </c>
      <c r="N391" t="s">
        <v>8221</v>
      </c>
      <c r="O391">
        <v>28</v>
      </c>
    </row>
    <row r="392" spans="2:15" x14ac:dyDescent="0.25">
      <c r="B392" t="s">
        <v>8219</v>
      </c>
      <c r="C392">
        <v>14</v>
      </c>
      <c r="H392" t="s">
        <v>8221</v>
      </c>
      <c r="I392">
        <v>0</v>
      </c>
      <c r="N392" t="s">
        <v>8221</v>
      </c>
      <c r="O392">
        <v>0</v>
      </c>
    </row>
    <row r="393" spans="2:15" x14ac:dyDescent="0.25">
      <c r="B393" t="s">
        <v>8219</v>
      </c>
      <c r="C393">
        <v>156</v>
      </c>
      <c r="H393" t="s">
        <v>8221</v>
      </c>
      <c r="I393">
        <v>5</v>
      </c>
      <c r="N393" t="s">
        <v>8221</v>
      </c>
      <c r="O393">
        <v>5</v>
      </c>
    </row>
    <row r="394" spans="2:15" x14ac:dyDescent="0.25">
      <c r="B394" t="s">
        <v>8219</v>
      </c>
      <c r="C394">
        <v>128</v>
      </c>
      <c r="H394" t="s">
        <v>8221</v>
      </c>
      <c r="I394">
        <v>7</v>
      </c>
      <c r="N394" t="s">
        <v>8221</v>
      </c>
      <c r="O394">
        <v>7</v>
      </c>
    </row>
    <row r="395" spans="2:15" x14ac:dyDescent="0.25">
      <c r="B395" t="s">
        <v>8219</v>
      </c>
      <c r="C395">
        <v>60</v>
      </c>
      <c r="H395" t="s">
        <v>8221</v>
      </c>
      <c r="I395">
        <v>30</v>
      </c>
      <c r="N395" t="s">
        <v>8221</v>
      </c>
      <c r="O395">
        <v>30</v>
      </c>
    </row>
    <row r="396" spans="2:15" x14ac:dyDescent="0.25">
      <c r="B396" t="s">
        <v>8219</v>
      </c>
      <c r="C396">
        <v>32</v>
      </c>
      <c r="H396" t="s">
        <v>8221</v>
      </c>
      <c r="I396">
        <v>2</v>
      </c>
      <c r="N396" t="s">
        <v>8221</v>
      </c>
      <c r="O396">
        <v>2</v>
      </c>
    </row>
    <row r="397" spans="2:15" x14ac:dyDescent="0.25">
      <c r="B397" t="s">
        <v>8219</v>
      </c>
      <c r="C397">
        <v>53</v>
      </c>
      <c r="H397" t="s">
        <v>8221</v>
      </c>
      <c r="I397">
        <v>30</v>
      </c>
      <c r="N397" t="s">
        <v>8221</v>
      </c>
      <c r="O397">
        <v>30</v>
      </c>
    </row>
    <row r="398" spans="2:15" x14ac:dyDescent="0.25">
      <c r="B398" t="s">
        <v>8219</v>
      </c>
      <c r="C398">
        <v>184</v>
      </c>
      <c r="H398" t="s">
        <v>8221</v>
      </c>
      <c r="I398">
        <v>2</v>
      </c>
      <c r="N398" t="s">
        <v>8221</v>
      </c>
      <c r="O398">
        <v>2</v>
      </c>
    </row>
    <row r="399" spans="2:15" x14ac:dyDescent="0.25">
      <c r="B399" t="s">
        <v>8219</v>
      </c>
      <c r="C399">
        <v>90</v>
      </c>
      <c r="H399" t="s">
        <v>8221</v>
      </c>
      <c r="I399">
        <v>0</v>
      </c>
      <c r="N399" t="s">
        <v>8221</v>
      </c>
      <c r="O399">
        <v>0</v>
      </c>
    </row>
    <row r="400" spans="2:15" x14ac:dyDescent="0.25">
      <c r="B400" t="s">
        <v>8219</v>
      </c>
      <c r="C400">
        <v>71</v>
      </c>
      <c r="H400" t="s">
        <v>8221</v>
      </c>
      <c r="I400">
        <v>2</v>
      </c>
      <c r="N400" t="s">
        <v>8221</v>
      </c>
      <c r="O400">
        <v>2</v>
      </c>
    </row>
    <row r="401" spans="2:15" x14ac:dyDescent="0.25">
      <c r="B401" t="s">
        <v>8219</v>
      </c>
      <c r="C401">
        <v>87</v>
      </c>
      <c r="H401" t="s">
        <v>8221</v>
      </c>
      <c r="I401">
        <v>1</v>
      </c>
      <c r="N401" t="s">
        <v>8221</v>
      </c>
      <c r="O401">
        <v>1</v>
      </c>
    </row>
    <row r="402" spans="2:15" x14ac:dyDescent="0.25">
      <c r="B402" t="s">
        <v>8219</v>
      </c>
      <c r="C402">
        <v>28</v>
      </c>
      <c r="H402" t="s">
        <v>8221</v>
      </c>
      <c r="I402">
        <v>2</v>
      </c>
      <c r="N402" t="s">
        <v>8221</v>
      </c>
      <c r="O402">
        <v>2</v>
      </c>
    </row>
    <row r="403" spans="2:15" x14ac:dyDescent="0.25">
      <c r="B403" t="s">
        <v>8219</v>
      </c>
      <c r="C403">
        <v>56</v>
      </c>
      <c r="H403" t="s">
        <v>8221</v>
      </c>
      <c r="I403">
        <v>14</v>
      </c>
      <c r="N403" t="s">
        <v>8221</v>
      </c>
      <c r="O403">
        <v>14</v>
      </c>
    </row>
    <row r="404" spans="2:15" x14ac:dyDescent="0.25">
      <c r="B404" t="s">
        <v>8219</v>
      </c>
      <c r="C404">
        <v>51</v>
      </c>
      <c r="H404" t="s">
        <v>8221</v>
      </c>
      <c r="I404">
        <v>31</v>
      </c>
      <c r="N404" t="s">
        <v>8221</v>
      </c>
      <c r="O404">
        <v>31</v>
      </c>
    </row>
    <row r="405" spans="2:15" x14ac:dyDescent="0.25">
      <c r="B405" t="s">
        <v>8219</v>
      </c>
      <c r="C405">
        <v>75</v>
      </c>
      <c r="H405" t="s">
        <v>8221</v>
      </c>
      <c r="I405">
        <v>16</v>
      </c>
      <c r="N405" t="s">
        <v>8221</v>
      </c>
      <c r="O405">
        <v>16</v>
      </c>
    </row>
    <row r="406" spans="2:15" x14ac:dyDescent="0.25">
      <c r="B406" t="s">
        <v>8219</v>
      </c>
      <c r="C406">
        <v>38</v>
      </c>
      <c r="H406" t="s">
        <v>8221</v>
      </c>
      <c r="I406">
        <v>12</v>
      </c>
      <c r="N406" t="s">
        <v>8221</v>
      </c>
      <c r="O406">
        <v>12</v>
      </c>
    </row>
    <row r="407" spans="2:15" x14ac:dyDescent="0.25">
      <c r="B407" t="s">
        <v>8219</v>
      </c>
      <c r="C407">
        <v>18</v>
      </c>
      <c r="H407" t="s">
        <v>8221</v>
      </c>
      <c r="I407">
        <v>96</v>
      </c>
      <c r="N407" t="s">
        <v>8221</v>
      </c>
      <c r="O407">
        <v>96</v>
      </c>
    </row>
    <row r="408" spans="2:15" x14ac:dyDescent="0.25">
      <c r="B408" t="s">
        <v>8219</v>
      </c>
      <c r="C408">
        <v>54</v>
      </c>
      <c r="H408" t="s">
        <v>8221</v>
      </c>
      <c r="I408">
        <v>16</v>
      </c>
      <c r="N408" t="s">
        <v>8221</v>
      </c>
      <c r="O408">
        <v>16</v>
      </c>
    </row>
    <row r="409" spans="2:15" x14ac:dyDescent="0.25">
      <c r="B409" t="s">
        <v>8219</v>
      </c>
      <c r="C409">
        <v>71</v>
      </c>
      <c r="H409" t="s">
        <v>8221</v>
      </c>
      <c r="I409">
        <v>5</v>
      </c>
      <c r="N409" t="s">
        <v>8221</v>
      </c>
      <c r="O409">
        <v>5</v>
      </c>
    </row>
    <row r="410" spans="2:15" x14ac:dyDescent="0.25">
      <c r="B410" t="s">
        <v>8219</v>
      </c>
      <c r="C410">
        <v>57</v>
      </c>
      <c r="H410" t="s">
        <v>8221</v>
      </c>
      <c r="I410">
        <v>0</v>
      </c>
      <c r="N410" t="s">
        <v>8221</v>
      </c>
      <c r="O410">
        <v>0</v>
      </c>
    </row>
    <row r="411" spans="2:15" x14ac:dyDescent="0.25">
      <c r="B411" t="s">
        <v>8219</v>
      </c>
      <c r="C411">
        <v>43</v>
      </c>
      <c r="H411" t="s">
        <v>8221</v>
      </c>
      <c r="I411">
        <v>8</v>
      </c>
      <c r="N411" t="s">
        <v>8221</v>
      </c>
      <c r="O411">
        <v>8</v>
      </c>
    </row>
    <row r="412" spans="2:15" x14ac:dyDescent="0.25">
      <c r="B412" t="s">
        <v>8219</v>
      </c>
      <c r="C412">
        <v>52</v>
      </c>
      <c r="H412" t="s">
        <v>8221</v>
      </c>
      <c r="I412">
        <v>7</v>
      </c>
      <c r="N412" t="s">
        <v>8221</v>
      </c>
      <c r="O412">
        <v>7</v>
      </c>
    </row>
    <row r="413" spans="2:15" x14ac:dyDescent="0.25">
      <c r="B413" t="s">
        <v>8219</v>
      </c>
      <c r="C413">
        <v>27</v>
      </c>
      <c r="H413" t="s">
        <v>8221</v>
      </c>
      <c r="I413">
        <v>24</v>
      </c>
      <c r="N413" t="s">
        <v>8221</v>
      </c>
      <c r="O413">
        <v>24</v>
      </c>
    </row>
    <row r="414" spans="2:15" x14ac:dyDescent="0.25">
      <c r="B414" t="s">
        <v>8219</v>
      </c>
      <c r="C414">
        <v>12</v>
      </c>
      <c r="H414" t="s">
        <v>8221</v>
      </c>
      <c r="I414">
        <v>121</v>
      </c>
      <c r="N414" t="s">
        <v>8221</v>
      </c>
      <c r="O414">
        <v>121</v>
      </c>
    </row>
    <row r="415" spans="2:15" x14ac:dyDescent="0.25">
      <c r="B415" t="s">
        <v>8219</v>
      </c>
      <c r="C415">
        <v>33</v>
      </c>
      <c r="H415" t="s">
        <v>8221</v>
      </c>
      <c r="I415">
        <v>196</v>
      </c>
      <c r="N415" t="s">
        <v>8221</v>
      </c>
      <c r="O415">
        <v>196</v>
      </c>
    </row>
    <row r="416" spans="2:15" x14ac:dyDescent="0.25">
      <c r="B416" t="s">
        <v>8219</v>
      </c>
      <c r="C416">
        <v>96</v>
      </c>
      <c r="H416" t="s">
        <v>8221</v>
      </c>
      <c r="I416">
        <v>5</v>
      </c>
      <c r="N416" t="s">
        <v>8221</v>
      </c>
      <c r="O416">
        <v>5</v>
      </c>
    </row>
    <row r="417" spans="2:15" x14ac:dyDescent="0.25">
      <c r="B417" t="s">
        <v>8219</v>
      </c>
      <c r="C417">
        <v>28</v>
      </c>
      <c r="H417" t="s">
        <v>8221</v>
      </c>
      <c r="I417">
        <v>73</v>
      </c>
      <c r="N417" t="s">
        <v>8221</v>
      </c>
      <c r="O417">
        <v>73</v>
      </c>
    </row>
    <row r="418" spans="2:15" x14ac:dyDescent="0.25">
      <c r="B418" t="s">
        <v>8219</v>
      </c>
      <c r="C418">
        <v>43</v>
      </c>
      <c r="H418" t="s">
        <v>8221</v>
      </c>
      <c r="I418">
        <v>93</v>
      </c>
      <c r="N418" t="s">
        <v>8221</v>
      </c>
      <c r="O418">
        <v>93</v>
      </c>
    </row>
    <row r="419" spans="2:15" x14ac:dyDescent="0.25">
      <c r="B419" t="s">
        <v>8219</v>
      </c>
      <c r="C419">
        <v>205</v>
      </c>
      <c r="H419" t="s">
        <v>8221</v>
      </c>
      <c r="I419">
        <v>17</v>
      </c>
      <c r="N419" t="s">
        <v>8221</v>
      </c>
      <c r="O419">
        <v>17</v>
      </c>
    </row>
    <row r="420" spans="2:15" x14ac:dyDescent="0.25">
      <c r="B420" t="s">
        <v>8219</v>
      </c>
      <c r="C420">
        <v>23</v>
      </c>
      <c r="H420" t="s">
        <v>8221</v>
      </c>
      <c r="I420">
        <v>7</v>
      </c>
      <c r="N420" t="s">
        <v>8221</v>
      </c>
      <c r="O420">
        <v>7</v>
      </c>
    </row>
    <row r="421" spans="2:15" x14ac:dyDescent="0.25">
      <c r="B421" t="s">
        <v>8219</v>
      </c>
      <c r="C421">
        <v>19</v>
      </c>
      <c r="H421" t="s">
        <v>8221</v>
      </c>
      <c r="I421">
        <v>17</v>
      </c>
      <c r="N421" t="s">
        <v>8221</v>
      </c>
      <c r="O421">
        <v>17</v>
      </c>
    </row>
    <row r="422" spans="2:15" x14ac:dyDescent="0.25">
      <c r="B422" t="s">
        <v>8219</v>
      </c>
      <c r="C422">
        <v>14</v>
      </c>
      <c r="H422" t="s">
        <v>8221</v>
      </c>
      <c r="I422">
        <v>171</v>
      </c>
      <c r="N422" t="s">
        <v>8221</v>
      </c>
      <c r="O422">
        <v>171</v>
      </c>
    </row>
    <row r="423" spans="2:15" x14ac:dyDescent="0.25">
      <c r="B423" t="s">
        <v>8219</v>
      </c>
      <c r="C423">
        <v>38</v>
      </c>
      <c r="H423" t="s">
        <v>8221</v>
      </c>
      <c r="I423">
        <v>188</v>
      </c>
      <c r="N423" t="s">
        <v>8221</v>
      </c>
      <c r="O423">
        <v>188</v>
      </c>
    </row>
    <row r="424" spans="2:15" x14ac:dyDescent="0.25">
      <c r="B424" t="s">
        <v>8219</v>
      </c>
      <c r="C424">
        <v>78</v>
      </c>
      <c r="H424" t="s">
        <v>8221</v>
      </c>
      <c r="I424">
        <v>110</v>
      </c>
      <c r="N424" t="s">
        <v>8221</v>
      </c>
      <c r="O424">
        <v>110</v>
      </c>
    </row>
    <row r="425" spans="2:15" x14ac:dyDescent="0.25">
      <c r="B425" t="s">
        <v>8219</v>
      </c>
      <c r="C425">
        <v>69</v>
      </c>
      <c r="H425" t="s">
        <v>8221</v>
      </c>
      <c r="I425">
        <v>37</v>
      </c>
      <c r="N425" t="s">
        <v>8221</v>
      </c>
      <c r="O425">
        <v>37</v>
      </c>
    </row>
    <row r="426" spans="2:15" x14ac:dyDescent="0.25">
      <c r="B426" t="s">
        <v>8219</v>
      </c>
      <c r="C426">
        <v>33</v>
      </c>
      <c r="H426" t="s">
        <v>8221</v>
      </c>
      <c r="I426">
        <v>9</v>
      </c>
      <c r="N426" t="s">
        <v>8221</v>
      </c>
      <c r="O426">
        <v>9</v>
      </c>
    </row>
    <row r="427" spans="2:15" x14ac:dyDescent="0.25">
      <c r="B427" t="s">
        <v>8219</v>
      </c>
      <c r="C427">
        <v>54</v>
      </c>
      <c r="H427" t="s">
        <v>8221</v>
      </c>
      <c r="I427">
        <v>29</v>
      </c>
      <c r="N427" t="s">
        <v>8221</v>
      </c>
      <c r="O427">
        <v>29</v>
      </c>
    </row>
    <row r="428" spans="2:15" x14ac:dyDescent="0.25">
      <c r="B428" t="s">
        <v>8219</v>
      </c>
      <c r="C428">
        <v>99</v>
      </c>
      <c r="H428" t="s">
        <v>8221</v>
      </c>
      <c r="I428">
        <v>6</v>
      </c>
      <c r="N428" t="s">
        <v>8221</v>
      </c>
      <c r="O428">
        <v>6</v>
      </c>
    </row>
    <row r="429" spans="2:15" x14ac:dyDescent="0.25">
      <c r="B429" t="s">
        <v>8219</v>
      </c>
      <c r="C429">
        <v>49</v>
      </c>
      <c r="H429" t="s">
        <v>8221</v>
      </c>
      <c r="I429">
        <v>30</v>
      </c>
      <c r="N429" t="s">
        <v>8221</v>
      </c>
      <c r="O429">
        <v>30</v>
      </c>
    </row>
    <row r="430" spans="2:15" x14ac:dyDescent="0.25">
      <c r="B430" t="s">
        <v>8219</v>
      </c>
      <c r="C430">
        <v>11</v>
      </c>
      <c r="H430" t="s">
        <v>8221</v>
      </c>
      <c r="I430">
        <v>81</v>
      </c>
      <c r="N430" t="s">
        <v>8221</v>
      </c>
      <c r="O430">
        <v>81</v>
      </c>
    </row>
    <row r="431" spans="2:15" x14ac:dyDescent="0.25">
      <c r="B431" t="s">
        <v>8219</v>
      </c>
      <c r="C431">
        <v>38</v>
      </c>
      <c r="H431" t="s">
        <v>8221</v>
      </c>
      <c r="I431">
        <v>4</v>
      </c>
      <c r="N431" t="s">
        <v>8221</v>
      </c>
      <c r="O431">
        <v>4</v>
      </c>
    </row>
    <row r="432" spans="2:15" x14ac:dyDescent="0.25">
      <c r="B432" t="s">
        <v>8219</v>
      </c>
      <c r="C432">
        <v>16</v>
      </c>
      <c r="H432" t="s">
        <v>8221</v>
      </c>
      <c r="I432">
        <v>11</v>
      </c>
      <c r="N432" t="s">
        <v>8221</v>
      </c>
      <c r="O432">
        <v>11</v>
      </c>
    </row>
    <row r="433" spans="2:15" x14ac:dyDescent="0.25">
      <c r="B433" t="s">
        <v>8219</v>
      </c>
      <c r="C433">
        <v>32</v>
      </c>
      <c r="H433" t="s">
        <v>8221</v>
      </c>
      <c r="I433">
        <v>14</v>
      </c>
      <c r="N433" t="s">
        <v>8221</v>
      </c>
      <c r="O433">
        <v>14</v>
      </c>
    </row>
    <row r="434" spans="2:15" x14ac:dyDescent="0.25">
      <c r="B434" t="s">
        <v>8219</v>
      </c>
      <c r="C434">
        <v>20</v>
      </c>
      <c r="H434" t="s">
        <v>8221</v>
      </c>
      <c r="I434">
        <v>5</v>
      </c>
      <c r="N434" t="s">
        <v>8221</v>
      </c>
      <c r="O434">
        <v>5</v>
      </c>
    </row>
    <row r="435" spans="2:15" x14ac:dyDescent="0.25">
      <c r="B435" t="s">
        <v>8219</v>
      </c>
      <c r="C435">
        <v>154</v>
      </c>
      <c r="H435" t="s">
        <v>8221</v>
      </c>
      <c r="I435">
        <v>45</v>
      </c>
      <c r="N435" t="s">
        <v>8221</v>
      </c>
      <c r="O435">
        <v>45</v>
      </c>
    </row>
    <row r="436" spans="2:15" x14ac:dyDescent="0.25">
      <c r="B436" t="s">
        <v>8219</v>
      </c>
      <c r="C436">
        <v>41</v>
      </c>
      <c r="H436" t="s">
        <v>8221</v>
      </c>
      <c r="I436">
        <v>8</v>
      </c>
      <c r="N436" t="s">
        <v>8221</v>
      </c>
      <c r="O436">
        <v>8</v>
      </c>
    </row>
    <row r="437" spans="2:15" x14ac:dyDescent="0.25">
      <c r="B437" t="s">
        <v>8219</v>
      </c>
      <c r="C437">
        <v>75</v>
      </c>
      <c r="H437" t="s">
        <v>8221</v>
      </c>
      <c r="I437">
        <v>3</v>
      </c>
      <c r="N437" t="s">
        <v>8221</v>
      </c>
      <c r="O437">
        <v>3</v>
      </c>
    </row>
    <row r="438" spans="2:15" x14ac:dyDescent="0.25">
      <c r="B438" t="s">
        <v>8219</v>
      </c>
      <c r="C438">
        <v>40</v>
      </c>
      <c r="H438" t="s">
        <v>8221</v>
      </c>
      <c r="I438">
        <v>24</v>
      </c>
      <c r="N438" t="s">
        <v>8221</v>
      </c>
      <c r="O438">
        <v>24</v>
      </c>
    </row>
    <row r="439" spans="2:15" x14ac:dyDescent="0.25">
      <c r="B439" t="s">
        <v>8219</v>
      </c>
      <c r="C439">
        <v>46</v>
      </c>
      <c r="H439" t="s">
        <v>8221</v>
      </c>
      <c r="I439">
        <v>18</v>
      </c>
      <c r="N439" t="s">
        <v>8221</v>
      </c>
      <c r="O439">
        <v>18</v>
      </c>
    </row>
    <row r="440" spans="2:15" x14ac:dyDescent="0.25">
      <c r="B440" t="s">
        <v>8219</v>
      </c>
      <c r="C440">
        <v>62</v>
      </c>
      <c r="H440" t="s">
        <v>8221</v>
      </c>
      <c r="I440">
        <v>12</v>
      </c>
      <c r="N440" t="s">
        <v>8221</v>
      </c>
      <c r="O440">
        <v>12</v>
      </c>
    </row>
    <row r="441" spans="2:15" x14ac:dyDescent="0.25">
      <c r="B441" t="s">
        <v>8219</v>
      </c>
      <c r="C441">
        <v>61</v>
      </c>
      <c r="H441" t="s">
        <v>8221</v>
      </c>
      <c r="I441">
        <v>123</v>
      </c>
      <c r="N441" t="s">
        <v>8221</v>
      </c>
      <c r="O441">
        <v>123</v>
      </c>
    </row>
    <row r="442" spans="2:15" x14ac:dyDescent="0.25">
      <c r="B442" t="s">
        <v>8219</v>
      </c>
      <c r="C442">
        <v>96</v>
      </c>
      <c r="H442" t="s">
        <v>8221</v>
      </c>
      <c r="I442">
        <v>96</v>
      </c>
      <c r="N442" t="s">
        <v>8221</v>
      </c>
      <c r="O442">
        <v>96</v>
      </c>
    </row>
    <row r="443" spans="2:15" x14ac:dyDescent="0.25">
      <c r="B443" t="s">
        <v>8219</v>
      </c>
      <c r="C443">
        <v>190</v>
      </c>
      <c r="H443" t="s">
        <v>8221</v>
      </c>
      <c r="I443">
        <v>31</v>
      </c>
      <c r="N443" t="s">
        <v>8221</v>
      </c>
      <c r="O443">
        <v>31</v>
      </c>
    </row>
    <row r="444" spans="2:15" x14ac:dyDescent="0.25">
      <c r="B444" t="s">
        <v>8219</v>
      </c>
      <c r="C444">
        <v>94</v>
      </c>
      <c r="H444" t="s">
        <v>8221</v>
      </c>
      <c r="I444">
        <v>4</v>
      </c>
      <c r="N444" t="s">
        <v>8221</v>
      </c>
      <c r="O444">
        <v>4</v>
      </c>
    </row>
    <row r="445" spans="2:15" x14ac:dyDescent="0.25">
      <c r="B445" t="s">
        <v>8219</v>
      </c>
      <c r="C445">
        <v>39</v>
      </c>
      <c r="H445" t="s">
        <v>8221</v>
      </c>
      <c r="I445">
        <v>3</v>
      </c>
      <c r="N445" t="s">
        <v>8221</v>
      </c>
      <c r="O445">
        <v>3</v>
      </c>
    </row>
    <row r="446" spans="2:15" x14ac:dyDescent="0.25">
      <c r="B446" t="s">
        <v>8219</v>
      </c>
      <c r="C446">
        <v>127</v>
      </c>
      <c r="H446" t="s">
        <v>8221</v>
      </c>
      <c r="I446">
        <v>179</v>
      </c>
      <c r="N446" t="s">
        <v>8221</v>
      </c>
      <c r="O446">
        <v>179</v>
      </c>
    </row>
    <row r="447" spans="2:15" x14ac:dyDescent="0.25">
      <c r="B447" t="s">
        <v>8219</v>
      </c>
      <c r="C447">
        <v>159</v>
      </c>
      <c r="H447" t="s">
        <v>8221</v>
      </c>
      <c r="I447">
        <v>3</v>
      </c>
      <c r="N447" t="s">
        <v>8221</v>
      </c>
      <c r="O447">
        <v>3</v>
      </c>
    </row>
    <row r="448" spans="2:15" x14ac:dyDescent="0.25">
      <c r="B448" t="s">
        <v>8219</v>
      </c>
      <c r="C448">
        <v>177</v>
      </c>
      <c r="H448" t="s">
        <v>8221</v>
      </c>
      <c r="I448">
        <v>23</v>
      </c>
      <c r="N448" t="s">
        <v>8221</v>
      </c>
      <c r="O448">
        <v>23</v>
      </c>
    </row>
    <row r="449" spans="2:15" x14ac:dyDescent="0.25">
      <c r="B449" t="s">
        <v>8219</v>
      </c>
      <c r="C449">
        <v>47</v>
      </c>
      <c r="H449" t="s">
        <v>8221</v>
      </c>
      <c r="I449">
        <v>23</v>
      </c>
      <c r="N449" t="s">
        <v>8221</v>
      </c>
      <c r="O449">
        <v>23</v>
      </c>
    </row>
    <row r="450" spans="2:15" x14ac:dyDescent="0.25">
      <c r="B450" t="s">
        <v>8219</v>
      </c>
      <c r="C450">
        <v>1</v>
      </c>
      <c r="H450" t="s">
        <v>8221</v>
      </c>
      <c r="I450">
        <v>41</v>
      </c>
      <c r="N450" t="s">
        <v>8221</v>
      </c>
      <c r="O450">
        <v>41</v>
      </c>
    </row>
    <row r="451" spans="2:15" x14ac:dyDescent="0.25">
      <c r="B451" t="s">
        <v>8219</v>
      </c>
      <c r="C451">
        <v>16</v>
      </c>
      <c r="H451" t="s">
        <v>8221</v>
      </c>
      <c r="I451">
        <v>0</v>
      </c>
      <c r="N451" t="s">
        <v>8221</v>
      </c>
      <c r="O451">
        <v>0</v>
      </c>
    </row>
    <row r="452" spans="2:15" x14ac:dyDescent="0.25">
      <c r="B452" t="s">
        <v>8219</v>
      </c>
      <c r="C452">
        <v>115</v>
      </c>
      <c r="H452" t="s">
        <v>8221</v>
      </c>
      <c r="I452">
        <v>32</v>
      </c>
      <c r="N452" t="s">
        <v>8221</v>
      </c>
      <c r="O452">
        <v>32</v>
      </c>
    </row>
    <row r="453" spans="2:15" x14ac:dyDescent="0.25">
      <c r="B453" t="s">
        <v>8219</v>
      </c>
      <c r="C453">
        <v>133</v>
      </c>
      <c r="H453" t="s">
        <v>8221</v>
      </c>
      <c r="I453">
        <v>2</v>
      </c>
      <c r="N453" t="s">
        <v>8221</v>
      </c>
      <c r="O453">
        <v>2</v>
      </c>
    </row>
    <row r="454" spans="2:15" x14ac:dyDescent="0.25">
      <c r="B454" t="s">
        <v>8219</v>
      </c>
      <c r="C454">
        <v>70</v>
      </c>
      <c r="H454" t="s">
        <v>8221</v>
      </c>
      <c r="I454">
        <v>7</v>
      </c>
      <c r="N454" t="s">
        <v>8221</v>
      </c>
      <c r="O454">
        <v>7</v>
      </c>
    </row>
    <row r="455" spans="2:15" x14ac:dyDescent="0.25">
      <c r="B455" t="s">
        <v>8219</v>
      </c>
      <c r="C455">
        <v>62</v>
      </c>
      <c r="H455" t="s">
        <v>8221</v>
      </c>
      <c r="I455">
        <v>4</v>
      </c>
      <c r="N455" t="s">
        <v>8221</v>
      </c>
      <c r="O455">
        <v>4</v>
      </c>
    </row>
    <row r="456" spans="2:15" x14ac:dyDescent="0.25">
      <c r="B456" t="s">
        <v>8219</v>
      </c>
      <c r="C456">
        <v>10</v>
      </c>
      <c r="H456" t="s">
        <v>8221</v>
      </c>
      <c r="I456">
        <v>196</v>
      </c>
      <c r="N456" t="s">
        <v>8221</v>
      </c>
      <c r="O456">
        <v>196</v>
      </c>
    </row>
    <row r="457" spans="2:15" x14ac:dyDescent="0.25">
      <c r="B457" t="s">
        <v>8219</v>
      </c>
      <c r="C457">
        <v>499</v>
      </c>
      <c r="H457" t="s">
        <v>8221</v>
      </c>
      <c r="I457">
        <v>11</v>
      </c>
      <c r="N457" t="s">
        <v>8221</v>
      </c>
      <c r="O457">
        <v>11</v>
      </c>
    </row>
    <row r="458" spans="2:15" x14ac:dyDescent="0.25">
      <c r="B458" t="s">
        <v>8219</v>
      </c>
      <c r="C458">
        <v>47</v>
      </c>
      <c r="H458" t="s">
        <v>8221</v>
      </c>
      <c r="I458">
        <v>9</v>
      </c>
      <c r="N458" t="s">
        <v>8221</v>
      </c>
      <c r="O458">
        <v>9</v>
      </c>
    </row>
    <row r="459" spans="2:15" x14ac:dyDescent="0.25">
      <c r="B459" t="s">
        <v>8219</v>
      </c>
      <c r="C459">
        <v>28</v>
      </c>
      <c r="H459" t="s">
        <v>8221</v>
      </c>
      <c r="I459">
        <v>5</v>
      </c>
      <c r="N459" t="s">
        <v>8221</v>
      </c>
      <c r="O459">
        <v>5</v>
      </c>
    </row>
    <row r="460" spans="2:15" x14ac:dyDescent="0.25">
      <c r="B460" t="s">
        <v>8219</v>
      </c>
      <c r="C460">
        <v>24</v>
      </c>
      <c r="H460" t="s">
        <v>8221</v>
      </c>
      <c r="I460">
        <v>8</v>
      </c>
      <c r="N460" t="s">
        <v>8221</v>
      </c>
      <c r="O460">
        <v>8</v>
      </c>
    </row>
    <row r="461" spans="2:15" x14ac:dyDescent="0.25">
      <c r="B461" t="s">
        <v>8219</v>
      </c>
      <c r="C461">
        <v>76</v>
      </c>
      <c r="H461" t="s">
        <v>8221</v>
      </c>
      <c r="I461">
        <v>229</v>
      </c>
      <c r="N461" t="s">
        <v>8221</v>
      </c>
      <c r="O461">
        <v>229</v>
      </c>
    </row>
    <row r="462" spans="2:15" x14ac:dyDescent="0.25">
      <c r="B462" t="s">
        <v>8219</v>
      </c>
      <c r="C462">
        <v>98</v>
      </c>
      <c r="H462" t="s">
        <v>8221</v>
      </c>
      <c r="I462">
        <v>40</v>
      </c>
      <c r="N462" t="s">
        <v>8221</v>
      </c>
      <c r="O462">
        <v>40</v>
      </c>
    </row>
    <row r="463" spans="2:15" x14ac:dyDescent="0.25">
      <c r="B463" t="s">
        <v>8219</v>
      </c>
      <c r="C463">
        <v>30</v>
      </c>
      <c r="H463" t="s">
        <v>8221</v>
      </c>
      <c r="I463">
        <v>123</v>
      </c>
      <c r="N463" t="s">
        <v>8221</v>
      </c>
      <c r="O463">
        <v>123</v>
      </c>
    </row>
    <row r="464" spans="2:15" x14ac:dyDescent="0.25">
      <c r="B464" t="s">
        <v>8219</v>
      </c>
      <c r="C464">
        <v>478</v>
      </c>
      <c r="H464" t="s">
        <v>8221</v>
      </c>
      <c r="I464">
        <v>5</v>
      </c>
      <c r="N464" t="s">
        <v>8221</v>
      </c>
      <c r="O464">
        <v>5</v>
      </c>
    </row>
    <row r="465" spans="2:15" x14ac:dyDescent="0.25">
      <c r="B465" t="s">
        <v>8219</v>
      </c>
      <c r="C465">
        <v>74</v>
      </c>
      <c r="H465" t="s">
        <v>8221</v>
      </c>
      <c r="I465">
        <v>148</v>
      </c>
      <c r="N465" t="s">
        <v>8221</v>
      </c>
      <c r="O465">
        <v>148</v>
      </c>
    </row>
    <row r="466" spans="2:15" x14ac:dyDescent="0.25">
      <c r="B466" t="s">
        <v>8219</v>
      </c>
      <c r="C466">
        <v>131</v>
      </c>
      <c r="H466" t="s">
        <v>8221</v>
      </c>
      <c r="I466">
        <v>10</v>
      </c>
      <c r="N466" t="s">
        <v>8221</v>
      </c>
      <c r="O466">
        <v>10</v>
      </c>
    </row>
    <row r="467" spans="2:15" x14ac:dyDescent="0.25">
      <c r="B467" t="s">
        <v>8219</v>
      </c>
      <c r="C467">
        <v>61</v>
      </c>
      <c r="H467" t="s">
        <v>8221</v>
      </c>
      <c r="I467">
        <v>4</v>
      </c>
      <c r="N467" t="s">
        <v>8221</v>
      </c>
      <c r="O467">
        <v>4</v>
      </c>
    </row>
    <row r="468" spans="2:15" x14ac:dyDescent="0.25">
      <c r="B468" t="s">
        <v>8219</v>
      </c>
      <c r="C468">
        <v>1071</v>
      </c>
      <c r="H468" t="s">
        <v>8221</v>
      </c>
      <c r="I468">
        <v>21</v>
      </c>
      <c r="N468" t="s">
        <v>8221</v>
      </c>
      <c r="O468">
        <v>21</v>
      </c>
    </row>
    <row r="469" spans="2:15" x14ac:dyDescent="0.25">
      <c r="B469" t="s">
        <v>8219</v>
      </c>
      <c r="C469">
        <v>122</v>
      </c>
      <c r="H469" t="s">
        <v>8221</v>
      </c>
      <c r="I469">
        <v>2</v>
      </c>
      <c r="N469" t="s">
        <v>8221</v>
      </c>
      <c r="O469">
        <v>2</v>
      </c>
    </row>
    <row r="470" spans="2:15" x14ac:dyDescent="0.25">
      <c r="B470" t="s">
        <v>8219</v>
      </c>
      <c r="C470">
        <v>111</v>
      </c>
      <c r="H470" t="s">
        <v>8221</v>
      </c>
      <c r="I470">
        <v>0</v>
      </c>
      <c r="N470" t="s">
        <v>8221</v>
      </c>
      <c r="O470">
        <v>0</v>
      </c>
    </row>
    <row r="471" spans="2:15" x14ac:dyDescent="0.25">
      <c r="B471" t="s">
        <v>8219</v>
      </c>
      <c r="C471">
        <v>255</v>
      </c>
      <c r="H471" t="s">
        <v>8221</v>
      </c>
      <c r="I471">
        <v>4</v>
      </c>
      <c r="N471" t="s">
        <v>8221</v>
      </c>
      <c r="O471">
        <v>4</v>
      </c>
    </row>
    <row r="472" spans="2:15" x14ac:dyDescent="0.25">
      <c r="B472" t="s">
        <v>8219</v>
      </c>
      <c r="C472">
        <v>141</v>
      </c>
      <c r="H472" t="s">
        <v>8221</v>
      </c>
      <c r="I472">
        <v>1</v>
      </c>
      <c r="N472" t="s">
        <v>8221</v>
      </c>
      <c r="O472">
        <v>1</v>
      </c>
    </row>
    <row r="473" spans="2:15" x14ac:dyDescent="0.25">
      <c r="B473" t="s">
        <v>8219</v>
      </c>
      <c r="C473">
        <v>159</v>
      </c>
      <c r="H473" t="s">
        <v>8221</v>
      </c>
      <c r="I473">
        <v>30</v>
      </c>
      <c r="N473" t="s">
        <v>8221</v>
      </c>
      <c r="O473">
        <v>30</v>
      </c>
    </row>
    <row r="474" spans="2:15" x14ac:dyDescent="0.25">
      <c r="B474" t="s">
        <v>8219</v>
      </c>
      <c r="C474">
        <v>99</v>
      </c>
      <c r="H474" t="s">
        <v>8221</v>
      </c>
      <c r="I474">
        <v>3</v>
      </c>
      <c r="N474" t="s">
        <v>8221</v>
      </c>
      <c r="O474">
        <v>3</v>
      </c>
    </row>
    <row r="475" spans="2:15" x14ac:dyDescent="0.25">
      <c r="B475" t="s">
        <v>8219</v>
      </c>
      <c r="C475">
        <v>96</v>
      </c>
      <c r="H475" t="s">
        <v>8221</v>
      </c>
      <c r="I475">
        <v>975</v>
      </c>
      <c r="N475" t="s">
        <v>8221</v>
      </c>
      <c r="O475">
        <v>975</v>
      </c>
    </row>
    <row r="476" spans="2:15" x14ac:dyDescent="0.25">
      <c r="B476" t="s">
        <v>8219</v>
      </c>
      <c r="C476">
        <v>27</v>
      </c>
      <c r="H476" t="s">
        <v>8221</v>
      </c>
      <c r="I476">
        <v>167</v>
      </c>
      <c r="N476" t="s">
        <v>8221</v>
      </c>
      <c r="O476">
        <v>167</v>
      </c>
    </row>
    <row r="477" spans="2:15" x14ac:dyDescent="0.25">
      <c r="B477" t="s">
        <v>8219</v>
      </c>
      <c r="C477">
        <v>166</v>
      </c>
      <c r="H477" t="s">
        <v>8221</v>
      </c>
      <c r="I477">
        <v>5</v>
      </c>
      <c r="N477" t="s">
        <v>8221</v>
      </c>
      <c r="O477">
        <v>5</v>
      </c>
    </row>
    <row r="478" spans="2:15" x14ac:dyDescent="0.25">
      <c r="B478" t="s">
        <v>8219</v>
      </c>
      <c r="C478">
        <v>76</v>
      </c>
      <c r="H478" t="s">
        <v>8221</v>
      </c>
      <c r="I478">
        <v>18</v>
      </c>
      <c r="N478" t="s">
        <v>8221</v>
      </c>
      <c r="O478">
        <v>18</v>
      </c>
    </row>
    <row r="479" spans="2:15" x14ac:dyDescent="0.25">
      <c r="B479" t="s">
        <v>8219</v>
      </c>
      <c r="C479">
        <v>211</v>
      </c>
      <c r="H479" t="s">
        <v>8221</v>
      </c>
      <c r="I479">
        <v>98</v>
      </c>
      <c r="N479" t="s">
        <v>8221</v>
      </c>
      <c r="O479">
        <v>98</v>
      </c>
    </row>
    <row r="480" spans="2:15" x14ac:dyDescent="0.25">
      <c r="B480" t="s">
        <v>8219</v>
      </c>
      <c r="C480">
        <v>21</v>
      </c>
      <c r="H480" t="s">
        <v>8221</v>
      </c>
      <c r="I480">
        <v>4</v>
      </c>
      <c r="N480" t="s">
        <v>8221</v>
      </c>
      <c r="O480">
        <v>4</v>
      </c>
    </row>
    <row r="481" spans="2:15" x14ac:dyDescent="0.25">
      <c r="B481" t="s">
        <v>8219</v>
      </c>
      <c r="C481">
        <v>61</v>
      </c>
      <c r="H481" t="s">
        <v>8221</v>
      </c>
      <c r="I481">
        <v>3</v>
      </c>
      <c r="N481" t="s">
        <v>8221</v>
      </c>
      <c r="O481">
        <v>3</v>
      </c>
    </row>
    <row r="482" spans="2:15" x14ac:dyDescent="0.25">
      <c r="B482" t="s">
        <v>8219</v>
      </c>
      <c r="C482">
        <v>30</v>
      </c>
      <c r="H482" t="s">
        <v>8221</v>
      </c>
      <c r="I482">
        <v>1</v>
      </c>
      <c r="N482" t="s">
        <v>8221</v>
      </c>
      <c r="O482">
        <v>1</v>
      </c>
    </row>
    <row r="483" spans="2:15" x14ac:dyDescent="0.25">
      <c r="B483" t="s">
        <v>8219</v>
      </c>
      <c r="C483">
        <v>375</v>
      </c>
      <c r="H483" t="s">
        <v>8221</v>
      </c>
      <c r="I483">
        <v>0</v>
      </c>
      <c r="N483" t="s">
        <v>8221</v>
      </c>
      <c r="O483">
        <v>0</v>
      </c>
    </row>
    <row r="484" spans="2:15" x14ac:dyDescent="0.25">
      <c r="B484" t="s">
        <v>8219</v>
      </c>
      <c r="C484">
        <v>111</v>
      </c>
      <c r="H484" t="s">
        <v>8221</v>
      </c>
      <c r="I484">
        <v>9</v>
      </c>
      <c r="N484" t="s">
        <v>8221</v>
      </c>
      <c r="O484">
        <v>9</v>
      </c>
    </row>
    <row r="485" spans="2:15" x14ac:dyDescent="0.25">
      <c r="B485" t="s">
        <v>8219</v>
      </c>
      <c r="C485">
        <v>123</v>
      </c>
      <c r="H485" t="s">
        <v>8221</v>
      </c>
      <c r="I485">
        <v>2</v>
      </c>
      <c r="N485" t="s">
        <v>8221</v>
      </c>
      <c r="O485">
        <v>2</v>
      </c>
    </row>
    <row r="486" spans="2:15" x14ac:dyDescent="0.25">
      <c r="B486" t="s">
        <v>8219</v>
      </c>
      <c r="C486">
        <v>70</v>
      </c>
      <c r="H486" t="s">
        <v>8221</v>
      </c>
      <c r="I486">
        <v>0</v>
      </c>
      <c r="N486" t="s">
        <v>8221</v>
      </c>
      <c r="O486">
        <v>0</v>
      </c>
    </row>
    <row r="487" spans="2:15" x14ac:dyDescent="0.25">
      <c r="B487" t="s">
        <v>8219</v>
      </c>
      <c r="C487">
        <v>85</v>
      </c>
      <c r="H487" t="s">
        <v>8221</v>
      </c>
      <c r="I487">
        <v>147</v>
      </c>
      <c r="N487" t="s">
        <v>8221</v>
      </c>
      <c r="O487">
        <v>147</v>
      </c>
    </row>
    <row r="488" spans="2:15" x14ac:dyDescent="0.25">
      <c r="B488" t="s">
        <v>8219</v>
      </c>
      <c r="C488">
        <v>86</v>
      </c>
      <c r="H488" t="s">
        <v>8221</v>
      </c>
      <c r="I488">
        <v>49</v>
      </c>
      <c r="N488" t="s">
        <v>8221</v>
      </c>
      <c r="O488">
        <v>49</v>
      </c>
    </row>
    <row r="489" spans="2:15" x14ac:dyDescent="0.25">
      <c r="B489" t="s">
        <v>8219</v>
      </c>
      <c r="C489">
        <v>13</v>
      </c>
      <c r="H489" t="s">
        <v>8221</v>
      </c>
      <c r="I489">
        <v>1</v>
      </c>
      <c r="N489" t="s">
        <v>8221</v>
      </c>
      <c r="O489">
        <v>1</v>
      </c>
    </row>
    <row r="490" spans="2:15" x14ac:dyDescent="0.25">
      <c r="B490" t="s">
        <v>8219</v>
      </c>
      <c r="C490">
        <v>33</v>
      </c>
      <c r="H490" t="s">
        <v>8221</v>
      </c>
      <c r="I490">
        <v>2</v>
      </c>
      <c r="N490" t="s">
        <v>8221</v>
      </c>
      <c r="O490">
        <v>2</v>
      </c>
    </row>
    <row r="491" spans="2:15" x14ac:dyDescent="0.25">
      <c r="B491" t="s">
        <v>8219</v>
      </c>
      <c r="C491">
        <v>15</v>
      </c>
      <c r="H491" t="s">
        <v>8221</v>
      </c>
      <c r="I491">
        <v>7</v>
      </c>
      <c r="N491" t="s">
        <v>8221</v>
      </c>
      <c r="O491">
        <v>7</v>
      </c>
    </row>
    <row r="492" spans="2:15" x14ac:dyDescent="0.25">
      <c r="B492" t="s">
        <v>8219</v>
      </c>
      <c r="C492">
        <v>273</v>
      </c>
      <c r="H492" t="s">
        <v>8221</v>
      </c>
      <c r="I492">
        <v>4</v>
      </c>
      <c r="N492" t="s">
        <v>8221</v>
      </c>
      <c r="O492">
        <v>4</v>
      </c>
    </row>
    <row r="493" spans="2:15" x14ac:dyDescent="0.25">
      <c r="B493" t="s">
        <v>8219</v>
      </c>
      <c r="C493">
        <v>714</v>
      </c>
      <c r="H493" t="s">
        <v>8221</v>
      </c>
      <c r="I493">
        <v>27</v>
      </c>
      <c r="N493" t="s">
        <v>8221</v>
      </c>
      <c r="O493">
        <v>27</v>
      </c>
    </row>
    <row r="494" spans="2:15" x14ac:dyDescent="0.25">
      <c r="B494" t="s">
        <v>8219</v>
      </c>
      <c r="C494">
        <v>170</v>
      </c>
      <c r="H494" t="s">
        <v>8221</v>
      </c>
      <c r="I494">
        <v>94</v>
      </c>
      <c r="N494" t="s">
        <v>8221</v>
      </c>
      <c r="O494">
        <v>94</v>
      </c>
    </row>
    <row r="495" spans="2:15" x14ac:dyDescent="0.25">
      <c r="B495" t="s">
        <v>8219</v>
      </c>
      <c r="C495">
        <v>512</v>
      </c>
      <c r="H495" t="s">
        <v>8221</v>
      </c>
      <c r="I495">
        <v>29</v>
      </c>
      <c r="N495" t="s">
        <v>8221</v>
      </c>
      <c r="O495">
        <v>29</v>
      </c>
    </row>
    <row r="496" spans="2:15" x14ac:dyDescent="0.25">
      <c r="B496" t="s">
        <v>8219</v>
      </c>
      <c r="C496">
        <v>314</v>
      </c>
      <c r="H496" t="s">
        <v>8221</v>
      </c>
      <c r="I496">
        <v>7</v>
      </c>
      <c r="N496" t="s">
        <v>8221</v>
      </c>
      <c r="O496">
        <v>7</v>
      </c>
    </row>
    <row r="497" spans="2:15" x14ac:dyDescent="0.25">
      <c r="B497" t="s">
        <v>8219</v>
      </c>
      <c r="C497">
        <v>167</v>
      </c>
      <c r="H497" t="s">
        <v>8221</v>
      </c>
      <c r="I497">
        <v>22</v>
      </c>
      <c r="N497" t="s">
        <v>8221</v>
      </c>
      <c r="O497">
        <v>22</v>
      </c>
    </row>
    <row r="498" spans="2:15" x14ac:dyDescent="0.25">
      <c r="B498" t="s">
        <v>8219</v>
      </c>
      <c r="C498">
        <v>9</v>
      </c>
      <c r="H498" t="s">
        <v>8221</v>
      </c>
      <c r="I498">
        <v>1</v>
      </c>
      <c r="N498" t="s">
        <v>8221</v>
      </c>
      <c r="O498">
        <v>1</v>
      </c>
    </row>
    <row r="499" spans="2:15" x14ac:dyDescent="0.25">
      <c r="B499" t="s">
        <v>8219</v>
      </c>
      <c r="C499">
        <v>103</v>
      </c>
      <c r="H499" t="s">
        <v>8221</v>
      </c>
      <c r="I499">
        <v>10</v>
      </c>
      <c r="N499" t="s">
        <v>8221</v>
      </c>
      <c r="O499">
        <v>10</v>
      </c>
    </row>
    <row r="500" spans="2:15" x14ac:dyDescent="0.25">
      <c r="B500" t="s">
        <v>8219</v>
      </c>
      <c r="C500">
        <v>111</v>
      </c>
      <c r="H500" t="s">
        <v>8221</v>
      </c>
      <c r="I500">
        <v>6</v>
      </c>
      <c r="N500" t="s">
        <v>8221</v>
      </c>
      <c r="O500">
        <v>6</v>
      </c>
    </row>
    <row r="501" spans="2:15" x14ac:dyDescent="0.25">
      <c r="B501" t="s">
        <v>8219</v>
      </c>
      <c r="C501">
        <v>271</v>
      </c>
      <c r="H501" t="s">
        <v>8221</v>
      </c>
      <c r="I501">
        <v>24</v>
      </c>
      <c r="N501" t="s">
        <v>8221</v>
      </c>
      <c r="O501">
        <v>24</v>
      </c>
    </row>
    <row r="502" spans="2:15" x14ac:dyDescent="0.25">
      <c r="B502" t="s">
        <v>8219</v>
      </c>
      <c r="C502">
        <v>101</v>
      </c>
      <c r="H502" t="s">
        <v>8221</v>
      </c>
      <c r="I502">
        <v>15</v>
      </c>
      <c r="N502" t="s">
        <v>8221</v>
      </c>
      <c r="O502">
        <v>15</v>
      </c>
    </row>
    <row r="503" spans="2:15" x14ac:dyDescent="0.25">
      <c r="B503" t="s">
        <v>8219</v>
      </c>
      <c r="C503">
        <v>57</v>
      </c>
      <c r="H503" t="s">
        <v>8221</v>
      </c>
      <c r="I503">
        <v>37</v>
      </c>
      <c r="N503" t="s">
        <v>8221</v>
      </c>
      <c r="O503">
        <v>37</v>
      </c>
    </row>
    <row r="504" spans="2:15" x14ac:dyDescent="0.25">
      <c r="B504" t="s">
        <v>8219</v>
      </c>
      <c r="C504">
        <v>62</v>
      </c>
      <c r="H504" t="s">
        <v>8221</v>
      </c>
      <c r="I504">
        <v>20</v>
      </c>
      <c r="N504" t="s">
        <v>8221</v>
      </c>
      <c r="O504">
        <v>20</v>
      </c>
    </row>
    <row r="505" spans="2:15" x14ac:dyDescent="0.25">
      <c r="B505" t="s">
        <v>8219</v>
      </c>
      <c r="C505">
        <v>32</v>
      </c>
      <c r="H505" t="s">
        <v>8221</v>
      </c>
      <c r="I505">
        <v>7</v>
      </c>
      <c r="N505" t="s">
        <v>8221</v>
      </c>
      <c r="O505">
        <v>7</v>
      </c>
    </row>
    <row r="506" spans="2:15" x14ac:dyDescent="0.25">
      <c r="B506" t="s">
        <v>8219</v>
      </c>
      <c r="C506">
        <v>141</v>
      </c>
      <c r="H506" t="s">
        <v>8221</v>
      </c>
      <c r="I506">
        <v>0</v>
      </c>
      <c r="N506" t="s">
        <v>8221</v>
      </c>
      <c r="O506">
        <v>0</v>
      </c>
    </row>
    <row r="507" spans="2:15" x14ac:dyDescent="0.25">
      <c r="B507" t="s">
        <v>8219</v>
      </c>
      <c r="C507">
        <v>75</v>
      </c>
      <c r="H507" t="s">
        <v>8221</v>
      </c>
      <c r="I507">
        <v>21</v>
      </c>
      <c r="N507" t="s">
        <v>8221</v>
      </c>
      <c r="O507">
        <v>21</v>
      </c>
    </row>
    <row r="508" spans="2:15" x14ac:dyDescent="0.25">
      <c r="B508" t="s">
        <v>8219</v>
      </c>
      <c r="C508">
        <v>46</v>
      </c>
      <c r="H508" t="s">
        <v>8221</v>
      </c>
      <c r="I508">
        <v>3</v>
      </c>
      <c r="N508" t="s">
        <v>8221</v>
      </c>
      <c r="O508">
        <v>3</v>
      </c>
    </row>
    <row r="509" spans="2:15" x14ac:dyDescent="0.25">
      <c r="B509" t="s">
        <v>8219</v>
      </c>
      <c r="C509">
        <v>103</v>
      </c>
      <c r="H509" t="s">
        <v>8221</v>
      </c>
      <c r="I509">
        <v>11</v>
      </c>
      <c r="N509" t="s">
        <v>8221</v>
      </c>
      <c r="O509">
        <v>11</v>
      </c>
    </row>
    <row r="510" spans="2:15" x14ac:dyDescent="0.25">
      <c r="B510" t="s">
        <v>8219</v>
      </c>
      <c r="C510">
        <v>6</v>
      </c>
      <c r="H510" t="s">
        <v>8221</v>
      </c>
      <c r="I510">
        <v>1</v>
      </c>
      <c r="N510" t="s">
        <v>8221</v>
      </c>
      <c r="O510">
        <v>1</v>
      </c>
    </row>
    <row r="511" spans="2:15" x14ac:dyDescent="0.25">
      <c r="B511" t="s">
        <v>8219</v>
      </c>
      <c r="C511">
        <v>83</v>
      </c>
      <c r="H511" t="s">
        <v>8221</v>
      </c>
      <c r="I511">
        <v>312</v>
      </c>
      <c r="N511" t="s">
        <v>8221</v>
      </c>
      <c r="O511">
        <v>312</v>
      </c>
    </row>
    <row r="512" spans="2:15" x14ac:dyDescent="0.25">
      <c r="B512" t="s">
        <v>8219</v>
      </c>
      <c r="C512">
        <v>108</v>
      </c>
      <c r="H512" t="s">
        <v>8221</v>
      </c>
      <c r="I512">
        <v>1</v>
      </c>
      <c r="N512" t="s">
        <v>8221</v>
      </c>
      <c r="O512">
        <v>1</v>
      </c>
    </row>
    <row r="513" spans="2:15" x14ac:dyDescent="0.25">
      <c r="B513" t="s">
        <v>8219</v>
      </c>
      <c r="C513">
        <v>25</v>
      </c>
      <c r="H513" t="s">
        <v>8221</v>
      </c>
      <c r="I513">
        <v>3</v>
      </c>
      <c r="N513" t="s">
        <v>8221</v>
      </c>
      <c r="O513">
        <v>3</v>
      </c>
    </row>
    <row r="514" spans="2:15" x14ac:dyDescent="0.25">
      <c r="B514" t="s">
        <v>8219</v>
      </c>
      <c r="C514">
        <v>549</v>
      </c>
      <c r="H514" t="s">
        <v>8221</v>
      </c>
      <c r="I514">
        <v>4</v>
      </c>
      <c r="N514" t="s">
        <v>8221</v>
      </c>
      <c r="O514">
        <v>4</v>
      </c>
    </row>
    <row r="515" spans="2:15" x14ac:dyDescent="0.25">
      <c r="B515" t="s">
        <v>8219</v>
      </c>
      <c r="C515">
        <v>222</v>
      </c>
      <c r="H515" t="s">
        <v>8221</v>
      </c>
      <c r="I515">
        <v>10</v>
      </c>
      <c r="N515" t="s">
        <v>8221</v>
      </c>
      <c r="O515">
        <v>10</v>
      </c>
    </row>
    <row r="516" spans="2:15" x14ac:dyDescent="0.25">
      <c r="B516" t="s">
        <v>8219</v>
      </c>
      <c r="C516">
        <v>183</v>
      </c>
      <c r="H516" t="s">
        <v>8221</v>
      </c>
      <c r="I516">
        <v>8</v>
      </c>
      <c r="N516" t="s">
        <v>8221</v>
      </c>
      <c r="O516">
        <v>8</v>
      </c>
    </row>
    <row r="517" spans="2:15" x14ac:dyDescent="0.25">
      <c r="B517" t="s">
        <v>8219</v>
      </c>
      <c r="C517">
        <v>89</v>
      </c>
      <c r="H517" t="s">
        <v>8221</v>
      </c>
      <c r="I517">
        <v>3</v>
      </c>
      <c r="N517" t="s">
        <v>8221</v>
      </c>
      <c r="O517">
        <v>3</v>
      </c>
    </row>
    <row r="518" spans="2:15" x14ac:dyDescent="0.25">
      <c r="B518" t="s">
        <v>8219</v>
      </c>
      <c r="C518">
        <v>253</v>
      </c>
      <c r="H518" t="s">
        <v>8221</v>
      </c>
      <c r="I518">
        <v>1</v>
      </c>
      <c r="N518" t="s">
        <v>8221</v>
      </c>
      <c r="O518">
        <v>1</v>
      </c>
    </row>
    <row r="519" spans="2:15" x14ac:dyDescent="0.25">
      <c r="B519" t="s">
        <v>8219</v>
      </c>
      <c r="C519">
        <v>140</v>
      </c>
      <c r="H519" t="s">
        <v>8221</v>
      </c>
      <c r="I519">
        <v>0</v>
      </c>
      <c r="N519" t="s">
        <v>8221</v>
      </c>
      <c r="O519">
        <v>0</v>
      </c>
    </row>
    <row r="520" spans="2:15" x14ac:dyDescent="0.25">
      <c r="B520" t="s">
        <v>8219</v>
      </c>
      <c r="C520">
        <v>103</v>
      </c>
      <c r="H520" t="s">
        <v>8221</v>
      </c>
      <c r="I520">
        <v>5</v>
      </c>
      <c r="N520" t="s">
        <v>8221</v>
      </c>
      <c r="O520">
        <v>5</v>
      </c>
    </row>
    <row r="521" spans="2:15" x14ac:dyDescent="0.25">
      <c r="B521" t="s">
        <v>8219</v>
      </c>
      <c r="C521">
        <v>138</v>
      </c>
      <c r="H521" t="s">
        <v>8221</v>
      </c>
      <c r="I521">
        <v>0</v>
      </c>
      <c r="N521" t="s">
        <v>8221</v>
      </c>
      <c r="O521">
        <v>0</v>
      </c>
    </row>
    <row r="522" spans="2:15" x14ac:dyDescent="0.25">
      <c r="B522" t="s">
        <v>8219</v>
      </c>
      <c r="C522">
        <v>191</v>
      </c>
      <c r="H522" t="s">
        <v>8221</v>
      </c>
      <c r="I522">
        <v>3</v>
      </c>
      <c r="N522" t="s">
        <v>8221</v>
      </c>
      <c r="O522">
        <v>3</v>
      </c>
    </row>
    <row r="523" spans="2:15" x14ac:dyDescent="0.25">
      <c r="B523" t="s">
        <v>8219</v>
      </c>
      <c r="C523">
        <v>45</v>
      </c>
      <c r="H523" t="s">
        <v>8221</v>
      </c>
      <c r="I523">
        <v>7</v>
      </c>
      <c r="N523" t="s">
        <v>8221</v>
      </c>
      <c r="O523">
        <v>7</v>
      </c>
    </row>
    <row r="524" spans="2:15" x14ac:dyDescent="0.25">
      <c r="B524" t="s">
        <v>8219</v>
      </c>
      <c r="C524">
        <v>17</v>
      </c>
      <c r="H524" t="s">
        <v>8221</v>
      </c>
      <c r="I524">
        <v>0</v>
      </c>
      <c r="N524" t="s">
        <v>8221</v>
      </c>
      <c r="O524">
        <v>0</v>
      </c>
    </row>
    <row r="525" spans="2:15" x14ac:dyDescent="0.25">
      <c r="B525" t="s">
        <v>8219</v>
      </c>
      <c r="C525">
        <v>31</v>
      </c>
      <c r="H525" t="s">
        <v>8221</v>
      </c>
      <c r="I525">
        <v>2</v>
      </c>
      <c r="N525" t="s">
        <v>8221</v>
      </c>
      <c r="O525">
        <v>2</v>
      </c>
    </row>
    <row r="526" spans="2:15" x14ac:dyDescent="0.25">
      <c r="B526" t="s">
        <v>8219</v>
      </c>
      <c r="C526">
        <v>50</v>
      </c>
      <c r="H526" t="s">
        <v>8221</v>
      </c>
      <c r="I526">
        <v>23</v>
      </c>
      <c r="N526" t="s">
        <v>8221</v>
      </c>
      <c r="O526">
        <v>23</v>
      </c>
    </row>
    <row r="527" spans="2:15" x14ac:dyDescent="0.25">
      <c r="B527" t="s">
        <v>8219</v>
      </c>
      <c r="C527">
        <v>59</v>
      </c>
      <c r="H527" t="s">
        <v>8221</v>
      </c>
      <c r="I527">
        <v>1</v>
      </c>
      <c r="N527" t="s">
        <v>8221</v>
      </c>
      <c r="O527">
        <v>1</v>
      </c>
    </row>
    <row r="528" spans="2:15" x14ac:dyDescent="0.25">
      <c r="B528" t="s">
        <v>8219</v>
      </c>
      <c r="C528">
        <v>81</v>
      </c>
      <c r="H528" t="s">
        <v>8221</v>
      </c>
      <c r="I528">
        <v>2</v>
      </c>
      <c r="N528" t="s">
        <v>8221</v>
      </c>
      <c r="O528">
        <v>2</v>
      </c>
    </row>
    <row r="529" spans="2:15" x14ac:dyDescent="0.25">
      <c r="B529" t="s">
        <v>8219</v>
      </c>
      <c r="C529">
        <v>508</v>
      </c>
      <c r="H529" t="s">
        <v>8221</v>
      </c>
      <c r="I529">
        <v>3</v>
      </c>
      <c r="N529" t="s">
        <v>8221</v>
      </c>
      <c r="O529">
        <v>3</v>
      </c>
    </row>
    <row r="530" spans="2:15" x14ac:dyDescent="0.25">
      <c r="B530" t="s">
        <v>8219</v>
      </c>
      <c r="C530">
        <v>74</v>
      </c>
      <c r="H530" t="s">
        <v>8221</v>
      </c>
      <c r="I530">
        <v>0</v>
      </c>
      <c r="N530" t="s">
        <v>8221</v>
      </c>
      <c r="O530">
        <v>0</v>
      </c>
    </row>
    <row r="531" spans="2:15" x14ac:dyDescent="0.25">
      <c r="B531" t="s">
        <v>8219</v>
      </c>
      <c r="C531">
        <v>141</v>
      </c>
      <c r="H531" t="s">
        <v>8221</v>
      </c>
      <c r="I531">
        <v>13</v>
      </c>
      <c r="N531" t="s">
        <v>8221</v>
      </c>
      <c r="O531">
        <v>13</v>
      </c>
    </row>
    <row r="532" spans="2:15" x14ac:dyDescent="0.25">
      <c r="B532" t="s">
        <v>8219</v>
      </c>
      <c r="C532">
        <v>711</v>
      </c>
      <c r="H532" t="s">
        <v>8221</v>
      </c>
      <c r="I532">
        <v>1</v>
      </c>
      <c r="N532" t="s">
        <v>8221</v>
      </c>
      <c r="O532">
        <v>1</v>
      </c>
    </row>
    <row r="533" spans="2:15" x14ac:dyDescent="0.25">
      <c r="B533" t="s">
        <v>8219</v>
      </c>
      <c r="C533">
        <v>141</v>
      </c>
      <c r="H533" t="s">
        <v>8221</v>
      </c>
      <c r="I533">
        <v>1</v>
      </c>
      <c r="N533" t="s">
        <v>8221</v>
      </c>
      <c r="O533">
        <v>1</v>
      </c>
    </row>
    <row r="534" spans="2:15" x14ac:dyDescent="0.25">
      <c r="B534" t="s">
        <v>8219</v>
      </c>
      <c r="C534">
        <v>109</v>
      </c>
      <c r="H534" t="s">
        <v>8221</v>
      </c>
      <c r="I534">
        <v>1</v>
      </c>
      <c r="N534" t="s">
        <v>8221</v>
      </c>
      <c r="O534">
        <v>1</v>
      </c>
    </row>
    <row r="535" spans="2:15" x14ac:dyDescent="0.25">
      <c r="B535" t="s">
        <v>8219</v>
      </c>
      <c r="C535">
        <v>361</v>
      </c>
      <c r="H535" t="s">
        <v>8221</v>
      </c>
      <c r="I535">
        <v>6</v>
      </c>
      <c r="N535" t="s">
        <v>8221</v>
      </c>
      <c r="O535">
        <v>6</v>
      </c>
    </row>
    <row r="536" spans="2:15" x14ac:dyDescent="0.25">
      <c r="B536" t="s">
        <v>8219</v>
      </c>
      <c r="C536">
        <v>176</v>
      </c>
      <c r="H536" t="s">
        <v>8221</v>
      </c>
      <c r="I536">
        <v>39</v>
      </c>
      <c r="N536" t="s">
        <v>8221</v>
      </c>
      <c r="O536">
        <v>39</v>
      </c>
    </row>
    <row r="537" spans="2:15" x14ac:dyDescent="0.25">
      <c r="B537" t="s">
        <v>8219</v>
      </c>
      <c r="C537">
        <v>670</v>
      </c>
      <c r="H537" t="s">
        <v>8221</v>
      </c>
      <c r="I537">
        <v>4</v>
      </c>
      <c r="N537" t="s">
        <v>8221</v>
      </c>
      <c r="O537">
        <v>4</v>
      </c>
    </row>
    <row r="538" spans="2:15" x14ac:dyDescent="0.25">
      <c r="B538" t="s">
        <v>8219</v>
      </c>
      <c r="C538">
        <v>96</v>
      </c>
      <c r="H538" t="s">
        <v>8221</v>
      </c>
      <c r="I538">
        <v>1</v>
      </c>
      <c r="N538" t="s">
        <v>8221</v>
      </c>
      <c r="O538">
        <v>1</v>
      </c>
    </row>
    <row r="539" spans="2:15" x14ac:dyDescent="0.25">
      <c r="B539" t="s">
        <v>8219</v>
      </c>
      <c r="C539">
        <v>74</v>
      </c>
      <c r="H539" t="s">
        <v>8221</v>
      </c>
      <c r="I539">
        <v>0</v>
      </c>
      <c r="N539" t="s">
        <v>8221</v>
      </c>
      <c r="O539">
        <v>0</v>
      </c>
    </row>
    <row r="540" spans="2:15" x14ac:dyDescent="0.25">
      <c r="B540" t="s">
        <v>8219</v>
      </c>
      <c r="C540">
        <v>52</v>
      </c>
      <c r="H540" t="s">
        <v>8221</v>
      </c>
      <c r="I540">
        <v>0</v>
      </c>
      <c r="N540" t="s">
        <v>8221</v>
      </c>
      <c r="O540">
        <v>0</v>
      </c>
    </row>
    <row r="541" spans="2:15" x14ac:dyDescent="0.25">
      <c r="B541" t="s">
        <v>8219</v>
      </c>
      <c r="C541">
        <v>105</v>
      </c>
      <c r="H541" t="s">
        <v>8221</v>
      </c>
      <c r="I541">
        <v>0</v>
      </c>
      <c r="N541" t="s">
        <v>8221</v>
      </c>
      <c r="O541">
        <v>0</v>
      </c>
    </row>
    <row r="542" spans="2:15" x14ac:dyDescent="0.25">
      <c r="B542" t="s">
        <v>8219</v>
      </c>
      <c r="C542">
        <v>41</v>
      </c>
      <c r="H542" t="s">
        <v>8221</v>
      </c>
      <c r="I542">
        <v>8</v>
      </c>
      <c r="N542" t="s">
        <v>8221</v>
      </c>
      <c r="O542">
        <v>8</v>
      </c>
    </row>
    <row r="543" spans="2:15" x14ac:dyDescent="0.25">
      <c r="B543" t="s">
        <v>8219</v>
      </c>
      <c r="C543">
        <v>34</v>
      </c>
      <c r="H543" t="s">
        <v>8221</v>
      </c>
      <c r="I543">
        <v>0</v>
      </c>
      <c r="N543" t="s">
        <v>8221</v>
      </c>
      <c r="O543">
        <v>0</v>
      </c>
    </row>
    <row r="544" spans="2:15" x14ac:dyDescent="0.25">
      <c r="B544" t="s">
        <v>8219</v>
      </c>
      <c r="C544">
        <v>66</v>
      </c>
      <c r="H544" t="s">
        <v>8221</v>
      </c>
      <c r="I544">
        <v>1</v>
      </c>
      <c r="N544" t="s">
        <v>8221</v>
      </c>
      <c r="O544">
        <v>1</v>
      </c>
    </row>
    <row r="545" spans="2:15" x14ac:dyDescent="0.25">
      <c r="B545" t="s">
        <v>8219</v>
      </c>
      <c r="C545">
        <v>50</v>
      </c>
      <c r="H545" t="s">
        <v>8221</v>
      </c>
      <c r="I545">
        <v>12</v>
      </c>
      <c r="N545" t="s">
        <v>8221</v>
      </c>
      <c r="O545">
        <v>12</v>
      </c>
    </row>
    <row r="546" spans="2:15" x14ac:dyDescent="0.25">
      <c r="B546" t="s">
        <v>8219</v>
      </c>
      <c r="C546">
        <v>159</v>
      </c>
      <c r="H546" t="s">
        <v>8221</v>
      </c>
      <c r="I546">
        <v>0</v>
      </c>
      <c r="N546" t="s">
        <v>8221</v>
      </c>
      <c r="O546">
        <v>0</v>
      </c>
    </row>
    <row r="547" spans="2:15" x14ac:dyDescent="0.25">
      <c r="B547" t="s">
        <v>8219</v>
      </c>
      <c r="C547">
        <v>182</v>
      </c>
      <c r="H547" t="s">
        <v>8221</v>
      </c>
      <c r="I547">
        <v>3</v>
      </c>
      <c r="N547" t="s">
        <v>8221</v>
      </c>
      <c r="O547">
        <v>3</v>
      </c>
    </row>
    <row r="548" spans="2:15" x14ac:dyDescent="0.25">
      <c r="B548" t="s">
        <v>8219</v>
      </c>
      <c r="C548">
        <v>206</v>
      </c>
      <c r="H548" t="s">
        <v>8221</v>
      </c>
      <c r="I548">
        <v>2</v>
      </c>
      <c r="N548" t="s">
        <v>8221</v>
      </c>
      <c r="O548">
        <v>2</v>
      </c>
    </row>
    <row r="549" spans="2:15" x14ac:dyDescent="0.25">
      <c r="B549" t="s">
        <v>8219</v>
      </c>
      <c r="C549">
        <v>169</v>
      </c>
      <c r="H549" t="s">
        <v>8221</v>
      </c>
      <c r="I549">
        <v>6</v>
      </c>
      <c r="N549" t="s">
        <v>8221</v>
      </c>
      <c r="O549">
        <v>6</v>
      </c>
    </row>
    <row r="550" spans="2:15" x14ac:dyDescent="0.25">
      <c r="B550" t="s">
        <v>8219</v>
      </c>
      <c r="C550">
        <v>31</v>
      </c>
      <c r="H550" t="s">
        <v>8221</v>
      </c>
      <c r="I550">
        <v>0</v>
      </c>
      <c r="N550" t="s">
        <v>8221</v>
      </c>
      <c r="O550">
        <v>0</v>
      </c>
    </row>
    <row r="551" spans="2:15" x14ac:dyDescent="0.25">
      <c r="B551" t="s">
        <v>8219</v>
      </c>
      <c r="C551">
        <v>28</v>
      </c>
      <c r="H551" t="s">
        <v>8221</v>
      </c>
      <c r="I551">
        <v>15</v>
      </c>
      <c r="N551" t="s">
        <v>8221</v>
      </c>
      <c r="O551">
        <v>15</v>
      </c>
    </row>
    <row r="552" spans="2:15" x14ac:dyDescent="0.25">
      <c r="B552" t="s">
        <v>8219</v>
      </c>
      <c r="C552">
        <v>54</v>
      </c>
      <c r="H552" t="s">
        <v>8221</v>
      </c>
      <c r="I552">
        <v>1</v>
      </c>
      <c r="N552" t="s">
        <v>8221</v>
      </c>
      <c r="O552">
        <v>1</v>
      </c>
    </row>
    <row r="553" spans="2:15" x14ac:dyDescent="0.25">
      <c r="B553" t="s">
        <v>8219</v>
      </c>
      <c r="C553">
        <v>467</v>
      </c>
      <c r="H553" t="s">
        <v>8221</v>
      </c>
      <c r="I553">
        <v>3</v>
      </c>
      <c r="N553" t="s">
        <v>8221</v>
      </c>
      <c r="O553">
        <v>3</v>
      </c>
    </row>
    <row r="554" spans="2:15" x14ac:dyDescent="0.25">
      <c r="B554" t="s">
        <v>8219</v>
      </c>
      <c r="C554">
        <v>389</v>
      </c>
      <c r="H554" t="s">
        <v>8221</v>
      </c>
      <c r="I554">
        <v>8</v>
      </c>
      <c r="N554" t="s">
        <v>8221</v>
      </c>
      <c r="O554">
        <v>8</v>
      </c>
    </row>
    <row r="555" spans="2:15" x14ac:dyDescent="0.25">
      <c r="B555" t="s">
        <v>8219</v>
      </c>
      <c r="C555">
        <v>68</v>
      </c>
      <c r="H555" t="s">
        <v>8221</v>
      </c>
      <c r="I555">
        <v>0</v>
      </c>
      <c r="N555" t="s">
        <v>8221</v>
      </c>
      <c r="O555">
        <v>0</v>
      </c>
    </row>
    <row r="556" spans="2:15" x14ac:dyDescent="0.25">
      <c r="B556" t="s">
        <v>8219</v>
      </c>
      <c r="C556">
        <v>413</v>
      </c>
      <c r="H556" t="s">
        <v>8221</v>
      </c>
      <c r="I556">
        <v>3</v>
      </c>
      <c r="N556" t="s">
        <v>8221</v>
      </c>
      <c r="O556">
        <v>3</v>
      </c>
    </row>
    <row r="557" spans="2:15" x14ac:dyDescent="0.25">
      <c r="B557" t="s">
        <v>8219</v>
      </c>
      <c r="C557">
        <v>190</v>
      </c>
      <c r="H557" t="s">
        <v>8221</v>
      </c>
      <c r="I557">
        <v>3</v>
      </c>
      <c r="N557" t="s">
        <v>8221</v>
      </c>
      <c r="O557">
        <v>3</v>
      </c>
    </row>
    <row r="558" spans="2:15" x14ac:dyDescent="0.25">
      <c r="B558" t="s">
        <v>8219</v>
      </c>
      <c r="C558">
        <v>189</v>
      </c>
      <c r="H558" t="s">
        <v>8221</v>
      </c>
      <c r="I558">
        <v>0</v>
      </c>
      <c r="N558" t="s">
        <v>8221</v>
      </c>
      <c r="O558">
        <v>0</v>
      </c>
    </row>
    <row r="559" spans="2:15" x14ac:dyDescent="0.25">
      <c r="B559" t="s">
        <v>8219</v>
      </c>
      <c r="C559">
        <v>130</v>
      </c>
      <c r="H559" t="s">
        <v>8221</v>
      </c>
      <c r="I559">
        <v>19</v>
      </c>
      <c r="N559" t="s">
        <v>8221</v>
      </c>
      <c r="O559">
        <v>19</v>
      </c>
    </row>
    <row r="560" spans="2:15" x14ac:dyDescent="0.25">
      <c r="B560" t="s">
        <v>8219</v>
      </c>
      <c r="C560">
        <v>74</v>
      </c>
      <c r="H560" t="s">
        <v>8221</v>
      </c>
      <c r="I560">
        <v>0</v>
      </c>
      <c r="N560" t="s">
        <v>8221</v>
      </c>
      <c r="O560">
        <v>0</v>
      </c>
    </row>
    <row r="561" spans="2:15" x14ac:dyDescent="0.25">
      <c r="B561" t="s">
        <v>8219</v>
      </c>
      <c r="C561">
        <v>274</v>
      </c>
      <c r="H561" t="s">
        <v>8221</v>
      </c>
      <c r="I561">
        <v>2</v>
      </c>
      <c r="N561" t="s">
        <v>8221</v>
      </c>
      <c r="O561">
        <v>2</v>
      </c>
    </row>
    <row r="562" spans="2:15" x14ac:dyDescent="0.25">
      <c r="B562" t="s">
        <v>8219</v>
      </c>
      <c r="C562">
        <v>22</v>
      </c>
      <c r="H562" t="s">
        <v>8221</v>
      </c>
      <c r="I562">
        <v>0</v>
      </c>
      <c r="N562" t="s">
        <v>8221</v>
      </c>
      <c r="O562">
        <v>0</v>
      </c>
    </row>
    <row r="563" spans="2:15" x14ac:dyDescent="0.25">
      <c r="B563" t="s">
        <v>8219</v>
      </c>
      <c r="C563">
        <v>31</v>
      </c>
      <c r="H563" t="s">
        <v>8221</v>
      </c>
      <c r="I563">
        <v>0</v>
      </c>
      <c r="N563" t="s">
        <v>8221</v>
      </c>
      <c r="O563">
        <v>0</v>
      </c>
    </row>
    <row r="564" spans="2:15" x14ac:dyDescent="0.25">
      <c r="B564" t="s">
        <v>8219</v>
      </c>
      <c r="C564">
        <v>63</v>
      </c>
      <c r="H564" t="s">
        <v>8221</v>
      </c>
      <c r="I564">
        <v>25</v>
      </c>
      <c r="N564" t="s">
        <v>8221</v>
      </c>
      <c r="O564">
        <v>25</v>
      </c>
    </row>
    <row r="565" spans="2:15" x14ac:dyDescent="0.25">
      <c r="B565" t="s">
        <v>8219</v>
      </c>
      <c r="C565">
        <v>20</v>
      </c>
      <c r="H565" t="s">
        <v>8221</v>
      </c>
      <c r="I565">
        <v>8</v>
      </c>
      <c r="N565" t="s">
        <v>8221</v>
      </c>
      <c r="O565">
        <v>8</v>
      </c>
    </row>
    <row r="566" spans="2:15" x14ac:dyDescent="0.25">
      <c r="B566" t="s">
        <v>8219</v>
      </c>
      <c r="C566">
        <v>25</v>
      </c>
      <c r="H566" t="s">
        <v>8221</v>
      </c>
      <c r="I566">
        <v>16</v>
      </c>
      <c r="N566" t="s">
        <v>8221</v>
      </c>
      <c r="O566">
        <v>16</v>
      </c>
    </row>
    <row r="567" spans="2:15" x14ac:dyDescent="0.25">
      <c r="B567" t="s">
        <v>8219</v>
      </c>
      <c r="C567">
        <v>61</v>
      </c>
      <c r="H567" t="s">
        <v>8221</v>
      </c>
      <c r="I567">
        <v>3</v>
      </c>
      <c r="N567" t="s">
        <v>8221</v>
      </c>
      <c r="O567">
        <v>3</v>
      </c>
    </row>
    <row r="568" spans="2:15" x14ac:dyDescent="0.25">
      <c r="B568" t="s">
        <v>8219</v>
      </c>
      <c r="C568">
        <v>52</v>
      </c>
      <c r="H568" t="s">
        <v>8221</v>
      </c>
      <c r="I568">
        <v>3</v>
      </c>
      <c r="N568" t="s">
        <v>8221</v>
      </c>
      <c r="O568">
        <v>3</v>
      </c>
    </row>
    <row r="569" spans="2:15" x14ac:dyDescent="0.25">
      <c r="B569" t="s">
        <v>8219</v>
      </c>
      <c r="C569">
        <v>86</v>
      </c>
      <c r="H569" t="s">
        <v>8221</v>
      </c>
      <c r="I569">
        <v>2</v>
      </c>
      <c r="N569" t="s">
        <v>8221</v>
      </c>
      <c r="O569">
        <v>2</v>
      </c>
    </row>
    <row r="570" spans="2:15" x14ac:dyDescent="0.25">
      <c r="B570" t="s">
        <v>8219</v>
      </c>
      <c r="C570">
        <v>42</v>
      </c>
      <c r="H570" t="s">
        <v>8221</v>
      </c>
      <c r="I570">
        <v>1</v>
      </c>
      <c r="N570" t="s">
        <v>8221</v>
      </c>
      <c r="O570">
        <v>1</v>
      </c>
    </row>
    <row r="571" spans="2:15" x14ac:dyDescent="0.25">
      <c r="B571" t="s">
        <v>8219</v>
      </c>
      <c r="C571">
        <v>52</v>
      </c>
      <c r="H571" t="s">
        <v>8221</v>
      </c>
      <c r="I571">
        <v>0</v>
      </c>
      <c r="N571" t="s">
        <v>8221</v>
      </c>
      <c r="O571">
        <v>0</v>
      </c>
    </row>
    <row r="572" spans="2:15" x14ac:dyDescent="0.25">
      <c r="B572" t="s">
        <v>8219</v>
      </c>
      <c r="C572">
        <v>120</v>
      </c>
      <c r="H572" t="s">
        <v>8221</v>
      </c>
      <c r="I572">
        <v>1</v>
      </c>
      <c r="N572" t="s">
        <v>8221</v>
      </c>
      <c r="O572">
        <v>1</v>
      </c>
    </row>
    <row r="573" spans="2:15" x14ac:dyDescent="0.25">
      <c r="B573" t="s">
        <v>8219</v>
      </c>
      <c r="C573">
        <v>22</v>
      </c>
      <c r="H573" t="s">
        <v>8221</v>
      </c>
      <c r="I573">
        <v>19</v>
      </c>
      <c r="N573" t="s">
        <v>8221</v>
      </c>
      <c r="O573">
        <v>19</v>
      </c>
    </row>
    <row r="574" spans="2:15" x14ac:dyDescent="0.25">
      <c r="B574" t="s">
        <v>8219</v>
      </c>
      <c r="C574">
        <v>64</v>
      </c>
      <c r="H574" t="s">
        <v>8221</v>
      </c>
      <c r="I574">
        <v>9</v>
      </c>
      <c r="N574" t="s">
        <v>8221</v>
      </c>
      <c r="O574">
        <v>9</v>
      </c>
    </row>
    <row r="575" spans="2:15" x14ac:dyDescent="0.25">
      <c r="B575" t="s">
        <v>8219</v>
      </c>
      <c r="C575">
        <v>23</v>
      </c>
      <c r="H575" t="s">
        <v>8221</v>
      </c>
      <c r="I575">
        <v>1</v>
      </c>
      <c r="N575" t="s">
        <v>8221</v>
      </c>
      <c r="O575">
        <v>1</v>
      </c>
    </row>
    <row r="576" spans="2:15" x14ac:dyDescent="0.25">
      <c r="B576" t="s">
        <v>8219</v>
      </c>
      <c r="C576">
        <v>238</v>
      </c>
      <c r="H576" t="s">
        <v>8221</v>
      </c>
      <c r="I576">
        <v>0</v>
      </c>
      <c r="N576" t="s">
        <v>8221</v>
      </c>
      <c r="O576">
        <v>0</v>
      </c>
    </row>
    <row r="577" spans="2:15" x14ac:dyDescent="0.25">
      <c r="B577" t="s">
        <v>8219</v>
      </c>
      <c r="C577">
        <v>33</v>
      </c>
      <c r="H577" t="s">
        <v>8221</v>
      </c>
      <c r="I577">
        <v>1</v>
      </c>
      <c r="N577" t="s">
        <v>8221</v>
      </c>
      <c r="O577">
        <v>1</v>
      </c>
    </row>
    <row r="578" spans="2:15" x14ac:dyDescent="0.25">
      <c r="B578" t="s">
        <v>8219</v>
      </c>
      <c r="C578">
        <v>32</v>
      </c>
      <c r="H578" t="s">
        <v>8221</v>
      </c>
      <c r="I578">
        <v>5</v>
      </c>
      <c r="N578" t="s">
        <v>8221</v>
      </c>
      <c r="O578">
        <v>5</v>
      </c>
    </row>
    <row r="579" spans="2:15" x14ac:dyDescent="0.25">
      <c r="B579" t="s">
        <v>8219</v>
      </c>
      <c r="C579">
        <v>24</v>
      </c>
      <c r="H579" t="s">
        <v>8221</v>
      </c>
      <c r="I579">
        <v>85</v>
      </c>
      <c r="N579" t="s">
        <v>8221</v>
      </c>
      <c r="O579">
        <v>85</v>
      </c>
    </row>
    <row r="580" spans="2:15" x14ac:dyDescent="0.25">
      <c r="B580" t="s">
        <v>8219</v>
      </c>
      <c r="C580">
        <v>29</v>
      </c>
      <c r="H580" t="s">
        <v>8221</v>
      </c>
      <c r="I580">
        <v>3</v>
      </c>
      <c r="N580" t="s">
        <v>8221</v>
      </c>
      <c r="O580">
        <v>3</v>
      </c>
    </row>
    <row r="581" spans="2:15" x14ac:dyDescent="0.25">
      <c r="B581" t="s">
        <v>8219</v>
      </c>
      <c r="C581">
        <v>50</v>
      </c>
      <c r="H581" t="s">
        <v>8221</v>
      </c>
      <c r="I581">
        <v>4</v>
      </c>
      <c r="N581" t="s">
        <v>8221</v>
      </c>
      <c r="O581">
        <v>4</v>
      </c>
    </row>
    <row r="582" spans="2:15" x14ac:dyDescent="0.25">
      <c r="B582" t="s">
        <v>8219</v>
      </c>
      <c r="C582">
        <v>108</v>
      </c>
      <c r="H582" t="s">
        <v>8221</v>
      </c>
      <c r="I582">
        <v>3</v>
      </c>
      <c r="N582" t="s">
        <v>8221</v>
      </c>
      <c r="O582">
        <v>3</v>
      </c>
    </row>
    <row r="583" spans="2:15" x14ac:dyDescent="0.25">
      <c r="B583" t="s">
        <v>8219</v>
      </c>
      <c r="C583">
        <v>139</v>
      </c>
      <c r="H583" t="s">
        <v>8221</v>
      </c>
      <c r="I583">
        <v>5</v>
      </c>
      <c r="N583" t="s">
        <v>8221</v>
      </c>
      <c r="O583">
        <v>5</v>
      </c>
    </row>
    <row r="584" spans="2:15" x14ac:dyDescent="0.25">
      <c r="B584" t="s">
        <v>8219</v>
      </c>
      <c r="C584">
        <v>7</v>
      </c>
      <c r="H584" t="s">
        <v>8221</v>
      </c>
      <c r="I584">
        <v>17</v>
      </c>
      <c r="N584" t="s">
        <v>8221</v>
      </c>
      <c r="O584">
        <v>17</v>
      </c>
    </row>
    <row r="585" spans="2:15" x14ac:dyDescent="0.25">
      <c r="B585" t="s">
        <v>8219</v>
      </c>
      <c r="C585">
        <v>149</v>
      </c>
      <c r="H585" t="s">
        <v>8221</v>
      </c>
      <c r="I585">
        <v>3</v>
      </c>
      <c r="N585" t="s">
        <v>8221</v>
      </c>
      <c r="O585">
        <v>3</v>
      </c>
    </row>
    <row r="586" spans="2:15" x14ac:dyDescent="0.25">
      <c r="B586" t="s">
        <v>8219</v>
      </c>
      <c r="C586">
        <v>31</v>
      </c>
      <c r="H586" t="s">
        <v>8221</v>
      </c>
      <c r="I586">
        <v>2</v>
      </c>
      <c r="N586" t="s">
        <v>8221</v>
      </c>
      <c r="O586">
        <v>2</v>
      </c>
    </row>
    <row r="587" spans="2:15" x14ac:dyDescent="0.25">
      <c r="B587" t="s">
        <v>8219</v>
      </c>
      <c r="C587">
        <v>26</v>
      </c>
      <c r="H587" t="s">
        <v>8221</v>
      </c>
      <c r="I587">
        <v>6</v>
      </c>
      <c r="N587" t="s">
        <v>8221</v>
      </c>
      <c r="O587">
        <v>6</v>
      </c>
    </row>
    <row r="588" spans="2:15" x14ac:dyDescent="0.25">
      <c r="B588" t="s">
        <v>8219</v>
      </c>
      <c r="C588">
        <v>172</v>
      </c>
      <c r="H588" t="s">
        <v>8221</v>
      </c>
      <c r="I588">
        <v>0</v>
      </c>
      <c r="N588" t="s">
        <v>8221</v>
      </c>
      <c r="O588">
        <v>0</v>
      </c>
    </row>
    <row r="589" spans="2:15" x14ac:dyDescent="0.25">
      <c r="B589" t="s">
        <v>8219</v>
      </c>
      <c r="C589">
        <v>78</v>
      </c>
      <c r="H589" t="s">
        <v>8221</v>
      </c>
      <c r="I589">
        <v>1</v>
      </c>
      <c r="N589" t="s">
        <v>8221</v>
      </c>
      <c r="O589">
        <v>1</v>
      </c>
    </row>
    <row r="590" spans="2:15" x14ac:dyDescent="0.25">
      <c r="B590" t="s">
        <v>8219</v>
      </c>
      <c r="C590">
        <v>120</v>
      </c>
      <c r="H590" t="s">
        <v>8221</v>
      </c>
      <c r="I590">
        <v>3</v>
      </c>
      <c r="N590" t="s">
        <v>8221</v>
      </c>
      <c r="O590">
        <v>3</v>
      </c>
    </row>
    <row r="591" spans="2:15" x14ac:dyDescent="0.25">
      <c r="B591" t="s">
        <v>8219</v>
      </c>
      <c r="C591">
        <v>227</v>
      </c>
      <c r="H591" t="s">
        <v>8221</v>
      </c>
      <c r="I591">
        <v>13</v>
      </c>
      <c r="N591" t="s">
        <v>8221</v>
      </c>
      <c r="O591">
        <v>13</v>
      </c>
    </row>
    <row r="592" spans="2:15" x14ac:dyDescent="0.25">
      <c r="B592" t="s">
        <v>8219</v>
      </c>
      <c r="C592">
        <v>42</v>
      </c>
      <c r="H592" t="s">
        <v>8221</v>
      </c>
      <c r="I592">
        <v>1</v>
      </c>
      <c r="N592" t="s">
        <v>8221</v>
      </c>
      <c r="O592">
        <v>1</v>
      </c>
    </row>
    <row r="593" spans="2:15" x14ac:dyDescent="0.25">
      <c r="B593" t="s">
        <v>8219</v>
      </c>
      <c r="C593">
        <v>64</v>
      </c>
      <c r="H593" t="s">
        <v>8221</v>
      </c>
      <c r="I593">
        <v>1</v>
      </c>
      <c r="N593" t="s">
        <v>8221</v>
      </c>
      <c r="O593">
        <v>1</v>
      </c>
    </row>
    <row r="594" spans="2:15" x14ac:dyDescent="0.25">
      <c r="B594" t="s">
        <v>8219</v>
      </c>
      <c r="C594">
        <v>121</v>
      </c>
      <c r="H594" t="s">
        <v>8221</v>
      </c>
      <c r="I594">
        <v>9</v>
      </c>
      <c r="N594" t="s">
        <v>8221</v>
      </c>
      <c r="O594">
        <v>9</v>
      </c>
    </row>
    <row r="595" spans="2:15" x14ac:dyDescent="0.25">
      <c r="B595" t="s">
        <v>8219</v>
      </c>
      <c r="C595">
        <v>87</v>
      </c>
      <c r="H595" t="s">
        <v>8221</v>
      </c>
      <c r="I595">
        <v>0</v>
      </c>
      <c r="N595" t="s">
        <v>8221</v>
      </c>
      <c r="O595">
        <v>0</v>
      </c>
    </row>
    <row r="596" spans="2:15" x14ac:dyDescent="0.25">
      <c r="B596" t="s">
        <v>8219</v>
      </c>
      <c r="C596">
        <v>65</v>
      </c>
      <c r="H596" t="s">
        <v>8221</v>
      </c>
      <c r="I596">
        <v>2</v>
      </c>
      <c r="N596" t="s">
        <v>8221</v>
      </c>
      <c r="O596">
        <v>2</v>
      </c>
    </row>
    <row r="597" spans="2:15" x14ac:dyDescent="0.25">
      <c r="B597" t="s">
        <v>8219</v>
      </c>
      <c r="C597">
        <v>49</v>
      </c>
      <c r="H597" t="s">
        <v>8221</v>
      </c>
      <c r="I597">
        <v>1</v>
      </c>
      <c r="N597" t="s">
        <v>8221</v>
      </c>
      <c r="O597">
        <v>1</v>
      </c>
    </row>
    <row r="598" spans="2:15" x14ac:dyDescent="0.25">
      <c r="B598" t="s">
        <v>8219</v>
      </c>
      <c r="C598">
        <v>19</v>
      </c>
      <c r="H598" t="s">
        <v>8221</v>
      </c>
      <c r="I598">
        <v>10</v>
      </c>
      <c r="N598" t="s">
        <v>8221</v>
      </c>
      <c r="O598">
        <v>10</v>
      </c>
    </row>
    <row r="599" spans="2:15" x14ac:dyDescent="0.25">
      <c r="B599" t="s">
        <v>8219</v>
      </c>
      <c r="C599">
        <v>81</v>
      </c>
      <c r="H599" t="s">
        <v>8221</v>
      </c>
      <c r="I599">
        <v>3</v>
      </c>
      <c r="N599" t="s">
        <v>8221</v>
      </c>
      <c r="O599">
        <v>3</v>
      </c>
    </row>
    <row r="600" spans="2:15" x14ac:dyDescent="0.25">
      <c r="B600" t="s">
        <v>8219</v>
      </c>
      <c r="C600">
        <v>264</v>
      </c>
      <c r="H600" t="s">
        <v>8221</v>
      </c>
      <c r="I600">
        <v>2</v>
      </c>
      <c r="N600" t="s">
        <v>8221</v>
      </c>
      <c r="O600">
        <v>2</v>
      </c>
    </row>
    <row r="601" spans="2:15" x14ac:dyDescent="0.25">
      <c r="B601" t="s">
        <v>8219</v>
      </c>
      <c r="C601">
        <v>25</v>
      </c>
      <c r="H601" t="s">
        <v>8221</v>
      </c>
      <c r="I601">
        <v>2</v>
      </c>
      <c r="N601" t="s">
        <v>8221</v>
      </c>
      <c r="O601">
        <v>2</v>
      </c>
    </row>
    <row r="602" spans="2:15" x14ac:dyDescent="0.25">
      <c r="B602" t="s">
        <v>8219</v>
      </c>
      <c r="C602">
        <v>5</v>
      </c>
      <c r="H602" t="s">
        <v>8221</v>
      </c>
      <c r="I602">
        <v>1</v>
      </c>
      <c r="N602" t="s">
        <v>8221</v>
      </c>
      <c r="O602">
        <v>1</v>
      </c>
    </row>
    <row r="603" spans="2:15" x14ac:dyDescent="0.25">
      <c r="B603" t="s">
        <v>8219</v>
      </c>
      <c r="C603">
        <v>144</v>
      </c>
      <c r="H603" t="s">
        <v>8221</v>
      </c>
      <c r="I603">
        <v>14</v>
      </c>
      <c r="N603" t="s">
        <v>8221</v>
      </c>
      <c r="O603">
        <v>14</v>
      </c>
    </row>
    <row r="604" spans="2:15" x14ac:dyDescent="0.25">
      <c r="B604" t="s">
        <v>8219</v>
      </c>
      <c r="C604">
        <v>92</v>
      </c>
      <c r="H604" t="s">
        <v>8221</v>
      </c>
      <c r="I604">
        <v>0</v>
      </c>
      <c r="N604" t="s">
        <v>8221</v>
      </c>
      <c r="O604">
        <v>0</v>
      </c>
    </row>
    <row r="605" spans="2:15" x14ac:dyDescent="0.25">
      <c r="B605" t="s">
        <v>8219</v>
      </c>
      <c r="C605">
        <v>147</v>
      </c>
      <c r="H605" t="s">
        <v>8221</v>
      </c>
      <c r="I605">
        <v>0</v>
      </c>
      <c r="N605" t="s">
        <v>8221</v>
      </c>
      <c r="O605">
        <v>0</v>
      </c>
    </row>
    <row r="606" spans="2:15" x14ac:dyDescent="0.25">
      <c r="B606" t="s">
        <v>8219</v>
      </c>
      <c r="C606">
        <v>90</v>
      </c>
      <c r="H606" t="s">
        <v>8221</v>
      </c>
      <c r="I606">
        <v>4</v>
      </c>
      <c r="N606" t="s">
        <v>8221</v>
      </c>
      <c r="O606">
        <v>4</v>
      </c>
    </row>
    <row r="607" spans="2:15" x14ac:dyDescent="0.25">
      <c r="B607" t="s">
        <v>8219</v>
      </c>
      <c r="C607">
        <v>87</v>
      </c>
      <c r="H607" t="s">
        <v>8221</v>
      </c>
      <c r="I607">
        <v>3</v>
      </c>
      <c r="N607" t="s">
        <v>8221</v>
      </c>
      <c r="O607">
        <v>3</v>
      </c>
    </row>
    <row r="608" spans="2:15" x14ac:dyDescent="0.25">
      <c r="B608" t="s">
        <v>8219</v>
      </c>
      <c r="C608">
        <v>406</v>
      </c>
      <c r="H608" t="s">
        <v>8221</v>
      </c>
      <c r="I608">
        <v>0</v>
      </c>
      <c r="N608" t="s">
        <v>8221</v>
      </c>
      <c r="O608">
        <v>0</v>
      </c>
    </row>
    <row r="609" spans="2:15" x14ac:dyDescent="0.25">
      <c r="B609" t="s">
        <v>8219</v>
      </c>
      <c r="C609">
        <v>20</v>
      </c>
      <c r="H609" t="s">
        <v>8221</v>
      </c>
      <c r="I609">
        <v>5</v>
      </c>
      <c r="N609" t="s">
        <v>8221</v>
      </c>
      <c r="O609">
        <v>5</v>
      </c>
    </row>
    <row r="610" spans="2:15" x14ac:dyDescent="0.25">
      <c r="B610" t="s">
        <v>8219</v>
      </c>
      <c r="C610">
        <v>70</v>
      </c>
      <c r="H610" t="s">
        <v>8221</v>
      </c>
      <c r="I610">
        <v>47</v>
      </c>
      <c r="N610" t="s">
        <v>8221</v>
      </c>
      <c r="O610">
        <v>47</v>
      </c>
    </row>
    <row r="611" spans="2:15" x14ac:dyDescent="0.25">
      <c r="B611" t="s">
        <v>8219</v>
      </c>
      <c r="C611">
        <v>16</v>
      </c>
      <c r="H611" t="s">
        <v>8221</v>
      </c>
      <c r="I611">
        <v>0</v>
      </c>
      <c r="N611" t="s">
        <v>8221</v>
      </c>
      <c r="O611">
        <v>0</v>
      </c>
    </row>
    <row r="612" spans="2:15" x14ac:dyDescent="0.25">
      <c r="B612" t="s">
        <v>8219</v>
      </c>
      <c r="C612">
        <v>52</v>
      </c>
      <c r="H612" t="s">
        <v>8221</v>
      </c>
      <c r="I612">
        <v>10</v>
      </c>
      <c r="N612" t="s">
        <v>8221</v>
      </c>
      <c r="O612">
        <v>10</v>
      </c>
    </row>
    <row r="613" spans="2:15" x14ac:dyDescent="0.25">
      <c r="B613" t="s">
        <v>8219</v>
      </c>
      <c r="C613">
        <v>66</v>
      </c>
      <c r="H613" t="s">
        <v>8221</v>
      </c>
      <c r="I613">
        <v>11</v>
      </c>
      <c r="N613" t="s">
        <v>8221</v>
      </c>
      <c r="O613">
        <v>11</v>
      </c>
    </row>
    <row r="614" spans="2:15" x14ac:dyDescent="0.25">
      <c r="B614" t="s">
        <v>8219</v>
      </c>
      <c r="C614">
        <v>109</v>
      </c>
      <c r="H614" t="s">
        <v>8221</v>
      </c>
      <c r="I614">
        <v>2</v>
      </c>
      <c r="N614" t="s">
        <v>8221</v>
      </c>
      <c r="O614">
        <v>2</v>
      </c>
    </row>
    <row r="615" spans="2:15" x14ac:dyDescent="0.25">
      <c r="B615" t="s">
        <v>8219</v>
      </c>
      <c r="C615">
        <v>168</v>
      </c>
      <c r="H615" t="s">
        <v>8221</v>
      </c>
      <c r="I615">
        <v>2</v>
      </c>
      <c r="N615" t="s">
        <v>8221</v>
      </c>
      <c r="O615">
        <v>2</v>
      </c>
    </row>
    <row r="616" spans="2:15" x14ac:dyDescent="0.25">
      <c r="B616" t="s">
        <v>8219</v>
      </c>
      <c r="C616">
        <v>31</v>
      </c>
      <c r="H616" t="s">
        <v>8221</v>
      </c>
      <c r="I616">
        <v>22</v>
      </c>
      <c r="N616" t="s">
        <v>8221</v>
      </c>
      <c r="O616">
        <v>22</v>
      </c>
    </row>
    <row r="617" spans="2:15" x14ac:dyDescent="0.25">
      <c r="B617" t="s">
        <v>8219</v>
      </c>
      <c r="C617">
        <v>133</v>
      </c>
      <c r="H617" t="s">
        <v>8221</v>
      </c>
      <c r="I617">
        <v>8</v>
      </c>
      <c r="N617" t="s">
        <v>8221</v>
      </c>
      <c r="O617">
        <v>8</v>
      </c>
    </row>
    <row r="618" spans="2:15" x14ac:dyDescent="0.25">
      <c r="B618" t="s">
        <v>8219</v>
      </c>
      <c r="C618">
        <v>151</v>
      </c>
      <c r="H618" t="s">
        <v>8221</v>
      </c>
      <c r="I618">
        <v>6</v>
      </c>
      <c r="N618" t="s">
        <v>8221</v>
      </c>
      <c r="O618">
        <v>6</v>
      </c>
    </row>
    <row r="619" spans="2:15" x14ac:dyDescent="0.25">
      <c r="B619" t="s">
        <v>8219</v>
      </c>
      <c r="C619">
        <v>5</v>
      </c>
      <c r="H619" t="s">
        <v>8221</v>
      </c>
      <c r="I619">
        <v>1</v>
      </c>
      <c r="N619" t="s">
        <v>8221</v>
      </c>
      <c r="O619">
        <v>1</v>
      </c>
    </row>
    <row r="620" spans="2:15" x14ac:dyDescent="0.25">
      <c r="B620" t="s">
        <v>8219</v>
      </c>
      <c r="C620">
        <v>73</v>
      </c>
      <c r="H620" t="s">
        <v>8221</v>
      </c>
      <c r="I620">
        <v>3</v>
      </c>
      <c r="N620" t="s">
        <v>8221</v>
      </c>
      <c r="O620">
        <v>3</v>
      </c>
    </row>
    <row r="621" spans="2:15" x14ac:dyDescent="0.25">
      <c r="B621" t="s">
        <v>8219</v>
      </c>
      <c r="C621">
        <v>148</v>
      </c>
      <c r="H621" t="s">
        <v>8221</v>
      </c>
      <c r="I621">
        <v>0</v>
      </c>
      <c r="N621" t="s">
        <v>8221</v>
      </c>
      <c r="O621">
        <v>0</v>
      </c>
    </row>
    <row r="622" spans="2:15" x14ac:dyDescent="0.25">
      <c r="B622" t="s">
        <v>8219</v>
      </c>
      <c r="C622">
        <v>93</v>
      </c>
      <c r="H622" t="s">
        <v>8221</v>
      </c>
      <c r="I622">
        <v>0</v>
      </c>
      <c r="N622" t="s">
        <v>8221</v>
      </c>
      <c r="O622">
        <v>0</v>
      </c>
    </row>
    <row r="623" spans="2:15" x14ac:dyDescent="0.25">
      <c r="B623" t="s">
        <v>8219</v>
      </c>
      <c r="C623">
        <v>63</v>
      </c>
      <c r="H623" t="s">
        <v>8221</v>
      </c>
      <c r="I623">
        <v>0</v>
      </c>
      <c r="N623" t="s">
        <v>8221</v>
      </c>
      <c r="O623">
        <v>0</v>
      </c>
    </row>
    <row r="624" spans="2:15" x14ac:dyDescent="0.25">
      <c r="B624" t="s">
        <v>8219</v>
      </c>
      <c r="C624">
        <v>134</v>
      </c>
      <c r="H624" t="s">
        <v>8221</v>
      </c>
      <c r="I624">
        <v>0</v>
      </c>
      <c r="N624" t="s">
        <v>8221</v>
      </c>
      <c r="O624">
        <v>0</v>
      </c>
    </row>
    <row r="625" spans="2:15" x14ac:dyDescent="0.25">
      <c r="B625" t="s">
        <v>8219</v>
      </c>
      <c r="C625">
        <v>14</v>
      </c>
      <c r="H625" t="s">
        <v>8221</v>
      </c>
      <c r="I625">
        <v>0</v>
      </c>
      <c r="N625" t="s">
        <v>8221</v>
      </c>
      <c r="O625">
        <v>0</v>
      </c>
    </row>
    <row r="626" spans="2:15" x14ac:dyDescent="0.25">
      <c r="B626" t="s">
        <v>8219</v>
      </c>
      <c r="C626">
        <v>78</v>
      </c>
      <c r="H626" t="s">
        <v>8221</v>
      </c>
      <c r="I626">
        <v>3</v>
      </c>
      <c r="N626" t="s">
        <v>8221</v>
      </c>
      <c r="O626">
        <v>3</v>
      </c>
    </row>
    <row r="627" spans="2:15" x14ac:dyDescent="0.25">
      <c r="B627" t="s">
        <v>8219</v>
      </c>
      <c r="C627">
        <v>112</v>
      </c>
      <c r="H627" t="s">
        <v>8221</v>
      </c>
      <c r="I627">
        <v>0</v>
      </c>
      <c r="N627" t="s">
        <v>8221</v>
      </c>
      <c r="O627">
        <v>0</v>
      </c>
    </row>
    <row r="628" spans="2:15" x14ac:dyDescent="0.25">
      <c r="B628" t="s">
        <v>8219</v>
      </c>
      <c r="C628">
        <v>34</v>
      </c>
      <c r="H628" t="s">
        <v>8221</v>
      </c>
      <c r="I628">
        <v>0</v>
      </c>
      <c r="N628" t="s">
        <v>8221</v>
      </c>
      <c r="O628">
        <v>0</v>
      </c>
    </row>
    <row r="629" spans="2:15" x14ac:dyDescent="0.25">
      <c r="B629" t="s">
        <v>8219</v>
      </c>
      <c r="C629">
        <v>19</v>
      </c>
      <c r="H629" t="s">
        <v>8221</v>
      </c>
      <c r="I629">
        <v>1</v>
      </c>
      <c r="N629" t="s">
        <v>8221</v>
      </c>
      <c r="O629">
        <v>1</v>
      </c>
    </row>
    <row r="630" spans="2:15" x14ac:dyDescent="0.25">
      <c r="B630" t="s">
        <v>8219</v>
      </c>
      <c r="C630">
        <v>13</v>
      </c>
      <c r="H630" t="s">
        <v>8221</v>
      </c>
      <c r="I630">
        <v>6</v>
      </c>
      <c r="N630" t="s">
        <v>8221</v>
      </c>
      <c r="O630">
        <v>6</v>
      </c>
    </row>
    <row r="631" spans="2:15" x14ac:dyDescent="0.25">
      <c r="B631" t="s">
        <v>8219</v>
      </c>
      <c r="C631">
        <v>104</v>
      </c>
      <c r="H631" t="s">
        <v>8221</v>
      </c>
      <c r="I631">
        <v>1</v>
      </c>
      <c r="N631" t="s">
        <v>8221</v>
      </c>
      <c r="O631">
        <v>1</v>
      </c>
    </row>
    <row r="632" spans="2:15" x14ac:dyDescent="0.25">
      <c r="B632" t="s">
        <v>8219</v>
      </c>
      <c r="C632">
        <v>52</v>
      </c>
      <c r="H632" t="s">
        <v>8221</v>
      </c>
      <c r="I632">
        <v>2</v>
      </c>
      <c r="N632" t="s">
        <v>8221</v>
      </c>
      <c r="O632">
        <v>2</v>
      </c>
    </row>
    <row r="633" spans="2:15" x14ac:dyDescent="0.25">
      <c r="B633" t="s">
        <v>8219</v>
      </c>
      <c r="C633">
        <v>17</v>
      </c>
      <c r="H633" t="s">
        <v>8221</v>
      </c>
      <c r="I633">
        <v>0</v>
      </c>
      <c r="N633" t="s">
        <v>8221</v>
      </c>
      <c r="O633">
        <v>0</v>
      </c>
    </row>
    <row r="634" spans="2:15" x14ac:dyDescent="0.25">
      <c r="B634" t="s">
        <v>8219</v>
      </c>
      <c r="C634">
        <v>82</v>
      </c>
      <c r="H634" t="s">
        <v>8221</v>
      </c>
      <c r="I634">
        <v>3</v>
      </c>
      <c r="N634" t="s">
        <v>8221</v>
      </c>
      <c r="O634">
        <v>3</v>
      </c>
    </row>
    <row r="635" spans="2:15" x14ac:dyDescent="0.25">
      <c r="B635" t="s">
        <v>8219</v>
      </c>
      <c r="C635">
        <v>73</v>
      </c>
      <c r="H635" t="s">
        <v>8221</v>
      </c>
      <c r="I635">
        <v>3</v>
      </c>
      <c r="N635" t="s">
        <v>8221</v>
      </c>
      <c r="O635">
        <v>3</v>
      </c>
    </row>
    <row r="636" spans="2:15" x14ac:dyDescent="0.25">
      <c r="B636" t="s">
        <v>8219</v>
      </c>
      <c r="C636">
        <v>158</v>
      </c>
      <c r="H636" t="s">
        <v>8221</v>
      </c>
      <c r="I636">
        <v>0</v>
      </c>
      <c r="N636" t="s">
        <v>8221</v>
      </c>
      <c r="O636">
        <v>0</v>
      </c>
    </row>
    <row r="637" spans="2:15" x14ac:dyDescent="0.25">
      <c r="B637" t="s">
        <v>8219</v>
      </c>
      <c r="C637">
        <v>65</v>
      </c>
      <c r="H637" t="s">
        <v>8221</v>
      </c>
      <c r="I637">
        <v>6</v>
      </c>
      <c r="N637" t="s">
        <v>8221</v>
      </c>
      <c r="O637">
        <v>6</v>
      </c>
    </row>
    <row r="638" spans="2:15" x14ac:dyDescent="0.25">
      <c r="B638" t="s">
        <v>8219</v>
      </c>
      <c r="C638">
        <v>184</v>
      </c>
      <c r="H638" t="s">
        <v>8221</v>
      </c>
      <c r="I638">
        <v>0</v>
      </c>
      <c r="N638" t="s">
        <v>8221</v>
      </c>
      <c r="O638">
        <v>0</v>
      </c>
    </row>
    <row r="639" spans="2:15" x14ac:dyDescent="0.25">
      <c r="B639" t="s">
        <v>8219</v>
      </c>
      <c r="C639">
        <v>34</v>
      </c>
      <c r="H639" t="s">
        <v>8221</v>
      </c>
      <c r="I639">
        <v>19</v>
      </c>
      <c r="N639" t="s">
        <v>8221</v>
      </c>
      <c r="O639">
        <v>19</v>
      </c>
    </row>
    <row r="640" spans="2:15" x14ac:dyDescent="0.25">
      <c r="B640" t="s">
        <v>8219</v>
      </c>
      <c r="C640">
        <v>240</v>
      </c>
      <c r="H640" t="s">
        <v>8221</v>
      </c>
      <c r="I640">
        <v>1</v>
      </c>
      <c r="N640" t="s">
        <v>8221</v>
      </c>
      <c r="O640">
        <v>1</v>
      </c>
    </row>
    <row r="641" spans="2:15" x14ac:dyDescent="0.25">
      <c r="B641" t="s">
        <v>8219</v>
      </c>
      <c r="C641">
        <v>113</v>
      </c>
      <c r="H641" t="s">
        <v>8221</v>
      </c>
      <c r="I641">
        <v>2</v>
      </c>
      <c r="N641" t="s">
        <v>8221</v>
      </c>
      <c r="O641">
        <v>2</v>
      </c>
    </row>
    <row r="642" spans="2:15" x14ac:dyDescent="0.25">
      <c r="B642" t="s">
        <v>8219</v>
      </c>
      <c r="C642">
        <v>66</v>
      </c>
      <c r="H642" t="s">
        <v>8221</v>
      </c>
      <c r="I642">
        <v>0</v>
      </c>
      <c r="N642" t="s">
        <v>8221</v>
      </c>
      <c r="O642">
        <v>0</v>
      </c>
    </row>
    <row r="643" spans="2:15" x14ac:dyDescent="0.25">
      <c r="B643" t="s">
        <v>8219</v>
      </c>
      <c r="C643">
        <v>340</v>
      </c>
      <c r="H643" t="s">
        <v>8221</v>
      </c>
      <c r="I643">
        <v>11</v>
      </c>
      <c r="N643" t="s">
        <v>8221</v>
      </c>
      <c r="O643">
        <v>11</v>
      </c>
    </row>
    <row r="644" spans="2:15" x14ac:dyDescent="0.25">
      <c r="B644" t="s">
        <v>8219</v>
      </c>
      <c r="C644">
        <v>150</v>
      </c>
      <c r="H644" t="s">
        <v>8221</v>
      </c>
      <c r="I644">
        <v>0</v>
      </c>
      <c r="N644" t="s">
        <v>8221</v>
      </c>
      <c r="O644">
        <v>0</v>
      </c>
    </row>
    <row r="645" spans="2:15" x14ac:dyDescent="0.25">
      <c r="B645" t="s">
        <v>8219</v>
      </c>
      <c r="C645">
        <v>25</v>
      </c>
      <c r="H645" t="s">
        <v>8221</v>
      </c>
      <c r="I645">
        <v>0</v>
      </c>
      <c r="N645" t="s">
        <v>8221</v>
      </c>
      <c r="O645">
        <v>0</v>
      </c>
    </row>
    <row r="646" spans="2:15" x14ac:dyDescent="0.25">
      <c r="B646" t="s">
        <v>8219</v>
      </c>
      <c r="C646">
        <v>234</v>
      </c>
      <c r="H646" t="s">
        <v>8221</v>
      </c>
      <c r="I646">
        <v>1</v>
      </c>
      <c r="N646" t="s">
        <v>8221</v>
      </c>
      <c r="O646">
        <v>1</v>
      </c>
    </row>
    <row r="647" spans="2:15" x14ac:dyDescent="0.25">
      <c r="B647" t="s">
        <v>8219</v>
      </c>
      <c r="C647">
        <v>2602</v>
      </c>
      <c r="H647" t="s">
        <v>8221</v>
      </c>
      <c r="I647">
        <v>3</v>
      </c>
      <c r="N647" t="s">
        <v>8221</v>
      </c>
      <c r="O647">
        <v>3</v>
      </c>
    </row>
    <row r="648" spans="2:15" x14ac:dyDescent="0.25">
      <c r="B648" t="s">
        <v>8219</v>
      </c>
      <c r="C648">
        <v>248</v>
      </c>
      <c r="H648" t="s">
        <v>8221</v>
      </c>
      <c r="I648">
        <v>1</v>
      </c>
      <c r="N648" t="s">
        <v>8221</v>
      </c>
      <c r="O648">
        <v>1</v>
      </c>
    </row>
    <row r="649" spans="2:15" x14ac:dyDescent="0.25">
      <c r="B649" t="s">
        <v>8219</v>
      </c>
      <c r="C649">
        <v>600</v>
      </c>
      <c r="H649" t="s">
        <v>8221</v>
      </c>
      <c r="I649">
        <v>15</v>
      </c>
      <c r="N649" t="s">
        <v>8221</v>
      </c>
      <c r="O649">
        <v>15</v>
      </c>
    </row>
    <row r="650" spans="2:15" x14ac:dyDescent="0.25">
      <c r="B650" t="s">
        <v>8219</v>
      </c>
      <c r="C650">
        <v>293</v>
      </c>
      <c r="H650" t="s">
        <v>8221</v>
      </c>
      <c r="I650">
        <v>2</v>
      </c>
      <c r="N650" t="s">
        <v>8221</v>
      </c>
      <c r="O650">
        <v>2</v>
      </c>
    </row>
    <row r="651" spans="2:15" x14ac:dyDescent="0.25">
      <c r="B651" t="s">
        <v>8219</v>
      </c>
      <c r="C651">
        <v>321</v>
      </c>
      <c r="H651" t="s">
        <v>8221</v>
      </c>
      <c r="I651">
        <v>1</v>
      </c>
      <c r="N651" t="s">
        <v>8221</v>
      </c>
      <c r="O651">
        <v>1</v>
      </c>
    </row>
    <row r="652" spans="2:15" x14ac:dyDescent="0.25">
      <c r="B652" t="s">
        <v>8219</v>
      </c>
      <c r="C652">
        <v>81</v>
      </c>
      <c r="H652" t="s">
        <v>8221</v>
      </c>
      <c r="I652">
        <v>1</v>
      </c>
      <c r="N652" t="s">
        <v>8221</v>
      </c>
      <c r="O652">
        <v>1</v>
      </c>
    </row>
    <row r="653" spans="2:15" x14ac:dyDescent="0.25">
      <c r="B653" t="s">
        <v>8219</v>
      </c>
      <c r="C653">
        <v>343</v>
      </c>
      <c r="H653" t="s">
        <v>8221</v>
      </c>
      <c r="I653">
        <v>0</v>
      </c>
      <c r="N653" t="s">
        <v>8221</v>
      </c>
      <c r="O653">
        <v>0</v>
      </c>
    </row>
    <row r="654" spans="2:15" x14ac:dyDescent="0.25">
      <c r="B654" t="s">
        <v>8219</v>
      </c>
      <c r="C654">
        <v>336</v>
      </c>
      <c r="H654" t="s">
        <v>8221</v>
      </c>
      <c r="I654">
        <v>1</v>
      </c>
      <c r="N654" t="s">
        <v>8221</v>
      </c>
      <c r="O654">
        <v>1</v>
      </c>
    </row>
    <row r="655" spans="2:15" x14ac:dyDescent="0.25">
      <c r="B655" t="s">
        <v>8219</v>
      </c>
      <c r="C655">
        <v>47</v>
      </c>
      <c r="H655" t="s">
        <v>8221</v>
      </c>
      <c r="I655">
        <v>11</v>
      </c>
      <c r="N655" t="s">
        <v>8221</v>
      </c>
      <c r="O655">
        <v>11</v>
      </c>
    </row>
    <row r="656" spans="2:15" x14ac:dyDescent="0.25">
      <c r="B656" t="s">
        <v>8219</v>
      </c>
      <c r="C656">
        <v>76</v>
      </c>
      <c r="H656" t="s">
        <v>8221</v>
      </c>
      <c r="I656">
        <v>0</v>
      </c>
      <c r="N656" t="s">
        <v>8221</v>
      </c>
      <c r="O656">
        <v>0</v>
      </c>
    </row>
    <row r="657" spans="2:15" x14ac:dyDescent="0.25">
      <c r="B657" t="s">
        <v>8219</v>
      </c>
      <c r="C657">
        <v>441</v>
      </c>
      <c r="H657" t="s">
        <v>8221</v>
      </c>
      <c r="I657">
        <v>1</v>
      </c>
      <c r="N657" t="s">
        <v>8221</v>
      </c>
      <c r="O657">
        <v>1</v>
      </c>
    </row>
    <row r="658" spans="2:15" x14ac:dyDescent="0.25">
      <c r="B658" t="s">
        <v>8219</v>
      </c>
      <c r="C658">
        <v>916</v>
      </c>
      <c r="H658" t="s">
        <v>8221</v>
      </c>
      <c r="I658">
        <v>6</v>
      </c>
      <c r="N658" t="s">
        <v>8221</v>
      </c>
      <c r="O658">
        <v>6</v>
      </c>
    </row>
    <row r="659" spans="2:15" x14ac:dyDescent="0.25">
      <c r="B659" t="s">
        <v>8219</v>
      </c>
      <c r="C659">
        <v>369</v>
      </c>
      <c r="H659" t="s">
        <v>8221</v>
      </c>
      <c r="I659">
        <v>7</v>
      </c>
      <c r="N659" t="s">
        <v>8221</v>
      </c>
      <c r="O659">
        <v>7</v>
      </c>
    </row>
    <row r="660" spans="2:15" x14ac:dyDescent="0.25">
      <c r="B660" t="s">
        <v>8219</v>
      </c>
      <c r="C660">
        <v>20242</v>
      </c>
      <c r="H660" t="s">
        <v>8221</v>
      </c>
      <c r="I660">
        <v>0</v>
      </c>
      <c r="N660" t="s">
        <v>8221</v>
      </c>
      <c r="O660">
        <v>0</v>
      </c>
    </row>
    <row r="661" spans="2:15" x14ac:dyDescent="0.25">
      <c r="B661" t="s">
        <v>8219</v>
      </c>
      <c r="C661">
        <v>71</v>
      </c>
      <c r="H661" t="s">
        <v>8221</v>
      </c>
      <c r="I661">
        <v>16</v>
      </c>
      <c r="N661" t="s">
        <v>8221</v>
      </c>
      <c r="O661">
        <v>16</v>
      </c>
    </row>
    <row r="662" spans="2:15" x14ac:dyDescent="0.25">
      <c r="B662" t="s">
        <v>8219</v>
      </c>
      <c r="C662">
        <v>635</v>
      </c>
      <c r="H662" t="s">
        <v>8221</v>
      </c>
      <c r="I662">
        <v>0</v>
      </c>
      <c r="N662" t="s">
        <v>8221</v>
      </c>
      <c r="O662">
        <v>0</v>
      </c>
    </row>
    <row r="663" spans="2:15" x14ac:dyDescent="0.25">
      <c r="B663" t="s">
        <v>8219</v>
      </c>
      <c r="C663">
        <v>885</v>
      </c>
      <c r="H663" t="s">
        <v>8221</v>
      </c>
      <c r="I663">
        <v>0</v>
      </c>
      <c r="N663" t="s">
        <v>8221</v>
      </c>
      <c r="O663">
        <v>0</v>
      </c>
    </row>
    <row r="664" spans="2:15" x14ac:dyDescent="0.25">
      <c r="B664" t="s">
        <v>8219</v>
      </c>
      <c r="C664">
        <v>329</v>
      </c>
      <c r="H664" t="s">
        <v>8221</v>
      </c>
      <c r="I664">
        <v>0</v>
      </c>
      <c r="N664" t="s">
        <v>8221</v>
      </c>
      <c r="O664">
        <v>0</v>
      </c>
    </row>
    <row r="665" spans="2:15" x14ac:dyDescent="0.25">
      <c r="B665" t="s">
        <v>8219</v>
      </c>
      <c r="C665">
        <v>71</v>
      </c>
      <c r="H665" t="s">
        <v>8221</v>
      </c>
      <c r="I665">
        <v>12</v>
      </c>
      <c r="N665" t="s">
        <v>8221</v>
      </c>
      <c r="O665">
        <v>12</v>
      </c>
    </row>
    <row r="666" spans="2:15" x14ac:dyDescent="0.25">
      <c r="B666" t="s">
        <v>8219</v>
      </c>
      <c r="C666">
        <v>269</v>
      </c>
      <c r="H666" t="s">
        <v>8221</v>
      </c>
      <c r="I666">
        <v>1</v>
      </c>
      <c r="N666" t="s">
        <v>8221</v>
      </c>
      <c r="O666">
        <v>1</v>
      </c>
    </row>
    <row r="667" spans="2:15" x14ac:dyDescent="0.25">
      <c r="B667" t="s">
        <v>8219</v>
      </c>
      <c r="C667">
        <v>345</v>
      </c>
      <c r="H667" t="s">
        <v>8221</v>
      </c>
      <c r="I667">
        <v>3</v>
      </c>
      <c r="N667" t="s">
        <v>8221</v>
      </c>
      <c r="O667">
        <v>3</v>
      </c>
    </row>
    <row r="668" spans="2:15" x14ac:dyDescent="0.25">
      <c r="B668" t="s">
        <v>8219</v>
      </c>
      <c r="C668">
        <v>43</v>
      </c>
      <c r="H668" t="s">
        <v>8221</v>
      </c>
      <c r="I668">
        <v>1</v>
      </c>
      <c r="N668" t="s">
        <v>8221</v>
      </c>
      <c r="O668">
        <v>1</v>
      </c>
    </row>
    <row r="669" spans="2:15" x14ac:dyDescent="0.25">
      <c r="B669" t="s">
        <v>8219</v>
      </c>
      <c r="C669">
        <v>33</v>
      </c>
      <c r="H669" t="s">
        <v>8221</v>
      </c>
      <c r="I669">
        <v>4</v>
      </c>
      <c r="N669" t="s">
        <v>8221</v>
      </c>
      <c r="O669">
        <v>4</v>
      </c>
    </row>
    <row r="670" spans="2:15" x14ac:dyDescent="0.25">
      <c r="B670" t="s">
        <v>8219</v>
      </c>
      <c r="C670">
        <v>211</v>
      </c>
      <c r="H670" t="s">
        <v>8221</v>
      </c>
      <c r="I670">
        <v>1</v>
      </c>
      <c r="N670" t="s">
        <v>8221</v>
      </c>
      <c r="O670">
        <v>1</v>
      </c>
    </row>
    <row r="671" spans="2:15" x14ac:dyDescent="0.25">
      <c r="B671" t="s">
        <v>8219</v>
      </c>
      <c r="C671">
        <v>196</v>
      </c>
      <c r="H671" t="s">
        <v>8221</v>
      </c>
      <c r="I671">
        <v>3</v>
      </c>
      <c r="N671" t="s">
        <v>8221</v>
      </c>
      <c r="O671">
        <v>3</v>
      </c>
    </row>
    <row r="672" spans="2:15" x14ac:dyDescent="0.25">
      <c r="B672" t="s">
        <v>8219</v>
      </c>
      <c r="C672">
        <v>405</v>
      </c>
      <c r="H672" t="s">
        <v>8221</v>
      </c>
      <c r="I672">
        <v>1</v>
      </c>
      <c r="N672" t="s">
        <v>8221</v>
      </c>
      <c r="O672">
        <v>1</v>
      </c>
    </row>
    <row r="673" spans="2:15" x14ac:dyDescent="0.25">
      <c r="B673" t="s">
        <v>8219</v>
      </c>
      <c r="C673">
        <v>206</v>
      </c>
      <c r="H673" t="s">
        <v>8221</v>
      </c>
      <c r="I673">
        <v>0</v>
      </c>
      <c r="N673" t="s">
        <v>8221</v>
      </c>
      <c r="O673">
        <v>0</v>
      </c>
    </row>
    <row r="674" spans="2:15" x14ac:dyDescent="0.25">
      <c r="B674" t="s">
        <v>8219</v>
      </c>
      <c r="C674">
        <v>335</v>
      </c>
      <c r="H674" t="s">
        <v>8221</v>
      </c>
      <c r="I674">
        <v>12</v>
      </c>
      <c r="N674" t="s">
        <v>8221</v>
      </c>
      <c r="O674">
        <v>12</v>
      </c>
    </row>
    <row r="675" spans="2:15" x14ac:dyDescent="0.25">
      <c r="B675" t="s">
        <v>8219</v>
      </c>
      <c r="C675">
        <v>215</v>
      </c>
      <c r="H675" t="s">
        <v>8221</v>
      </c>
      <c r="I675">
        <v>0</v>
      </c>
      <c r="N675" t="s">
        <v>8221</v>
      </c>
      <c r="O675">
        <v>0</v>
      </c>
    </row>
    <row r="676" spans="2:15" x14ac:dyDescent="0.25">
      <c r="B676" t="s">
        <v>8219</v>
      </c>
      <c r="C676">
        <v>176</v>
      </c>
      <c r="H676" t="s">
        <v>8221</v>
      </c>
      <c r="I676">
        <v>1</v>
      </c>
      <c r="N676" t="s">
        <v>8221</v>
      </c>
      <c r="O676">
        <v>1</v>
      </c>
    </row>
    <row r="677" spans="2:15" x14ac:dyDescent="0.25">
      <c r="B677" t="s">
        <v>8219</v>
      </c>
      <c r="C677">
        <v>555</v>
      </c>
      <c r="H677" t="s">
        <v>8221</v>
      </c>
      <c r="I677">
        <v>0</v>
      </c>
      <c r="N677" t="s">
        <v>8221</v>
      </c>
      <c r="O677">
        <v>0</v>
      </c>
    </row>
    <row r="678" spans="2:15" x14ac:dyDescent="0.25">
      <c r="B678" t="s">
        <v>8219</v>
      </c>
      <c r="C678">
        <v>116</v>
      </c>
      <c r="H678" t="s">
        <v>8221</v>
      </c>
      <c r="I678">
        <v>0</v>
      </c>
      <c r="N678" t="s">
        <v>8221</v>
      </c>
      <c r="O678">
        <v>0</v>
      </c>
    </row>
    <row r="679" spans="2:15" x14ac:dyDescent="0.25">
      <c r="B679" t="s">
        <v>8219</v>
      </c>
      <c r="C679">
        <v>615</v>
      </c>
      <c r="H679" t="s">
        <v>8221</v>
      </c>
      <c r="I679">
        <v>2</v>
      </c>
      <c r="N679" t="s">
        <v>8221</v>
      </c>
      <c r="O679">
        <v>2</v>
      </c>
    </row>
    <row r="680" spans="2:15" x14ac:dyDescent="0.25">
      <c r="B680" t="s">
        <v>8219</v>
      </c>
      <c r="C680">
        <v>236</v>
      </c>
      <c r="H680" t="s">
        <v>8221</v>
      </c>
      <c r="I680">
        <v>92</v>
      </c>
      <c r="N680" t="s">
        <v>8221</v>
      </c>
      <c r="O680">
        <v>92</v>
      </c>
    </row>
    <row r="681" spans="2:15" x14ac:dyDescent="0.25">
      <c r="B681" t="s">
        <v>8219</v>
      </c>
      <c r="C681">
        <v>145</v>
      </c>
      <c r="H681" t="s">
        <v>8221</v>
      </c>
      <c r="I681">
        <v>0</v>
      </c>
      <c r="N681" t="s">
        <v>8221</v>
      </c>
      <c r="O681">
        <v>0</v>
      </c>
    </row>
    <row r="682" spans="2:15" x14ac:dyDescent="0.25">
      <c r="B682" t="s">
        <v>8219</v>
      </c>
      <c r="C682">
        <v>167</v>
      </c>
      <c r="H682" t="s">
        <v>8221</v>
      </c>
      <c r="I682">
        <v>3</v>
      </c>
      <c r="N682" t="s">
        <v>8221</v>
      </c>
      <c r="O682">
        <v>3</v>
      </c>
    </row>
    <row r="683" spans="2:15" x14ac:dyDescent="0.25">
      <c r="B683" t="s">
        <v>8219</v>
      </c>
      <c r="C683">
        <v>235</v>
      </c>
      <c r="H683" t="s">
        <v>8221</v>
      </c>
      <c r="I683">
        <v>10</v>
      </c>
      <c r="N683" t="s">
        <v>8221</v>
      </c>
      <c r="O683">
        <v>10</v>
      </c>
    </row>
    <row r="684" spans="2:15" x14ac:dyDescent="0.25">
      <c r="B684" t="s">
        <v>8219</v>
      </c>
      <c r="C684">
        <v>452</v>
      </c>
      <c r="H684" t="s">
        <v>8221</v>
      </c>
      <c r="I684">
        <v>7</v>
      </c>
      <c r="N684" t="s">
        <v>8221</v>
      </c>
      <c r="O684">
        <v>7</v>
      </c>
    </row>
    <row r="685" spans="2:15" x14ac:dyDescent="0.25">
      <c r="B685" t="s">
        <v>8219</v>
      </c>
      <c r="C685">
        <v>241</v>
      </c>
      <c r="H685" t="s">
        <v>8221</v>
      </c>
      <c r="I685">
        <v>3</v>
      </c>
      <c r="N685" t="s">
        <v>8221</v>
      </c>
      <c r="O685">
        <v>3</v>
      </c>
    </row>
    <row r="686" spans="2:15" x14ac:dyDescent="0.25">
      <c r="B686" t="s">
        <v>8219</v>
      </c>
      <c r="C686">
        <v>28</v>
      </c>
      <c r="H686" t="s">
        <v>8221</v>
      </c>
      <c r="I686">
        <v>0</v>
      </c>
      <c r="N686" t="s">
        <v>8221</v>
      </c>
      <c r="O686">
        <v>0</v>
      </c>
    </row>
    <row r="687" spans="2:15" x14ac:dyDescent="0.25">
      <c r="B687" t="s">
        <v>8219</v>
      </c>
      <c r="C687">
        <v>140</v>
      </c>
      <c r="H687" t="s">
        <v>8221</v>
      </c>
      <c r="I687">
        <v>1</v>
      </c>
      <c r="N687" t="s">
        <v>8221</v>
      </c>
      <c r="O687">
        <v>1</v>
      </c>
    </row>
    <row r="688" spans="2:15" x14ac:dyDescent="0.25">
      <c r="B688" t="s">
        <v>8219</v>
      </c>
      <c r="C688">
        <v>280</v>
      </c>
      <c r="H688" t="s">
        <v>8221</v>
      </c>
      <c r="I688">
        <v>0</v>
      </c>
      <c r="N688" t="s">
        <v>8221</v>
      </c>
      <c r="O688">
        <v>0</v>
      </c>
    </row>
    <row r="689" spans="2:15" x14ac:dyDescent="0.25">
      <c r="B689" t="s">
        <v>8219</v>
      </c>
      <c r="C689">
        <v>70</v>
      </c>
      <c r="H689" t="s">
        <v>8221</v>
      </c>
      <c r="I689">
        <v>9</v>
      </c>
      <c r="N689" t="s">
        <v>8221</v>
      </c>
      <c r="O689">
        <v>9</v>
      </c>
    </row>
    <row r="690" spans="2:15" x14ac:dyDescent="0.25">
      <c r="B690" t="s">
        <v>8219</v>
      </c>
      <c r="C690">
        <v>160</v>
      </c>
      <c r="H690" t="s">
        <v>8221</v>
      </c>
      <c r="I690">
        <v>2</v>
      </c>
      <c r="N690" t="s">
        <v>8221</v>
      </c>
      <c r="O690">
        <v>2</v>
      </c>
    </row>
    <row r="691" spans="2:15" x14ac:dyDescent="0.25">
      <c r="B691" t="s">
        <v>8219</v>
      </c>
      <c r="C691">
        <v>141</v>
      </c>
      <c r="H691" t="s">
        <v>8221</v>
      </c>
      <c r="I691">
        <v>1</v>
      </c>
      <c r="N691" t="s">
        <v>8221</v>
      </c>
      <c r="O691">
        <v>1</v>
      </c>
    </row>
    <row r="692" spans="2:15" x14ac:dyDescent="0.25">
      <c r="B692" t="s">
        <v>8219</v>
      </c>
      <c r="C692">
        <v>874</v>
      </c>
      <c r="H692" t="s">
        <v>8221</v>
      </c>
      <c r="I692">
        <v>2</v>
      </c>
      <c r="N692" t="s">
        <v>8221</v>
      </c>
      <c r="O692">
        <v>2</v>
      </c>
    </row>
    <row r="693" spans="2:15" x14ac:dyDescent="0.25">
      <c r="B693" t="s">
        <v>8219</v>
      </c>
      <c r="C693">
        <v>73</v>
      </c>
      <c r="H693" t="s">
        <v>8221</v>
      </c>
      <c r="I693">
        <v>11</v>
      </c>
      <c r="N693" t="s">
        <v>8221</v>
      </c>
      <c r="O693">
        <v>11</v>
      </c>
    </row>
    <row r="694" spans="2:15" x14ac:dyDescent="0.25">
      <c r="B694" t="s">
        <v>8219</v>
      </c>
      <c r="C694">
        <v>294</v>
      </c>
      <c r="H694" t="s">
        <v>8221</v>
      </c>
      <c r="I694">
        <v>0</v>
      </c>
      <c r="N694" t="s">
        <v>8221</v>
      </c>
      <c r="O694">
        <v>0</v>
      </c>
    </row>
    <row r="695" spans="2:15" x14ac:dyDescent="0.25">
      <c r="B695" t="s">
        <v>8219</v>
      </c>
      <c r="C695">
        <v>740</v>
      </c>
      <c r="H695" t="s">
        <v>8221</v>
      </c>
      <c r="I695">
        <v>0</v>
      </c>
      <c r="N695" t="s">
        <v>8221</v>
      </c>
      <c r="O695">
        <v>0</v>
      </c>
    </row>
    <row r="696" spans="2:15" x14ac:dyDescent="0.25">
      <c r="B696" t="s">
        <v>8219</v>
      </c>
      <c r="C696">
        <v>369</v>
      </c>
      <c r="H696" t="s">
        <v>8221</v>
      </c>
      <c r="I696">
        <v>9</v>
      </c>
      <c r="N696" t="s">
        <v>8221</v>
      </c>
      <c r="O696">
        <v>9</v>
      </c>
    </row>
    <row r="697" spans="2:15" x14ac:dyDescent="0.25">
      <c r="B697" t="s">
        <v>8219</v>
      </c>
      <c r="C697">
        <v>110</v>
      </c>
      <c r="H697" t="s">
        <v>8221</v>
      </c>
      <c r="I697">
        <v>0</v>
      </c>
      <c r="N697" t="s">
        <v>8221</v>
      </c>
      <c r="O697">
        <v>0</v>
      </c>
    </row>
    <row r="698" spans="2:15" x14ac:dyDescent="0.25">
      <c r="B698" t="s">
        <v>8219</v>
      </c>
      <c r="C698">
        <v>455</v>
      </c>
      <c r="H698" t="s">
        <v>8221</v>
      </c>
      <c r="I698">
        <v>4</v>
      </c>
      <c r="N698" t="s">
        <v>8221</v>
      </c>
      <c r="O698">
        <v>4</v>
      </c>
    </row>
    <row r="699" spans="2:15" x14ac:dyDescent="0.25">
      <c r="B699" t="s">
        <v>8219</v>
      </c>
      <c r="C699">
        <v>224</v>
      </c>
      <c r="H699" t="s">
        <v>8221</v>
      </c>
      <c r="I699">
        <v>1</v>
      </c>
      <c r="N699" t="s">
        <v>8221</v>
      </c>
      <c r="O699">
        <v>1</v>
      </c>
    </row>
    <row r="700" spans="2:15" x14ac:dyDescent="0.25">
      <c r="B700" t="s">
        <v>8219</v>
      </c>
      <c r="C700">
        <v>46</v>
      </c>
      <c r="H700" t="s">
        <v>8221</v>
      </c>
      <c r="I700">
        <v>2</v>
      </c>
      <c r="N700" t="s">
        <v>8221</v>
      </c>
      <c r="O700">
        <v>2</v>
      </c>
    </row>
    <row r="701" spans="2:15" x14ac:dyDescent="0.25">
      <c r="B701" t="s">
        <v>8219</v>
      </c>
      <c r="C701">
        <v>284</v>
      </c>
      <c r="H701" t="s">
        <v>8221</v>
      </c>
      <c r="I701">
        <v>0</v>
      </c>
      <c r="N701" t="s">
        <v>8221</v>
      </c>
      <c r="O701">
        <v>0</v>
      </c>
    </row>
    <row r="702" spans="2:15" x14ac:dyDescent="0.25">
      <c r="B702" t="s">
        <v>8219</v>
      </c>
      <c r="C702">
        <v>98</v>
      </c>
      <c r="H702" t="s">
        <v>8221</v>
      </c>
      <c r="I702">
        <v>1</v>
      </c>
      <c r="N702" t="s">
        <v>8221</v>
      </c>
      <c r="O702">
        <v>1</v>
      </c>
    </row>
    <row r="703" spans="2:15" x14ac:dyDescent="0.25">
      <c r="B703" t="s">
        <v>8219</v>
      </c>
      <c r="C703">
        <v>56</v>
      </c>
      <c r="H703" t="s">
        <v>8221</v>
      </c>
      <c r="I703">
        <v>17</v>
      </c>
      <c r="N703" t="s">
        <v>8221</v>
      </c>
      <c r="O703">
        <v>17</v>
      </c>
    </row>
    <row r="704" spans="2:15" x14ac:dyDescent="0.25">
      <c r="B704" t="s">
        <v>8219</v>
      </c>
      <c r="C704">
        <v>32</v>
      </c>
      <c r="H704" t="s">
        <v>8221</v>
      </c>
      <c r="I704">
        <v>2</v>
      </c>
      <c r="N704" t="s">
        <v>8221</v>
      </c>
      <c r="O704">
        <v>2</v>
      </c>
    </row>
    <row r="705" spans="2:15" x14ac:dyDescent="0.25">
      <c r="B705" t="s">
        <v>8219</v>
      </c>
      <c r="C705">
        <v>30</v>
      </c>
      <c r="H705" t="s">
        <v>8221</v>
      </c>
      <c r="I705">
        <v>3</v>
      </c>
      <c r="N705" t="s">
        <v>8221</v>
      </c>
      <c r="O705">
        <v>3</v>
      </c>
    </row>
    <row r="706" spans="2:15" x14ac:dyDescent="0.25">
      <c r="B706" t="s">
        <v>8219</v>
      </c>
      <c r="C706">
        <v>70</v>
      </c>
      <c r="H706" t="s">
        <v>8221</v>
      </c>
      <c r="I706">
        <v>41</v>
      </c>
      <c r="N706" t="s">
        <v>8221</v>
      </c>
      <c r="O706">
        <v>41</v>
      </c>
    </row>
    <row r="707" spans="2:15" x14ac:dyDescent="0.25">
      <c r="B707" t="s">
        <v>8219</v>
      </c>
      <c r="C707">
        <v>44</v>
      </c>
      <c r="H707" t="s">
        <v>8221</v>
      </c>
      <c r="I707">
        <v>2</v>
      </c>
      <c r="N707" t="s">
        <v>8221</v>
      </c>
      <c r="O707">
        <v>2</v>
      </c>
    </row>
    <row r="708" spans="2:15" x14ac:dyDescent="0.25">
      <c r="B708" t="s">
        <v>8219</v>
      </c>
      <c r="C708">
        <v>92</v>
      </c>
      <c r="H708" t="s">
        <v>8221</v>
      </c>
      <c r="I708">
        <v>3</v>
      </c>
      <c r="N708" t="s">
        <v>8221</v>
      </c>
      <c r="O708">
        <v>3</v>
      </c>
    </row>
    <row r="709" spans="2:15" x14ac:dyDescent="0.25">
      <c r="B709" t="s">
        <v>8219</v>
      </c>
      <c r="C709">
        <v>205</v>
      </c>
      <c r="H709" t="s">
        <v>8221</v>
      </c>
      <c r="I709">
        <v>8</v>
      </c>
      <c r="N709" t="s">
        <v>8221</v>
      </c>
      <c r="O709">
        <v>8</v>
      </c>
    </row>
    <row r="710" spans="2:15" x14ac:dyDescent="0.25">
      <c r="B710" t="s">
        <v>8219</v>
      </c>
      <c r="C710">
        <v>23</v>
      </c>
      <c r="H710" t="s">
        <v>8221</v>
      </c>
      <c r="I710">
        <v>0</v>
      </c>
      <c r="N710" t="s">
        <v>8221</v>
      </c>
      <c r="O710">
        <v>0</v>
      </c>
    </row>
    <row r="711" spans="2:15" x14ac:dyDescent="0.25">
      <c r="B711" t="s">
        <v>8219</v>
      </c>
      <c r="C711">
        <v>4</v>
      </c>
      <c r="H711" t="s">
        <v>8221</v>
      </c>
      <c r="I711">
        <v>1</v>
      </c>
      <c r="N711" t="s">
        <v>8221</v>
      </c>
      <c r="O711">
        <v>1</v>
      </c>
    </row>
    <row r="712" spans="2:15" x14ac:dyDescent="0.25">
      <c r="B712" t="s">
        <v>8219</v>
      </c>
      <c r="C712">
        <v>112</v>
      </c>
      <c r="H712" t="s">
        <v>8221</v>
      </c>
      <c r="I712">
        <v>3</v>
      </c>
      <c r="N712" t="s">
        <v>8221</v>
      </c>
      <c r="O712">
        <v>3</v>
      </c>
    </row>
    <row r="713" spans="2:15" x14ac:dyDescent="0.25">
      <c r="B713" t="s">
        <v>8219</v>
      </c>
      <c r="C713">
        <v>27</v>
      </c>
      <c r="H713" t="s">
        <v>8221</v>
      </c>
      <c r="I713">
        <v>4</v>
      </c>
      <c r="N713" t="s">
        <v>8221</v>
      </c>
      <c r="O713">
        <v>4</v>
      </c>
    </row>
    <row r="714" spans="2:15" x14ac:dyDescent="0.25">
      <c r="B714" t="s">
        <v>8219</v>
      </c>
      <c r="C714">
        <v>11</v>
      </c>
      <c r="H714" t="s">
        <v>8221</v>
      </c>
      <c r="I714">
        <v>9</v>
      </c>
      <c r="N714" t="s">
        <v>8221</v>
      </c>
      <c r="O714">
        <v>9</v>
      </c>
    </row>
    <row r="715" spans="2:15" x14ac:dyDescent="0.25">
      <c r="B715" t="s">
        <v>8219</v>
      </c>
      <c r="C715">
        <v>26</v>
      </c>
      <c r="H715" t="s">
        <v>8221</v>
      </c>
      <c r="I715">
        <v>16</v>
      </c>
      <c r="N715" t="s">
        <v>8221</v>
      </c>
      <c r="O715">
        <v>16</v>
      </c>
    </row>
    <row r="716" spans="2:15" x14ac:dyDescent="0.25">
      <c r="B716" t="s">
        <v>8219</v>
      </c>
      <c r="C716">
        <v>77</v>
      </c>
      <c r="H716" t="s">
        <v>8221</v>
      </c>
      <c r="I716">
        <v>1</v>
      </c>
      <c r="N716" t="s">
        <v>8221</v>
      </c>
      <c r="O716">
        <v>1</v>
      </c>
    </row>
    <row r="717" spans="2:15" x14ac:dyDescent="0.25">
      <c r="B717" t="s">
        <v>8219</v>
      </c>
      <c r="C717">
        <v>136</v>
      </c>
      <c r="H717" t="s">
        <v>8221</v>
      </c>
      <c r="I717">
        <v>7</v>
      </c>
      <c r="N717" t="s">
        <v>8221</v>
      </c>
      <c r="O717">
        <v>7</v>
      </c>
    </row>
    <row r="718" spans="2:15" x14ac:dyDescent="0.25">
      <c r="B718" t="s">
        <v>8219</v>
      </c>
      <c r="C718">
        <v>157</v>
      </c>
      <c r="H718" t="s">
        <v>8221</v>
      </c>
      <c r="I718">
        <v>0</v>
      </c>
      <c r="N718" t="s">
        <v>8221</v>
      </c>
      <c r="O718">
        <v>0</v>
      </c>
    </row>
    <row r="719" spans="2:15" x14ac:dyDescent="0.25">
      <c r="B719" t="s">
        <v>8219</v>
      </c>
      <c r="C719">
        <v>158</v>
      </c>
      <c r="H719" t="s">
        <v>8221</v>
      </c>
      <c r="I719">
        <v>0</v>
      </c>
      <c r="N719" t="s">
        <v>8221</v>
      </c>
      <c r="O719">
        <v>0</v>
      </c>
    </row>
    <row r="720" spans="2:15" x14ac:dyDescent="0.25">
      <c r="B720" t="s">
        <v>8219</v>
      </c>
      <c r="C720">
        <v>27</v>
      </c>
      <c r="H720" t="s">
        <v>8221</v>
      </c>
      <c r="I720">
        <v>0</v>
      </c>
      <c r="N720" t="s">
        <v>8221</v>
      </c>
      <c r="O720">
        <v>0</v>
      </c>
    </row>
    <row r="721" spans="2:15" x14ac:dyDescent="0.25">
      <c r="B721" t="s">
        <v>8219</v>
      </c>
      <c r="C721">
        <v>23</v>
      </c>
      <c r="H721" t="s">
        <v>8221</v>
      </c>
      <c r="I721">
        <v>0</v>
      </c>
      <c r="N721" t="s">
        <v>8221</v>
      </c>
      <c r="O721">
        <v>0</v>
      </c>
    </row>
    <row r="722" spans="2:15" x14ac:dyDescent="0.25">
      <c r="B722" t="s">
        <v>8219</v>
      </c>
      <c r="C722">
        <v>17</v>
      </c>
      <c r="H722" t="s">
        <v>8221</v>
      </c>
      <c r="I722">
        <v>0</v>
      </c>
      <c r="N722" t="s">
        <v>8221</v>
      </c>
      <c r="O722">
        <v>0</v>
      </c>
    </row>
    <row r="723" spans="2:15" x14ac:dyDescent="0.25">
      <c r="B723" t="s">
        <v>8219</v>
      </c>
      <c r="C723">
        <v>37</v>
      </c>
      <c r="H723" t="s">
        <v>8221</v>
      </c>
      <c r="I723">
        <v>1</v>
      </c>
      <c r="N723" t="s">
        <v>8221</v>
      </c>
      <c r="O723">
        <v>1</v>
      </c>
    </row>
    <row r="724" spans="2:15" x14ac:dyDescent="0.25">
      <c r="B724" t="s">
        <v>8219</v>
      </c>
      <c r="C724">
        <v>65</v>
      </c>
      <c r="H724" t="s">
        <v>8221</v>
      </c>
      <c r="I724">
        <v>2</v>
      </c>
      <c r="N724" t="s">
        <v>8221</v>
      </c>
      <c r="O724">
        <v>2</v>
      </c>
    </row>
    <row r="725" spans="2:15" x14ac:dyDescent="0.25">
      <c r="B725" t="s">
        <v>8219</v>
      </c>
      <c r="C725">
        <v>18</v>
      </c>
      <c r="H725" t="s">
        <v>8221</v>
      </c>
      <c r="I725">
        <v>1</v>
      </c>
      <c r="N725" t="s">
        <v>8221</v>
      </c>
      <c r="O725">
        <v>1</v>
      </c>
    </row>
    <row r="726" spans="2:15" x14ac:dyDescent="0.25">
      <c r="B726" t="s">
        <v>8219</v>
      </c>
      <c r="C726">
        <v>25</v>
      </c>
      <c r="H726" t="s">
        <v>8221</v>
      </c>
      <c r="I726">
        <v>15</v>
      </c>
      <c r="N726" t="s">
        <v>8221</v>
      </c>
      <c r="O726">
        <v>15</v>
      </c>
    </row>
    <row r="727" spans="2:15" x14ac:dyDescent="0.25">
      <c r="B727" t="s">
        <v>8219</v>
      </c>
      <c r="C727">
        <v>104</v>
      </c>
      <c r="H727" t="s">
        <v>8221</v>
      </c>
      <c r="I727">
        <v>1</v>
      </c>
      <c r="N727" t="s">
        <v>8221</v>
      </c>
      <c r="O727">
        <v>1</v>
      </c>
    </row>
    <row r="728" spans="2:15" x14ac:dyDescent="0.25">
      <c r="B728" t="s">
        <v>8219</v>
      </c>
      <c r="C728">
        <v>108</v>
      </c>
      <c r="H728" t="s">
        <v>8221</v>
      </c>
      <c r="I728">
        <v>1</v>
      </c>
      <c r="N728" t="s">
        <v>8221</v>
      </c>
      <c r="O728">
        <v>1</v>
      </c>
    </row>
    <row r="729" spans="2:15" x14ac:dyDescent="0.25">
      <c r="B729" t="s">
        <v>8219</v>
      </c>
      <c r="C729">
        <v>38</v>
      </c>
      <c r="H729" t="s">
        <v>8221</v>
      </c>
      <c r="I729">
        <v>0</v>
      </c>
      <c r="N729" t="s">
        <v>8221</v>
      </c>
      <c r="O729">
        <v>0</v>
      </c>
    </row>
    <row r="730" spans="2:15" x14ac:dyDescent="0.25">
      <c r="B730" t="s">
        <v>8219</v>
      </c>
      <c r="C730">
        <v>88</v>
      </c>
      <c r="H730" t="s">
        <v>8221</v>
      </c>
      <c r="I730">
        <v>39</v>
      </c>
      <c r="N730" t="s">
        <v>8221</v>
      </c>
      <c r="O730">
        <v>39</v>
      </c>
    </row>
    <row r="731" spans="2:15" x14ac:dyDescent="0.25">
      <c r="B731" t="s">
        <v>8219</v>
      </c>
      <c r="C731">
        <v>82</v>
      </c>
      <c r="H731" t="s">
        <v>8221</v>
      </c>
      <c r="I731">
        <v>103</v>
      </c>
      <c r="N731" t="s">
        <v>8221</v>
      </c>
      <c r="O731">
        <v>103</v>
      </c>
    </row>
    <row r="732" spans="2:15" x14ac:dyDescent="0.25">
      <c r="B732" t="s">
        <v>8219</v>
      </c>
      <c r="C732">
        <v>126</v>
      </c>
      <c r="H732" t="s">
        <v>8221</v>
      </c>
      <c r="I732">
        <v>0</v>
      </c>
      <c r="N732" t="s">
        <v>8221</v>
      </c>
      <c r="O732">
        <v>0</v>
      </c>
    </row>
    <row r="733" spans="2:15" x14ac:dyDescent="0.25">
      <c r="B733" t="s">
        <v>8219</v>
      </c>
      <c r="C733">
        <v>133</v>
      </c>
      <c r="H733" t="s">
        <v>8221</v>
      </c>
      <c r="I733">
        <v>39</v>
      </c>
      <c r="N733" t="s">
        <v>8221</v>
      </c>
      <c r="O733">
        <v>39</v>
      </c>
    </row>
    <row r="734" spans="2:15" x14ac:dyDescent="0.25">
      <c r="B734" t="s">
        <v>8219</v>
      </c>
      <c r="C734">
        <v>47</v>
      </c>
      <c r="H734" t="s">
        <v>8221</v>
      </c>
      <c r="I734">
        <v>15</v>
      </c>
      <c r="N734" t="s">
        <v>8221</v>
      </c>
      <c r="O734">
        <v>15</v>
      </c>
    </row>
    <row r="735" spans="2:15" x14ac:dyDescent="0.25">
      <c r="B735" t="s">
        <v>8219</v>
      </c>
      <c r="C735">
        <v>58</v>
      </c>
      <c r="H735" t="s">
        <v>8221</v>
      </c>
      <c r="I735">
        <v>22</v>
      </c>
      <c r="N735" t="s">
        <v>8221</v>
      </c>
      <c r="O735">
        <v>22</v>
      </c>
    </row>
    <row r="736" spans="2:15" x14ac:dyDescent="0.25">
      <c r="B736" t="s">
        <v>8219</v>
      </c>
      <c r="C736">
        <v>32</v>
      </c>
      <c r="H736" t="s">
        <v>8221</v>
      </c>
      <c r="I736">
        <v>92</v>
      </c>
      <c r="N736" t="s">
        <v>8221</v>
      </c>
      <c r="O736">
        <v>92</v>
      </c>
    </row>
    <row r="737" spans="2:15" x14ac:dyDescent="0.25">
      <c r="B737" t="s">
        <v>8219</v>
      </c>
      <c r="C737">
        <v>37</v>
      </c>
      <c r="H737" t="s">
        <v>8221</v>
      </c>
      <c r="I737">
        <v>25</v>
      </c>
      <c r="N737" t="s">
        <v>8221</v>
      </c>
      <c r="O737">
        <v>25</v>
      </c>
    </row>
    <row r="738" spans="2:15" x14ac:dyDescent="0.25">
      <c r="B738" t="s">
        <v>8219</v>
      </c>
      <c r="C738">
        <v>87</v>
      </c>
      <c r="H738" t="s">
        <v>8221</v>
      </c>
      <c r="I738">
        <v>19</v>
      </c>
      <c r="N738" t="s">
        <v>8221</v>
      </c>
      <c r="O738">
        <v>19</v>
      </c>
    </row>
    <row r="739" spans="2:15" x14ac:dyDescent="0.25">
      <c r="B739" t="s">
        <v>8219</v>
      </c>
      <c r="C739">
        <v>15</v>
      </c>
      <c r="H739" t="s">
        <v>8221</v>
      </c>
      <c r="I739">
        <v>19</v>
      </c>
      <c r="N739" t="s">
        <v>8221</v>
      </c>
      <c r="O739">
        <v>19</v>
      </c>
    </row>
    <row r="740" spans="2:15" x14ac:dyDescent="0.25">
      <c r="B740" t="s">
        <v>8219</v>
      </c>
      <c r="C740">
        <v>27</v>
      </c>
      <c r="H740" t="s">
        <v>8221</v>
      </c>
      <c r="I740">
        <v>13</v>
      </c>
      <c r="N740" t="s">
        <v>8221</v>
      </c>
      <c r="O740">
        <v>13</v>
      </c>
    </row>
    <row r="741" spans="2:15" x14ac:dyDescent="0.25">
      <c r="B741" t="s">
        <v>8219</v>
      </c>
      <c r="C741">
        <v>19</v>
      </c>
      <c r="H741" t="s">
        <v>8221</v>
      </c>
      <c r="I741">
        <v>124</v>
      </c>
      <c r="N741" t="s">
        <v>8221</v>
      </c>
      <c r="O741">
        <v>124</v>
      </c>
    </row>
    <row r="742" spans="2:15" x14ac:dyDescent="0.25">
      <c r="B742" t="s">
        <v>8219</v>
      </c>
      <c r="C742">
        <v>17</v>
      </c>
      <c r="H742" t="s">
        <v>8221</v>
      </c>
      <c r="I742">
        <v>4</v>
      </c>
      <c r="N742" t="s">
        <v>8221</v>
      </c>
      <c r="O742">
        <v>4</v>
      </c>
    </row>
    <row r="743" spans="2:15" x14ac:dyDescent="0.25">
      <c r="B743" t="s">
        <v>8219</v>
      </c>
      <c r="C743">
        <v>26</v>
      </c>
      <c r="H743" t="s">
        <v>8221</v>
      </c>
      <c r="I743">
        <v>10</v>
      </c>
      <c r="N743" t="s">
        <v>8221</v>
      </c>
      <c r="O743">
        <v>10</v>
      </c>
    </row>
    <row r="744" spans="2:15" x14ac:dyDescent="0.25">
      <c r="B744" t="s">
        <v>8219</v>
      </c>
      <c r="C744">
        <v>28</v>
      </c>
      <c r="H744" t="s">
        <v>8221</v>
      </c>
      <c r="I744">
        <v>15</v>
      </c>
      <c r="N744" t="s">
        <v>8221</v>
      </c>
      <c r="O744">
        <v>15</v>
      </c>
    </row>
    <row r="745" spans="2:15" x14ac:dyDescent="0.25">
      <c r="B745" t="s">
        <v>8219</v>
      </c>
      <c r="C745">
        <v>37</v>
      </c>
      <c r="H745" t="s">
        <v>8221</v>
      </c>
      <c r="I745">
        <v>38</v>
      </c>
      <c r="N745" t="s">
        <v>8221</v>
      </c>
      <c r="O745">
        <v>38</v>
      </c>
    </row>
    <row r="746" spans="2:15" x14ac:dyDescent="0.25">
      <c r="B746" t="s">
        <v>8219</v>
      </c>
      <c r="C746">
        <v>128</v>
      </c>
      <c r="H746" t="s">
        <v>8221</v>
      </c>
      <c r="I746">
        <v>152</v>
      </c>
      <c r="N746" t="s">
        <v>8221</v>
      </c>
      <c r="O746">
        <v>152</v>
      </c>
    </row>
    <row r="747" spans="2:15" x14ac:dyDescent="0.25">
      <c r="B747" t="s">
        <v>8219</v>
      </c>
      <c r="C747">
        <v>10</v>
      </c>
      <c r="H747" t="s">
        <v>8221</v>
      </c>
      <c r="I747">
        <v>24</v>
      </c>
      <c r="N747" t="s">
        <v>8221</v>
      </c>
      <c r="O747">
        <v>24</v>
      </c>
    </row>
    <row r="748" spans="2:15" x14ac:dyDescent="0.25">
      <c r="B748" t="s">
        <v>8219</v>
      </c>
      <c r="C748">
        <v>83</v>
      </c>
      <c r="H748" t="s">
        <v>8221</v>
      </c>
      <c r="I748">
        <v>76</v>
      </c>
      <c r="N748" t="s">
        <v>8221</v>
      </c>
      <c r="O748">
        <v>76</v>
      </c>
    </row>
    <row r="749" spans="2:15" x14ac:dyDescent="0.25">
      <c r="B749" t="s">
        <v>8219</v>
      </c>
      <c r="C749">
        <v>46</v>
      </c>
      <c r="H749" t="s">
        <v>8221</v>
      </c>
      <c r="I749">
        <v>185</v>
      </c>
      <c r="N749" t="s">
        <v>8221</v>
      </c>
      <c r="O749">
        <v>185</v>
      </c>
    </row>
    <row r="750" spans="2:15" x14ac:dyDescent="0.25">
      <c r="B750" t="s">
        <v>8219</v>
      </c>
      <c r="C750">
        <v>90</v>
      </c>
      <c r="H750" t="s">
        <v>8221</v>
      </c>
      <c r="I750">
        <v>33</v>
      </c>
      <c r="N750" t="s">
        <v>8221</v>
      </c>
      <c r="O750">
        <v>33</v>
      </c>
    </row>
    <row r="751" spans="2:15" x14ac:dyDescent="0.25">
      <c r="B751" t="s">
        <v>8219</v>
      </c>
      <c r="C751">
        <v>81</v>
      </c>
      <c r="H751" t="s">
        <v>8221</v>
      </c>
      <c r="I751">
        <v>108</v>
      </c>
      <c r="N751" t="s">
        <v>8221</v>
      </c>
      <c r="O751">
        <v>108</v>
      </c>
    </row>
    <row r="752" spans="2:15" x14ac:dyDescent="0.25">
      <c r="B752" t="s">
        <v>8219</v>
      </c>
      <c r="C752">
        <v>32</v>
      </c>
      <c r="H752" t="s">
        <v>8221</v>
      </c>
      <c r="I752">
        <v>29</v>
      </c>
      <c r="N752" t="s">
        <v>8221</v>
      </c>
      <c r="O752">
        <v>29</v>
      </c>
    </row>
    <row r="753" spans="2:15" x14ac:dyDescent="0.25">
      <c r="B753" t="s">
        <v>8219</v>
      </c>
      <c r="C753">
        <v>20</v>
      </c>
      <c r="H753" t="s">
        <v>8221</v>
      </c>
      <c r="I753">
        <v>24</v>
      </c>
      <c r="N753" t="s">
        <v>8221</v>
      </c>
      <c r="O753">
        <v>24</v>
      </c>
    </row>
    <row r="754" spans="2:15" x14ac:dyDescent="0.25">
      <c r="B754" t="s">
        <v>8219</v>
      </c>
      <c r="C754">
        <v>70</v>
      </c>
      <c r="H754" t="s">
        <v>8221</v>
      </c>
      <c r="I754">
        <v>4</v>
      </c>
      <c r="N754" t="s">
        <v>8221</v>
      </c>
      <c r="O754">
        <v>4</v>
      </c>
    </row>
    <row r="755" spans="2:15" x14ac:dyDescent="0.25">
      <c r="B755" t="s">
        <v>8219</v>
      </c>
      <c r="C755">
        <v>168</v>
      </c>
      <c r="H755" t="s">
        <v>8221</v>
      </c>
      <c r="I755">
        <v>4</v>
      </c>
      <c r="N755" t="s">
        <v>8221</v>
      </c>
      <c r="O755">
        <v>4</v>
      </c>
    </row>
    <row r="756" spans="2:15" x14ac:dyDescent="0.25">
      <c r="B756" t="s">
        <v>8219</v>
      </c>
      <c r="C756">
        <v>34</v>
      </c>
      <c r="H756" t="s">
        <v>8221</v>
      </c>
      <c r="I756">
        <v>15</v>
      </c>
      <c r="N756" t="s">
        <v>8221</v>
      </c>
      <c r="O756">
        <v>15</v>
      </c>
    </row>
    <row r="757" spans="2:15" x14ac:dyDescent="0.25">
      <c r="B757" t="s">
        <v>8219</v>
      </c>
      <c r="C757">
        <v>48</v>
      </c>
      <c r="H757" t="s">
        <v>8221</v>
      </c>
      <c r="I757">
        <v>4</v>
      </c>
      <c r="N757" t="s">
        <v>8221</v>
      </c>
      <c r="O757">
        <v>4</v>
      </c>
    </row>
    <row r="758" spans="2:15" x14ac:dyDescent="0.25">
      <c r="B758" t="s">
        <v>8219</v>
      </c>
      <c r="C758">
        <v>48</v>
      </c>
      <c r="H758" t="s">
        <v>8221</v>
      </c>
      <c r="I758">
        <v>139</v>
      </c>
      <c r="N758" t="s">
        <v>8221</v>
      </c>
      <c r="O758">
        <v>139</v>
      </c>
    </row>
    <row r="759" spans="2:15" x14ac:dyDescent="0.25">
      <c r="B759" t="s">
        <v>8219</v>
      </c>
      <c r="C759">
        <v>221</v>
      </c>
      <c r="H759" t="s">
        <v>8221</v>
      </c>
      <c r="I759">
        <v>2</v>
      </c>
      <c r="N759" t="s">
        <v>8221</v>
      </c>
      <c r="O759">
        <v>2</v>
      </c>
    </row>
    <row r="760" spans="2:15" x14ac:dyDescent="0.25">
      <c r="B760" t="s">
        <v>8219</v>
      </c>
      <c r="C760">
        <v>107</v>
      </c>
      <c r="H760" t="s">
        <v>8221</v>
      </c>
      <c r="I760">
        <v>18</v>
      </c>
      <c r="N760" t="s">
        <v>8221</v>
      </c>
      <c r="O760">
        <v>18</v>
      </c>
    </row>
    <row r="761" spans="2:15" x14ac:dyDescent="0.25">
      <c r="B761" t="s">
        <v>8219</v>
      </c>
      <c r="C761">
        <v>45</v>
      </c>
      <c r="H761" t="s">
        <v>8221</v>
      </c>
      <c r="I761">
        <v>81</v>
      </c>
      <c r="N761" t="s">
        <v>8221</v>
      </c>
      <c r="O761">
        <v>81</v>
      </c>
    </row>
    <row r="762" spans="2:15" x14ac:dyDescent="0.25">
      <c r="B762" t="s">
        <v>8219</v>
      </c>
      <c r="C762">
        <v>36</v>
      </c>
      <c r="H762" t="s">
        <v>8221</v>
      </c>
      <c r="I762">
        <v>86</v>
      </c>
      <c r="N762" t="s">
        <v>8221</v>
      </c>
      <c r="O762">
        <v>86</v>
      </c>
    </row>
    <row r="763" spans="2:15" x14ac:dyDescent="0.25">
      <c r="B763" t="s">
        <v>8219</v>
      </c>
      <c r="C763">
        <v>101</v>
      </c>
      <c r="H763" t="s">
        <v>8221</v>
      </c>
      <c r="I763">
        <v>140</v>
      </c>
      <c r="N763" t="s">
        <v>8221</v>
      </c>
      <c r="O763">
        <v>140</v>
      </c>
    </row>
    <row r="764" spans="2:15" x14ac:dyDescent="0.25">
      <c r="B764" t="s">
        <v>8219</v>
      </c>
      <c r="C764">
        <v>62</v>
      </c>
      <c r="H764" t="s">
        <v>8221</v>
      </c>
      <c r="I764">
        <v>37</v>
      </c>
      <c r="N764" t="s">
        <v>8221</v>
      </c>
      <c r="O764">
        <v>37</v>
      </c>
    </row>
    <row r="765" spans="2:15" x14ac:dyDescent="0.25">
      <c r="B765" t="s">
        <v>8219</v>
      </c>
      <c r="C765">
        <v>32</v>
      </c>
      <c r="H765" t="s">
        <v>8221</v>
      </c>
      <c r="I765">
        <v>6</v>
      </c>
      <c r="N765" t="s">
        <v>8221</v>
      </c>
      <c r="O765">
        <v>6</v>
      </c>
    </row>
    <row r="766" spans="2:15" x14ac:dyDescent="0.25">
      <c r="B766" t="s">
        <v>8219</v>
      </c>
      <c r="C766">
        <v>89</v>
      </c>
      <c r="H766" t="s">
        <v>8221</v>
      </c>
      <c r="I766">
        <v>113</v>
      </c>
      <c r="N766" t="s">
        <v>8221</v>
      </c>
      <c r="O766">
        <v>113</v>
      </c>
    </row>
    <row r="767" spans="2:15" x14ac:dyDescent="0.25">
      <c r="B767" t="s">
        <v>8219</v>
      </c>
      <c r="C767">
        <v>93</v>
      </c>
      <c r="H767" t="s">
        <v>8221</v>
      </c>
      <c r="I767">
        <v>37</v>
      </c>
      <c r="N767" t="s">
        <v>8221</v>
      </c>
      <c r="O767">
        <v>37</v>
      </c>
    </row>
    <row r="768" spans="2:15" x14ac:dyDescent="0.25">
      <c r="B768" t="s">
        <v>8219</v>
      </c>
      <c r="C768">
        <v>98</v>
      </c>
      <c r="H768" t="s">
        <v>8221</v>
      </c>
      <c r="I768">
        <v>18</v>
      </c>
      <c r="N768" t="s">
        <v>8221</v>
      </c>
      <c r="O768">
        <v>18</v>
      </c>
    </row>
    <row r="769" spans="2:15" x14ac:dyDescent="0.25">
      <c r="B769" t="s">
        <v>8219</v>
      </c>
      <c r="C769">
        <v>82</v>
      </c>
      <c r="H769" t="s">
        <v>8221</v>
      </c>
      <c r="I769">
        <v>75</v>
      </c>
      <c r="N769" t="s">
        <v>8221</v>
      </c>
      <c r="O769">
        <v>75</v>
      </c>
    </row>
    <row r="770" spans="2:15" x14ac:dyDescent="0.25">
      <c r="B770" t="s">
        <v>8219</v>
      </c>
      <c r="C770">
        <v>116</v>
      </c>
      <c r="H770" t="s">
        <v>8221</v>
      </c>
      <c r="I770">
        <v>52</v>
      </c>
      <c r="N770" t="s">
        <v>8221</v>
      </c>
      <c r="O770">
        <v>52</v>
      </c>
    </row>
    <row r="771" spans="2:15" x14ac:dyDescent="0.25">
      <c r="B771" t="s">
        <v>8219</v>
      </c>
      <c r="C771">
        <v>52</v>
      </c>
      <c r="H771" t="s">
        <v>8221</v>
      </c>
      <c r="I771">
        <v>122</v>
      </c>
      <c r="N771" t="s">
        <v>8221</v>
      </c>
      <c r="O771">
        <v>122</v>
      </c>
    </row>
    <row r="772" spans="2:15" x14ac:dyDescent="0.25">
      <c r="B772" t="s">
        <v>8219</v>
      </c>
      <c r="C772">
        <v>23</v>
      </c>
      <c r="H772" t="s">
        <v>8221</v>
      </c>
      <c r="I772">
        <v>8</v>
      </c>
      <c r="N772" t="s">
        <v>8221</v>
      </c>
      <c r="O772">
        <v>8</v>
      </c>
    </row>
    <row r="773" spans="2:15" x14ac:dyDescent="0.25">
      <c r="B773" t="s">
        <v>8219</v>
      </c>
      <c r="C773">
        <v>77</v>
      </c>
      <c r="H773" t="s">
        <v>8221</v>
      </c>
      <c r="I773">
        <v>8</v>
      </c>
      <c r="N773" t="s">
        <v>8221</v>
      </c>
      <c r="O773">
        <v>8</v>
      </c>
    </row>
    <row r="774" spans="2:15" x14ac:dyDescent="0.25">
      <c r="B774" t="s">
        <v>8219</v>
      </c>
      <c r="C774">
        <v>49</v>
      </c>
      <c r="H774" t="s">
        <v>8221</v>
      </c>
      <c r="I774">
        <v>96</v>
      </c>
      <c r="N774" t="s">
        <v>8221</v>
      </c>
      <c r="O774">
        <v>96</v>
      </c>
    </row>
    <row r="775" spans="2:15" x14ac:dyDescent="0.25">
      <c r="B775" t="s">
        <v>8219</v>
      </c>
      <c r="C775">
        <v>59</v>
      </c>
      <c r="H775" t="s">
        <v>8221</v>
      </c>
      <c r="I775">
        <v>9</v>
      </c>
      <c r="N775" t="s">
        <v>8221</v>
      </c>
      <c r="O775">
        <v>9</v>
      </c>
    </row>
    <row r="776" spans="2:15" x14ac:dyDescent="0.25">
      <c r="B776" t="s">
        <v>8219</v>
      </c>
      <c r="C776">
        <v>113</v>
      </c>
      <c r="H776" t="s">
        <v>8221</v>
      </c>
      <c r="I776">
        <v>2</v>
      </c>
      <c r="N776" t="s">
        <v>8221</v>
      </c>
      <c r="O776">
        <v>2</v>
      </c>
    </row>
    <row r="777" spans="2:15" x14ac:dyDescent="0.25">
      <c r="B777" t="s">
        <v>8219</v>
      </c>
      <c r="C777">
        <v>34</v>
      </c>
      <c r="H777" t="s">
        <v>8221</v>
      </c>
      <c r="I777">
        <v>26</v>
      </c>
      <c r="N777" t="s">
        <v>8221</v>
      </c>
      <c r="O777">
        <v>26</v>
      </c>
    </row>
    <row r="778" spans="2:15" x14ac:dyDescent="0.25">
      <c r="B778" t="s">
        <v>8219</v>
      </c>
      <c r="C778">
        <v>42</v>
      </c>
      <c r="H778" t="s">
        <v>8221</v>
      </c>
      <c r="I778">
        <v>23</v>
      </c>
      <c r="N778" t="s">
        <v>8221</v>
      </c>
      <c r="O778">
        <v>23</v>
      </c>
    </row>
    <row r="779" spans="2:15" x14ac:dyDescent="0.25">
      <c r="B779" t="s">
        <v>8219</v>
      </c>
      <c r="C779">
        <v>42</v>
      </c>
      <c r="H779" t="s">
        <v>8221</v>
      </c>
      <c r="I779">
        <v>0</v>
      </c>
      <c r="N779" t="s">
        <v>8221</v>
      </c>
      <c r="O779">
        <v>0</v>
      </c>
    </row>
    <row r="780" spans="2:15" x14ac:dyDescent="0.25">
      <c r="B780" t="s">
        <v>8219</v>
      </c>
      <c r="C780">
        <v>49</v>
      </c>
      <c r="H780" t="s">
        <v>8221</v>
      </c>
      <c r="I780">
        <v>140</v>
      </c>
      <c r="N780" t="s">
        <v>8221</v>
      </c>
      <c r="O780">
        <v>140</v>
      </c>
    </row>
    <row r="781" spans="2:15" x14ac:dyDescent="0.25">
      <c r="B781" t="s">
        <v>8219</v>
      </c>
      <c r="C781">
        <v>56</v>
      </c>
      <c r="H781" t="s">
        <v>8221</v>
      </c>
      <c r="I781">
        <v>0</v>
      </c>
      <c r="N781" t="s">
        <v>8221</v>
      </c>
      <c r="O781">
        <v>0</v>
      </c>
    </row>
    <row r="782" spans="2:15" x14ac:dyDescent="0.25">
      <c r="B782" t="s">
        <v>8219</v>
      </c>
      <c r="C782">
        <v>25</v>
      </c>
      <c r="H782" t="s">
        <v>8221</v>
      </c>
      <c r="I782">
        <v>6</v>
      </c>
      <c r="N782" t="s">
        <v>8221</v>
      </c>
      <c r="O782">
        <v>6</v>
      </c>
    </row>
    <row r="783" spans="2:15" x14ac:dyDescent="0.25">
      <c r="B783" t="s">
        <v>8219</v>
      </c>
      <c r="C783">
        <v>52</v>
      </c>
      <c r="H783" t="s">
        <v>8221</v>
      </c>
      <c r="I783">
        <v>100</v>
      </c>
      <c r="N783" t="s">
        <v>8221</v>
      </c>
      <c r="O783">
        <v>100</v>
      </c>
    </row>
    <row r="784" spans="2:15" x14ac:dyDescent="0.25">
      <c r="B784" t="s">
        <v>8219</v>
      </c>
      <c r="C784">
        <v>34</v>
      </c>
      <c r="H784" t="s">
        <v>8221</v>
      </c>
      <c r="I784">
        <v>0</v>
      </c>
      <c r="N784" t="s">
        <v>8221</v>
      </c>
      <c r="O784">
        <v>0</v>
      </c>
    </row>
    <row r="785" spans="2:15" x14ac:dyDescent="0.25">
      <c r="B785" t="s">
        <v>8219</v>
      </c>
      <c r="C785">
        <v>67</v>
      </c>
      <c r="H785" t="s">
        <v>8221</v>
      </c>
      <c r="I785">
        <v>4</v>
      </c>
      <c r="N785" t="s">
        <v>8221</v>
      </c>
      <c r="O785">
        <v>4</v>
      </c>
    </row>
    <row r="786" spans="2:15" x14ac:dyDescent="0.25">
      <c r="B786" t="s">
        <v>8219</v>
      </c>
      <c r="C786">
        <v>70</v>
      </c>
      <c r="H786" t="s">
        <v>8221</v>
      </c>
      <c r="I786">
        <v>8</v>
      </c>
      <c r="N786" t="s">
        <v>8221</v>
      </c>
      <c r="O786">
        <v>8</v>
      </c>
    </row>
    <row r="787" spans="2:15" x14ac:dyDescent="0.25">
      <c r="B787" t="s">
        <v>8219</v>
      </c>
      <c r="C787">
        <v>89</v>
      </c>
      <c r="H787" t="s">
        <v>8221</v>
      </c>
      <c r="I787">
        <v>0</v>
      </c>
      <c r="N787" t="s">
        <v>8221</v>
      </c>
      <c r="O787">
        <v>0</v>
      </c>
    </row>
    <row r="788" spans="2:15" x14ac:dyDescent="0.25">
      <c r="B788" t="s">
        <v>8219</v>
      </c>
      <c r="C788">
        <v>107</v>
      </c>
      <c r="H788" t="s">
        <v>8221</v>
      </c>
      <c r="I788">
        <v>16</v>
      </c>
      <c r="N788" t="s">
        <v>8221</v>
      </c>
      <c r="O788">
        <v>16</v>
      </c>
    </row>
    <row r="789" spans="2:15" x14ac:dyDescent="0.25">
      <c r="B789" t="s">
        <v>8219</v>
      </c>
      <c r="C789">
        <v>159</v>
      </c>
      <c r="H789" t="s">
        <v>8221</v>
      </c>
      <c r="I789">
        <v>2</v>
      </c>
      <c r="N789" t="s">
        <v>8221</v>
      </c>
      <c r="O789">
        <v>2</v>
      </c>
    </row>
    <row r="790" spans="2:15" x14ac:dyDescent="0.25">
      <c r="B790" t="s">
        <v>8219</v>
      </c>
      <c r="C790">
        <v>181</v>
      </c>
      <c r="H790" t="s">
        <v>8221</v>
      </c>
      <c r="I790">
        <v>48</v>
      </c>
      <c r="N790" t="s">
        <v>8221</v>
      </c>
      <c r="O790">
        <v>48</v>
      </c>
    </row>
    <row r="791" spans="2:15" x14ac:dyDescent="0.25">
      <c r="B791" t="s">
        <v>8219</v>
      </c>
      <c r="C791">
        <v>131</v>
      </c>
      <c r="H791" t="s">
        <v>8221</v>
      </c>
      <c r="I791">
        <v>2</v>
      </c>
      <c r="N791" t="s">
        <v>8221</v>
      </c>
      <c r="O791">
        <v>2</v>
      </c>
    </row>
    <row r="792" spans="2:15" x14ac:dyDescent="0.25">
      <c r="B792" t="s">
        <v>8219</v>
      </c>
      <c r="C792">
        <v>125</v>
      </c>
      <c r="H792" t="s">
        <v>8221</v>
      </c>
      <c r="I792">
        <v>2</v>
      </c>
      <c r="N792" t="s">
        <v>8221</v>
      </c>
      <c r="O792">
        <v>2</v>
      </c>
    </row>
    <row r="793" spans="2:15" x14ac:dyDescent="0.25">
      <c r="B793" t="s">
        <v>8219</v>
      </c>
      <c r="C793">
        <v>61</v>
      </c>
      <c r="H793" t="s">
        <v>8221</v>
      </c>
      <c r="I793">
        <v>1</v>
      </c>
      <c r="N793" t="s">
        <v>8221</v>
      </c>
      <c r="O793">
        <v>1</v>
      </c>
    </row>
    <row r="794" spans="2:15" x14ac:dyDescent="0.25">
      <c r="B794" t="s">
        <v>8219</v>
      </c>
      <c r="C794">
        <v>90</v>
      </c>
      <c r="H794" t="s">
        <v>8221</v>
      </c>
      <c r="I794">
        <v>17</v>
      </c>
      <c r="N794" t="s">
        <v>8221</v>
      </c>
      <c r="O794">
        <v>17</v>
      </c>
    </row>
    <row r="795" spans="2:15" x14ac:dyDescent="0.25">
      <c r="B795" t="s">
        <v>8219</v>
      </c>
      <c r="C795">
        <v>35</v>
      </c>
      <c r="H795" t="s">
        <v>8221</v>
      </c>
      <c r="I795">
        <v>0</v>
      </c>
      <c r="N795" t="s">
        <v>8221</v>
      </c>
      <c r="O795">
        <v>0</v>
      </c>
    </row>
    <row r="796" spans="2:15" x14ac:dyDescent="0.25">
      <c r="B796" t="s">
        <v>8219</v>
      </c>
      <c r="C796">
        <v>90</v>
      </c>
      <c r="H796" t="s">
        <v>8221</v>
      </c>
      <c r="I796">
        <v>11</v>
      </c>
      <c r="N796" t="s">
        <v>8221</v>
      </c>
      <c r="O796">
        <v>11</v>
      </c>
    </row>
    <row r="797" spans="2:15" x14ac:dyDescent="0.25">
      <c r="B797" t="s">
        <v>8219</v>
      </c>
      <c r="C797">
        <v>4</v>
      </c>
      <c r="H797" t="s">
        <v>8221</v>
      </c>
      <c r="I797">
        <v>95</v>
      </c>
      <c r="N797" t="s">
        <v>8221</v>
      </c>
      <c r="O797">
        <v>95</v>
      </c>
    </row>
    <row r="798" spans="2:15" x14ac:dyDescent="0.25">
      <c r="B798" t="s">
        <v>8219</v>
      </c>
      <c r="C798">
        <v>120</v>
      </c>
      <c r="H798" t="s">
        <v>8221</v>
      </c>
      <c r="I798">
        <v>13</v>
      </c>
      <c r="N798" t="s">
        <v>8221</v>
      </c>
      <c r="O798">
        <v>13</v>
      </c>
    </row>
    <row r="799" spans="2:15" x14ac:dyDescent="0.25">
      <c r="B799" t="s">
        <v>8219</v>
      </c>
      <c r="C799">
        <v>14</v>
      </c>
      <c r="H799" t="s">
        <v>8221</v>
      </c>
      <c r="I799">
        <v>2</v>
      </c>
      <c r="N799" t="s">
        <v>8221</v>
      </c>
      <c r="O799">
        <v>2</v>
      </c>
    </row>
    <row r="800" spans="2:15" x14ac:dyDescent="0.25">
      <c r="B800" t="s">
        <v>8219</v>
      </c>
      <c r="C800">
        <v>27</v>
      </c>
      <c r="H800" t="s">
        <v>8221</v>
      </c>
      <c r="I800">
        <v>2</v>
      </c>
      <c r="N800" t="s">
        <v>8221</v>
      </c>
      <c r="O800">
        <v>2</v>
      </c>
    </row>
    <row r="801" spans="2:15" x14ac:dyDescent="0.25">
      <c r="B801" t="s">
        <v>8219</v>
      </c>
      <c r="C801">
        <v>49</v>
      </c>
      <c r="H801" t="s">
        <v>8221</v>
      </c>
      <c r="I801">
        <v>3</v>
      </c>
      <c r="N801" t="s">
        <v>8221</v>
      </c>
      <c r="O801">
        <v>3</v>
      </c>
    </row>
    <row r="802" spans="2:15" x14ac:dyDescent="0.25">
      <c r="B802" t="s">
        <v>8219</v>
      </c>
      <c r="C802">
        <v>102</v>
      </c>
      <c r="H802" t="s">
        <v>8221</v>
      </c>
      <c r="I802">
        <v>0</v>
      </c>
      <c r="N802" t="s">
        <v>8221</v>
      </c>
      <c r="O802">
        <v>0</v>
      </c>
    </row>
    <row r="803" spans="2:15" x14ac:dyDescent="0.25">
      <c r="B803" t="s">
        <v>8219</v>
      </c>
      <c r="C803">
        <v>3</v>
      </c>
      <c r="H803" t="s">
        <v>8221</v>
      </c>
      <c r="I803">
        <v>0</v>
      </c>
      <c r="N803" t="s">
        <v>8221</v>
      </c>
      <c r="O803">
        <v>0</v>
      </c>
    </row>
    <row r="804" spans="2:15" x14ac:dyDescent="0.25">
      <c r="B804" t="s">
        <v>8219</v>
      </c>
      <c r="C804">
        <v>25</v>
      </c>
      <c r="H804" t="s">
        <v>8221</v>
      </c>
      <c r="I804">
        <v>0</v>
      </c>
      <c r="N804" t="s">
        <v>8221</v>
      </c>
      <c r="O804">
        <v>0</v>
      </c>
    </row>
    <row r="805" spans="2:15" x14ac:dyDescent="0.25">
      <c r="B805" t="s">
        <v>8219</v>
      </c>
      <c r="C805">
        <v>118</v>
      </c>
      <c r="H805" t="s">
        <v>8221</v>
      </c>
      <c r="I805">
        <v>2</v>
      </c>
      <c r="N805" t="s">
        <v>8221</v>
      </c>
      <c r="O805">
        <v>2</v>
      </c>
    </row>
    <row r="806" spans="2:15" x14ac:dyDescent="0.25">
      <c r="B806" t="s">
        <v>8219</v>
      </c>
      <c r="C806">
        <v>57</v>
      </c>
      <c r="H806" t="s">
        <v>8221</v>
      </c>
      <c r="I806">
        <v>24</v>
      </c>
      <c r="N806" t="s">
        <v>8221</v>
      </c>
      <c r="O806">
        <v>24</v>
      </c>
    </row>
    <row r="807" spans="2:15" x14ac:dyDescent="0.25">
      <c r="B807" t="s">
        <v>8219</v>
      </c>
      <c r="C807">
        <v>11</v>
      </c>
      <c r="H807" t="s">
        <v>8221</v>
      </c>
      <c r="I807">
        <v>25</v>
      </c>
      <c r="N807" t="s">
        <v>8221</v>
      </c>
      <c r="O807">
        <v>25</v>
      </c>
    </row>
    <row r="808" spans="2:15" x14ac:dyDescent="0.25">
      <c r="B808" t="s">
        <v>8219</v>
      </c>
      <c r="C808">
        <v>33</v>
      </c>
      <c r="H808" t="s">
        <v>8221</v>
      </c>
      <c r="I808">
        <v>3</v>
      </c>
      <c r="N808" t="s">
        <v>8221</v>
      </c>
      <c r="O808">
        <v>3</v>
      </c>
    </row>
    <row r="809" spans="2:15" x14ac:dyDescent="0.25">
      <c r="B809" t="s">
        <v>8219</v>
      </c>
      <c r="C809">
        <v>40</v>
      </c>
      <c r="H809" t="s">
        <v>8221</v>
      </c>
      <c r="I809">
        <v>41</v>
      </c>
      <c r="N809" t="s">
        <v>8221</v>
      </c>
      <c r="O809">
        <v>41</v>
      </c>
    </row>
    <row r="810" spans="2:15" x14ac:dyDescent="0.25">
      <c r="B810" t="s">
        <v>8219</v>
      </c>
      <c r="C810">
        <v>50</v>
      </c>
      <c r="H810" t="s">
        <v>8221</v>
      </c>
      <c r="I810">
        <v>2</v>
      </c>
      <c r="N810" t="s">
        <v>8221</v>
      </c>
      <c r="O810">
        <v>2</v>
      </c>
    </row>
    <row r="811" spans="2:15" x14ac:dyDescent="0.25">
      <c r="B811" t="s">
        <v>8219</v>
      </c>
      <c r="C811">
        <v>38</v>
      </c>
      <c r="H811" t="s">
        <v>8221</v>
      </c>
      <c r="I811">
        <v>4</v>
      </c>
      <c r="N811" t="s">
        <v>8221</v>
      </c>
      <c r="O811">
        <v>4</v>
      </c>
    </row>
    <row r="812" spans="2:15" x14ac:dyDescent="0.25">
      <c r="B812" t="s">
        <v>8219</v>
      </c>
      <c r="C812">
        <v>96</v>
      </c>
      <c r="H812" t="s">
        <v>8221</v>
      </c>
      <c r="I812">
        <v>99</v>
      </c>
      <c r="N812" t="s">
        <v>8221</v>
      </c>
      <c r="O812">
        <v>99</v>
      </c>
    </row>
    <row r="813" spans="2:15" x14ac:dyDescent="0.25">
      <c r="B813" t="s">
        <v>8219</v>
      </c>
      <c r="C813">
        <v>48</v>
      </c>
      <c r="H813" t="s">
        <v>8221</v>
      </c>
      <c r="I813">
        <v>4</v>
      </c>
      <c r="N813" t="s">
        <v>8221</v>
      </c>
      <c r="O813">
        <v>4</v>
      </c>
    </row>
    <row r="814" spans="2:15" x14ac:dyDescent="0.25">
      <c r="B814" t="s">
        <v>8219</v>
      </c>
      <c r="C814">
        <v>33</v>
      </c>
      <c r="H814" t="s">
        <v>8221</v>
      </c>
      <c r="I814">
        <v>4</v>
      </c>
      <c r="N814" t="s">
        <v>8221</v>
      </c>
      <c r="O814">
        <v>4</v>
      </c>
    </row>
    <row r="815" spans="2:15" x14ac:dyDescent="0.25">
      <c r="B815" t="s">
        <v>8219</v>
      </c>
      <c r="C815">
        <v>226</v>
      </c>
      <c r="H815" t="s">
        <v>8221</v>
      </c>
      <c r="I815">
        <v>38</v>
      </c>
      <c r="N815" t="s">
        <v>8221</v>
      </c>
      <c r="O815">
        <v>38</v>
      </c>
    </row>
    <row r="816" spans="2:15" x14ac:dyDescent="0.25">
      <c r="B816" t="s">
        <v>8219</v>
      </c>
      <c r="C816">
        <v>14</v>
      </c>
      <c r="H816" t="s">
        <v>8221</v>
      </c>
      <c r="I816">
        <v>285</v>
      </c>
      <c r="N816" t="s">
        <v>8221</v>
      </c>
      <c r="O816">
        <v>285</v>
      </c>
    </row>
    <row r="817" spans="2:15" x14ac:dyDescent="0.25">
      <c r="B817" t="s">
        <v>8219</v>
      </c>
      <c r="C817">
        <v>20</v>
      </c>
      <c r="H817" t="s">
        <v>8221</v>
      </c>
      <c r="I817">
        <v>1</v>
      </c>
      <c r="N817" t="s">
        <v>8221</v>
      </c>
      <c r="O817">
        <v>1</v>
      </c>
    </row>
    <row r="818" spans="2:15" x14ac:dyDescent="0.25">
      <c r="B818" t="s">
        <v>8219</v>
      </c>
      <c r="C818">
        <v>25</v>
      </c>
      <c r="H818" t="s">
        <v>8221</v>
      </c>
      <c r="I818">
        <v>42</v>
      </c>
      <c r="N818" t="s">
        <v>8221</v>
      </c>
      <c r="O818">
        <v>42</v>
      </c>
    </row>
    <row r="819" spans="2:15" x14ac:dyDescent="0.25">
      <c r="B819" t="s">
        <v>8219</v>
      </c>
      <c r="C819">
        <v>90</v>
      </c>
      <c r="H819" t="s">
        <v>8221</v>
      </c>
      <c r="I819">
        <v>26</v>
      </c>
      <c r="N819" t="s">
        <v>8221</v>
      </c>
      <c r="O819">
        <v>26</v>
      </c>
    </row>
    <row r="820" spans="2:15" x14ac:dyDescent="0.25">
      <c r="B820" t="s">
        <v>8219</v>
      </c>
      <c r="C820">
        <v>11</v>
      </c>
      <c r="H820" t="s">
        <v>8221</v>
      </c>
      <c r="I820">
        <v>2</v>
      </c>
      <c r="N820" t="s">
        <v>8221</v>
      </c>
      <c r="O820">
        <v>2</v>
      </c>
    </row>
    <row r="821" spans="2:15" x14ac:dyDescent="0.25">
      <c r="B821" t="s">
        <v>8219</v>
      </c>
      <c r="C821">
        <v>55</v>
      </c>
      <c r="H821" t="s">
        <v>8221</v>
      </c>
      <c r="I821">
        <v>4</v>
      </c>
      <c r="N821" t="s">
        <v>8221</v>
      </c>
      <c r="O821">
        <v>4</v>
      </c>
    </row>
    <row r="822" spans="2:15" x14ac:dyDescent="0.25">
      <c r="B822" t="s">
        <v>8219</v>
      </c>
      <c r="C822">
        <v>30</v>
      </c>
      <c r="H822" t="s">
        <v>8221</v>
      </c>
      <c r="I822">
        <v>6</v>
      </c>
      <c r="N822" t="s">
        <v>8221</v>
      </c>
      <c r="O822">
        <v>6</v>
      </c>
    </row>
    <row r="823" spans="2:15" x14ac:dyDescent="0.25">
      <c r="B823" t="s">
        <v>8219</v>
      </c>
      <c r="C823">
        <v>28</v>
      </c>
      <c r="H823" t="s">
        <v>8221</v>
      </c>
      <c r="I823">
        <v>70</v>
      </c>
      <c r="N823" t="s">
        <v>8221</v>
      </c>
      <c r="O823">
        <v>70</v>
      </c>
    </row>
    <row r="824" spans="2:15" x14ac:dyDescent="0.25">
      <c r="B824" t="s">
        <v>8219</v>
      </c>
      <c r="C824">
        <v>45</v>
      </c>
      <c r="H824" t="s">
        <v>8221</v>
      </c>
      <c r="I824">
        <v>9</v>
      </c>
      <c r="N824" t="s">
        <v>8221</v>
      </c>
      <c r="O824">
        <v>9</v>
      </c>
    </row>
    <row r="825" spans="2:15" x14ac:dyDescent="0.25">
      <c r="B825" t="s">
        <v>8219</v>
      </c>
      <c r="C825">
        <v>13</v>
      </c>
      <c r="H825" t="s">
        <v>8221</v>
      </c>
      <c r="I825">
        <v>8</v>
      </c>
      <c r="N825" t="s">
        <v>8221</v>
      </c>
      <c r="O825">
        <v>8</v>
      </c>
    </row>
    <row r="826" spans="2:15" x14ac:dyDescent="0.25">
      <c r="B826" t="s">
        <v>8219</v>
      </c>
      <c r="C826">
        <v>40</v>
      </c>
      <c r="H826" t="s">
        <v>8221</v>
      </c>
      <c r="I826">
        <v>105</v>
      </c>
      <c r="N826" t="s">
        <v>8221</v>
      </c>
      <c r="O826">
        <v>105</v>
      </c>
    </row>
    <row r="827" spans="2:15" x14ac:dyDescent="0.25">
      <c r="B827" t="s">
        <v>8219</v>
      </c>
      <c r="C827">
        <v>21</v>
      </c>
      <c r="H827" t="s">
        <v>8221</v>
      </c>
      <c r="I827">
        <v>12</v>
      </c>
      <c r="N827" t="s">
        <v>8221</v>
      </c>
      <c r="O827">
        <v>12</v>
      </c>
    </row>
    <row r="828" spans="2:15" x14ac:dyDescent="0.25">
      <c r="B828" t="s">
        <v>8219</v>
      </c>
      <c r="C828">
        <v>134</v>
      </c>
      <c r="H828" t="s">
        <v>8221</v>
      </c>
      <c r="I828">
        <v>0</v>
      </c>
      <c r="N828" t="s">
        <v>8221</v>
      </c>
      <c r="O828">
        <v>0</v>
      </c>
    </row>
    <row r="829" spans="2:15" x14ac:dyDescent="0.25">
      <c r="B829" t="s">
        <v>8219</v>
      </c>
      <c r="C829">
        <v>20</v>
      </c>
      <c r="H829" t="s">
        <v>8221</v>
      </c>
      <c r="I829">
        <v>16</v>
      </c>
      <c r="N829" t="s">
        <v>8221</v>
      </c>
      <c r="O829">
        <v>16</v>
      </c>
    </row>
    <row r="830" spans="2:15" x14ac:dyDescent="0.25">
      <c r="B830" t="s">
        <v>8219</v>
      </c>
      <c r="C830">
        <v>19</v>
      </c>
      <c r="H830" t="s">
        <v>8221</v>
      </c>
      <c r="I830">
        <v>7</v>
      </c>
      <c r="N830" t="s">
        <v>8221</v>
      </c>
      <c r="O830">
        <v>7</v>
      </c>
    </row>
    <row r="831" spans="2:15" x14ac:dyDescent="0.25">
      <c r="B831" t="s">
        <v>8219</v>
      </c>
      <c r="C831">
        <v>209</v>
      </c>
      <c r="H831" t="s">
        <v>8221</v>
      </c>
      <c r="I831">
        <v>4</v>
      </c>
      <c r="N831" t="s">
        <v>8221</v>
      </c>
      <c r="O831">
        <v>4</v>
      </c>
    </row>
    <row r="832" spans="2:15" x14ac:dyDescent="0.25">
      <c r="B832" t="s">
        <v>8219</v>
      </c>
      <c r="C832">
        <v>38</v>
      </c>
      <c r="H832" t="s">
        <v>8221</v>
      </c>
      <c r="I832">
        <v>1</v>
      </c>
      <c r="N832" t="s">
        <v>8221</v>
      </c>
      <c r="O832">
        <v>1</v>
      </c>
    </row>
    <row r="833" spans="2:15" x14ac:dyDescent="0.25">
      <c r="B833" t="s">
        <v>8219</v>
      </c>
      <c r="C833">
        <v>24</v>
      </c>
      <c r="H833" t="s">
        <v>8221</v>
      </c>
      <c r="I833">
        <v>28</v>
      </c>
      <c r="N833" t="s">
        <v>8221</v>
      </c>
      <c r="O833">
        <v>28</v>
      </c>
    </row>
    <row r="834" spans="2:15" x14ac:dyDescent="0.25">
      <c r="B834" t="s">
        <v>8219</v>
      </c>
      <c r="C834">
        <v>8</v>
      </c>
      <c r="H834" t="s">
        <v>8221</v>
      </c>
      <c r="I834">
        <v>1</v>
      </c>
      <c r="N834" t="s">
        <v>8221</v>
      </c>
      <c r="O834">
        <v>1</v>
      </c>
    </row>
    <row r="835" spans="2:15" x14ac:dyDescent="0.25">
      <c r="B835" t="s">
        <v>8219</v>
      </c>
      <c r="C835">
        <v>179</v>
      </c>
      <c r="H835" t="s">
        <v>8221</v>
      </c>
      <c r="I835">
        <v>1</v>
      </c>
      <c r="N835" t="s">
        <v>8221</v>
      </c>
      <c r="O835">
        <v>1</v>
      </c>
    </row>
    <row r="836" spans="2:15" x14ac:dyDescent="0.25">
      <c r="B836" t="s">
        <v>8219</v>
      </c>
      <c r="C836">
        <v>26</v>
      </c>
      <c r="H836" t="s">
        <v>8221</v>
      </c>
      <c r="I836">
        <v>5</v>
      </c>
      <c r="N836" t="s">
        <v>8221</v>
      </c>
      <c r="O836">
        <v>5</v>
      </c>
    </row>
    <row r="837" spans="2:15" x14ac:dyDescent="0.25">
      <c r="B837" t="s">
        <v>8219</v>
      </c>
      <c r="C837">
        <v>131</v>
      </c>
      <c r="H837" t="s">
        <v>8221</v>
      </c>
      <c r="I837">
        <v>3</v>
      </c>
      <c r="N837" t="s">
        <v>8221</v>
      </c>
      <c r="O837">
        <v>3</v>
      </c>
    </row>
    <row r="838" spans="2:15" x14ac:dyDescent="0.25">
      <c r="B838" t="s">
        <v>8219</v>
      </c>
      <c r="C838">
        <v>14</v>
      </c>
      <c r="H838" t="s">
        <v>8221</v>
      </c>
      <c r="I838">
        <v>2</v>
      </c>
      <c r="N838" t="s">
        <v>8221</v>
      </c>
      <c r="O838">
        <v>2</v>
      </c>
    </row>
    <row r="839" spans="2:15" x14ac:dyDescent="0.25">
      <c r="B839" t="s">
        <v>8219</v>
      </c>
      <c r="C839">
        <v>174</v>
      </c>
      <c r="H839" t="s">
        <v>8221</v>
      </c>
      <c r="I839">
        <v>0</v>
      </c>
      <c r="N839" t="s">
        <v>8221</v>
      </c>
      <c r="O839">
        <v>0</v>
      </c>
    </row>
    <row r="840" spans="2:15" x14ac:dyDescent="0.25">
      <c r="B840" t="s">
        <v>8219</v>
      </c>
      <c r="C840">
        <v>191</v>
      </c>
      <c r="H840" t="s">
        <v>8221</v>
      </c>
      <c r="I840">
        <v>0</v>
      </c>
      <c r="N840" t="s">
        <v>8221</v>
      </c>
      <c r="O840">
        <v>0</v>
      </c>
    </row>
    <row r="841" spans="2:15" x14ac:dyDescent="0.25">
      <c r="B841" t="s">
        <v>8219</v>
      </c>
      <c r="C841">
        <v>38</v>
      </c>
      <c r="H841" t="s">
        <v>8221</v>
      </c>
      <c r="I841">
        <v>3</v>
      </c>
      <c r="N841" t="s">
        <v>8221</v>
      </c>
      <c r="O841">
        <v>3</v>
      </c>
    </row>
    <row r="842" spans="2:15" x14ac:dyDescent="0.25">
      <c r="B842" t="s">
        <v>8219</v>
      </c>
      <c r="C842">
        <v>22</v>
      </c>
      <c r="H842" t="s">
        <v>8221</v>
      </c>
      <c r="I842">
        <v>0</v>
      </c>
      <c r="N842" t="s">
        <v>8221</v>
      </c>
      <c r="O842">
        <v>0</v>
      </c>
    </row>
    <row r="843" spans="2:15" x14ac:dyDescent="0.25">
      <c r="B843" t="s">
        <v>8219</v>
      </c>
      <c r="C843">
        <v>149</v>
      </c>
      <c r="H843" t="s">
        <v>8221</v>
      </c>
      <c r="I843">
        <v>0</v>
      </c>
      <c r="N843" t="s">
        <v>8221</v>
      </c>
      <c r="O843">
        <v>0</v>
      </c>
    </row>
    <row r="844" spans="2:15" x14ac:dyDescent="0.25">
      <c r="B844" t="s">
        <v>8219</v>
      </c>
      <c r="C844">
        <v>56</v>
      </c>
      <c r="H844" t="s">
        <v>8221</v>
      </c>
      <c r="I844">
        <v>3</v>
      </c>
      <c r="N844" t="s">
        <v>8221</v>
      </c>
      <c r="O844">
        <v>3</v>
      </c>
    </row>
    <row r="845" spans="2:15" x14ac:dyDescent="0.25">
      <c r="B845" t="s">
        <v>8219</v>
      </c>
      <c r="C845">
        <v>19</v>
      </c>
      <c r="H845" t="s">
        <v>8221</v>
      </c>
      <c r="I845">
        <v>7</v>
      </c>
      <c r="N845" t="s">
        <v>8221</v>
      </c>
      <c r="O845">
        <v>7</v>
      </c>
    </row>
    <row r="846" spans="2:15" x14ac:dyDescent="0.25">
      <c r="B846" t="s">
        <v>8219</v>
      </c>
      <c r="C846">
        <v>70</v>
      </c>
      <c r="H846" t="s">
        <v>8221</v>
      </c>
      <c r="I846">
        <v>25</v>
      </c>
      <c r="N846" t="s">
        <v>8221</v>
      </c>
      <c r="O846">
        <v>25</v>
      </c>
    </row>
    <row r="847" spans="2:15" x14ac:dyDescent="0.25">
      <c r="B847" t="s">
        <v>8219</v>
      </c>
      <c r="C847">
        <v>81</v>
      </c>
      <c r="H847" t="s">
        <v>8221</v>
      </c>
      <c r="I847">
        <v>10</v>
      </c>
      <c r="N847" t="s">
        <v>8221</v>
      </c>
      <c r="O847">
        <v>10</v>
      </c>
    </row>
    <row r="848" spans="2:15" x14ac:dyDescent="0.25">
      <c r="B848" t="s">
        <v>8219</v>
      </c>
      <c r="C848">
        <v>32</v>
      </c>
      <c r="H848" t="s">
        <v>8221</v>
      </c>
      <c r="I848">
        <v>3</v>
      </c>
      <c r="N848" t="s">
        <v>8221</v>
      </c>
      <c r="O848">
        <v>3</v>
      </c>
    </row>
    <row r="849" spans="2:15" x14ac:dyDescent="0.25">
      <c r="B849" t="s">
        <v>8219</v>
      </c>
      <c r="C849">
        <v>26</v>
      </c>
      <c r="H849" t="s">
        <v>8221</v>
      </c>
      <c r="I849">
        <v>5</v>
      </c>
      <c r="N849" t="s">
        <v>8221</v>
      </c>
      <c r="O849">
        <v>5</v>
      </c>
    </row>
    <row r="850" spans="2:15" x14ac:dyDescent="0.25">
      <c r="B850" t="s">
        <v>8219</v>
      </c>
      <c r="C850">
        <v>105</v>
      </c>
      <c r="H850" t="s">
        <v>8221</v>
      </c>
      <c r="I850">
        <v>5</v>
      </c>
      <c r="N850" t="s">
        <v>8221</v>
      </c>
      <c r="O850">
        <v>5</v>
      </c>
    </row>
    <row r="851" spans="2:15" x14ac:dyDescent="0.25">
      <c r="B851" t="s">
        <v>8219</v>
      </c>
      <c r="C851">
        <v>29</v>
      </c>
      <c r="H851" t="s">
        <v>8221</v>
      </c>
      <c r="I851">
        <v>27</v>
      </c>
      <c r="N851" t="s">
        <v>8221</v>
      </c>
      <c r="O851">
        <v>27</v>
      </c>
    </row>
    <row r="852" spans="2:15" x14ac:dyDescent="0.25">
      <c r="B852" t="s">
        <v>8219</v>
      </c>
      <c r="C852">
        <v>8</v>
      </c>
      <c r="H852" t="s">
        <v>8221</v>
      </c>
      <c r="I852">
        <v>2</v>
      </c>
      <c r="N852" t="s">
        <v>8221</v>
      </c>
      <c r="O852">
        <v>2</v>
      </c>
    </row>
    <row r="853" spans="2:15" x14ac:dyDescent="0.25">
      <c r="B853" t="s">
        <v>8219</v>
      </c>
      <c r="C853">
        <v>89</v>
      </c>
      <c r="H853" t="s">
        <v>8221</v>
      </c>
      <c r="I853">
        <v>236</v>
      </c>
      <c r="N853" t="s">
        <v>8221</v>
      </c>
      <c r="O853">
        <v>236</v>
      </c>
    </row>
    <row r="854" spans="2:15" x14ac:dyDescent="0.25">
      <c r="B854" t="s">
        <v>8219</v>
      </c>
      <c r="C854">
        <v>44</v>
      </c>
      <c r="H854" t="s">
        <v>8221</v>
      </c>
      <c r="I854">
        <v>1</v>
      </c>
      <c r="N854" t="s">
        <v>8221</v>
      </c>
      <c r="O854">
        <v>1</v>
      </c>
    </row>
    <row r="855" spans="2:15" x14ac:dyDescent="0.25">
      <c r="B855" t="s">
        <v>8219</v>
      </c>
      <c r="C855">
        <v>246</v>
      </c>
      <c r="H855" t="s">
        <v>8221</v>
      </c>
      <c r="I855">
        <v>12</v>
      </c>
      <c r="N855" t="s">
        <v>8221</v>
      </c>
      <c r="O855">
        <v>12</v>
      </c>
    </row>
    <row r="856" spans="2:15" x14ac:dyDescent="0.25">
      <c r="B856" t="s">
        <v>8219</v>
      </c>
      <c r="C856">
        <v>120</v>
      </c>
      <c r="H856" t="s">
        <v>8221</v>
      </c>
      <c r="I856">
        <v>4</v>
      </c>
      <c r="N856" t="s">
        <v>8221</v>
      </c>
      <c r="O856">
        <v>4</v>
      </c>
    </row>
    <row r="857" spans="2:15" x14ac:dyDescent="0.25">
      <c r="B857" t="s">
        <v>8219</v>
      </c>
      <c r="C857">
        <v>26</v>
      </c>
      <c r="H857" t="s">
        <v>8221</v>
      </c>
      <c r="I857">
        <v>3</v>
      </c>
      <c r="N857" t="s">
        <v>8221</v>
      </c>
      <c r="O857">
        <v>3</v>
      </c>
    </row>
    <row r="858" spans="2:15" x14ac:dyDescent="0.25">
      <c r="B858" t="s">
        <v>8219</v>
      </c>
      <c r="C858">
        <v>45</v>
      </c>
      <c r="H858" t="s">
        <v>8221</v>
      </c>
      <c r="I858">
        <v>99</v>
      </c>
      <c r="N858" t="s">
        <v>8221</v>
      </c>
      <c r="O858">
        <v>99</v>
      </c>
    </row>
    <row r="859" spans="2:15" x14ac:dyDescent="0.25">
      <c r="B859" t="s">
        <v>8219</v>
      </c>
      <c r="C859">
        <v>20</v>
      </c>
      <c r="H859" t="s">
        <v>8221</v>
      </c>
      <c r="I859">
        <v>3</v>
      </c>
      <c r="N859" t="s">
        <v>8221</v>
      </c>
      <c r="O859">
        <v>3</v>
      </c>
    </row>
    <row r="860" spans="2:15" x14ac:dyDescent="0.25">
      <c r="B860" t="s">
        <v>8219</v>
      </c>
      <c r="C860">
        <v>47</v>
      </c>
      <c r="H860" t="s">
        <v>8221</v>
      </c>
      <c r="I860">
        <v>3</v>
      </c>
      <c r="N860" t="s">
        <v>8221</v>
      </c>
      <c r="O860">
        <v>3</v>
      </c>
    </row>
    <row r="861" spans="2:15" x14ac:dyDescent="0.25">
      <c r="B861" t="s">
        <v>8219</v>
      </c>
      <c r="C861">
        <v>13</v>
      </c>
      <c r="H861" t="s">
        <v>8221</v>
      </c>
      <c r="I861">
        <v>22</v>
      </c>
      <c r="N861" t="s">
        <v>8221</v>
      </c>
      <c r="O861">
        <v>22</v>
      </c>
    </row>
    <row r="862" spans="2:15" x14ac:dyDescent="0.25">
      <c r="B862" t="s">
        <v>8219</v>
      </c>
      <c r="C862">
        <v>183</v>
      </c>
      <c r="H862" t="s">
        <v>8221</v>
      </c>
      <c r="I862">
        <v>4</v>
      </c>
      <c r="N862" t="s">
        <v>8221</v>
      </c>
      <c r="O862">
        <v>4</v>
      </c>
    </row>
    <row r="863" spans="2:15" x14ac:dyDescent="0.25">
      <c r="B863" t="s">
        <v>8219</v>
      </c>
      <c r="C863">
        <v>21</v>
      </c>
      <c r="H863" t="s">
        <v>8221</v>
      </c>
      <c r="I863">
        <v>534</v>
      </c>
      <c r="N863" t="s">
        <v>8221</v>
      </c>
      <c r="O863">
        <v>534</v>
      </c>
    </row>
    <row r="864" spans="2:15" x14ac:dyDescent="0.25">
      <c r="B864" t="s">
        <v>8219</v>
      </c>
      <c r="C864">
        <v>42</v>
      </c>
      <c r="H864" t="s">
        <v>8221</v>
      </c>
      <c r="I864">
        <v>12</v>
      </c>
      <c r="N864" t="s">
        <v>8221</v>
      </c>
      <c r="O864">
        <v>12</v>
      </c>
    </row>
    <row r="865" spans="2:15" x14ac:dyDescent="0.25">
      <c r="B865" t="s">
        <v>8219</v>
      </c>
      <c r="C865">
        <v>54</v>
      </c>
      <c r="H865" t="s">
        <v>8221</v>
      </c>
      <c r="I865">
        <v>56</v>
      </c>
      <c r="N865" t="s">
        <v>8221</v>
      </c>
      <c r="O865">
        <v>56</v>
      </c>
    </row>
    <row r="866" spans="2:15" x14ac:dyDescent="0.25">
      <c r="B866" t="s">
        <v>8219</v>
      </c>
      <c r="C866">
        <v>38</v>
      </c>
      <c r="H866" t="s">
        <v>8221</v>
      </c>
      <c r="I866">
        <v>11</v>
      </c>
      <c r="N866" t="s">
        <v>8221</v>
      </c>
      <c r="O866">
        <v>11</v>
      </c>
    </row>
    <row r="867" spans="2:15" x14ac:dyDescent="0.25">
      <c r="B867" t="s">
        <v>8219</v>
      </c>
      <c r="C867">
        <v>64</v>
      </c>
      <c r="H867" t="s">
        <v>8221</v>
      </c>
      <c r="I867">
        <v>0</v>
      </c>
      <c r="N867" t="s">
        <v>8221</v>
      </c>
      <c r="O867">
        <v>0</v>
      </c>
    </row>
    <row r="868" spans="2:15" x14ac:dyDescent="0.25">
      <c r="B868" t="s">
        <v>8219</v>
      </c>
      <c r="C868">
        <v>13</v>
      </c>
      <c r="H868" t="s">
        <v>8221</v>
      </c>
      <c r="I868">
        <v>12</v>
      </c>
      <c r="N868" t="s">
        <v>8221</v>
      </c>
      <c r="O868">
        <v>12</v>
      </c>
    </row>
    <row r="869" spans="2:15" x14ac:dyDescent="0.25">
      <c r="B869" t="s">
        <v>8219</v>
      </c>
      <c r="C869">
        <v>33</v>
      </c>
      <c r="H869" t="s">
        <v>8221</v>
      </c>
      <c r="I869">
        <v>5</v>
      </c>
      <c r="N869" t="s">
        <v>8221</v>
      </c>
      <c r="O869">
        <v>5</v>
      </c>
    </row>
    <row r="870" spans="2:15" x14ac:dyDescent="0.25">
      <c r="B870" t="s">
        <v>8219</v>
      </c>
      <c r="C870">
        <v>52</v>
      </c>
      <c r="H870" t="s">
        <v>8221</v>
      </c>
      <c r="I870">
        <v>24</v>
      </c>
      <c r="N870" t="s">
        <v>8221</v>
      </c>
      <c r="O870">
        <v>24</v>
      </c>
    </row>
    <row r="871" spans="2:15" x14ac:dyDescent="0.25">
      <c r="B871" t="s">
        <v>8219</v>
      </c>
      <c r="C871">
        <v>107</v>
      </c>
      <c r="H871" t="s">
        <v>8221</v>
      </c>
      <c r="I871">
        <v>89</v>
      </c>
      <c r="N871" t="s">
        <v>8221</v>
      </c>
      <c r="O871">
        <v>89</v>
      </c>
    </row>
    <row r="872" spans="2:15" x14ac:dyDescent="0.25">
      <c r="B872" t="s">
        <v>8219</v>
      </c>
      <c r="C872">
        <v>11</v>
      </c>
      <c r="H872" t="s">
        <v>8221</v>
      </c>
      <c r="I872">
        <v>1</v>
      </c>
      <c r="N872" t="s">
        <v>8221</v>
      </c>
      <c r="O872">
        <v>1</v>
      </c>
    </row>
    <row r="873" spans="2:15" x14ac:dyDescent="0.25">
      <c r="B873" t="s">
        <v>8219</v>
      </c>
      <c r="C873">
        <v>34</v>
      </c>
      <c r="H873" t="s">
        <v>8221</v>
      </c>
      <c r="I873">
        <v>55</v>
      </c>
      <c r="N873" t="s">
        <v>8221</v>
      </c>
      <c r="O873">
        <v>55</v>
      </c>
    </row>
    <row r="874" spans="2:15" x14ac:dyDescent="0.25">
      <c r="B874" t="s">
        <v>8219</v>
      </c>
      <c r="C874">
        <v>75</v>
      </c>
      <c r="H874" t="s">
        <v>8221</v>
      </c>
      <c r="I874">
        <v>2</v>
      </c>
      <c r="N874" t="s">
        <v>8221</v>
      </c>
      <c r="O874">
        <v>2</v>
      </c>
    </row>
    <row r="875" spans="2:15" x14ac:dyDescent="0.25">
      <c r="B875" t="s">
        <v>8219</v>
      </c>
      <c r="C875">
        <v>26</v>
      </c>
      <c r="H875" t="s">
        <v>8221</v>
      </c>
      <c r="I875">
        <v>0</v>
      </c>
      <c r="N875" t="s">
        <v>8221</v>
      </c>
      <c r="O875">
        <v>0</v>
      </c>
    </row>
    <row r="876" spans="2:15" x14ac:dyDescent="0.25">
      <c r="B876" t="s">
        <v>8219</v>
      </c>
      <c r="C876">
        <v>50</v>
      </c>
      <c r="H876" t="s">
        <v>8221</v>
      </c>
      <c r="I876">
        <v>4</v>
      </c>
      <c r="N876" t="s">
        <v>8221</v>
      </c>
      <c r="O876">
        <v>4</v>
      </c>
    </row>
    <row r="877" spans="2:15" x14ac:dyDescent="0.25">
      <c r="B877" t="s">
        <v>8219</v>
      </c>
      <c r="C877">
        <v>80</v>
      </c>
      <c r="H877" t="s">
        <v>8221</v>
      </c>
      <c r="I877">
        <v>6</v>
      </c>
      <c r="N877" t="s">
        <v>8221</v>
      </c>
      <c r="O877">
        <v>6</v>
      </c>
    </row>
    <row r="878" spans="2:15" x14ac:dyDescent="0.25">
      <c r="B878" t="s">
        <v>8219</v>
      </c>
      <c r="C878">
        <v>110</v>
      </c>
      <c r="H878" t="s">
        <v>8221</v>
      </c>
      <c r="I878">
        <v>4</v>
      </c>
      <c r="N878" t="s">
        <v>8221</v>
      </c>
      <c r="O878">
        <v>4</v>
      </c>
    </row>
    <row r="879" spans="2:15" x14ac:dyDescent="0.25">
      <c r="B879" t="s">
        <v>8219</v>
      </c>
      <c r="C879">
        <v>77</v>
      </c>
      <c r="H879" t="s">
        <v>8221</v>
      </c>
      <c r="I879">
        <v>4</v>
      </c>
      <c r="N879" t="s">
        <v>8221</v>
      </c>
      <c r="O879">
        <v>4</v>
      </c>
    </row>
    <row r="880" spans="2:15" x14ac:dyDescent="0.25">
      <c r="B880" t="s">
        <v>8219</v>
      </c>
      <c r="C880">
        <v>50</v>
      </c>
      <c r="H880" t="s">
        <v>8221</v>
      </c>
      <c r="I880">
        <v>2</v>
      </c>
      <c r="N880" t="s">
        <v>8221</v>
      </c>
      <c r="O880">
        <v>2</v>
      </c>
    </row>
    <row r="881" spans="2:15" x14ac:dyDescent="0.25">
      <c r="B881" t="s">
        <v>8219</v>
      </c>
      <c r="C881">
        <v>145</v>
      </c>
      <c r="H881" t="s">
        <v>8221</v>
      </c>
      <c r="I881">
        <v>5</v>
      </c>
      <c r="N881" t="s">
        <v>8221</v>
      </c>
      <c r="O881">
        <v>5</v>
      </c>
    </row>
    <row r="882" spans="2:15" x14ac:dyDescent="0.25">
      <c r="B882" t="s">
        <v>8219</v>
      </c>
      <c r="C882">
        <v>29</v>
      </c>
      <c r="H882" t="s">
        <v>8221</v>
      </c>
      <c r="I882">
        <v>83</v>
      </c>
      <c r="N882" t="s">
        <v>8221</v>
      </c>
      <c r="O882">
        <v>83</v>
      </c>
    </row>
    <row r="883" spans="2:15" x14ac:dyDescent="0.25">
      <c r="B883" t="s">
        <v>8219</v>
      </c>
      <c r="C883">
        <v>114</v>
      </c>
      <c r="H883" t="s">
        <v>8221</v>
      </c>
      <c r="I883">
        <v>57</v>
      </c>
      <c r="N883" t="s">
        <v>8221</v>
      </c>
      <c r="O883">
        <v>57</v>
      </c>
    </row>
    <row r="884" spans="2:15" x14ac:dyDescent="0.25">
      <c r="B884" t="s">
        <v>8219</v>
      </c>
      <c r="C884">
        <v>96</v>
      </c>
      <c r="H884" t="s">
        <v>8221</v>
      </c>
      <c r="I884">
        <v>311</v>
      </c>
      <c r="N884" t="s">
        <v>8221</v>
      </c>
      <c r="O884">
        <v>311</v>
      </c>
    </row>
    <row r="885" spans="2:15" x14ac:dyDescent="0.25">
      <c r="B885" t="s">
        <v>8219</v>
      </c>
      <c r="C885">
        <v>31</v>
      </c>
      <c r="H885" t="s">
        <v>8221</v>
      </c>
      <c r="I885">
        <v>2</v>
      </c>
      <c r="N885" t="s">
        <v>8221</v>
      </c>
      <c r="O885">
        <v>2</v>
      </c>
    </row>
    <row r="886" spans="2:15" x14ac:dyDescent="0.25">
      <c r="B886" t="s">
        <v>8219</v>
      </c>
      <c r="C886">
        <v>4883</v>
      </c>
      <c r="H886" t="s">
        <v>8221</v>
      </c>
      <c r="I886">
        <v>16</v>
      </c>
      <c r="N886" t="s">
        <v>8221</v>
      </c>
      <c r="O886">
        <v>16</v>
      </c>
    </row>
    <row r="887" spans="2:15" x14ac:dyDescent="0.25">
      <c r="B887" t="s">
        <v>8219</v>
      </c>
      <c r="C887">
        <v>95</v>
      </c>
      <c r="H887" t="s">
        <v>8221</v>
      </c>
      <c r="I887">
        <v>9</v>
      </c>
      <c r="N887" t="s">
        <v>8221</v>
      </c>
      <c r="O887">
        <v>9</v>
      </c>
    </row>
    <row r="888" spans="2:15" x14ac:dyDescent="0.25">
      <c r="B888" t="s">
        <v>8219</v>
      </c>
      <c r="C888">
        <v>2478</v>
      </c>
      <c r="H888" t="s">
        <v>8221</v>
      </c>
      <c r="I888">
        <v>1</v>
      </c>
      <c r="N888" t="s">
        <v>8221</v>
      </c>
      <c r="O888">
        <v>1</v>
      </c>
    </row>
    <row r="889" spans="2:15" x14ac:dyDescent="0.25">
      <c r="B889" t="s">
        <v>8219</v>
      </c>
      <c r="C889">
        <v>1789</v>
      </c>
      <c r="H889" t="s">
        <v>8221</v>
      </c>
      <c r="I889">
        <v>12</v>
      </c>
      <c r="N889" t="s">
        <v>8221</v>
      </c>
      <c r="O889">
        <v>12</v>
      </c>
    </row>
    <row r="890" spans="2:15" x14ac:dyDescent="0.25">
      <c r="B890" t="s">
        <v>8219</v>
      </c>
      <c r="C890">
        <v>680</v>
      </c>
      <c r="H890" t="s">
        <v>8221</v>
      </c>
      <c r="I890">
        <v>0</v>
      </c>
      <c r="N890" t="s">
        <v>8221</v>
      </c>
      <c r="O890">
        <v>0</v>
      </c>
    </row>
    <row r="891" spans="2:15" x14ac:dyDescent="0.25">
      <c r="B891" t="s">
        <v>8219</v>
      </c>
      <c r="C891">
        <v>70</v>
      </c>
      <c r="H891" t="s">
        <v>8221</v>
      </c>
      <c r="I891">
        <v>20</v>
      </c>
      <c r="N891" t="s">
        <v>8221</v>
      </c>
      <c r="O891">
        <v>20</v>
      </c>
    </row>
    <row r="892" spans="2:15" x14ac:dyDescent="0.25">
      <c r="B892" t="s">
        <v>8219</v>
      </c>
      <c r="C892">
        <v>23</v>
      </c>
      <c r="H892" t="s">
        <v>8221</v>
      </c>
      <c r="I892">
        <v>16</v>
      </c>
      <c r="N892" t="s">
        <v>8221</v>
      </c>
      <c r="O892">
        <v>16</v>
      </c>
    </row>
    <row r="893" spans="2:15" x14ac:dyDescent="0.25">
      <c r="B893" t="s">
        <v>8219</v>
      </c>
      <c r="C893">
        <v>4245</v>
      </c>
      <c r="H893" t="s">
        <v>8221</v>
      </c>
      <c r="I893">
        <v>33</v>
      </c>
      <c r="N893" t="s">
        <v>8221</v>
      </c>
      <c r="O893">
        <v>33</v>
      </c>
    </row>
    <row r="894" spans="2:15" x14ac:dyDescent="0.25">
      <c r="B894" t="s">
        <v>8219</v>
      </c>
      <c r="C894">
        <v>943</v>
      </c>
      <c r="H894" t="s">
        <v>8221</v>
      </c>
      <c r="I894">
        <v>2</v>
      </c>
      <c r="N894" t="s">
        <v>8221</v>
      </c>
      <c r="O894">
        <v>2</v>
      </c>
    </row>
    <row r="895" spans="2:15" x14ac:dyDescent="0.25">
      <c r="B895" t="s">
        <v>8219</v>
      </c>
      <c r="C895">
        <v>1876</v>
      </c>
      <c r="H895" t="s">
        <v>8221</v>
      </c>
      <c r="I895">
        <v>6</v>
      </c>
      <c r="N895" t="s">
        <v>8221</v>
      </c>
      <c r="O895">
        <v>6</v>
      </c>
    </row>
    <row r="896" spans="2:15" x14ac:dyDescent="0.25">
      <c r="B896" t="s">
        <v>8219</v>
      </c>
      <c r="C896">
        <v>834</v>
      </c>
      <c r="H896" t="s">
        <v>8221</v>
      </c>
      <c r="I896">
        <v>0</v>
      </c>
      <c r="N896" t="s">
        <v>8221</v>
      </c>
      <c r="O896">
        <v>0</v>
      </c>
    </row>
    <row r="897" spans="2:15" x14ac:dyDescent="0.25">
      <c r="B897" t="s">
        <v>8219</v>
      </c>
      <c r="C897">
        <v>682</v>
      </c>
      <c r="H897" t="s">
        <v>8221</v>
      </c>
      <c r="I897">
        <v>3</v>
      </c>
      <c r="N897" t="s">
        <v>8221</v>
      </c>
      <c r="O897">
        <v>3</v>
      </c>
    </row>
    <row r="898" spans="2:15" x14ac:dyDescent="0.25">
      <c r="B898" t="s">
        <v>8219</v>
      </c>
      <c r="C898">
        <v>147</v>
      </c>
      <c r="H898" t="s">
        <v>8221</v>
      </c>
      <c r="I898">
        <v>0</v>
      </c>
      <c r="N898" t="s">
        <v>8221</v>
      </c>
      <c r="O898">
        <v>0</v>
      </c>
    </row>
    <row r="899" spans="2:15" x14ac:dyDescent="0.25">
      <c r="B899" t="s">
        <v>8219</v>
      </c>
      <c r="C899">
        <v>415</v>
      </c>
      <c r="H899" t="s">
        <v>8221</v>
      </c>
      <c r="I899">
        <v>3</v>
      </c>
      <c r="N899" t="s">
        <v>8221</v>
      </c>
      <c r="O899">
        <v>3</v>
      </c>
    </row>
    <row r="900" spans="2:15" x14ac:dyDescent="0.25">
      <c r="B900" t="s">
        <v>8219</v>
      </c>
      <c r="C900">
        <v>290</v>
      </c>
      <c r="H900" t="s">
        <v>8221</v>
      </c>
      <c r="I900">
        <v>13</v>
      </c>
      <c r="N900" t="s">
        <v>8221</v>
      </c>
      <c r="O900">
        <v>13</v>
      </c>
    </row>
    <row r="901" spans="2:15" x14ac:dyDescent="0.25">
      <c r="B901" t="s">
        <v>8219</v>
      </c>
      <c r="C901">
        <v>365</v>
      </c>
      <c r="H901" t="s">
        <v>8221</v>
      </c>
      <c r="I901">
        <v>6</v>
      </c>
      <c r="N901" t="s">
        <v>8221</v>
      </c>
      <c r="O901">
        <v>6</v>
      </c>
    </row>
    <row r="902" spans="2:15" x14ac:dyDescent="0.25">
      <c r="B902" t="s">
        <v>8219</v>
      </c>
      <c r="C902">
        <v>660</v>
      </c>
      <c r="H902" t="s">
        <v>8221</v>
      </c>
      <c r="I902">
        <v>1</v>
      </c>
      <c r="N902" t="s">
        <v>8221</v>
      </c>
      <c r="O902">
        <v>1</v>
      </c>
    </row>
    <row r="903" spans="2:15" x14ac:dyDescent="0.25">
      <c r="B903" t="s">
        <v>8219</v>
      </c>
      <c r="C903">
        <v>1356</v>
      </c>
      <c r="H903" t="s">
        <v>8221</v>
      </c>
      <c r="I903">
        <v>0</v>
      </c>
      <c r="N903" t="s">
        <v>8221</v>
      </c>
      <c r="O903">
        <v>0</v>
      </c>
    </row>
    <row r="904" spans="2:15" x14ac:dyDescent="0.25">
      <c r="B904" t="s">
        <v>8219</v>
      </c>
      <c r="C904">
        <v>424</v>
      </c>
      <c r="H904" t="s">
        <v>8221</v>
      </c>
      <c r="I904">
        <v>5</v>
      </c>
      <c r="N904" t="s">
        <v>8221</v>
      </c>
      <c r="O904">
        <v>5</v>
      </c>
    </row>
    <row r="905" spans="2:15" x14ac:dyDescent="0.25">
      <c r="B905" t="s">
        <v>8219</v>
      </c>
      <c r="C905">
        <v>33</v>
      </c>
      <c r="H905" t="s">
        <v>8221</v>
      </c>
      <c r="I905">
        <v>0</v>
      </c>
      <c r="N905" t="s">
        <v>8221</v>
      </c>
      <c r="O905">
        <v>0</v>
      </c>
    </row>
    <row r="906" spans="2:15" x14ac:dyDescent="0.25">
      <c r="B906" t="s">
        <v>8219</v>
      </c>
      <c r="C906">
        <v>1633</v>
      </c>
      <c r="H906" t="s">
        <v>8221</v>
      </c>
      <c r="I906">
        <v>36</v>
      </c>
      <c r="N906" t="s">
        <v>8221</v>
      </c>
      <c r="O906">
        <v>36</v>
      </c>
    </row>
    <row r="907" spans="2:15" x14ac:dyDescent="0.25">
      <c r="B907" t="s">
        <v>8219</v>
      </c>
      <c r="C907">
        <v>306</v>
      </c>
      <c r="H907" t="s">
        <v>8221</v>
      </c>
      <c r="I907">
        <v>1</v>
      </c>
      <c r="N907" t="s">
        <v>8221</v>
      </c>
      <c r="O907">
        <v>1</v>
      </c>
    </row>
    <row r="908" spans="2:15" x14ac:dyDescent="0.25">
      <c r="B908" t="s">
        <v>8219</v>
      </c>
      <c r="C908">
        <v>205</v>
      </c>
      <c r="H908" t="s">
        <v>8221</v>
      </c>
      <c r="I908">
        <v>1</v>
      </c>
      <c r="N908" t="s">
        <v>8221</v>
      </c>
      <c r="O908">
        <v>1</v>
      </c>
    </row>
    <row r="909" spans="2:15" x14ac:dyDescent="0.25">
      <c r="B909" t="s">
        <v>8219</v>
      </c>
      <c r="C909">
        <v>1281</v>
      </c>
      <c r="H909" t="s">
        <v>8221</v>
      </c>
      <c r="I909">
        <v>1</v>
      </c>
      <c r="N909" t="s">
        <v>8221</v>
      </c>
      <c r="O909">
        <v>1</v>
      </c>
    </row>
    <row r="910" spans="2:15" x14ac:dyDescent="0.25">
      <c r="B910" t="s">
        <v>8219</v>
      </c>
      <c r="C910">
        <v>103</v>
      </c>
      <c r="H910" t="s">
        <v>8221</v>
      </c>
      <c r="I910">
        <v>9</v>
      </c>
      <c r="N910" t="s">
        <v>8221</v>
      </c>
      <c r="O910">
        <v>9</v>
      </c>
    </row>
    <row r="911" spans="2:15" x14ac:dyDescent="0.25">
      <c r="B911" t="s">
        <v>8219</v>
      </c>
      <c r="C911">
        <v>1513</v>
      </c>
      <c r="H911" t="s">
        <v>8221</v>
      </c>
      <c r="I911">
        <v>1</v>
      </c>
      <c r="N911" t="s">
        <v>8221</v>
      </c>
      <c r="O911">
        <v>1</v>
      </c>
    </row>
    <row r="912" spans="2:15" x14ac:dyDescent="0.25">
      <c r="B912" t="s">
        <v>8219</v>
      </c>
      <c r="C912">
        <v>405</v>
      </c>
      <c r="H912" t="s">
        <v>8221</v>
      </c>
      <c r="I912">
        <v>0</v>
      </c>
      <c r="N912" t="s">
        <v>8221</v>
      </c>
      <c r="O912">
        <v>0</v>
      </c>
    </row>
    <row r="913" spans="2:15" x14ac:dyDescent="0.25">
      <c r="B913" t="s">
        <v>8219</v>
      </c>
      <c r="C913">
        <v>510</v>
      </c>
      <c r="H913" t="s">
        <v>8221</v>
      </c>
      <c r="I913">
        <v>1</v>
      </c>
      <c r="N913" t="s">
        <v>8221</v>
      </c>
      <c r="O913">
        <v>1</v>
      </c>
    </row>
    <row r="914" spans="2:15" x14ac:dyDescent="0.25">
      <c r="B914" t="s">
        <v>8219</v>
      </c>
      <c r="C914">
        <v>1887</v>
      </c>
      <c r="H914" t="s">
        <v>8221</v>
      </c>
      <c r="I914">
        <v>1</v>
      </c>
      <c r="N914" t="s">
        <v>8221</v>
      </c>
      <c r="O914">
        <v>1</v>
      </c>
    </row>
    <row r="915" spans="2:15" x14ac:dyDescent="0.25">
      <c r="B915" t="s">
        <v>8219</v>
      </c>
      <c r="C915">
        <v>701</v>
      </c>
      <c r="H915" t="s">
        <v>8221</v>
      </c>
      <c r="I915">
        <v>4</v>
      </c>
      <c r="N915" t="s">
        <v>8221</v>
      </c>
      <c r="O915">
        <v>4</v>
      </c>
    </row>
    <row r="916" spans="2:15" x14ac:dyDescent="0.25">
      <c r="B916" t="s">
        <v>8219</v>
      </c>
      <c r="C916">
        <v>3863</v>
      </c>
      <c r="H916" t="s">
        <v>8221</v>
      </c>
      <c r="I916">
        <v>2</v>
      </c>
      <c r="N916" t="s">
        <v>8221</v>
      </c>
      <c r="O916">
        <v>2</v>
      </c>
    </row>
    <row r="917" spans="2:15" x14ac:dyDescent="0.25">
      <c r="B917" t="s">
        <v>8219</v>
      </c>
      <c r="C917">
        <v>238</v>
      </c>
      <c r="H917" t="s">
        <v>8221</v>
      </c>
      <c r="I917">
        <v>2</v>
      </c>
      <c r="N917" t="s">
        <v>8221</v>
      </c>
      <c r="O917">
        <v>2</v>
      </c>
    </row>
    <row r="918" spans="2:15" x14ac:dyDescent="0.25">
      <c r="B918" t="s">
        <v>8219</v>
      </c>
      <c r="C918">
        <v>2051</v>
      </c>
      <c r="H918" t="s">
        <v>8221</v>
      </c>
      <c r="I918">
        <v>2</v>
      </c>
      <c r="N918" t="s">
        <v>8221</v>
      </c>
      <c r="O918">
        <v>2</v>
      </c>
    </row>
    <row r="919" spans="2:15" x14ac:dyDescent="0.25">
      <c r="B919" t="s">
        <v>8219</v>
      </c>
      <c r="C919">
        <v>402</v>
      </c>
      <c r="H919" t="s">
        <v>8221</v>
      </c>
      <c r="I919">
        <v>0</v>
      </c>
      <c r="N919" t="s">
        <v>8221</v>
      </c>
      <c r="O919">
        <v>0</v>
      </c>
    </row>
    <row r="920" spans="2:15" x14ac:dyDescent="0.25">
      <c r="B920" t="s">
        <v>8219</v>
      </c>
      <c r="C920">
        <v>253</v>
      </c>
      <c r="H920" t="s">
        <v>8221</v>
      </c>
      <c r="I920">
        <v>2</v>
      </c>
      <c r="N920" t="s">
        <v>8221</v>
      </c>
      <c r="O920">
        <v>2</v>
      </c>
    </row>
    <row r="921" spans="2:15" x14ac:dyDescent="0.25">
      <c r="B921" t="s">
        <v>8219</v>
      </c>
      <c r="C921">
        <v>473</v>
      </c>
      <c r="H921" t="s">
        <v>8221</v>
      </c>
      <c r="I921">
        <v>4</v>
      </c>
      <c r="N921" t="s">
        <v>8221</v>
      </c>
      <c r="O921">
        <v>4</v>
      </c>
    </row>
    <row r="922" spans="2:15" x14ac:dyDescent="0.25">
      <c r="B922" t="s">
        <v>8219</v>
      </c>
      <c r="C922">
        <v>821</v>
      </c>
      <c r="H922" t="s">
        <v>8221</v>
      </c>
      <c r="I922">
        <v>2</v>
      </c>
      <c r="N922" t="s">
        <v>8221</v>
      </c>
      <c r="O922">
        <v>2</v>
      </c>
    </row>
    <row r="923" spans="2:15" x14ac:dyDescent="0.25">
      <c r="B923" t="s">
        <v>8219</v>
      </c>
      <c r="C923">
        <v>388</v>
      </c>
      <c r="H923" t="s">
        <v>8221</v>
      </c>
      <c r="I923">
        <v>0</v>
      </c>
      <c r="N923" t="s">
        <v>8221</v>
      </c>
      <c r="O923">
        <v>0</v>
      </c>
    </row>
    <row r="924" spans="2:15" x14ac:dyDescent="0.25">
      <c r="B924" t="s">
        <v>8219</v>
      </c>
      <c r="C924">
        <v>813</v>
      </c>
      <c r="H924" t="s">
        <v>8221</v>
      </c>
      <c r="I924">
        <v>1</v>
      </c>
      <c r="N924" t="s">
        <v>8221</v>
      </c>
      <c r="O924">
        <v>1</v>
      </c>
    </row>
    <row r="925" spans="2:15" x14ac:dyDescent="0.25">
      <c r="B925" t="s">
        <v>8219</v>
      </c>
      <c r="C925">
        <v>1945</v>
      </c>
      <c r="H925" t="s">
        <v>8221</v>
      </c>
      <c r="I925">
        <v>0</v>
      </c>
      <c r="N925" t="s">
        <v>8221</v>
      </c>
      <c r="O925">
        <v>0</v>
      </c>
    </row>
    <row r="926" spans="2:15" x14ac:dyDescent="0.25">
      <c r="B926" t="s">
        <v>8219</v>
      </c>
      <c r="C926">
        <v>1637</v>
      </c>
      <c r="H926" t="s">
        <v>8221</v>
      </c>
      <c r="I926">
        <v>2</v>
      </c>
      <c r="N926" t="s">
        <v>8221</v>
      </c>
      <c r="O926">
        <v>2</v>
      </c>
    </row>
    <row r="927" spans="2:15" x14ac:dyDescent="0.25">
      <c r="B927" t="s">
        <v>8219</v>
      </c>
      <c r="C927">
        <v>1375</v>
      </c>
      <c r="H927" t="s">
        <v>8221</v>
      </c>
      <c r="I927">
        <v>7</v>
      </c>
      <c r="N927" t="s">
        <v>8221</v>
      </c>
      <c r="O927">
        <v>7</v>
      </c>
    </row>
    <row r="928" spans="2:15" x14ac:dyDescent="0.25">
      <c r="B928" t="s">
        <v>8219</v>
      </c>
      <c r="C928">
        <v>17</v>
      </c>
      <c r="H928" t="s">
        <v>8221</v>
      </c>
      <c r="I928">
        <v>5</v>
      </c>
      <c r="N928" t="s">
        <v>8221</v>
      </c>
      <c r="O928">
        <v>5</v>
      </c>
    </row>
    <row r="929" spans="2:15" x14ac:dyDescent="0.25">
      <c r="B929" t="s">
        <v>8219</v>
      </c>
      <c r="C929">
        <v>354</v>
      </c>
      <c r="H929" t="s">
        <v>8221</v>
      </c>
      <c r="I929">
        <v>0</v>
      </c>
      <c r="N929" t="s">
        <v>8221</v>
      </c>
      <c r="O929">
        <v>0</v>
      </c>
    </row>
    <row r="930" spans="2:15" x14ac:dyDescent="0.25">
      <c r="B930" t="s">
        <v>8219</v>
      </c>
      <c r="C930">
        <v>191</v>
      </c>
      <c r="H930" t="s">
        <v>8221</v>
      </c>
      <c r="I930">
        <v>0</v>
      </c>
      <c r="N930" t="s">
        <v>8221</v>
      </c>
      <c r="O930">
        <v>0</v>
      </c>
    </row>
    <row r="931" spans="2:15" x14ac:dyDescent="0.25">
      <c r="B931" t="s">
        <v>8219</v>
      </c>
      <c r="C931">
        <v>303</v>
      </c>
      <c r="H931" t="s">
        <v>8221</v>
      </c>
      <c r="I931">
        <v>0</v>
      </c>
      <c r="N931" t="s">
        <v>8221</v>
      </c>
      <c r="O931">
        <v>0</v>
      </c>
    </row>
    <row r="932" spans="2:15" x14ac:dyDescent="0.25">
      <c r="B932" t="s">
        <v>8219</v>
      </c>
      <c r="C932">
        <v>137</v>
      </c>
      <c r="H932" t="s">
        <v>8221</v>
      </c>
      <c r="I932">
        <v>2</v>
      </c>
      <c r="N932" t="s">
        <v>8221</v>
      </c>
      <c r="O932">
        <v>2</v>
      </c>
    </row>
    <row r="933" spans="2:15" x14ac:dyDescent="0.25">
      <c r="B933" t="s">
        <v>8219</v>
      </c>
      <c r="C933">
        <v>41</v>
      </c>
      <c r="H933" t="s">
        <v>8221</v>
      </c>
      <c r="I933">
        <v>0</v>
      </c>
      <c r="N933" t="s">
        <v>8221</v>
      </c>
      <c r="O933">
        <v>0</v>
      </c>
    </row>
    <row r="934" spans="2:15" x14ac:dyDescent="0.25">
      <c r="B934" t="s">
        <v>8219</v>
      </c>
      <c r="C934">
        <v>398</v>
      </c>
      <c r="H934" t="s">
        <v>8221</v>
      </c>
      <c r="I934">
        <v>0</v>
      </c>
      <c r="N934" t="s">
        <v>8221</v>
      </c>
      <c r="O934">
        <v>0</v>
      </c>
    </row>
    <row r="935" spans="2:15" x14ac:dyDescent="0.25">
      <c r="B935" t="s">
        <v>8219</v>
      </c>
      <c r="C935">
        <v>1737</v>
      </c>
      <c r="H935" t="s">
        <v>8221</v>
      </c>
      <c r="I935">
        <v>28</v>
      </c>
      <c r="N935" t="s">
        <v>8221</v>
      </c>
      <c r="O935">
        <v>28</v>
      </c>
    </row>
    <row r="936" spans="2:15" x14ac:dyDescent="0.25">
      <c r="B936" t="s">
        <v>8219</v>
      </c>
      <c r="C936">
        <v>971</v>
      </c>
      <c r="H936" t="s">
        <v>8221</v>
      </c>
      <c r="I936">
        <v>2</v>
      </c>
      <c r="N936" t="s">
        <v>8221</v>
      </c>
      <c r="O936">
        <v>2</v>
      </c>
    </row>
    <row r="937" spans="2:15" x14ac:dyDescent="0.25">
      <c r="B937" t="s">
        <v>8219</v>
      </c>
      <c r="C937">
        <v>183</v>
      </c>
      <c r="H937" t="s">
        <v>8221</v>
      </c>
      <c r="I937">
        <v>0</v>
      </c>
      <c r="N937" t="s">
        <v>8221</v>
      </c>
      <c r="O937">
        <v>0</v>
      </c>
    </row>
    <row r="938" spans="2:15" x14ac:dyDescent="0.25">
      <c r="B938" t="s">
        <v>8219</v>
      </c>
      <c r="C938">
        <v>4562</v>
      </c>
      <c r="H938" t="s">
        <v>8221</v>
      </c>
      <c r="I938">
        <v>0</v>
      </c>
      <c r="N938" t="s">
        <v>8221</v>
      </c>
      <c r="O938">
        <v>0</v>
      </c>
    </row>
    <row r="939" spans="2:15" x14ac:dyDescent="0.25">
      <c r="B939" t="s">
        <v>8219</v>
      </c>
      <c r="C939">
        <v>26457</v>
      </c>
      <c r="H939" t="s">
        <v>8221</v>
      </c>
      <c r="I939">
        <v>0</v>
      </c>
      <c r="N939" t="s">
        <v>8221</v>
      </c>
      <c r="O939">
        <v>0</v>
      </c>
    </row>
    <row r="940" spans="2:15" x14ac:dyDescent="0.25">
      <c r="B940" t="s">
        <v>8219</v>
      </c>
      <c r="C940">
        <v>162</v>
      </c>
      <c r="H940" t="s">
        <v>8221</v>
      </c>
      <c r="I940">
        <v>4</v>
      </c>
      <c r="N940" t="s">
        <v>8221</v>
      </c>
      <c r="O940">
        <v>4</v>
      </c>
    </row>
    <row r="941" spans="2:15" x14ac:dyDescent="0.25">
      <c r="B941" t="s">
        <v>8219</v>
      </c>
      <c r="C941">
        <v>479</v>
      </c>
      <c r="H941" t="s">
        <v>8221</v>
      </c>
      <c r="I941">
        <v>12</v>
      </c>
      <c r="N941" t="s">
        <v>8221</v>
      </c>
      <c r="O941">
        <v>12</v>
      </c>
    </row>
    <row r="942" spans="2:15" x14ac:dyDescent="0.25">
      <c r="B942" t="s">
        <v>8219</v>
      </c>
      <c r="C942">
        <v>426</v>
      </c>
      <c r="H942" t="s">
        <v>8221</v>
      </c>
      <c r="I942">
        <v>0</v>
      </c>
      <c r="N942" t="s">
        <v>8221</v>
      </c>
      <c r="O942">
        <v>0</v>
      </c>
    </row>
    <row r="943" spans="2:15" x14ac:dyDescent="0.25">
      <c r="B943" t="s">
        <v>8219</v>
      </c>
      <c r="C943">
        <v>450</v>
      </c>
      <c r="H943" t="s">
        <v>8221</v>
      </c>
      <c r="I943">
        <v>33</v>
      </c>
      <c r="N943" t="s">
        <v>8221</v>
      </c>
      <c r="O943">
        <v>33</v>
      </c>
    </row>
    <row r="944" spans="2:15" x14ac:dyDescent="0.25">
      <c r="B944" t="s">
        <v>8219</v>
      </c>
      <c r="C944">
        <v>1780</v>
      </c>
      <c r="H944" t="s">
        <v>8221</v>
      </c>
      <c r="I944">
        <v>0</v>
      </c>
      <c r="N944" t="s">
        <v>8221</v>
      </c>
      <c r="O944">
        <v>0</v>
      </c>
    </row>
    <row r="945" spans="2:15" x14ac:dyDescent="0.25">
      <c r="B945" t="s">
        <v>8219</v>
      </c>
      <c r="C945">
        <v>122</v>
      </c>
      <c r="H945" t="s">
        <v>8221</v>
      </c>
      <c r="I945">
        <v>4</v>
      </c>
      <c r="N945" t="s">
        <v>8221</v>
      </c>
      <c r="O945">
        <v>4</v>
      </c>
    </row>
    <row r="946" spans="2:15" x14ac:dyDescent="0.25">
      <c r="B946" t="s">
        <v>8219</v>
      </c>
      <c r="C946">
        <v>95</v>
      </c>
      <c r="H946" t="s">
        <v>8221</v>
      </c>
      <c r="I946">
        <v>0</v>
      </c>
      <c r="N946" t="s">
        <v>8221</v>
      </c>
      <c r="O946">
        <v>0</v>
      </c>
    </row>
    <row r="947" spans="2:15" x14ac:dyDescent="0.25">
      <c r="B947" t="s">
        <v>8219</v>
      </c>
      <c r="C947">
        <v>325</v>
      </c>
      <c r="H947" t="s">
        <v>8221</v>
      </c>
      <c r="I947">
        <v>11</v>
      </c>
      <c r="N947" t="s">
        <v>8221</v>
      </c>
      <c r="O947">
        <v>11</v>
      </c>
    </row>
    <row r="948" spans="2:15" x14ac:dyDescent="0.25">
      <c r="B948" t="s">
        <v>8219</v>
      </c>
      <c r="C948">
        <v>353</v>
      </c>
      <c r="H948" t="s">
        <v>8221</v>
      </c>
      <c r="I948">
        <v>1</v>
      </c>
      <c r="N948" t="s">
        <v>8221</v>
      </c>
      <c r="O948">
        <v>1</v>
      </c>
    </row>
    <row r="949" spans="2:15" x14ac:dyDescent="0.25">
      <c r="B949" t="s">
        <v>8219</v>
      </c>
      <c r="C949">
        <v>105</v>
      </c>
      <c r="H949" t="s">
        <v>8221</v>
      </c>
      <c r="I949">
        <v>5</v>
      </c>
      <c r="N949" t="s">
        <v>8221</v>
      </c>
      <c r="O949">
        <v>5</v>
      </c>
    </row>
    <row r="950" spans="2:15" x14ac:dyDescent="0.25">
      <c r="B950" t="s">
        <v>8219</v>
      </c>
      <c r="C950">
        <v>729</v>
      </c>
      <c r="H950" t="s">
        <v>8221</v>
      </c>
      <c r="I950">
        <v>0</v>
      </c>
      <c r="N950" t="s">
        <v>8221</v>
      </c>
      <c r="O950">
        <v>0</v>
      </c>
    </row>
    <row r="951" spans="2:15" x14ac:dyDescent="0.25">
      <c r="B951" t="s">
        <v>8219</v>
      </c>
      <c r="C951">
        <v>454</v>
      </c>
      <c r="H951" t="s">
        <v>8221</v>
      </c>
      <c r="I951">
        <v>1</v>
      </c>
      <c r="N951" t="s">
        <v>8221</v>
      </c>
      <c r="O951">
        <v>1</v>
      </c>
    </row>
    <row r="952" spans="2:15" x14ac:dyDescent="0.25">
      <c r="B952" t="s">
        <v>8219</v>
      </c>
      <c r="C952">
        <v>539</v>
      </c>
      <c r="H952" t="s">
        <v>8221</v>
      </c>
      <c r="I952">
        <v>1</v>
      </c>
      <c r="N952" t="s">
        <v>8221</v>
      </c>
      <c r="O952">
        <v>1</v>
      </c>
    </row>
    <row r="953" spans="2:15" x14ac:dyDescent="0.25">
      <c r="B953" t="s">
        <v>8219</v>
      </c>
      <c r="C953">
        <v>79</v>
      </c>
      <c r="H953" t="s">
        <v>8221</v>
      </c>
      <c r="I953">
        <v>6</v>
      </c>
      <c r="N953" t="s">
        <v>8221</v>
      </c>
      <c r="O953">
        <v>6</v>
      </c>
    </row>
    <row r="954" spans="2:15" x14ac:dyDescent="0.25">
      <c r="B954" t="s">
        <v>8219</v>
      </c>
      <c r="C954">
        <v>94</v>
      </c>
      <c r="H954" t="s">
        <v>8221</v>
      </c>
      <c r="I954">
        <v>8</v>
      </c>
      <c r="N954" t="s">
        <v>8221</v>
      </c>
      <c r="O954">
        <v>8</v>
      </c>
    </row>
    <row r="955" spans="2:15" x14ac:dyDescent="0.25">
      <c r="B955" t="s">
        <v>8219</v>
      </c>
      <c r="C955">
        <v>625</v>
      </c>
      <c r="H955" t="s">
        <v>8221</v>
      </c>
      <c r="I955">
        <v>1</v>
      </c>
      <c r="N955" t="s">
        <v>8221</v>
      </c>
      <c r="O955">
        <v>1</v>
      </c>
    </row>
    <row r="956" spans="2:15" x14ac:dyDescent="0.25">
      <c r="B956" t="s">
        <v>8219</v>
      </c>
      <c r="C956">
        <v>508</v>
      </c>
      <c r="H956" t="s">
        <v>8221</v>
      </c>
      <c r="I956">
        <v>0</v>
      </c>
      <c r="N956" t="s">
        <v>8221</v>
      </c>
      <c r="O956">
        <v>0</v>
      </c>
    </row>
    <row r="957" spans="2:15" x14ac:dyDescent="0.25">
      <c r="B957" t="s">
        <v>8219</v>
      </c>
      <c r="C957">
        <v>531</v>
      </c>
      <c r="H957" t="s">
        <v>8221</v>
      </c>
      <c r="I957">
        <v>2</v>
      </c>
      <c r="N957" t="s">
        <v>8221</v>
      </c>
      <c r="O957">
        <v>2</v>
      </c>
    </row>
    <row r="958" spans="2:15" x14ac:dyDescent="0.25">
      <c r="B958" t="s">
        <v>8219</v>
      </c>
      <c r="C958">
        <v>158</v>
      </c>
      <c r="H958" t="s">
        <v>8221</v>
      </c>
      <c r="I958">
        <v>1</v>
      </c>
      <c r="N958" t="s">
        <v>8221</v>
      </c>
      <c r="O958">
        <v>1</v>
      </c>
    </row>
    <row r="959" spans="2:15" x14ac:dyDescent="0.25">
      <c r="B959" t="s">
        <v>8219</v>
      </c>
      <c r="C959">
        <v>508</v>
      </c>
      <c r="H959" t="s">
        <v>8221</v>
      </c>
      <c r="I959">
        <v>0</v>
      </c>
      <c r="N959" t="s">
        <v>8221</v>
      </c>
      <c r="O959">
        <v>0</v>
      </c>
    </row>
    <row r="960" spans="2:15" x14ac:dyDescent="0.25">
      <c r="B960" t="s">
        <v>8219</v>
      </c>
      <c r="C960">
        <v>644</v>
      </c>
      <c r="H960" t="s">
        <v>8221</v>
      </c>
      <c r="I960">
        <v>1</v>
      </c>
      <c r="N960" t="s">
        <v>8221</v>
      </c>
      <c r="O960">
        <v>1</v>
      </c>
    </row>
    <row r="961" spans="2:15" x14ac:dyDescent="0.25">
      <c r="B961" t="s">
        <v>8219</v>
      </c>
      <c r="C961">
        <v>848</v>
      </c>
      <c r="H961" t="s">
        <v>8221</v>
      </c>
      <c r="I961">
        <v>19</v>
      </c>
      <c r="N961" t="s">
        <v>8221</v>
      </c>
      <c r="O961">
        <v>19</v>
      </c>
    </row>
    <row r="962" spans="2:15" x14ac:dyDescent="0.25">
      <c r="B962" t="s">
        <v>8219</v>
      </c>
      <c r="C962">
        <v>429</v>
      </c>
      <c r="H962" t="s">
        <v>8221</v>
      </c>
      <c r="I962">
        <v>27</v>
      </c>
      <c r="N962" t="s">
        <v>8221</v>
      </c>
      <c r="O962">
        <v>27</v>
      </c>
    </row>
    <row r="963" spans="2:15" x14ac:dyDescent="0.25">
      <c r="B963" t="s">
        <v>8219</v>
      </c>
      <c r="C963">
        <v>204</v>
      </c>
      <c r="H963" t="s">
        <v>8221</v>
      </c>
      <c r="I963">
        <v>7</v>
      </c>
      <c r="N963" t="s">
        <v>8221</v>
      </c>
      <c r="O963">
        <v>7</v>
      </c>
    </row>
    <row r="964" spans="2:15" x14ac:dyDescent="0.25">
      <c r="B964" t="s">
        <v>8219</v>
      </c>
      <c r="C964">
        <v>379</v>
      </c>
      <c r="H964" t="s">
        <v>8221</v>
      </c>
      <c r="I964">
        <v>14</v>
      </c>
      <c r="N964" t="s">
        <v>8221</v>
      </c>
      <c r="O964">
        <v>14</v>
      </c>
    </row>
    <row r="965" spans="2:15" x14ac:dyDescent="0.25">
      <c r="B965" t="s">
        <v>8219</v>
      </c>
      <c r="C965">
        <v>271</v>
      </c>
      <c r="H965" t="s">
        <v>8221</v>
      </c>
      <c r="I965">
        <v>5</v>
      </c>
      <c r="N965" t="s">
        <v>8221</v>
      </c>
      <c r="O965">
        <v>5</v>
      </c>
    </row>
    <row r="966" spans="2:15" x14ac:dyDescent="0.25">
      <c r="B966" t="s">
        <v>8219</v>
      </c>
      <c r="C966">
        <v>120</v>
      </c>
      <c r="H966" t="s">
        <v>8221</v>
      </c>
      <c r="I966">
        <v>30</v>
      </c>
      <c r="N966" t="s">
        <v>8221</v>
      </c>
      <c r="O966">
        <v>30</v>
      </c>
    </row>
    <row r="967" spans="2:15" x14ac:dyDescent="0.25">
      <c r="B967" t="s">
        <v>8219</v>
      </c>
      <c r="C967">
        <v>140</v>
      </c>
      <c r="H967" t="s">
        <v>8221</v>
      </c>
      <c r="I967">
        <v>1</v>
      </c>
      <c r="N967" t="s">
        <v>8221</v>
      </c>
      <c r="O967">
        <v>1</v>
      </c>
    </row>
    <row r="968" spans="2:15" x14ac:dyDescent="0.25">
      <c r="B968" t="s">
        <v>8219</v>
      </c>
      <c r="C968">
        <v>193</v>
      </c>
      <c r="H968" t="s">
        <v>8221</v>
      </c>
      <c r="I968">
        <v>0</v>
      </c>
      <c r="N968" t="s">
        <v>8221</v>
      </c>
      <c r="O968">
        <v>0</v>
      </c>
    </row>
    <row r="969" spans="2:15" x14ac:dyDescent="0.25">
      <c r="B969" t="s">
        <v>8219</v>
      </c>
      <c r="C969">
        <v>180</v>
      </c>
      <c r="H969" t="s">
        <v>8221</v>
      </c>
      <c r="I969">
        <v>60</v>
      </c>
      <c r="N969" t="s">
        <v>8221</v>
      </c>
      <c r="O969">
        <v>60</v>
      </c>
    </row>
    <row r="970" spans="2:15" x14ac:dyDescent="0.25">
      <c r="B970" t="s">
        <v>8219</v>
      </c>
      <c r="C970">
        <v>263</v>
      </c>
      <c r="H970" t="s">
        <v>8221</v>
      </c>
      <c r="I970">
        <v>84</v>
      </c>
      <c r="N970" t="s">
        <v>8221</v>
      </c>
      <c r="O970">
        <v>84</v>
      </c>
    </row>
    <row r="971" spans="2:15" x14ac:dyDescent="0.25">
      <c r="B971" t="s">
        <v>8219</v>
      </c>
      <c r="C971">
        <v>217</v>
      </c>
      <c r="H971" t="s">
        <v>8221</v>
      </c>
      <c r="I971">
        <v>47</v>
      </c>
      <c r="N971" t="s">
        <v>8221</v>
      </c>
      <c r="O971">
        <v>47</v>
      </c>
    </row>
    <row r="972" spans="2:15" x14ac:dyDescent="0.25">
      <c r="B972" t="s">
        <v>8219</v>
      </c>
      <c r="C972">
        <v>443</v>
      </c>
      <c r="H972" t="s">
        <v>8221</v>
      </c>
      <c r="I972">
        <v>66</v>
      </c>
      <c r="N972" t="s">
        <v>8221</v>
      </c>
      <c r="O972">
        <v>66</v>
      </c>
    </row>
    <row r="973" spans="2:15" x14ac:dyDescent="0.25">
      <c r="B973" t="s">
        <v>8219</v>
      </c>
      <c r="C973">
        <v>1373</v>
      </c>
      <c r="H973" t="s">
        <v>8221</v>
      </c>
      <c r="I973">
        <v>171</v>
      </c>
      <c r="N973" t="s">
        <v>8221</v>
      </c>
      <c r="O973">
        <v>171</v>
      </c>
    </row>
    <row r="974" spans="2:15" x14ac:dyDescent="0.25">
      <c r="B974" t="s">
        <v>8219</v>
      </c>
      <c r="C974">
        <v>742</v>
      </c>
      <c r="H974" t="s">
        <v>8221</v>
      </c>
      <c r="I974">
        <v>29</v>
      </c>
      <c r="N974" t="s">
        <v>8221</v>
      </c>
      <c r="O974">
        <v>29</v>
      </c>
    </row>
    <row r="975" spans="2:15" x14ac:dyDescent="0.25">
      <c r="B975" t="s">
        <v>8219</v>
      </c>
      <c r="C975">
        <v>170</v>
      </c>
      <c r="H975" t="s">
        <v>8221</v>
      </c>
      <c r="I975">
        <v>9</v>
      </c>
      <c r="N975" t="s">
        <v>8221</v>
      </c>
      <c r="O975">
        <v>9</v>
      </c>
    </row>
    <row r="976" spans="2:15" x14ac:dyDescent="0.25">
      <c r="B976" t="s">
        <v>8219</v>
      </c>
      <c r="C976">
        <v>242</v>
      </c>
      <c r="H976" t="s">
        <v>8221</v>
      </c>
      <c r="I976">
        <v>27</v>
      </c>
      <c r="N976" t="s">
        <v>8221</v>
      </c>
      <c r="O976">
        <v>27</v>
      </c>
    </row>
    <row r="977" spans="2:15" x14ac:dyDescent="0.25">
      <c r="B977" t="s">
        <v>8219</v>
      </c>
      <c r="C977">
        <v>541</v>
      </c>
      <c r="H977" t="s">
        <v>8221</v>
      </c>
      <c r="I977">
        <v>2</v>
      </c>
      <c r="N977" t="s">
        <v>8221</v>
      </c>
      <c r="O977">
        <v>2</v>
      </c>
    </row>
    <row r="978" spans="2:15" x14ac:dyDescent="0.25">
      <c r="B978" t="s">
        <v>8219</v>
      </c>
      <c r="C978">
        <v>121</v>
      </c>
      <c r="H978" t="s">
        <v>8221</v>
      </c>
      <c r="I978">
        <v>3</v>
      </c>
      <c r="N978" t="s">
        <v>8221</v>
      </c>
      <c r="O978">
        <v>3</v>
      </c>
    </row>
    <row r="979" spans="2:15" x14ac:dyDescent="0.25">
      <c r="B979" t="s">
        <v>8219</v>
      </c>
      <c r="C979">
        <v>621</v>
      </c>
      <c r="H979" t="s">
        <v>8221</v>
      </c>
      <c r="I979">
        <v>4</v>
      </c>
      <c r="N979" t="s">
        <v>8221</v>
      </c>
      <c r="O979">
        <v>4</v>
      </c>
    </row>
    <row r="980" spans="2:15" x14ac:dyDescent="0.25">
      <c r="B980" t="s">
        <v>8219</v>
      </c>
      <c r="C980">
        <v>101</v>
      </c>
      <c r="H980" t="s">
        <v>8221</v>
      </c>
      <c r="I980">
        <v>2</v>
      </c>
      <c r="N980" t="s">
        <v>8221</v>
      </c>
      <c r="O980">
        <v>2</v>
      </c>
    </row>
    <row r="981" spans="2:15" x14ac:dyDescent="0.25">
      <c r="B981" t="s">
        <v>8219</v>
      </c>
      <c r="C981">
        <v>554</v>
      </c>
      <c r="H981" t="s">
        <v>8221</v>
      </c>
      <c r="I981">
        <v>20</v>
      </c>
      <c r="N981" t="s">
        <v>8221</v>
      </c>
      <c r="O981">
        <v>20</v>
      </c>
    </row>
    <row r="982" spans="2:15" x14ac:dyDescent="0.25">
      <c r="B982" t="s">
        <v>8219</v>
      </c>
      <c r="C982">
        <v>666</v>
      </c>
      <c r="H982" t="s">
        <v>8221</v>
      </c>
      <c r="I982">
        <v>3</v>
      </c>
      <c r="N982" t="s">
        <v>8221</v>
      </c>
      <c r="O982">
        <v>3</v>
      </c>
    </row>
    <row r="983" spans="2:15" x14ac:dyDescent="0.25">
      <c r="B983" t="s">
        <v>8219</v>
      </c>
      <c r="C983">
        <v>410</v>
      </c>
      <c r="H983" t="s">
        <v>8221</v>
      </c>
      <c r="I983">
        <v>4</v>
      </c>
      <c r="N983" t="s">
        <v>8221</v>
      </c>
      <c r="O983">
        <v>4</v>
      </c>
    </row>
    <row r="984" spans="2:15" x14ac:dyDescent="0.25">
      <c r="B984" t="s">
        <v>8219</v>
      </c>
      <c r="C984">
        <v>375</v>
      </c>
      <c r="H984" t="s">
        <v>8221</v>
      </c>
      <c r="I984">
        <v>1</v>
      </c>
      <c r="N984" t="s">
        <v>8221</v>
      </c>
      <c r="O984">
        <v>1</v>
      </c>
    </row>
    <row r="985" spans="2:15" x14ac:dyDescent="0.25">
      <c r="B985" t="s">
        <v>8219</v>
      </c>
      <c r="C985">
        <v>1364</v>
      </c>
      <c r="H985" t="s">
        <v>8221</v>
      </c>
      <c r="I985">
        <v>0</v>
      </c>
      <c r="N985" t="s">
        <v>8221</v>
      </c>
      <c r="O985">
        <v>0</v>
      </c>
    </row>
    <row r="986" spans="2:15" x14ac:dyDescent="0.25">
      <c r="B986" t="s">
        <v>8219</v>
      </c>
      <c r="C986">
        <v>35</v>
      </c>
      <c r="H986" t="s">
        <v>8221</v>
      </c>
      <c r="I986">
        <v>0</v>
      </c>
      <c r="N986" t="s">
        <v>8221</v>
      </c>
      <c r="O986">
        <v>0</v>
      </c>
    </row>
    <row r="987" spans="2:15" x14ac:dyDescent="0.25">
      <c r="B987" t="s">
        <v>8219</v>
      </c>
      <c r="C987">
        <v>203</v>
      </c>
      <c r="H987" t="s">
        <v>8221</v>
      </c>
      <c r="I987">
        <v>14</v>
      </c>
      <c r="N987" t="s">
        <v>8221</v>
      </c>
      <c r="O987">
        <v>14</v>
      </c>
    </row>
    <row r="988" spans="2:15" x14ac:dyDescent="0.25">
      <c r="B988" t="s">
        <v>8219</v>
      </c>
      <c r="C988">
        <v>49</v>
      </c>
      <c r="H988" t="s">
        <v>8221</v>
      </c>
      <c r="I988">
        <v>1</v>
      </c>
      <c r="N988" t="s">
        <v>8221</v>
      </c>
      <c r="O988">
        <v>1</v>
      </c>
    </row>
    <row r="989" spans="2:15" x14ac:dyDescent="0.25">
      <c r="B989" t="s">
        <v>8219</v>
      </c>
      <c r="C989">
        <v>5812</v>
      </c>
      <c r="H989" t="s">
        <v>8221</v>
      </c>
      <c r="I989">
        <v>118</v>
      </c>
      <c r="N989" t="s">
        <v>8221</v>
      </c>
      <c r="O989">
        <v>118</v>
      </c>
    </row>
    <row r="990" spans="2:15" x14ac:dyDescent="0.25">
      <c r="B990" t="s">
        <v>8219</v>
      </c>
      <c r="C990">
        <v>1556</v>
      </c>
      <c r="H990" t="s">
        <v>8221</v>
      </c>
      <c r="I990">
        <v>2</v>
      </c>
      <c r="N990" t="s">
        <v>8221</v>
      </c>
      <c r="O990">
        <v>2</v>
      </c>
    </row>
    <row r="991" spans="2:15" x14ac:dyDescent="0.25">
      <c r="B991" t="s">
        <v>8219</v>
      </c>
      <c r="C991">
        <v>65</v>
      </c>
      <c r="H991" t="s">
        <v>8221</v>
      </c>
      <c r="I991">
        <v>1</v>
      </c>
      <c r="N991" t="s">
        <v>8221</v>
      </c>
      <c r="O991">
        <v>1</v>
      </c>
    </row>
    <row r="992" spans="2:15" x14ac:dyDescent="0.25">
      <c r="B992" t="s">
        <v>8219</v>
      </c>
      <c r="C992">
        <v>10</v>
      </c>
      <c r="H992" t="s">
        <v>8221</v>
      </c>
      <c r="I992">
        <v>3</v>
      </c>
      <c r="N992" t="s">
        <v>8221</v>
      </c>
      <c r="O992">
        <v>3</v>
      </c>
    </row>
    <row r="993" spans="2:15" x14ac:dyDescent="0.25">
      <c r="B993" t="s">
        <v>8219</v>
      </c>
      <c r="C993">
        <v>76</v>
      </c>
      <c r="H993" t="s">
        <v>8221</v>
      </c>
      <c r="I993">
        <v>1</v>
      </c>
      <c r="N993" t="s">
        <v>8221</v>
      </c>
      <c r="O993">
        <v>1</v>
      </c>
    </row>
    <row r="994" spans="2:15" x14ac:dyDescent="0.25">
      <c r="B994" t="s">
        <v>8219</v>
      </c>
      <c r="C994">
        <v>263</v>
      </c>
      <c r="H994" t="s">
        <v>8221</v>
      </c>
      <c r="I994">
        <v>3</v>
      </c>
      <c r="N994" t="s">
        <v>8221</v>
      </c>
      <c r="O994">
        <v>3</v>
      </c>
    </row>
    <row r="995" spans="2:15" x14ac:dyDescent="0.25">
      <c r="B995" t="s">
        <v>8219</v>
      </c>
      <c r="C995">
        <v>1530</v>
      </c>
      <c r="H995" t="s">
        <v>8221</v>
      </c>
      <c r="I995">
        <v>38</v>
      </c>
      <c r="N995" t="s">
        <v>8221</v>
      </c>
      <c r="O995">
        <v>38</v>
      </c>
    </row>
    <row r="996" spans="2:15" x14ac:dyDescent="0.25">
      <c r="B996" t="s">
        <v>8219</v>
      </c>
      <c r="C996">
        <v>278</v>
      </c>
      <c r="H996" t="s">
        <v>8221</v>
      </c>
      <c r="I996">
        <v>52</v>
      </c>
      <c r="N996" t="s">
        <v>8221</v>
      </c>
      <c r="O996">
        <v>52</v>
      </c>
    </row>
    <row r="997" spans="2:15" x14ac:dyDescent="0.25">
      <c r="B997" t="s">
        <v>8219</v>
      </c>
      <c r="C997">
        <v>350</v>
      </c>
      <c r="H997" t="s">
        <v>8221</v>
      </c>
      <c r="I997">
        <v>2</v>
      </c>
      <c r="N997" t="s">
        <v>8221</v>
      </c>
      <c r="O997">
        <v>2</v>
      </c>
    </row>
    <row r="998" spans="2:15" x14ac:dyDescent="0.25">
      <c r="B998" t="s">
        <v>8219</v>
      </c>
      <c r="C998">
        <v>470</v>
      </c>
      <c r="H998" t="s">
        <v>8221</v>
      </c>
      <c r="I998">
        <v>0</v>
      </c>
      <c r="N998" t="s">
        <v>8221</v>
      </c>
      <c r="O998">
        <v>0</v>
      </c>
    </row>
    <row r="999" spans="2:15" x14ac:dyDescent="0.25">
      <c r="B999" t="s">
        <v>8219</v>
      </c>
      <c r="C999">
        <v>3</v>
      </c>
      <c r="H999" t="s">
        <v>8221</v>
      </c>
      <c r="I999">
        <v>4</v>
      </c>
      <c r="N999" t="s">
        <v>8221</v>
      </c>
      <c r="O999">
        <v>4</v>
      </c>
    </row>
    <row r="1000" spans="2:15" x14ac:dyDescent="0.25">
      <c r="B1000" t="s">
        <v>8219</v>
      </c>
      <c r="C1000">
        <v>8200</v>
      </c>
      <c r="H1000" t="s">
        <v>8221</v>
      </c>
      <c r="I1000">
        <v>4</v>
      </c>
      <c r="N1000" t="s">
        <v>8221</v>
      </c>
      <c r="O1000">
        <v>4</v>
      </c>
    </row>
    <row r="1001" spans="2:15" x14ac:dyDescent="0.25">
      <c r="B1001" t="s">
        <v>8219</v>
      </c>
      <c r="C1001">
        <v>8359</v>
      </c>
      <c r="H1001" t="s">
        <v>8221</v>
      </c>
      <c r="I1001">
        <v>18</v>
      </c>
      <c r="N1001" t="s">
        <v>8221</v>
      </c>
      <c r="O1001">
        <v>18</v>
      </c>
    </row>
    <row r="1002" spans="2:15" x14ac:dyDescent="0.25">
      <c r="B1002" t="s">
        <v>8219</v>
      </c>
      <c r="C1002">
        <v>188</v>
      </c>
      <c r="H1002" t="s">
        <v>8221</v>
      </c>
      <c r="I1002">
        <v>0</v>
      </c>
      <c r="N1002" t="s">
        <v>8221</v>
      </c>
      <c r="O1002">
        <v>0</v>
      </c>
    </row>
    <row r="1003" spans="2:15" x14ac:dyDescent="0.25">
      <c r="B1003" t="s">
        <v>8219</v>
      </c>
      <c r="C1003">
        <v>48</v>
      </c>
      <c r="H1003" t="s">
        <v>8221</v>
      </c>
      <c r="I1003">
        <v>22</v>
      </c>
      <c r="N1003" t="s">
        <v>8221</v>
      </c>
      <c r="O1003">
        <v>22</v>
      </c>
    </row>
    <row r="1004" spans="2:15" x14ac:dyDescent="0.25">
      <c r="B1004" t="s">
        <v>8219</v>
      </c>
      <c r="C1004">
        <v>607</v>
      </c>
      <c r="H1004" t="s">
        <v>8221</v>
      </c>
      <c r="I1004">
        <v>49</v>
      </c>
      <c r="N1004" t="s">
        <v>8221</v>
      </c>
      <c r="O1004">
        <v>49</v>
      </c>
    </row>
    <row r="1005" spans="2:15" x14ac:dyDescent="0.25">
      <c r="B1005" t="s">
        <v>8219</v>
      </c>
      <c r="C1005">
        <v>50</v>
      </c>
      <c r="H1005" t="s">
        <v>8221</v>
      </c>
      <c r="I1005">
        <v>19</v>
      </c>
      <c r="N1005" t="s">
        <v>8221</v>
      </c>
      <c r="O1005">
        <v>19</v>
      </c>
    </row>
    <row r="1006" spans="2:15" x14ac:dyDescent="0.25">
      <c r="B1006" t="s">
        <v>8219</v>
      </c>
      <c r="C1006">
        <v>55</v>
      </c>
      <c r="H1006" t="s">
        <v>8221</v>
      </c>
      <c r="I1006">
        <v>4</v>
      </c>
      <c r="N1006" t="s">
        <v>8221</v>
      </c>
      <c r="O1006">
        <v>4</v>
      </c>
    </row>
    <row r="1007" spans="2:15" x14ac:dyDescent="0.25">
      <c r="B1007" t="s">
        <v>8219</v>
      </c>
      <c r="C1007">
        <v>38</v>
      </c>
      <c r="H1007" t="s">
        <v>8221</v>
      </c>
      <c r="I1007">
        <v>4</v>
      </c>
      <c r="N1007" t="s">
        <v>8221</v>
      </c>
      <c r="O1007">
        <v>4</v>
      </c>
    </row>
    <row r="1008" spans="2:15" x14ac:dyDescent="0.25">
      <c r="B1008" t="s">
        <v>8219</v>
      </c>
      <c r="C1008">
        <v>25</v>
      </c>
      <c r="H1008" t="s">
        <v>8221</v>
      </c>
      <c r="I1008">
        <v>2</v>
      </c>
      <c r="N1008" t="s">
        <v>8221</v>
      </c>
      <c r="O1008">
        <v>2</v>
      </c>
    </row>
    <row r="1009" spans="2:15" x14ac:dyDescent="0.25">
      <c r="B1009" t="s">
        <v>8219</v>
      </c>
      <c r="C1009">
        <v>46</v>
      </c>
      <c r="H1009" t="s">
        <v>8221</v>
      </c>
      <c r="I1009">
        <v>0</v>
      </c>
      <c r="N1009" t="s">
        <v>8221</v>
      </c>
      <c r="O1009">
        <v>0</v>
      </c>
    </row>
    <row r="1010" spans="2:15" x14ac:dyDescent="0.25">
      <c r="B1010" t="s">
        <v>8219</v>
      </c>
      <c r="C1010">
        <v>83</v>
      </c>
      <c r="H1010" t="s">
        <v>8221</v>
      </c>
      <c r="I1010">
        <v>0</v>
      </c>
      <c r="N1010" t="s">
        <v>8221</v>
      </c>
      <c r="O1010">
        <v>0</v>
      </c>
    </row>
    <row r="1011" spans="2:15" x14ac:dyDescent="0.25">
      <c r="B1011" t="s">
        <v>8219</v>
      </c>
      <c r="C1011">
        <v>35</v>
      </c>
      <c r="H1011" t="s">
        <v>8221</v>
      </c>
      <c r="I1011">
        <v>14</v>
      </c>
      <c r="N1011" t="s">
        <v>8221</v>
      </c>
      <c r="O1011">
        <v>14</v>
      </c>
    </row>
    <row r="1012" spans="2:15" x14ac:dyDescent="0.25">
      <c r="B1012" t="s">
        <v>8219</v>
      </c>
      <c r="C1012">
        <v>25</v>
      </c>
      <c r="H1012" t="s">
        <v>8221</v>
      </c>
      <c r="I1012">
        <v>8</v>
      </c>
      <c r="N1012" t="s">
        <v>8221</v>
      </c>
      <c r="O1012">
        <v>8</v>
      </c>
    </row>
    <row r="1013" spans="2:15" x14ac:dyDescent="0.25">
      <c r="B1013" t="s">
        <v>8219</v>
      </c>
      <c r="C1013">
        <v>75</v>
      </c>
      <c r="H1013" t="s">
        <v>8221</v>
      </c>
      <c r="I1013">
        <v>0</v>
      </c>
      <c r="N1013" t="s">
        <v>8221</v>
      </c>
      <c r="O1013">
        <v>0</v>
      </c>
    </row>
    <row r="1014" spans="2:15" x14ac:dyDescent="0.25">
      <c r="B1014" t="s">
        <v>8219</v>
      </c>
      <c r="C1014">
        <v>62</v>
      </c>
      <c r="H1014" t="s">
        <v>8221</v>
      </c>
      <c r="I1014">
        <v>15</v>
      </c>
      <c r="N1014" t="s">
        <v>8221</v>
      </c>
      <c r="O1014">
        <v>15</v>
      </c>
    </row>
    <row r="1015" spans="2:15" x14ac:dyDescent="0.25">
      <c r="B1015" t="s">
        <v>8219</v>
      </c>
      <c r="C1015">
        <v>160</v>
      </c>
      <c r="H1015" t="s">
        <v>8221</v>
      </c>
      <c r="I1015">
        <v>33</v>
      </c>
      <c r="N1015" t="s">
        <v>8221</v>
      </c>
      <c r="O1015">
        <v>33</v>
      </c>
    </row>
    <row r="1016" spans="2:15" x14ac:dyDescent="0.25">
      <c r="B1016" t="s">
        <v>8219</v>
      </c>
      <c r="C1016">
        <v>246</v>
      </c>
      <c r="H1016" t="s">
        <v>8221</v>
      </c>
      <c r="I1016">
        <v>2</v>
      </c>
      <c r="N1016" t="s">
        <v>8221</v>
      </c>
      <c r="O1016">
        <v>2</v>
      </c>
    </row>
    <row r="1017" spans="2:15" x14ac:dyDescent="0.25">
      <c r="B1017" t="s">
        <v>8219</v>
      </c>
      <c r="C1017">
        <v>55</v>
      </c>
      <c r="H1017" t="s">
        <v>8221</v>
      </c>
      <c r="I1017">
        <v>6</v>
      </c>
      <c r="N1017" t="s">
        <v>8221</v>
      </c>
      <c r="O1017">
        <v>6</v>
      </c>
    </row>
    <row r="1018" spans="2:15" x14ac:dyDescent="0.25">
      <c r="B1018" t="s">
        <v>8219</v>
      </c>
      <c r="C1018">
        <v>23</v>
      </c>
      <c r="H1018" t="s">
        <v>8221</v>
      </c>
      <c r="I1018">
        <v>2</v>
      </c>
      <c r="N1018" t="s">
        <v>8221</v>
      </c>
      <c r="O1018">
        <v>2</v>
      </c>
    </row>
    <row r="1019" spans="2:15" x14ac:dyDescent="0.25">
      <c r="B1019" t="s">
        <v>8219</v>
      </c>
      <c r="C1019">
        <v>72</v>
      </c>
      <c r="H1019" t="s">
        <v>8221</v>
      </c>
      <c r="I1019">
        <v>0</v>
      </c>
      <c r="N1019" t="s">
        <v>8221</v>
      </c>
      <c r="O1019">
        <v>0</v>
      </c>
    </row>
    <row r="1020" spans="2:15" x14ac:dyDescent="0.25">
      <c r="B1020" t="s">
        <v>8219</v>
      </c>
      <c r="C1020">
        <v>22</v>
      </c>
      <c r="H1020" t="s">
        <v>8221</v>
      </c>
      <c r="I1020">
        <v>4</v>
      </c>
      <c r="N1020" t="s">
        <v>8221</v>
      </c>
      <c r="O1020">
        <v>4</v>
      </c>
    </row>
    <row r="1021" spans="2:15" x14ac:dyDescent="0.25">
      <c r="B1021" t="s">
        <v>8219</v>
      </c>
      <c r="C1021">
        <v>14</v>
      </c>
      <c r="H1021" t="s">
        <v>8221</v>
      </c>
      <c r="I1021">
        <v>1</v>
      </c>
      <c r="N1021" t="s">
        <v>8221</v>
      </c>
      <c r="O1021">
        <v>1</v>
      </c>
    </row>
    <row r="1022" spans="2:15" x14ac:dyDescent="0.25">
      <c r="B1022" t="s">
        <v>8219</v>
      </c>
      <c r="C1022">
        <v>38</v>
      </c>
      <c r="H1022" t="s">
        <v>8221</v>
      </c>
      <c r="I1022">
        <v>3</v>
      </c>
      <c r="N1022" t="s">
        <v>8221</v>
      </c>
      <c r="O1022">
        <v>3</v>
      </c>
    </row>
    <row r="1023" spans="2:15" x14ac:dyDescent="0.25">
      <c r="B1023" t="s">
        <v>8219</v>
      </c>
      <c r="C1023">
        <v>32</v>
      </c>
      <c r="H1023" t="s">
        <v>8221</v>
      </c>
      <c r="I1023">
        <v>4</v>
      </c>
      <c r="N1023" t="s">
        <v>8221</v>
      </c>
      <c r="O1023">
        <v>4</v>
      </c>
    </row>
    <row r="1024" spans="2:15" x14ac:dyDescent="0.25">
      <c r="B1024" t="s">
        <v>8219</v>
      </c>
      <c r="C1024">
        <v>63</v>
      </c>
      <c r="H1024" t="s">
        <v>8221</v>
      </c>
      <c r="I1024">
        <v>0</v>
      </c>
      <c r="N1024" t="s">
        <v>8221</v>
      </c>
      <c r="O1024">
        <v>0</v>
      </c>
    </row>
    <row r="1025" spans="2:15" x14ac:dyDescent="0.25">
      <c r="B1025" t="s">
        <v>8219</v>
      </c>
      <c r="C1025">
        <v>27</v>
      </c>
      <c r="H1025" t="s">
        <v>8221</v>
      </c>
      <c r="I1025">
        <v>4</v>
      </c>
      <c r="N1025" t="s">
        <v>8221</v>
      </c>
      <c r="O1025">
        <v>4</v>
      </c>
    </row>
    <row r="1026" spans="2:15" x14ac:dyDescent="0.25">
      <c r="B1026" t="s">
        <v>8219</v>
      </c>
      <c r="C1026">
        <v>44</v>
      </c>
      <c r="H1026" t="s">
        <v>8221</v>
      </c>
      <c r="I1026">
        <v>3</v>
      </c>
      <c r="N1026" t="s">
        <v>8221</v>
      </c>
      <c r="O1026">
        <v>3</v>
      </c>
    </row>
    <row r="1027" spans="2:15" x14ac:dyDescent="0.25">
      <c r="B1027" t="s">
        <v>8219</v>
      </c>
      <c r="C1027">
        <v>38</v>
      </c>
      <c r="H1027" t="s">
        <v>8221</v>
      </c>
      <c r="I1027">
        <v>34</v>
      </c>
      <c r="N1027" t="s">
        <v>8221</v>
      </c>
      <c r="O1027">
        <v>34</v>
      </c>
    </row>
    <row r="1028" spans="2:15" x14ac:dyDescent="0.25">
      <c r="B1028" t="s">
        <v>8219</v>
      </c>
      <c r="C1028">
        <v>115</v>
      </c>
      <c r="H1028" t="s">
        <v>8221</v>
      </c>
      <c r="I1028">
        <v>2</v>
      </c>
      <c r="N1028" t="s">
        <v>8221</v>
      </c>
      <c r="O1028">
        <v>2</v>
      </c>
    </row>
    <row r="1029" spans="2:15" x14ac:dyDescent="0.25">
      <c r="B1029" t="s">
        <v>8219</v>
      </c>
      <c r="C1029">
        <v>37</v>
      </c>
      <c r="H1029" t="s">
        <v>8221</v>
      </c>
      <c r="I1029">
        <v>33</v>
      </c>
      <c r="N1029" t="s">
        <v>8221</v>
      </c>
      <c r="O1029">
        <v>33</v>
      </c>
    </row>
    <row r="1030" spans="2:15" x14ac:dyDescent="0.25">
      <c r="B1030" t="s">
        <v>8219</v>
      </c>
      <c r="C1030">
        <v>99</v>
      </c>
      <c r="H1030" t="s">
        <v>8221</v>
      </c>
      <c r="I1030">
        <v>0</v>
      </c>
      <c r="N1030" t="s">
        <v>8221</v>
      </c>
      <c r="O1030">
        <v>0</v>
      </c>
    </row>
    <row r="1031" spans="2:15" x14ac:dyDescent="0.25">
      <c r="B1031" t="s">
        <v>8219</v>
      </c>
      <c r="C1031">
        <v>44</v>
      </c>
      <c r="H1031" t="s">
        <v>8221</v>
      </c>
      <c r="I1031">
        <v>0</v>
      </c>
      <c r="N1031" t="s">
        <v>8221</v>
      </c>
      <c r="O1031">
        <v>0</v>
      </c>
    </row>
    <row r="1032" spans="2:15" x14ac:dyDescent="0.25">
      <c r="B1032" t="s">
        <v>8219</v>
      </c>
      <c r="C1032">
        <v>58</v>
      </c>
      <c r="H1032" t="s">
        <v>8221</v>
      </c>
      <c r="I1032">
        <v>1</v>
      </c>
      <c r="N1032" t="s">
        <v>8221</v>
      </c>
      <c r="O1032">
        <v>1</v>
      </c>
    </row>
    <row r="1033" spans="2:15" x14ac:dyDescent="0.25">
      <c r="B1033" t="s">
        <v>8219</v>
      </c>
      <c r="C1033">
        <v>191</v>
      </c>
      <c r="H1033" t="s">
        <v>8221</v>
      </c>
      <c r="I1033">
        <v>13</v>
      </c>
      <c r="N1033" t="s">
        <v>8221</v>
      </c>
      <c r="O1033">
        <v>13</v>
      </c>
    </row>
    <row r="1034" spans="2:15" x14ac:dyDescent="0.25">
      <c r="B1034" t="s">
        <v>8219</v>
      </c>
      <c r="C1034">
        <v>40</v>
      </c>
      <c r="H1034" t="s">
        <v>8221</v>
      </c>
      <c r="I1034">
        <v>2</v>
      </c>
      <c r="N1034" t="s">
        <v>8221</v>
      </c>
      <c r="O1034">
        <v>2</v>
      </c>
    </row>
    <row r="1035" spans="2:15" x14ac:dyDescent="0.25">
      <c r="B1035" t="s">
        <v>8219</v>
      </c>
      <c r="C1035">
        <v>38</v>
      </c>
      <c r="H1035" t="s">
        <v>8221</v>
      </c>
      <c r="I1035">
        <v>36</v>
      </c>
      <c r="N1035" t="s">
        <v>8221</v>
      </c>
      <c r="O1035">
        <v>36</v>
      </c>
    </row>
    <row r="1036" spans="2:15" x14ac:dyDescent="0.25">
      <c r="B1036" t="s">
        <v>8219</v>
      </c>
      <c r="C1036">
        <v>39</v>
      </c>
      <c r="H1036" t="s">
        <v>8221</v>
      </c>
      <c r="I1036">
        <v>1</v>
      </c>
      <c r="N1036" t="s">
        <v>8221</v>
      </c>
      <c r="O1036">
        <v>1</v>
      </c>
    </row>
    <row r="1037" spans="2:15" x14ac:dyDescent="0.25">
      <c r="B1037" t="s">
        <v>8219</v>
      </c>
      <c r="C1037">
        <v>11</v>
      </c>
      <c r="H1037" t="s">
        <v>8221</v>
      </c>
      <c r="I1037">
        <v>15</v>
      </c>
      <c r="N1037" t="s">
        <v>8221</v>
      </c>
      <c r="O1037">
        <v>15</v>
      </c>
    </row>
    <row r="1038" spans="2:15" x14ac:dyDescent="0.25">
      <c r="B1038" t="s">
        <v>8219</v>
      </c>
      <c r="C1038">
        <v>107</v>
      </c>
      <c r="H1038" t="s">
        <v>8221</v>
      </c>
      <c r="I1038">
        <v>1</v>
      </c>
      <c r="N1038" t="s">
        <v>8221</v>
      </c>
      <c r="O1038">
        <v>1</v>
      </c>
    </row>
    <row r="1039" spans="2:15" x14ac:dyDescent="0.25">
      <c r="B1039" t="s">
        <v>8219</v>
      </c>
      <c r="C1039">
        <v>147</v>
      </c>
      <c r="H1039" t="s">
        <v>8221</v>
      </c>
      <c r="I1039">
        <v>0</v>
      </c>
      <c r="N1039" t="s">
        <v>8221</v>
      </c>
      <c r="O1039">
        <v>0</v>
      </c>
    </row>
    <row r="1040" spans="2:15" x14ac:dyDescent="0.25">
      <c r="B1040" t="s">
        <v>8219</v>
      </c>
      <c r="C1040">
        <v>36</v>
      </c>
      <c r="H1040" t="s">
        <v>8221</v>
      </c>
      <c r="I1040">
        <v>1</v>
      </c>
      <c r="N1040" t="s">
        <v>8221</v>
      </c>
      <c r="O1040">
        <v>1</v>
      </c>
    </row>
    <row r="1041" spans="2:15" x14ac:dyDescent="0.25">
      <c r="B1041" t="s">
        <v>8219</v>
      </c>
      <c r="C1041">
        <v>92</v>
      </c>
      <c r="H1041" t="s">
        <v>8221</v>
      </c>
      <c r="I1041">
        <v>0</v>
      </c>
      <c r="N1041" t="s">
        <v>8221</v>
      </c>
      <c r="O1041">
        <v>0</v>
      </c>
    </row>
    <row r="1042" spans="2:15" x14ac:dyDescent="0.25">
      <c r="B1042" t="s">
        <v>8219</v>
      </c>
      <c r="C1042">
        <v>35</v>
      </c>
      <c r="H1042" t="s">
        <v>8221</v>
      </c>
      <c r="I1042">
        <v>0</v>
      </c>
      <c r="N1042" t="s">
        <v>8221</v>
      </c>
      <c r="O1042">
        <v>0</v>
      </c>
    </row>
    <row r="1043" spans="2:15" x14ac:dyDescent="0.25">
      <c r="B1043" t="s">
        <v>8219</v>
      </c>
      <c r="C1043">
        <v>17</v>
      </c>
      <c r="H1043" t="s">
        <v>8221</v>
      </c>
      <c r="I1043">
        <v>1</v>
      </c>
      <c r="N1043" t="s">
        <v>8221</v>
      </c>
      <c r="O1043">
        <v>1</v>
      </c>
    </row>
    <row r="1044" spans="2:15" x14ac:dyDescent="0.25">
      <c r="B1044" t="s">
        <v>8219</v>
      </c>
      <c r="C1044">
        <v>22</v>
      </c>
      <c r="H1044" t="s">
        <v>8221</v>
      </c>
      <c r="I1044">
        <v>39</v>
      </c>
      <c r="N1044" t="s">
        <v>8221</v>
      </c>
      <c r="O1044">
        <v>39</v>
      </c>
    </row>
    <row r="1045" spans="2:15" x14ac:dyDescent="0.25">
      <c r="B1045" t="s">
        <v>8219</v>
      </c>
      <c r="C1045">
        <v>69</v>
      </c>
      <c r="H1045" t="s">
        <v>8221</v>
      </c>
      <c r="I1045">
        <v>0</v>
      </c>
      <c r="N1045" t="s">
        <v>8221</v>
      </c>
      <c r="O1045">
        <v>0</v>
      </c>
    </row>
    <row r="1046" spans="2:15" x14ac:dyDescent="0.25">
      <c r="B1046" t="s">
        <v>8219</v>
      </c>
      <c r="C1046">
        <v>13</v>
      </c>
      <c r="H1046" t="s">
        <v>8221</v>
      </c>
      <c r="I1046">
        <v>0</v>
      </c>
      <c r="N1046" t="s">
        <v>8221</v>
      </c>
      <c r="O1046">
        <v>0</v>
      </c>
    </row>
    <row r="1047" spans="2:15" x14ac:dyDescent="0.25">
      <c r="B1047" t="s">
        <v>8219</v>
      </c>
      <c r="C1047">
        <v>58</v>
      </c>
      <c r="H1047" t="s">
        <v>8221</v>
      </c>
      <c r="I1047">
        <v>3</v>
      </c>
      <c r="N1047" t="s">
        <v>8221</v>
      </c>
      <c r="O1047">
        <v>3</v>
      </c>
    </row>
    <row r="1048" spans="2:15" x14ac:dyDescent="0.25">
      <c r="B1048" t="s">
        <v>8219</v>
      </c>
      <c r="C1048">
        <v>44</v>
      </c>
      <c r="H1048" t="s">
        <v>8221</v>
      </c>
      <c r="I1048">
        <v>1</v>
      </c>
      <c r="N1048" t="s">
        <v>8221</v>
      </c>
      <c r="O1048">
        <v>1</v>
      </c>
    </row>
    <row r="1049" spans="2:15" x14ac:dyDescent="0.25">
      <c r="B1049" t="s">
        <v>8219</v>
      </c>
      <c r="C1049">
        <v>83</v>
      </c>
      <c r="H1049" t="s">
        <v>8221</v>
      </c>
      <c r="I1049">
        <v>13</v>
      </c>
      <c r="N1049" t="s">
        <v>8221</v>
      </c>
      <c r="O1049">
        <v>13</v>
      </c>
    </row>
    <row r="1050" spans="2:15" x14ac:dyDescent="0.25">
      <c r="B1050" t="s">
        <v>8219</v>
      </c>
      <c r="C1050">
        <v>117</v>
      </c>
      <c r="H1050" t="s">
        <v>8221</v>
      </c>
      <c r="I1050">
        <v>0</v>
      </c>
      <c r="N1050" t="s">
        <v>8221</v>
      </c>
      <c r="O1050">
        <v>0</v>
      </c>
    </row>
    <row r="1051" spans="2:15" x14ac:dyDescent="0.25">
      <c r="B1051" t="s">
        <v>8219</v>
      </c>
      <c r="C1051">
        <v>32</v>
      </c>
      <c r="H1051" t="s">
        <v>8221</v>
      </c>
      <c r="I1051">
        <v>6</v>
      </c>
      <c r="N1051" t="s">
        <v>8221</v>
      </c>
      <c r="O1051">
        <v>6</v>
      </c>
    </row>
    <row r="1052" spans="2:15" x14ac:dyDescent="0.25">
      <c r="B1052" t="s">
        <v>8219</v>
      </c>
      <c r="C1052">
        <v>8</v>
      </c>
      <c r="H1052" t="s">
        <v>8221</v>
      </c>
      <c r="I1052">
        <v>0</v>
      </c>
      <c r="N1052" t="s">
        <v>8221</v>
      </c>
      <c r="O1052">
        <v>0</v>
      </c>
    </row>
    <row r="1053" spans="2:15" x14ac:dyDescent="0.25">
      <c r="B1053" t="s">
        <v>8219</v>
      </c>
      <c r="C1053">
        <v>340</v>
      </c>
      <c r="H1053" t="s">
        <v>8221</v>
      </c>
      <c r="I1053">
        <v>14</v>
      </c>
      <c r="N1053" t="s">
        <v>8221</v>
      </c>
      <c r="O1053">
        <v>14</v>
      </c>
    </row>
    <row r="1054" spans="2:15" x14ac:dyDescent="0.25">
      <c r="B1054" t="s">
        <v>8219</v>
      </c>
      <c r="C1054">
        <v>7</v>
      </c>
      <c r="H1054" t="s">
        <v>8221</v>
      </c>
      <c r="I1054">
        <v>5</v>
      </c>
      <c r="N1054" t="s">
        <v>8221</v>
      </c>
      <c r="O1054">
        <v>5</v>
      </c>
    </row>
    <row r="1055" spans="2:15" x14ac:dyDescent="0.25">
      <c r="B1055" t="s">
        <v>8219</v>
      </c>
      <c r="C1055">
        <v>19</v>
      </c>
      <c r="H1055" t="s">
        <v>8221</v>
      </c>
      <c r="I1055">
        <v>6</v>
      </c>
      <c r="N1055" t="s">
        <v>8221</v>
      </c>
      <c r="O1055">
        <v>6</v>
      </c>
    </row>
    <row r="1056" spans="2:15" x14ac:dyDescent="0.25">
      <c r="B1056" t="s">
        <v>8219</v>
      </c>
      <c r="C1056">
        <v>47</v>
      </c>
      <c r="H1056" t="s">
        <v>8221</v>
      </c>
      <c r="I1056">
        <v>15</v>
      </c>
      <c r="N1056" t="s">
        <v>8221</v>
      </c>
      <c r="O1056">
        <v>15</v>
      </c>
    </row>
    <row r="1057" spans="2:15" x14ac:dyDescent="0.25">
      <c r="B1057" t="s">
        <v>8219</v>
      </c>
      <c r="C1057">
        <v>13</v>
      </c>
      <c r="H1057" t="s">
        <v>8221</v>
      </c>
      <c r="I1057">
        <v>0</v>
      </c>
      <c r="N1057" t="s">
        <v>8221</v>
      </c>
      <c r="O1057">
        <v>0</v>
      </c>
    </row>
    <row r="1058" spans="2:15" x14ac:dyDescent="0.25">
      <c r="B1058" t="s">
        <v>8219</v>
      </c>
      <c r="C1058">
        <v>90</v>
      </c>
      <c r="H1058" t="s">
        <v>8221</v>
      </c>
      <c r="I1058">
        <v>1</v>
      </c>
      <c r="N1058" t="s">
        <v>8221</v>
      </c>
      <c r="O1058">
        <v>1</v>
      </c>
    </row>
    <row r="1059" spans="2:15" x14ac:dyDescent="0.25">
      <c r="B1059" t="s">
        <v>8219</v>
      </c>
      <c r="C1059">
        <v>63</v>
      </c>
      <c r="H1059" t="s">
        <v>8221</v>
      </c>
      <c r="I1059">
        <v>9</v>
      </c>
      <c r="N1059" t="s">
        <v>8221</v>
      </c>
      <c r="O1059">
        <v>9</v>
      </c>
    </row>
    <row r="1060" spans="2:15" x14ac:dyDescent="0.25">
      <c r="B1060" t="s">
        <v>8219</v>
      </c>
      <c r="C1060">
        <v>26</v>
      </c>
      <c r="H1060" t="s">
        <v>8221</v>
      </c>
      <c r="I1060">
        <v>3</v>
      </c>
      <c r="N1060" t="s">
        <v>8221</v>
      </c>
      <c r="O1060">
        <v>3</v>
      </c>
    </row>
    <row r="1061" spans="2:15" x14ac:dyDescent="0.25">
      <c r="B1061" t="s">
        <v>8219</v>
      </c>
      <c r="C1061">
        <v>71</v>
      </c>
      <c r="H1061" t="s">
        <v>8221</v>
      </c>
      <c r="I1061">
        <v>3</v>
      </c>
      <c r="N1061" t="s">
        <v>8221</v>
      </c>
      <c r="O1061">
        <v>3</v>
      </c>
    </row>
    <row r="1062" spans="2:15" x14ac:dyDescent="0.25">
      <c r="B1062" t="s">
        <v>8219</v>
      </c>
      <c r="C1062">
        <v>38</v>
      </c>
      <c r="H1062" t="s">
        <v>8221</v>
      </c>
      <c r="I1062">
        <v>1</v>
      </c>
      <c r="N1062" t="s">
        <v>8221</v>
      </c>
      <c r="O1062">
        <v>1</v>
      </c>
    </row>
    <row r="1063" spans="2:15" x14ac:dyDescent="0.25">
      <c r="B1063" t="s">
        <v>8219</v>
      </c>
      <c r="C1063">
        <v>859</v>
      </c>
      <c r="H1063" t="s">
        <v>8221</v>
      </c>
      <c r="I1063">
        <v>3</v>
      </c>
      <c r="N1063" t="s">
        <v>8221</v>
      </c>
      <c r="O1063">
        <v>3</v>
      </c>
    </row>
    <row r="1064" spans="2:15" x14ac:dyDescent="0.25">
      <c r="B1064" t="s">
        <v>8219</v>
      </c>
      <c r="C1064">
        <v>21</v>
      </c>
      <c r="H1064" t="s">
        <v>8221</v>
      </c>
      <c r="I1064">
        <v>0</v>
      </c>
      <c r="N1064" t="s">
        <v>8221</v>
      </c>
      <c r="O1064">
        <v>0</v>
      </c>
    </row>
    <row r="1065" spans="2:15" x14ac:dyDescent="0.25">
      <c r="B1065" t="s">
        <v>8219</v>
      </c>
      <c r="C1065">
        <v>78</v>
      </c>
      <c r="H1065" t="s">
        <v>8221</v>
      </c>
      <c r="I1065">
        <v>2</v>
      </c>
      <c r="N1065" t="s">
        <v>8221</v>
      </c>
      <c r="O1065">
        <v>2</v>
      </c>
    </row>
    <row r="1066" spans="2:15" x14ac:dyDescent="0.25">
      <c r="B1066" t="s">
        <v>8219</v>
      </c>
      <c r="C1066">
        <v>53</v>
      </c>
      <c r="H1066" t="s">
        <v>8221</v>
      </c>
      <c r="I1066">
        <v>10</v>
      </c>
      <c r="N1066" t="s">
        <v>8221</v>
      </c>
      <c r="O1066">
        <v>10</v>
      </c>
    </row>
    <row r="1067" spans="2:15" x14ac:dyDescent="0.25">
      <c r="B1067" t="s">
        <v>8219</v>
      </c>
      <c r="C1067">
        <v>356</v>
      </c>
      <c r="H1067" t="s">
        <v>8221</v>
      </c>
      <c r="I1067">
        <v>60</v>
      </c>
      <c r="N1067" t="s">
        <v>8221</v>
      </c>
      <c r="O1067">
        <v>60</v>
      </c>
    </row>
    <row r="1068" spans="2:15" x14ac:dyDescent="0.25">
      <c r="B1068" t="s">
        <v>8219</v>
      </c>
      <c r="C1068">
        <v>279</v>
      </c>
      <c r="H1068" t="s">
        <v>8221</v>
      </c>
      <c r="I1068">
        <v>5</v>
      </c>
      <c r="N1068" t="s">
        <v>8221</v>
      </c>
      <c r="O1068">
        <v>5</v>
      </c>
    </row>
    <row r="1069" spans="2:15" x14ac:dyDescent="0.25">
      <c r="B1069" t="s">
        <v>8219</v>
      </c>
      <c r="C1069">
        <v>266</v>
      </c>
      <c r="H1069" t="s">
        <v>8221</v>
      </c>
      <c r="I1069">
        <v>9</v>
      </c>
      <c r="N1069" t="s">
        <v>8221</v>
      </c>
      <c r="O1069">
        <v>9</v>
      </c>
    </row>
    <row r="1070" spans="2:15" x14ac:dyDescent="0.25">
      <c r="B1070" t="s">
        <v>8219</v>
      </c>
      <c r="C1070">
        <v>623</v>
      </c>
      <c r="H1070" t="s">
        <v>8221</v>
      </c>
      <c r="I1070">
        <v>13</v>
      </c>
      <c r="N1070" t="s">
        <v>8221</v>
      </c>
      <c r="O1070">
        <v>13</v>
      </c>
    </row>
    <row r="1071" spans="2:15" x14ac:dyDescent="0.25">
      <c r="B1071" t="s">
        <v>8219</v>
      </c>
      <c r="C1071">
        <v>392</v>
      </c>
      <c r="H1071" t="s">
        <v>8221</v>
      </c>
      <c r="I1071">
        <v>0</v>
      </c>
      <c r="N1071" t="s">
        <v>8221</v>
      </c>
      <c r="O1071">
        <v>0</v>
      </c>
    </row>
    <row r="1072" spans="2:15" x14ac:dyDescent="0.25">
      <c r="B1072" t="s">
        <v>8219</v>
      </c>
      <c r="C1072">
        <v>3562</v>
      </c>
      <c r="H1072" t="s">
        <v>8221</v>
      </c>
      <c r="I1072">
        <v>8</v>
      </c>
      <c r="N1072" t="s">
        <v>8221</v>
      </c>
      <c r="O1072">
        <v>8</v>
      </c>
    </row>
    <row r="1073" spans="2:15" x14ac:dyDescent="0.25">
      <c r="B1073" t="s">
        <v>8219</v>
      </c>
      <c r="C1073">
        <v>514</v>
      </c>
      <c r="H1073" t="s">
        <v>8221</v>
      </c>
      <c r="I1073">
        <v>3</v>
      </c>
      <c r="N1073" t="s">
        <v>8221</v>
      </c>
      <c r="O1073">
        <v>3</v>
      </c>
    </row>
    <row r="1074" spans="2:15" x14ac:dyDescent="0.25">
      <c r="B1074" t="s">
        <v>8219</v>
      </c>
      <c r="C1074">
        <v>88</v>
      </c>
      <c r="H1074" t="s">
        <v>8221</v>
      </c>
      <c r="I1074">
        <v>3</v>
      </c>
      <c r="N1074" t="s">
        <v>8221</v>
      </c>
      <c r="O1074">
        <v>3</v>
      </c>
    </row>
    <row r="1075" spans="2:15" x14ac:dyDescent="0.25">
      <c r="B1075" t="s">
        <v>8219</v>
      </c>
      <c r="C1075">
        <v>537</v>
      </c>
      <c r="H1075" t="s">
        <v>8221</v>
      </c>
      <c r="I1075">
        <v>0</v>
      </c>
      <c r="N1075" t="s">
        <v>8221</v>
      </c>
      <c r="O1075">
        <v>0</v>
      </c>
    </row>
    <row r="1076" spans="2:15" x14ac:dyDescent="0.25">
      <c r="B1076" t="s">
        <v>8219</v>
      </c>
      <c r="C1076">
        <v>25</v>
      </c>
      <c r="H1076" t="s">
        <v>8221</v>
      </c>
      <c r="I1076">
        <v>6</v>
      </c>
      <c r="N1076" t="s">
        <v>8221</v>
      </c>
      <c r="O1076">
        <v>6</v>
      </c>
    </row>
    <row r="1077" spans="2:15" x14ac:dyDescent="0.25">
      <c r="B1077" t="s">
        <v>8219</v>
      </c>
      <c r="C1077">
        <v>3238</v>
      </c>
      <c r="H1077" t="s">
        <v>8221</v>
      </c>
      <c r="I1077">
        <v>4</v>
      </c>
      <c r="N1077" t="s">
        <v>8221</v>
      </c>
      <c r="O1077">
        <v>4</v>
      </c>
    </row>
    <row r="1078" spans="2:15" x14ac:dyDescent="0.25">
      <c r="B1078" t="s">
        <v>8219</v>
      </c>
      <c r="C1078">
        <v>897</v>
      </c>
      <c r="H1078" t="s">
        <v>8221</v>
      </c>
      <c r="I1078">
        <v>1</v>
      </c>
      <c r="N1078" t="s">
        <v>8221</v>
      </c>
      <c r="O1078">
        <v>1</v>
      </c>
    </row>
    <row r="1079" spans="2:15" x14ac:dyDescent="0.25">
      <c r="B1079" t="s">
        <v>8219</v>
      </c>
      <c r="C1079">
        <v>878</v>
      </c>
      <c r="H1079" t="s">
        <v>8221</v>
      </c>
      <c r="I1079">
        <v>29</v>
      </c>
      <c r="N1079" t="s">
        <v>8221</v>
      </c>
      <c r="O1079">
        <v>29</v>
      </c>
    </row>
    <row r="1080" spans="2:15" x14ac:dyDescent="0.25">
      <c r="B1080" t="s">
        <v>8219</v>
      </c>
      <c r="C1080">
        <v>115</v>
      </c>
      <c r="H1080" t="s">
        <v>8221</v>
      </c>
      <c r="I1080">
        <v>0</v>
      </c>
      <c r="N1080" t="s">
        <v>8221</v>
      </c>
      <c r="O1080">
        <v>0</v>
      </c>
    </row>
    <row r="1081" spans="2:15" x14ac:dyDescent="0.25">
      <c r="B1081" t="s">
        <v>8219</v>
      </c>
      <c r="C1081">
        <v>234</v>
      </c>
      <c r="H1081" t="s">
        <v>8221</v>
      </c>
      <c r="I1081">
        <v>4</v>
      </c>
      <c r="N1081" t="s">
        <v>8221</v>
      </c>
      <c r="O1081">
        <v>4</v>
      </c>
    </row>
    <row r="1082" spans="2:15" x14ac:dyDescent="0.25">
      <c r="B1082" t="s">
        <v>8219</v>
      </c>
      <c r="C1082">
        <v>4330</v>
      </c>
      <c r="H1082" t="s">
        <v>8221</v>
      </c>
      <c r="I1082">
        <v>5</v>
      </c>
      <c r="N1082" t="s">
        <v>8221</v>
      </c>
      <c r="O1082">
        <v>5</v>
      </c>
    </row>
    <row r="1083" spans="2:15" x14ac:dyDescent="0.25">
      <c r="B1083" t="s">
        <v>8219</v>
      </c>
      <c r="C1083">
        <v>651</v>
      </c>
      <c r="H1083" t="s">
        <v>8221</v>
      </c>
      <c r="I1083">
        <v>4</v>
      </c>
      <c r="N1083" t="s">
        <v>8221</v>
      </c>
      <c r="O1083">
        <v>4</v>
      </c>
    </row>
    <row r="1084" spans="2:15" x14ac:dyDescent="0.25">
      <c r="B1084" t="s">
        <v>8219</v>
      </c>
      <c r="C1084">
        <v>251</v>
      </c>
      <c r="H1084" t="s">
        <v>8221</v>
      </c>
      <c r="I1084">
        <v>5</v>
      </c>
      <c r="N1084" t="s">
        <v>8221</v>
      </c>
      <c r="O1084">
        <v>5</v>
      </c>
    </row>
    <row r="1085" spans="2:15" x14ac:dyDescent="0.25">
      <c r="B1085" t="s">
        <v>8219</v>
      </c>
      <c r="C1085">
        <v>263</v>
      </c>
      <c r="H1085" t="s">
        <v>8221</v>
      </c>
      <c r="I1085">
        <v>1</v>
      </c>
      <c r="N1085" t="s">
        <v>8221</v>
      </c>
      <c r="O1085">
        <v>1</v>
      </c>
    </row>
    <row r="1086" spans="2:15" x14ac:dyDescent="0.25">
      <c r="B1086" t="s">
        <v>8219</v>
      </c>
      <c r="C1086">
        <v>28</v>
      </c>
      <c r="H1086" t="s">
        <v>8221</v>
      </c>
      <c r="I1086">
        <v>1</v>
      </c>
      <c r="N1086" t="s">
        <v>8221</v>
      </c>
      <c r="O1086">
        <v>1</v>
      </c>
    </row>
    <row r="1087" spans="2:15" x14ac:dyDescent="0.25">
      <c r="B1087" t="s">
        <v>8219</v>
      </c>
      <c r="C1087">
        <v>721</v>
      </c>
      <c r="H1087" t="s">
        <v>8221</v>
      </c>
      <c r="I1087">
        <v>0</v>
      </c>
      <c r="N1087" t="s">
        <v>8221</v>
      </c>
      <c r="O1087">
        <v>0</v>
      </c>
    </row>
    <row r="1088" spans="2:15" x14ac:dyDescent="0.25">
      <c r="B1088" t="s">
        <v>8219</v>
      </c>
      <c r="C1088">
        <v>50</v>
      </c>
      <c r="H1088" t="s">
        <v>8221</v>
      </c>
      <c r="I1088">
        <v>14</v>
      </c>
      <c r="N1088" t="s">
        <v>8221</v>
      </c>
      <c r="O1088">
        <v>14</v>
      </c>
    </row>
    <row r="1089" spans="2:15" x14ac:dyDescent="0.25">
      <c r="B1089" t="s">
        <v>8219</v>
      </c>
      <c r="C1089">
        <v>73</v>
      </c>
      <c r="H1089" t="s">
        <v>8221</v>
      </c>
      <c r="I1089">
        <v>3</v>
      </c>
      <c r="N1089" t="s">
        <v>8221</v>
      </c>
      <c r="O1089">
        <v>3</v>
      </c>
    </row>
    <row r="1090" spans="2:15" x14ac:dyDescent="0.25">
      <c r="B1090" t="s">
        <v>8219</v>
      </c>
      <c r="C1090">
        <v>27</v>
      </c>
      <c r="H1090" t="s">
        <v>8221</v>
      </c>
      <c r="I1090">
        <v>10</v>
      </c>
      <c r="N1090" t="s">
        <v>8221</v>
      </c>
      <c r="O1090">
        <v>10</v>
      </c>
    </row>
    <row r="1091" spans="2:15" x14ac:dyDescent="0.25">
      <c r="B1091" t="s">
        <v>8219</v>
      </c>
      <c r="C1091">
        <v>34</v>
      </c>
      <c r="H1091" t="s">
        <v>8221</v>
      </c>
      <c r="I1091">
        <v>17</v>
      </c>
      <c r="N1091" t="s">
        <v>8221</v>
      </c>
      <c r="O1091">
        <v>17</v>
      </c>
    </row>
    <row r="1092" spans="2:15" x14ac:dyDescent="0.25">
      <c r="B1092" t="s">
        <v>8219</v>
      </c>
      <c r="C1092">
        <v>7</v>
      </c>
      <c r="H1092" t="s">
        <v>8221</v>
      </c>
      <c r="I1092">
        <v>2</v>
      </c>
      <c r="N1092" t="s">
        <v>8221</v>
      </c>
      <c r="O1092">
        <v>2</v>
      </c>
    </row>
    <row r="1093" spans="2:15" x14ac:dyDescent="0.25">
      <c r="B1093" t="s">
        <v>8219</v>
      </c>
      <c r="C1093">
        <v>24</v>
      </c>
      <c r="H1093" t="s">
        <v>8221</v>
      </c>
      <c r="I1093">
        <v>0</v>
      </c>
      <c r="N1093" t="s">
        <v>8221</v>
      </c>
      <c r="O1093">
        <v>0</v>
      </c>
    </row>
    <row r="1094" spans="2:15" x14ac:dyDescent="0.25">
      <c r="B1094" t="s">
        <v>8219</v>
      </c>
      <c r="C1094">
        <v>15</v>
      </c>
      <c r="H1094" t="s">
        <v>8221</v>
      </c>
      <c r="I1094">
        <v>4</v>
      </c>
      <c r="N1094" t="s">
        <v>8221</v>
      </c>
      <c r="O1094">
        <v>4</v>
      </c>
    </row>
    <row r="1095" spans="2:15" x14ac:dyDescent="0.25">
      <c r="B1095" t="s">
        <v>8219</v>
      </c>
      <c r="C1095">
        <v>72</v>
      </c>
      <c r="H1095" t="s">
        <v>8221</v>
      </c>
      <c r="I1095">
        <v>12</v>
      </c>
      <c r="N1095" t="s">
        <v>8221</v>
      </c>
      <c r="O1095">
        <v>12</v>
      </c>
    </row>
    <row r="1096" spans="2:15" x14ac:dyDescent="0.25">
      <c r="B1096" t="s">
        <v>8219</v>
      </c>
      <c r="C1096">
        <v>120</v>
      </c>
      <c r="H1096" t="s">
        <v>8221</v>
      </c>
      <c r="I1096">
        <v>3</v>
      </c>
      <c r="N1096" t="s">
        <v>8221</v>
      </c>
      <c r="O1096">
        <v>3</v>
      </c>
    </row>
    <row r="1097" spans="2:15" x14ac:dyDescent="0.25">
      <c r="B1097" t="s">
        <v>8219</v>
      </c>
      <c r="C1097">
        <v>123</v>
      </c>
      <c r="H1097" t="s">
        <v>8221</v>
      </c>
      <c r="I1097">
        <v>12</v>
      </c>
      <c r="N1097" t="s">
        <v>8221</v>
      </c>
      <c r="O1097">
        <v>12</v>
      </c>
    </row>
    <row r="1098" spans="2:15" x14ac:dyDescent="0.25">
      <c r="B1098" t="s">
        <v>8219</v>
      </c>
      <c r="C1098">
        <v>1</v>
      </c>
      <c r="H1098" t="s">
        <v>8221</v>
      </c>
      <c r="I1098">
        <v>0</v>
      </c>
      <c r="N1098" t="s">
        <v>8221</v>
      </c>
      <c r="O1098">
        <v>0</v>
      </c>
    </row>
    <row r="1099" spans="2:15" x14ac:dyDescent="0.25">
      <c r="B1099" t="s">
        <v>8219</v>
      </c>
      <c r="C1099">
        <v>24</v>
      </c>
      <c r="H1099" t="s">
        <v>8221</v>
      </c>
      <c r="I1099">
        <v>7</v>
      </c>
      <c r="N1099" t="s">
        <v>8221</v>
      </c>
      <c r="O1099">
        <v>7</v>
      </c>
    </row>
    <row r="1100" spans="2:15" x14ac:dyDescent="0.25">
      <c r="B1100" t="s">
        <v>8219</v>
      </c>
      <c r="C1100">
        <v>33</v>
      </c>
      <c r="H1100" t="s">
        <v>8221</v>
      </c>
      <c r="I1100">
        <v>2</v>
      </c>
      <c r="N1100" t="s">
        <v>8221</v>
      </c>
      <c r="O1100">
        <v>2</v>
      </c>
    </row>
    <row r="1101" spans="2:15" x14ac:dyDescent="0.25">
      <c r="B1101" t="s">
        <v>8219</v>
      </c>
      <c r="C1101">
        <v>14</v>
      </c>
      <c r="H1101" t="s">
        <v>8221</v>
      </c>
      <c r="I1101">
        <v>1</v>
      </c>
      <c r="N1101" t="s">
        <v>8221</v>
      </c>
      <c r="O1101">
        <v>1</v>
      </c>
    </row>
    <row r="1102" spans="2:15" x14ac:dyDescent="0.25">
      <c r="B1102" t="s">
        <v>8219</v>
      </c>
      <c r="C1102">
        <v>9</v>
      </c>
      <c r="H1102" t="s">
        <v>8221</v>
      </c>
      <c r="I1102">
        <v>4</v>
      </c>
      <c r="N1102" t="s">
        <v>8221</v>
      </c>
      <c r="O1102">
        <v>4</v>
      </c>
    </row>
    <row r="1103" spans="2:15" x14ac:dyDescent="0.25">
      <c r="B1103" t="s">
        <v>8219</v>
      </c>
      <c r="C1103">
        <v>76</v>
      </c>
      <c r="H1103" t="s">
        <v>8221</v>
      </c>
      <c r="I1103">
        <v>4</v>
      </c>
      <c r="N1103" t="s">
        <v>8221</v>
      </c>
      <c r="O1103">
        <v>4</v>
      </c>
    </row>
    <row r="1104" spans="2:15" x14ac:dyDescent="0.25">
      <c r="B1104" t="s">
        <v>8219</v>
      </c>
      <c r="C1104">
        <v>19</v>
      </c>
      <c r="H1104" t="s">
        <v>8221</v>
      </c>
      <c r="I1104">
        <v>17</v>
      </c>
      <c r="N1104" t="s">
        <v>8221</v>
      </c>
      <c r="O1104">
        <v>17</v>
      </c>
    </row>
    <row r="1105" spans="2:15" x14ac:dyDescent="0.25">
      <c r="B1105" t="s">
        <v>8219</v>
      </c>
      <c r="C1105">
        <v>69</v>
      </c>
      <c r="H1105" t="s">
        <v>8221</v>
      </c>
      <c r="I1105">
        <v>7</v>
      </c>
      <c r="N1105" t="s">
        <v>8221</v>
      </c>
      <c r="O1105">
        <v>7</v>
      </c>
    </row>
    <row r="1106" spans="2:15" x14ac:dyDescent="0.25">
      <c r="B1106" t="s">
        <v>8219</v>
      </c>
      <c r="C1106">
        <v>218</v>
      </c>
      <c r="H1106" t="s">
        <v>8221</v>
      </c>
      <c r="I1106">
        <v>2</v>
      </c>
      <c r="N1106" t="s">
        <v>8221</v>
      </c>
      <c r="O1106">
        <v>2</v>
      </c>
    </row>
    <row r="1107" spans="2:15" x14ac:dyDescent="0.25">
      <c r="B1107" t="s">
        <v>8219</v>
      </c>
      <c r="C1107">
        <v>30</v>
      </c>
      <c r="H1107" t="s">
        <v>8221</v>
      </c>
      <c r="I1107">
        <v>5</v>
      </c>
      <c r="N1107" t="s">
        <v>8221</v>
      </c>
      <c r="O1107">
        <v>5</v>
      </c>
    </row>
    <row r="1108" spans="2:15" x14ac:dyDescent="0.25">
      <c r="B1108" t="s">
        <v>8219</v>
      </c>
      <c r="C1108">
        <v>100</v>
      </c>
      <c r="H1108" t="s">
        <v>8221</v>
      </c>
      <c r="I1108">
        <v>1</v>
      </c>
      <c r="N1108" t="s">
        <v>8221</v>
      </c>
      <c r="O1108">
        <v>1</v>
      </c>
    </row>
    <row r="1109" spans="2:15" x14ac:dyDescent="0.25">
      <c r="B1109" t="s">
        <v>8219</v>
      </c>
      <c r="C1109">
        <v>296</v>
      </c>
      <c r="H1109" t="s">
        <v>8221</v>
      </c>
      <c r="I1109">
        <v>1</v>
      </c>
      <c r="N1109" t="s">
        <v>8221</v>
      </c>
      <c r="O1109">
        <v>1</v>
      </c>
    </row>
    <row r="1110" spans="2:15" x14ac:dyDescent="0.25">
      <c r="B1110" t="s">
        <v>8219</v>
      </c>
      <c r="C1110">
        <v>1204</v>
      </c>
      <c r="H1110" t="s">
        <v>8221</v>
      </c>
      <c r="I1110">
        <v>14</v>
      </c>
      <c r="N1110" t="s">
        <v>8221</v>
      </c>
      <c r="O1110">
        <v>14</v>
      </c>
    </row>
    <row r="1111" spans="2:15" x14ac:dyDescent="0.25">
      <c r="B1111" t="s">
        <v>8219</v>
      </c>
      <c r="C1111">
        <v>321</v>
      </c>
      <c r="H1111" t="s">
        <v>8221</v>
      </c>
      <c r="I1111">
        <v>26</v>
      </c>
      <c r="N1111" t="s">
        <v>8221</v>
      </c>
      <c r="O1111">
        <v>26</v>
      </c>
    </row>
    <row r="1112" spans="2:15" x14ac:dyDescent="0.25">
      <c r="B1112" t="s">
        <v>8219</v>
      </c>
      <c r="C1112">
        <v>301</v>
      </c>
      <c r="H1112" t="s">
        <v>8221</v>
      </c>
      <c r="I1112">
        <v>2</v>
      </c>
      <c r="N1112" t="s">
        <v>8221</v>
      </c>
      <c r="O1112">
        <v>2</v>
      </c>
    </row>
    <row r="1113" spans="2:15" x14ac:dyDescent="0.25">
      <c r="B1113" t="s">
        <v>8219</v>
      </c>
      <c r="C1113">
        <v>144</v>
      </c>
      <c r="H1113" t="s">
        <v>8221</v>
      </c>
      <c r="I1113">
        <v>1</v>
      </c>
      <c r="N1113" t="s">
        <v>8221</v>
      </c>
      <c r="O1113">
        <v>1</v>
      </c>
    </row>
    <row r="1114" spans="2:15" x14ac:dyDescent="0.25">
      <c r="B1114" t="s">
        <v>8219</v>
      </c>
      <c r="C1114">
        <v>539</v>
      </c>
      <c r="H1114" t="s">
        <v>8221</v>
      </c>
      <c r="I1114">
        <v>3</v>
      </c>
      <c r="N1114" t="s">
        <v>8221</v>
      </c>
      <c r="O1114">
        <v>3</v>
      </c>
    </row>
    <row r="1115" spans="2:15" x14ac:dyDescent="0.25">
      <c r="B1115" t="s">
        <v>8219</v>
      </c>
      <c r="C1115">
        <v>498</v>
      </c>
      <c r="H1115" t="s">
        <v>8221</v>
      </c>
      <c r="I1115">
        <v>7</v>
      </c>
      <c r="N1115" t="s">
        <v>8221</v>
      </c>
      <c r="O1115">
        <v>7</v>
      </c>
    </row>
    <row r="1116" spans="2:15" x14ac:dyDescent="0.25">
      <c r="B1116" t="s">
        <v>8219</v>
      </c>
      <c r="C1116">
        <v>1113</v>
      </c>
      <c r="H1116" t="s">
        <v>8221</v>
      </c>
      <c r="I1116">
        <v>9</v>
      </c>
      <c r="N1116" t="s">
        <v>8221</v>
      </c>
      <c r="O1116">
        <v>9</v>
      </c>
    </row>
    <row r="1117" spans="2:15" x14ac:dyDescent="0.25">
      <c r="B1117" t="s">
        <v>8219</v>
      </c>
      <c r="C1117">
        <v>988</v>
      </c>
      <c r="H1117" t="s">
        <v>8221</v>
      </c>
      <c r="I1117">
        <v>20</v>
      </c>
      <c r="N1117" t="s">
        <v>8221</v>
      </c>
      <c r="O1117">
        <v>20</v>
      </c>
    </row>
    <row r="1118" spans="2:15" x14ac:dyDescent="0.25">
      <c r="B1118" t="s">
        <v>8219</v>
      </c>
      <c r="C1118">
        <v>391</v>
      </c>
      <c r="H1118" t="s">
        <v>8221</v>
      </c>
      <c r="I1118">
        <v>6</v>
      </c>
      <c r="N1118" t="s">
        <v>8221</v>
      </c>
      <c r="O1118">
        <v>6</v>
      </c>
    </row>
    <row r="1119" spans="2:15" x14ac:dyDescent="0.25">
      <c r="B1119" t="s">
        <v>8219</v>
      </c>
      <c r="C1119">
        <v>28</v>
      </c>
      <c r="H1119" t="s">
        <v>8221</v>
      </c>
      <c r="I1119">
        <v>13</v>
      </c>
      <c r="N1119" t="s">
        <v>8221</v>
      </c>
      <c r="O1119">
        <v>13</v>
      </c>
    </row>
    <row r="1120" spans="2:15" x14ac:dyDescent="0.25">
      <c r="B1120" t="s">
        <v>8219</v>
      </c>
      <c r="C1120">
        <v>147</v>
      </c>
      <c r="H1120" t="s">
        <v>8221</v>
      </c>
      <c r="I1120">
        <v>1</v>
      </c>
      <c r="N1120" t="s">
        <v>8221</v>
      </c>
      <c r="O1120">
        <v>1</v>
      </c>
    </row>
    <row r="1121" spans="2:15" x14ac:dyDescent="0.25">
      <c r="B1121" t="s">
        <v>8219</v>
      </c>
      <c r="C1121">
        <v>680</v>
      </c>
      <c r="H1121" t="s">
        <v>8221</v>
      </c>
      <c r="I1121">
        <v>202</v>
      </c>
      <c r="N1121" t="s">
        <v>8221</v>
      </c>
      <c r="O1121">
        <v>202</v>
      </c>
    </row>
    <row r="1122" spans="2:15" x14ac:dyDescent="0.25">
      <c r="B1122" t="s">
        <v>8219</v>
      </c>
      <c r="C1122">
        <v>983</v>
      </c>
      <c r="H1122" t="s">
        <v>8221</v>
      </c>
      <c r="I1122">
        <v>0</v>
      </c>
      <c r="N1122" t="s">
        <v>8221</v>
      </c>
      <c r="O1122">
        <v>0</v>
      </c>
    </row>
    <row r="1123" spans="2:15" x14ac:dyDescent="0.25">
      <c r="B1123" t="s">
        <v>8219</v>
      </c>
      <c r="C1123">
        <v>79</v>
      </c>
      <c r="H1123" t="s">
        <v>8221</v>
      </c>
      <c r="I1123">
        <v>1</v>
      </c>
      <c r="N1123" t="s">
        <v>8221</v>
      </c>
      <c r="O1123">
        <v>1</v>
      </c>
    </row>
    <row r="1124" spans="2:15" x14ac:dyDescent="0.25">
      <c r="B1124" t="s">
        <v>8219</v>
      </c>
      <c r="C1124">
        <v>426</v>
      </c>
      <c r="H1124" t="s">
        <v>8221</v>
      </c>
      <c r="I1124">
        <v>0</v>
      </c>
      <c r="N1124" t="s">
        <v>8221</v>
      </c>
      <c r="O1124">
        <v>0</v>
      </c>
    </row>
    <row r="1125" spans="2:15" x14ac:dyDescent="0.25">
      <c r="B1125" t="s">
        <v>8219</v>
      </c>
      <c r="C1125">
        <v>96</v>
      </c>
      <c r="H1125" t="s">
        <v>8221</v>
      </c>
      <c r="I1125">
        <v>2</v>
      </c>
      <c r="N1125" t="s">
        <v>8221</v>
      </c>
      <c r="O1125">
        <v>2</v>
      </c>
    </row>
    <row r="1126" spans="2:15" x14ac:dyDescent="0.25">
      <c r="B1126" t="s">
        <v>8219</v>
      </c>
      <c r="C1126">
        <v>163</v>
      </c>
      <c r="H1126" t="s">
        <v>8221</v>
      </c>
      <c r="I1126">
        <v>13</v>
      </c>
      <c r="N1126" t="s">
        <v>8221</v>
      </c>
      <c r="O1126">
        <v>13</v>
      </c>
    </row>
    <row r="1127" spans="2:15" x14ac:dyDescent="0.25">
      <c r="B1127" t="s">
        <v>8219</v>
      </c>
      <c r="C1127">
        <v>2525</v>
      </c>
      <c r="H1127" t="s">
        <v>8221</v>
      </c>
      <c r="I1127">
        <v>9</v>
      </c>
      <c r="N1127" t="s">
        <v>8221</v>
      </c>
      <c r="O1127">
        <v>9</v>
      </c>
    </row>
    <row r="1128" spans="2:15" x14ac:dyDescent="0.25">
      <c r="B1128" t="s">
        <v>8219</v>
      </c>
      <c r="C1128">
        <v>2035</v>
      </c>
      <c r="H1128" t="s">
        <v>8221</v>
      </c>
      <c r="I1128">
        <v>2</v>
      </c>
      <c r="N1128" t="s">
        <v>8221</v>
      </c>
      <c r="O1128">
        <v>2</v>
      </c>
    </row>
    <row r="1129" spans="2:15" x14ac:dyDescent="0.25">
      <c r="B1129" t="s">
        <v>8219</v>
      </c>
      <c r="C1129">
        <v>290</v>
      </c>
      <c r="H1129" t="s">
        <v>8221</v>
      </c>
      <c r="I1129">
        <v>0</v>
      </c>
      <c r="N1129" t="s">
        <v>8221</v>
      </c>
      <c r="O1129">
        <v>0</v>
      </c>
    </row>
    <row r="1130" spans="2:15" x14ac:dyDescent="0.25">
      <c r="B1130" t="s">
        <v>8219</v>
      </c>
      <c r="C1130">
        <v>1980</v>
      </c>
      <c r="H1130" t="s">
        <v>8221</v>
      </c>
      <c r="I1130">
        <v>35</v>
      </c>
      <c r="N1130" t="s">
        <v>8221</v>
      </c>
      <c r="O1130">
        <v>35</v>
      </c>
    </row>
    <row r="1131" spans="2:15" x14ac:dyDescent="0.25">
      <c r="B1131" t="s">
        <v>8219</v>
      </c>
      <c r="C1131">
        <v>57</v>
      </c>
      <c r="H1131" t="s">
        <v>8221</v>
      </c>
      <c r="I1131">
        <v>2</v>
      </c>
      <c r="N1131" t="s">
        <v>8221</v>
      </c>
      <c r="O1131">
        <v>2</v>
      </c>
    </row>
    <row r="1132" spans="2:15" x14ac:dyDescent="0.25">
      <c r="B1132" t="s">
        <v>8219</v>
      </c>
      <c r="C1132">
        <v>380</v>
      </c>
      <c r="H1132" t="s">
        <v>8221</v>
      </c>
      <c r="I1132">
        <v>3</v>
      </c>
      <c r="N1132" t="s">
        <v>8221</v>
      </c>
      <c r="O1132">
        <v>3</v>
      </c>
    </row>
    <row r="1133" spans="2:15" x14ac:dyDescent="0.25">
      <c r="B1133" t="s">
        <v>8219</v>
      </c>
      <c r="C1133">
        <v>128</v>
      </c>
      <c r="H1133" t="s">
        <v>8221</v>
      </c>
      <c r="I1133">
        <v>0</v>
      </c>
      <c r="N1133" t="s">
        <v>8221</v>
      </c>
      <c r="O1133">
        <v>0</v>
      </c>
    </row>
    <row r="1134" spans="2:15" x14ac:dyDescent="0.25">
      <c r="B1134" t="s">
        <v>8219</v>
      </c>
      <c r="C1134">
        <v>180</v>
      </c>
      <c r="H1134" t="s">
        <v>8221</v>
      </c>
      <c r="I1134">
        <v>1</v>
      </c>
      <c r="N1134" t="s">
        <v>8221</v>
      </c>
      <c r="O1134">
        <v>1</v>
      </c>
    </row>
    <row r="1135" spans="2:15" x14ac:dyDescent="0.25">
      <c r="B1135" t="s">
        <v>8219</v>
      </c>
      <c r="C1135">
        <v>571</v>
      </c>
      <c r="H1135" t="s">
        <v>8221</v>
      </c>
      <c r="I1135">
        <v>0</v>
      </c>
      <c r="N1135" t="s">
        <v>8221</v>
      </c>
      <c r="O1135">
        <v>0</v>
      </c>
    </row>
    <row r="1136" spans="2:15" x14ac:dyDescent="0.25">
      <c r="B1136" t="s">
        <v>8219</v>
      </c>
      <c r="C1136">
        <v>480</v>
      </c>
      <c r="H1136" t="s">
        <v>8221</v>
      </c>
      <c r="I1136">
        <v>0</v>
      </c>
      <c r="N1136" t="s">
        <v>8221</v>
      </c>
      <c r="O1136">
        <v>0</v>
      </c>
    </row>
    <row r="1137" spans="2:15" x14ac:dyDescent="0.25">
      <c r="B1137" t="s">
        <v>8219</v>
      </c>
      <c r="C1137">
        <v>249</v>
      </c>
      <c r="H1137" t="s">
        <v>8221</v>
      </c>
      <c r="I1137">
        <v>3</v>
      </c>
      <c r="N1137" t="s">
        <v>8221</v>
      </c>
      <c r="O1137">
        <v>3</v>
      </c>
    </row>
    <row r="1138" spans="2:15" x14ac:dyDescent="0.25">
      <c r="B1138" t="s">
        <v>8219</v>
      </c>
      <c r="C1138">
        <v>84</v>
      </c>
      <c r="H1138" t="s">
        <v>8221</v>
      </c>
      <c r="I1138">
        <v>11</v>
      </c>
      <c r="N1138" t="s">
        <v>8221</v>
      </c>
      <c r="O1138">
        <v>11</v>
      </c>
    </row>
    <row r="1139" spans="2:15" x14ac:dyDescent="0.25">
      <c r="B1139" t="s">
        <v>8219</v>
      </c>
      <c r="C1139">
        <v>197</v>
      </c>
      <c r="H1139" t="s">
        <v>8221</v>
      </c>
      <c r="I1139">
        <v>6</v>
      </c>
      <c r="N1139" t="s">
        <v>8221</v>
      </c>
      <c r="O1139">
        <v>6</v>
      </c>
    </row>
    <row r="1140" spans="2:15" x14ac:dyDescent="0.25">
      <c r="B1140" t="s">
        <v>8219</v>
      </c>
      <c r="C1140">
        <v>271</v>
      </c>
      <c r="H1140" t="s">
        <v>8221</v>
      </c>
      <c r="I1140">
        <v>0</v>
      </c>
      <c r="N1140" t="s">
        <v>8221</v>
      </c>
      <c r="O1140">
        <v>0</v>
      </c>
    </row>
    <row r="1141" spans="2:15" x14ac:dyDescent="0.25">
      <c r="B1141" t="s">
        <v>8219</v>
      </c>
      <c r="C1141">
        <v>50</v>
      </c>
      <c r="H1141" t="s">
        <v>8221</v>
      </c>
      <c r="I1141">
        <v>67</v>
      </c>
      <c r="N1141" t="s">
        <v>8221</v>
      </c>
      <c r="O1141">
        <v>67</v>
      </c>
    </row>
    <row r="1142" spans="2:15" x14ac:dyDescent="0.25">
      <c r="B1142" t="s">
        <v>8219</v>
      </c>
      <c r="C1142">
        <v>169</v>
      </c>
      <c r="H1142" t="s">
        <v>8221</v>
      </c>
      <c r="I1142">
        <v>23</v>
      </c>
      <c r="N1142" t="s">
        <v>8221</v>
      </c>
      <c r="O1142">
        <v>23</v>
      </c>
    </row>
    <row r="1143" spans="2:15" x14ac:dyDescent="0.25">
      <c r="B1143" t="s">
        <v>8219</v>
      </c>
      <c r="C1143">
        <v>205</v>
      </c>
      <c r="H1143" t="s">
        <v>8221</v>
      </c>
      <c r="I1143">
        <v>72</v>
      </c>
      <c r="N1143" t="s">
        <v>8221</v>
      </c>
      <c r="O1143">
        <v>72</v>
      </c>
    </row>
    <row r="1144" spans="2:15" x14ac:dyDescent="0.25">
      <c r="B1144" t="s">
        <v>8219</v>
      </c>
      <c r="C1144">
        <v>206</v>
      </c>
      <c r="H1144" t="s">
        <v>8221</v>
      </c>
      <c r="I1144">
        <v>2</v>
      </c>
      <c r="N1144" t="s">
        <v>8221</v>
      </c>
      <c r="O1144">
        <v>2</v>
      </c>
    </row>
    <row r="1145" spans="2:15" x14ac:dyDescent="0.25">
      <c r="B1145" t="s">
        <v>8219</v>
      </c>
      <c r="C1145">
        <v>84</v>
      </c>
      <c r="H1145" t="s">
        <v>8221</v>
      </c>
      <c r="I1145">
        <v>15</v>
      </c>
      <c r="N1145" t="s">
        <v>8221</v>
      </c>
      <c r="O1145">
        <v>15</v>
      </c>
    </row>
    <row r="1146" spans="2:15" x14ac:dyDescent="0.25">
      <c r="B1146" t="s">
        <v>8219</v>
      </c>
      <c r="C1146">
        <v>210</v>
      </c>
      <c r="H1146" t="s">
        <v>8221</v>
      </c>
      <c r="I1146">
        <v>1</v>
      </c>
      <c r="N1146" t="s">
        <v>8221</v>
      </c>
      <c r="O1146">
        <v>1</v>
      </c>
    </row>
    <row r="1147" spans="2:15" x14ac:dyDescent="0.25">
      <c r="B1147" t="s">
        <v>8219</v>
      </c>
      <c r="C1147">
        <v>181</v>
      </c>
      <c r="H1147" t="s">
        <v>8221</v>
      </c>
      <c r="I1147">
        <v>2</v>
      </c>
      <c r="N1147" t="s">
        <v>8221</v>
      </c>
      <c r="O1147">
        <v>2</v>
      </c>
    </row>
    <row r="1148" spans="2:15" x14ac:dyDescent="0.25">
      <c r="B1148" t="s">
        <v>8219</v>
      </c>
      <c r="C1148">
        <v>60</v>
      </c>
      <c r="H1148" t="s">
        <v>8221</v>
      </c>
      <c r="I1148">
        <v>7</v>
      </c>
      <c r="N1148" t="s">
        <v>8221</v>
      </c>
      <c r="O1148">
        <v>7</v>
      </c>
    </row>
    <row r="1149" spans="2:15" x14ac:dyDescent="0.25">
      <c r="B1149" t="s">
        <v>8219</v>
      </c>
      <c r="C1149">
        <v>445</v>
      </c>
      <c r="H1149" t="s">
        <v>8221</v>
      </c>
      <c r="I1149">
        <v>16</v>
      </c>
      <c r="N1149" t="s">
        <v>8221</v>
      </c>
      <c r="O1149">
        <v>16</v>
      </c>
    </row>
    <row r="1150" spans="2:15" x14ac:dyDescent="0.25">
      <c r="B1150" t="s">
        <v>8219</v>
      </c>
      <c r="C1150">
        <v>17</v>
      </c>
      <c r="H1150" t="s">
        <v>8221</v>
      </c>
      <c r="I1150">
        <v>117</v>
      </c>
      <c r="N1150" t="s">
        <v>8221</v>
      </c>
      <c r="O1150">
        <v>117</v>
      </c>
    </row>
    <row r="1151" spans="2:15" x14ac:dyDescent="0.25">
      <c r="B1151" t="s">
        <v>8219</v>
      </c>
      <c r="C1151">
        <v>194</v>
      </c>
      <c r="H1151" t="s">
        <v>8221</v>
      </c>
      <c r="I1151">
        <v>2</v>
      </c>
      <c r="N1151" t="s">
        <v>8221</v>
      </c>
      <c r="O1151">
        <v>2</v>
      </c>
    </row>
    <row r="1152" spans="2:15" x14ac:dyDescent="0.25">
      <c r="B1152" t="s">
        <v>8219</v>
      </c>
      <c r="C1152">
        <v>404</v>
      </c>
      <c r="H1152" t="s">
        <v>8221</v>
      </c>
      <c r="I1152">
        <v>7</v>
      </c>
      <c r="N1152" t="s">
        <v>8221</v>
      </c>
      <c r="O1152">
        <v>7</v>
      </c>
    </row>
    <row r="1153" spans="2:15" x14ac:dyDescent="0.25">
      <c r="B1153" t="s">
        <v>8219</v>
      </c>
      <c r="C1153">
        <v>194</v>
      </c>
      <c r="H1153" t="s">
        <v>8221</v>
      </c>
      <c r="I1153">
        <v>3</v>
      </c>
      <c r="N1153" t="s">
        <v>8221</v>
      </c>
      <c r="O1153">
        <v>3</v>
      </c>
    </row>
    <row r="1154" spans="2:15" x14ac:dyDescent="0.25">
      <c r="B1154" t="s">
        <v>8219</v>
      </c>
      <c r="C1154">
        <v>902</v>
      </c>
      <c r="H1154" t="s">
        <v>8221</v>
      </c>
      <c r="I1154">
        <v>20</v>
      </c>
      <c r="N1154" t="s">
        <v>8221</v>
      </c>
      <c r="O1154">
        <v>20</v>
      </c>
    </row>
    <row r="1155" spans="2:15" x14ac:dyDescent="0.25">
      <c r="B1155" t="s">
        <v>8219</v>
      </c>
      <c r="C1155">
        <v>1670</v>
      </c>
      <c r="H1155" t="s">
        <v>8221</v>
      </c>
      <c r="I1155">
        <v>50</v>
      </c>
      <c r="N1155" t="s">
        <v>8221</v>
      </c>
      <c r="O1155">
        <v>50</v>
      </c>
    </row>
    <row r="1156" spans="2:15" x14ac:dyDescent="0.25">
      <c r="B1156" t="s">
        <v>8219</v>
      </c>
      <c r="C1156">
        <v>1328</v>
      </c>
      <c r="H1156" t="s">
        <v>8221</v>
      </c>
      <c r="I1156">
        <v>2</v>
      </c>
      <c r="N1156" t="s">
        <v>8221</v>
      </c>
      <c r="O1156">
        <v>2</v>
      </c>
    </row>
    <row r="1157" spans="2:15" x14ac:dyDescent="0.25">
      <c r="B1157" t="s">
        <v>8219</v>
      </c>
      <c r="C1157">
        <v>944</v>
      </c>
      <c r="H1157" t="s">
        <v>8221</v>
      </c>
      <c r="I1157">
        <v>3</v>
      </c>
      <c r="N1157" t="s">
        <v>8221</v>
      </c>
      <c r="O1157">
        <v>3</v>
      </c>
    </row>
    <row r="1158" spans="2:15" x14ac:dyDescent="0.25">
      <c r="B1158" t="s">
        <v>8219</v>
      </c>
      <c r="C1158">
        <v>147</v>
      </c>
      <c r="H1158" t="s">
        <v>8221</v>
      </c>
      <c r="I1158">
        <v>27</v>
      </c>
      <c r="N1158" t="s">
        <v>8221</v>
      </c>
      <c r="O1158">
        <v>27</v>
      </c>
    </row>
    <row r="1159" spans="2:15" x14ac:dyDescent="0.25">
      <c r="B1159" t="s">
        <v>8219</v>
      </c>
      <c r="C1159">
        <v>99</v>
      </c>
      <c r="H1159" t="s">
        <v>8221</v>
      </c>
      <c r="I1159">
        <v>7</v>
      </c>
      <c r="N1159" t="s">
        <v>8221</v>
      </c>
      <c r="O1159">
        <v>7</v>
      </c>
    </row>
    <row r="1160" spans="2:15" x14ac:dyDescent="0.25">
      <c r="B1160" t="s">
        <v>8219</v>
      </c>
      <c r="C1160">
        <v>79</v>
      </c>
      <c r="H1160" t="s">
        <v>8221</v>
      </c>
      <c r="I1160">
        <v>5</v>
      </c>
      <c r="N1160" t="s">
        <v>8221</v>
      </c>
      <c r="O1160">
        <v>5</v>
      </c>
    </row>
    <row r="1161" spans="2:15" x14ac:dyDescent="0.25">
      <c r="B1161" t="s">
        <v>8219</v>
      </c>
      <c r="C1161">
        <v>75</v>
      </c>
      <c r="H1161" t="s">
        <v>8221</v>
      </c>
      <c r="I1161">
        <v>0</v>
      </c>
      <c r="N1161" t="s">
        <v>8221</v>
      </c>
      <c r="O1161">
        <v>0</v>
      </c>
    </row>
    <row r="1162" spans="2:15" x14ac:dyDescent="0.25">
      <c r="B1162" t="s">
        <v>8219</v>
      </c>
      <c r="C1162">
        <v>207</v>
      </c>
      <c r="H1162" t="s">
        <v>8221</v>
      </c>
      <c r="I1162">
        <v>3</v>
      </c>
      <c r="N1162" t="s">
        <v>8221</v>
      </c>
      <c r="O1162">
        <v>3</v>
      </c>
    </row>
    <row r="1163" spans="2:15" x14ac:dyDescent="0.25">
      <c r="B1163" t="s">
        <v>8219</v>
      </c>
      <c r="C1163">
        <v>102</v>
      </c>
      <c r="H1163" t="s">
        <v>8221</v>
      </c>
      <c r="I1163">
        <v>6</v>
      </c>
      <c r="N1163" t="s">
        <v>8221</v>
      </c>
      <c r="O1163">
        <v>6</v>
      </c>
    </row>
    <row r="1164" spans="2:15" x14ac:dyDescent="0.25">
      <c r="B1164" t="s">
        <v>8219</v>
      </c>
      <c r="C1164">
        <v>32</v>
      </c>
      <c r="H1164" t="s">
        <v>8221</v>
      </c>
      <c r="I1164">
        <v>9</v>
      </c>
      <c r="N1164" t="s">
        <v>8221</v>
      </c>
      <c r="O1164">
        <v>9</v>
      </c>
    </row>
    <row r="1165" spans="2:15" x14ac:dyDescent="0.25">
      <c r="B1165" t="s">
        <v>8219</v>
      </c>
      <c r="C1165">
        <v>480</v>
      </c>
      <c r="H1165" t="s">
        <v>8221</v>
      </c>
      <c r="I1165">
        <v>3</v>
      </c>
      <c r="N1165" t="s">
        <v>8221</v>
      </c>
      <c r="O1165">
        <v>3</v>
      </c>
    </row>
    <row r="1166" spans="2:15" x14ac:dyDescent="0.25">
      <c r="B1166" t="s">
        <v>8219</v>
      </c>
      <c r="C1166">
        <v>11</v>
      </c>
      <c r="H1166" t="s">
        <v>8221</v>
      </c>
      <c r="I1166">
        <v>2</v>
      </c>
      <c r="N1166" t="s">
        <v>8221</v>
      </c>
      <c r="O1166">
        <v>2</v>
      </c>
    </row>
    <row r="1167" spans="2:15" x14ac:dyDescent="0.25">
      <c r="B1167" t="s">
        <v>8219</v>
      </c>
      <c r="C1167">
        <v>12</v>
      </c>
      <c r="H1167" t="s">
        <v>8221</v>
      </c>
      <c r="I1167">
        <v>3</v>
      </c>
      <c r="N1167" t="s">
        <v>8221</v>
      </c>
      <c r="O1167">
        <v>3</v>
      </c>
    </row>
    <row r="1168" spans="2:15" x14ac:dyDescent="0.25">
      <c r="B1168" t="s">
        <v>8219</v>
      </c>
      <c r="C1168">
        <v>48</v>
      </c>
      <c r="H1168" t="s">
        <v>8221</v>
      </c>
      <c r="I1168">
        <v>45</v>
      </c>
      <c r="N1168" t="s">
        <v>8221</v>
      </c>
      <c r="O1168">
        <v>45</v>
      </c>
    </row>
    <row r="1169" spans="2:15" x14ac:dyDescent="0.25">
      <c r="B1169" t="s">
        <v>8219</v>
      </c>
      <c r="C1169">
        <v>59</v>
      </c>
      <c r="H1169" t="s">
        <v>8221</v>
      </c>
      <c r="I1169">
        <v>9</v>
      </c>
      <c r="N1169" t="s">
        <v>8221</v>
      </c>
      <c r="O1169">
        <v>9</v>
      </c>
    </row>
    <row r="1170" spans="2:15" x14ac:dyDescent="0.25">
      <c r="B1170" t="s">
        <v>8219</v>
      </c>
      <c r="C1170">
        <v>79</v>
      </c>
      <c r="H1170" t="s">
        <v>8221</v>
      </c>
      <c r="I1170">
        <v>9</v>
      </c>
      <c r="N1170" t="s">
        <v>8221</v>
      </c>
      <c r="O1170">
        <v>9</v>
      </c>
    </row>
    <row r="1171" spans="2:15" x14ac:dyDescent="0.25">
      <c r="B1171" t="s">
        <v>8219</v>
      </c>
      <c r="C1171">
        <v>14</v>
      </c>
      <c r="H1171" t="s">
        <v>8221</v>
      </c>
      <c r="I1171">
        <v>21</v>
      </c>
      <c r="N1171" t="s">
        <v>8221</v>
      </c>
      <c r="O1171">
        <v>21</v>
      </c>
    </row>
    <row r="1172" spans="2:15" x14ac:dyDescent="0.25">
      <c r="B1172" t="s">
        <v>8219</v>
      </c>
      <c r="C1172">
        <v>106</v>
      </c>
      <c r="H1172" t="s">
        <v>8221</v>
      </c>
      <c r="I1172">
        <v>17</v>
      </c>
      <c r="N1172" t="s">
        <v>8221</v>
      </c>
      <c r="O1172">
        <v>17</v>
      </c>
    </row>
    <row r="1173" spans="2:15" x14ac:dyDescent="0.25">
      <c r="B1173" t="s">
        <v>8219</v>
      </c>
      <c r="C1173">
        <v>25</v>
      </c>
      <c r="H1173" t="s">
        <v>8221</v>
      </c>
      <c r="I1173">
        <v>1</v>
      </c>
      <c r="N1173" t="s">
        <v>8221</v>
      </c>
      <c r="O1173">
        <v>1</v>
      </c>
    </row>
    <row r="1174" spans="2:15" x14ac:dyDescent="0.25">
      <c r="B1174" t="s">
        <v>8219</v>
      </c>
      <c r="C1174">
        <v>25</v>
      </c>
      <c r="H1174" t="s">
        <v>8221</v>
      </c>
      <c r="I1174">
        <v>1</v>
      </c>
      <c r="N1174" t="s">
        <v>8221</v>
      </c>
      <c r="O1174">
        <v>1</v>
      </c>
    </row>
    <row r="1175" spans="2:15" x14ac:dyDescent="0.25">
      <c r="B1175" t="s">
        <v>8219</v>
      </c>
      <c r="C1175">
        <v>29</v>
      </c>
      <c r="H1175" t="s">
        <v>8221</v>
      </c>
      <c r="I1175">
        <v>14</v>
      </c>
      <c r="N1175" t="s">
        <v>8221</v>
      </c>
      <c r="O1175">
        <v>14</v>
      </c>
    </row>
    <row r="1176" spans="2:15" x14ac:dyDescent="0.25">
      <c r="B1176" t="s">
        <v>8219</v>
      </c>
      <c r="C1176">
        <v>43</v>
      </c>
      <c r="H1176" t="s">
        <v>8221</v>
      </c>
      <c r="I1176">
        <v>42</v>
      </c>
      <c r="N1176" t="s">
        <v>8221</v>
      </c>
      <c r="O1176">
        <v>42</v>
      </c>
    </row>
    <row r="1177" spans="2:15" x14ac:dyDescent="0.25">
      <c r="B1177" t="s">
        <v>8219</v>
      </c>
      <c r="C1177">
        <v>46</v>
      </c>
      <c r="H1177" t="s">
        <v>8221</v>
      </c>
      <c r="I1177">
        <v>27</v>
      </c>
      <c r="N1177" t="s">
        <v>8221</v>
      </c>
      <c r="O1177">
        <v>27</v>
      </c>
    </row>
    <row r="1178" spans="2:15" x14ac:dyDescent="0.25">
      <c r="B1178" t="s">
        <v>8219</v>
      </c>
      <c r="C1178">
        <v>27</v>
      </c>
      <c r="H1178" t="s">
        <v>8221</v>
      </c>
      <c r="I1178">
        <v>5</v>
      </c>
      <c r="N1178" t="s">
        <v>8221</v>
      </c>
      <c r="O1178">
        <v>5</v>
      </c>
    </row>
    <row r="1179" spans="2:15" x14ac:dyDescent="0.25">
      <c r="B1179" t="s">
        <v>8219</v>
      </c>
      <c r="C1179">
        <v>112</v>
      </c>
      <c r="H1179" t="s">
        <v>8221</v>
      </c>
      <c r="I1179">
        <v>13</v>
      </c>
      <c r="N1179" t="s">
        <v>8221</v>
      </c>
      <c r="O1179">
        <v>13</v>
      </c>
    </row>
    <row r="1180" spans="2:15" x14ac:dyDescent="0.25">
      <c r="B1180" t="s">
        <v>8219</v>
      </c>
      <c r="C1180">
        <v>34</v>
      </c>
      <c r="H1180" t="s">
        <v>8221</v>
      </c>
      <c r="I1180">
        <v>12</v>
      </c>
      <c r="N1180" t="s">
        <v>8221</v>
      </c>
      <c r="O1180">
        <v>12</v>
      </c>
    </row>
    <row r="1181" spans="2:15" x14ac:dyDescent="0.25">
      <c r="B1181" t="s">
        <v>8219</v>
      </c>
      <c r="C1181">
        <v>145</v>
      </c>
      <c r="H1181" t="s">
        <v>8221</v>
      </c>
      <c r="I1181">
        <v>90</v>
      </c>
      <c r="N1181" t="s">
        <v>8221</v>
      </c>
      <c r="O1181">
        <v>90</v>
      </c>
    </row>
    <row r="1182" spans="2:15" x14ac:dyDescent="0.25">
      <c r="B1182" t="s">
        <v>8219</v>
      </c>
      <c r="C1182">
        <v>19</v>
      </c>
      <c r="H1182" t="s">
        <v>8221</v>
      </c>
      <c r="I1182">
        <v>2</v>
      </c>
      <c r="N1182" t="s">
        <v>8221</v>
      </c>
      <c r="O1182">
        <v>2</v>
      </c>
    </row>
    <row r="1183" spans="2:15" x14ac:dyDescent="0.25">
      <c r="B1183" t="s">
        <v>8219</v>
      </c>
      <c r="C1183">
        <v>288</v>
      </c>
      <c r="H1183" t="s">
        <v>8221</v>
      </c>
      <c r="I1183">
        <v>5</v>
      </c>
      <c r="N1183" t="s">
        <v>8221</v>
      </c>
      <c r="O1183">
        <v>5</v>
      </c>
    </row>
    <row r="1184" spans="2:15" x14ac:dyDescent="0.25">
      <c r="B1184" t="s">
        <v>8219</v>
      </c>
      <c r="C1184">
        <v>14</v>
      </c>
      <c r="H1184" t="s">
        <v>8221</v>
      </c>
      <c r="I1184">
        <v>31</v>
      </c>
      <c r="N1184" t="s">
        <v>8221</v>
      </c>
      <c r="O1184">
        <v>31</v>
      </c>
    </row>
    <row r="1185" spans="2:15" x14ac:dyDescent="0.25">
      <c r="B1185" t="s">
        <v>8219</v>
      </c>
      <c r="C1185">
        <v>7</v>
      </c>
      <c r="H1185" t="s">
        <v>8221</v>
      </c>
      <c r="I1185">
        <v>4</v>
      </c>
      <c r="N1185" t="s">
        <v>8221</v>
      </c>
      <c r="O1185">
        <v>4</v>
      </c>
    </row>
    <row r="1186" spans="2:15" x14ac:dyDescent="0.25">
      <c r="B1186" t="s">
        <v>8219</v>
      </c>
      <c r="C1186">
        <v>211</v>
      </c>
      <c r="H1186" t="s">
        <v>8221</v>
      </c>
      <c r="I1186">
        <v>29</v>
      </c>
      <c r="N1186" t="s">
        <v>8221</v>
      </c>
      <c r="O1186">
        <v>29</v>
      </c>
    </row>
    <row r="1187" spans="2:15" x14ac:dyDescent="0.25">
      <c r="B1187" t="s">
        <v>8219</v>
      </c>
      <c r="C1187">
        <v>85</v>
      </c>
      <c r="H1187" t="s">
        <v>8221</v>
      </c>
      <c r="I1187">
        <v>2</v>
      </c>
      <c r="N1187" t="s">
        <v>8221</v>
      </c>
      <c r="O1187">
        <v>2</v>
      </c>
    </row>
    <row r="1188" spans="2:15" x14ac:dyDescent="0.25">
      <c r="B1188" t="s">
        <v>8219</v>
      </c>
      <c r="C1188">
        <v>103</v>
      </c>
      <c r="H1188" t="s">
        <v>8221</v>
      </c>
      <c r="I1188">
        <v>114</v>
      </c>
      <c r="N1188" t="s">
        <v>8221</v>
      </c>
      <c r="O1188">
        <v>114</v>
      </c>
    </row>
    <row r="1189" spans="2:15" x14ac:dyDescent="0.25">
      <c r="B1189" t="s">
        <v>8219</v>
      </c>
      <c r="C1189">
        <v>113</v>
      </c>
      <c r="H1189" t="s">
        <v>8221</v>
      </c>
      <c r="I1189">
        <v>1</v>
      </c>
      <c r="N1189" t="s">
        <v>8221</v>
      </c>
      <c r="O1189">
        <v>1</v>
      </c>
    </row>
    <row r="1190" spans="2:15" x14ac:dyDescent="0.25">
      <c r="B1190" t="s">
        <v>8219</v>
      </c>
      <c r="C1190">
        <v>167</v>
      </c>
      <c r="H1190" t="s">
        <v>8221</v>
      </c>
      <c r="I1190">
        <v>76</v>
      </c>
      <c r="N1190" t="s">
        <v>8221</v>
      </c>
      <c r="O1190">
        <v>76</v>
      </c>
    </row>
    <row r="1191" spans="2:15" x14ac:dyDescent="0.25">
      <c r="B1191" t="s">
        <v>8219</v>
      </c>
      <c r="C1191">
        <v>73</v>
      </c>
      <c r="H1191" t="s">
        <v>8221</v>
      </c>
      <c r="I1191">
        <v>9</v>
      </c>
      <c r="N1191" t="s">
        <v>8221</v>
      </c>
      <c r="O1191">
        <v>9</v>
      </c>
    </row>
    <row r="1192" spans="2:15" x14ac:dyDescent="0.25">
      <c r="B1192" t="s">
        <v>8219</v>
      </c>
      <c r="C1192">
        <v>75</v>
      </c>
      <c r="H1192" t="s">
        <v>8221</v>
      </c>
      <c r="I1192">
        <v>37</v>
      </c>
      <c r="N1192" t="s">
        <v>8221</v>
      </c>
      <c r="O1192">
        <v>37</v>
      </c>
    </row>
    <row r="1193" spans="2:15" x14ac:dyDescent="0.25">
      <c r="B1193" t="s">
        <v>8219</v>
      </c>
      <c r="C1193">
        <v>614</v>
      </c>
      <c r="H1193" t="s">
        <v>8221</v>
      </c>
      <c r="I1193">
        <v>0</v>
      </c>
      <c r="N1193" t="s">
        <v>8221</v>
      </c>
      <c r="O1193">
        <v>0</v>
      </c>
    </row>
    <row r="1194" spans="2:15" x14ac:dyDescent="0.25">
      <c r="B1194" t="s">
        <v>8219</v>
      </c>
      <c r="C1194">
        <v>107</v>
      </c>
      <c r="H1194" t="s">
        <v>8221</v>
      </c>
      <c r="I1194">
        <v>1</v>
      </c>
      <c r="N1194" t="s">
        <v>8221</v>
      </c>
      <c r="O1194">
        <v>1</v>
      </c>
    </row>
    <row r="1195" spans="2:15" x14ac:dyDescent="0.25">
      <c r="B1195" t="s">
        <v>8219</v>
      </c>
      <c r="C1195">
        <v>1224</v>
      </c>
      <c r="H1195" t="s">
        <v>8221</v>
      </c>
      <c r="I1195">
        <v>10</v>
      </c>
      <c r="N1195" t="s">
        <v>8221</v>
      </c>
      <c r="O1195">
        <v>10</v>
      </c>
    </row>
    <row r="1196" spans="2:15" x14ac:dyDescent="0.25">
      <c r="B1196" t="s">
        <v>8219</v>
      </c>
      <c r="C1196">
        <v>104</v>
      </c>
      <c r="H1196" t="s">
        <v>8221</v>
      </c>
      <c r="I1196">
        <v>1</v>
      </c>
      <c r="N1196" t="s">
        <v>8221</v>
      </c>
      <c r="O1196">
        <v>1</v>
      </c>
    </row>
    <row r="1197" spans="2:15" x14ac:dyDescent="0.25">
      <c r="B1197" t="s">
        <v>8219</v>
      </c>
      <c r="C1197">
        <v>79</v>
      </c>
      <c r="H1197" t="s">
        <v>8221</v>
      </c>
      <c r="I1197">
        <v>2</v>
      </c>
      <c r="N1197" t="s">
        <v>8221</v>
      </c>
      <c r="O1197">
        <v>2</v>
      </c>
    </row>
    <row r="1198" spans="2:15" x14ac:dyDescent="0.25">
      <c r="B1198" t="s">
        <v>8219</v>
      </c>
      <c r="C1198">
        <v>157</v>
      </c>
      <c r="H1198" t="s">
        <v>8221</v>
      </c>
      <c r="I1198">
        <v>1</v>
      </c>
      <c r="N1198" t="s">
        <v>8221</v>
      </c>
      <c r="O1198">
        <v>1</v>
      </c>
    </row>
    <row r="1199" spans="2:15" x14ac:dyDescent="0.25">
      <c r="B1199" t="s">
        <v>8219</v>
      </c>
      <c r="C1199">
        <v>50</v>
      </c>
      <c r="H1199" t="s">
        <v>8221</v>
      </c>
      <c r="I1199">
        <v>10</v>
      </c>
      <c r="N1199" t="s">
        <v>8221</v>
      </c>
      <c r="O1199">
        <v>10</v>
      </c>
    </row>
    <row r="1200" spans="2:15" x14ac:dyDescent="0.25">
      <c r="B1200" t="s">
        <v>8219</v>
      </c>
      <c r="C1200">
        <v>64</v>
      </c>
      <c r="H1200" t="s">
        <v>8221</v>
      </c>
      <c r="I1200">
        <v>9</v>
      </c>
      <c r="N1200" t="s">
        <v>8221</v>
      </c>
      <c r="O1200">
        <v>9</v>
      </c>
    </row>
    <row r="1201" spans="2:15" x14ac:dyDescent="0.25">
      <c r="B1201" t="s">
        <v>8219</v>
      </c>
      <c r="C1201">
        <v>200</v>
      </c>
      <c r="H1201" t="s">
        <v>8221</v>
      </c>
      <c r="I1201">
        <v>19</v>
      </c>
      <c r="N1201" t="s">
        <v>8221</v>
      </c>
      <c r="O1201">
        <v>19</v>
      </c>
    </row>
    <row r="1202" spans="2:15" x14ac:dyDescent="0.25">
      <c r="B1202" t="s">
        <v>8219</v>
      </c>
      <c r="C1202">
        <v>22</v>
      </c>
      <c r="H1202" t="s">
        <v>8221</v>
      </c>
      <c r="I1202">
        <v>0</v>
      </c>
      <c r="N1202" t="s">
        <v>8221</v>
      </c>
      <c r="O1202">
        <v>0</v>
      </c>
    </row>
    <row r="1203" spans="2:15" x14ac:dyDescent="0.25">
      <c r="B1203" t="s">
        <v>8219</v>
      </c>
      <c r="C1203">
        <v>163</v>
      </c>
      <c r="H1203" t="s">
        <v>8221</v>
      </c>
      <c r="I1203">
        <v>4</v>
      </c>
      <c r="N1203" t="s">
        <v>8221</v>
      </c>
      <c r="O1203">
        <v>4</v>
      </c>
    </row>
    <row r="1204" spans="2:15" x14ac:dyDescent="0.25">
      <c r="B1204" t="s">
        <v>8219</v>
      </c>
      <c r="C1204">
        <v>77</v>
      </c>
      <c r="H1204" t="s">
        <v>8221</v>
      </c>
      <c r="I1204">
        <v>8</v>
      </c>
      <c r="N1204" t="s">
        <v>8221</v>
      </c>
      <c r="O1204">
        <v>8</v>
      </c>
    </row>
    <row r="1205" spans="2:15" x14ac:dyDescent="0.25">
      <c r="B1205" t="s">
        <v>8219</v>
      </c>
      <c r="C1205">
        <v>89</v>
      </c>
      <c r="H1205" t="s">
        <v>8221</v>
      </c>
      <c r="I1205">
        <v>24</v>
      </c>
      <c r="N1205" t="s">
        <v>8221</v>
      </c>
      <c r="O1205">
        <v>24</v>
      </c>
    </row>
    <row r="1206" spans="2:15" x14ac:dyDescent="0.25">
      <c r="B1206" t="s">
        <v>8219</v>
      </c>
      <c r="C1206">
        <v>3355</v>
      </c>
      <c r="H1206" t="s">
        <v>8221</v>
      </c>
      <c r="I1206">
        <v>0</v>
      </c>
      <c r="N1206" t="s">
        <v>8221</v>
      </c>
      <c r="O1206">
        <v>0</v>
      </c>
    </row>
    <row r="1207" spans="2:15" x14ac:dyDescent="0.25">
      <c r="B1207" t="s">
        <v>8219</v>
      </c>
      <c r="C1207">
        <v>537</v>
      </c>
      <c r="H1207" t="s">
        <v>8221</v>
      </c>
      <c r="I1207">
        <v>39</v>
      </c>
      <c r="N1207" t="s">
        <v>8221</v>
      </c>
      <c r="O1207">
        <v>39</v>
      </c>
    </row>
    <row r="1208" spans="2:15" x14ac:dyDescent="0.25">
      <c r="B1208" t="s">
        <v>8219</v>
      </c>
      <c r="C1208">
        <v>125</v>
      </c>
      <c r="H1208" t="s">
        <v>8221</v>
      </c>
      <c r="I1208">
        <v>6</v>
      </c>
      <c r="N1208" t="s">
        <v>8221</v>
      </c>
      <c r="O1208">
        <v>6</v>
      </c>
    </row>
    <row r="1209" spans="2:15" x14ac:dyDescent="0.25">
      <c r="B1209" t="s">
        <v>8219</v>
      </c>
      <c r="C1209">
        <v>163</v>
      </c>
      <c r="H1209" t="s">
        <v>8221</v>
      </c>
      <c r="I1209">
        <v>4</v>
      </c>
      <c r="N1209" t="s">
        <v>8221</v>
      </c>
      <c r="O1209">
        <v>4</v>
      </c>
    </row>
    <row r="1210" spans="2:15" x14ac:dyDescent="0.25">
      <c r="B1210" t="s">
        <v>8219</v>
      </c>
      <c r="C1210">
        <v>283</v>
      </c>
      <c r="H1210" t="s">
        <v>8221</v>
      </c>
      <c r="I1210">
        <v>3</v>
      </c>
      <c r="N1210" t="s">
        <v>8221</v>
      </c>
      <c r="O1210">
        <v>3</v>
      </c>
    </row>
    <row r="1211" spans="2:15" x14ac:dyDescent="0.25">
      <c r="B1211" t="s">
        <v>8219</v>
      </c>
      <c r="C1211">
        <v>352</v>
      </c>
      <c r="H1211" t="s">
        <v>8221</v>
      </c>
      <c r="I1211">
        <v>53</v>
      </c>
      <c r="N1211" t="s">
        <v>8221</v>
      </c>
      <c r="O1211">
        <v>53</v>
      </c>
    </row>
    <row r="1212" spans="2:15" x14ac:dyDescent="0.25">
      <c r="B1212" t="s">
        <v>8219</v>
      </c>
      <c r="C1212">
        <v>94</v>
      </c>
      <c r="H1212" t="s">
        <v>8221</v>
      </c>
      <c r="I1212">
        <v>1</v>
      </c>
      <c r="N1212" t="s">
        <v>8221</v>
      </c>
      <c r="O1212">
        <v>1</v>
      </c>
    </row>
    <row r="1213" spans="2:15" x14ac:dyDescent="0.25">
      <c r="B1213" t="s">
        <v>8219</v>
      </c>
      <c r="C1213">
        <v>67</v>
      </c>
      <c r="H1213" t="s">
        <v>8221</v>
      </c>
      <c r="I1213">
        <v>2</v>
      </c>
      <c r="N1213" t="s">
        <v>8221</v>
      </c>
      <c r="O1213">
        <v>2</v>
      </c>
    </row>
    <row r="1214" spans="2:15" x14ac:dyDescent="0.25">
      <c r="B1214" t="s">
        <v>8219</v>
      </c>
      <c r="C1214">
        <v>221</v>
      </c>
      <c r="H1214" t="s">
        <v>8221</v>
      </c>
      <c r="I1214">
        <v>25</v>
      </c>
      <c r="N1214" t="s">
        <v>8221</v>
      </c>
      <c r="O1214">
        <v>25</v>
      </c>
    </row>
    <row r="1215" spans="2:15" x14ac:dyDescent="0.25">
      <c r="B1215" t="s">
        <v>8219</v>
      </c>
      <c r="C1215">
        <v>2165</v>
      </c>
      <c r="H1215" t="s">
        <v>8221</v>
      </c>
      <c r="I1215">
        <v>6</v>
      </c>
      <c r="N1215" t="s">
        <v>8221</v>
      </c>
      <c r="O1215">
        <v>6</v>
      </c>
    </row>
    <row r="1216" spans="2:15" x14ac:dyDescent="0.25">
      <c r="B1216" t="s">
        <v>8219</v>
      </c>
      <c r="C1216">
        <v>179</v>
      </c>
      <c r="H1216" t="s">
        <v>8221</v>
      </c>
      <c r="I1216">
        <v>0</v>
      </c>
      <c r="N1216" t="s">
        <v>8221</v>
      </c>
      <c r="O1216">
        <v>0</v>
      </c>
    </row>
    <row r="1217" spans="2:15" x14ac:dyDescent="0.25">
      <c r="B1217" t="s">
        <v>8219</v>
      </c>
      <c r="C1217">
        <v>123</v>
      </c>
      <c r="H1217" t="s">
        <v>8221</v>
      </c>
      <c r="I1217">
        <v>12</v>
      </c>
      <c r="N1217" t="s">
        <v>8221</v>
      </c>
      <c r="O1217">
        <v>12</v>
      </c>
    </row>
    <row r="1218" spans="2:15" x14ac:dyDescent="0.25">
      <c r="B1218" t="s">
        <v>8219</v>
      </c>
      <c r="C1218">
        <v>1104</v>
      </c>
      <c r="H1218" t="s">
        <v>8221</v>
      </c>
      <c r="I1218">
        <v>0</v>
      </c>
      <c r="N1218" t="s">
        <v>8221</v>
      </c>
      <c r="O1218">
        <v>0</v>
      </c>
    </row>
    <row r="1219" spans="2:15" x14ac:dyDescent="0.25">
      <c r="B1219" t="s">
        <v>8219</v>
      </c>
      <c r="C1219">
        <v>403</v>
      </c>
      <c r="H1219" t="s">
        <v>8221</v>
      </c>
      <c r="I1219">
        <v>36</v>
      </c>
      <c r="N1219" t="s">
        <v>8221</v>
      </c>
      <c r="O1219">
        <v>36</v>
      </c>
    </row>
    <row r="1220" spans="2:15" x14ac:dyDescent="0.25">
      <c r="B1220" t="s">
        <v>8219</v>
      </c>
      <c r="C1220">
        <v>109</v>
      </c>
      <c r="H1220" t="s">
        <v>8221</v>
      </c>
      <c r="I1220">
        <v>0</v>
      </c>
      <c r="N1220" t="s">
        <v>8221</v>
      </c>
      <c r="O1220">
        <v>0</v>
      </c>
    </row>
    <row r="1221" spans="2:15" x14ac:dyDescent="0.25">
      <c r="B1221" t="s">
        <v>8219</v>
      </c>
      <c r="C1221">
        <v>372</v>
      </c>
      <c r="H1221" t="s">
        <v>8221</v>
      </c>
      <c r="I1221">
        <v>2</v>
      </c>
      <c r="N1221" t="s">
        <v>8221</v>
      </c>
      <c r="O1221">
        <v>2</v>
      </c>
    </row>
    <row r="1222" spans="2:15" x14ac:dyDescent="0.25">
      <c r="B1222" t="s">
        <v>8219</v>
      </c>
      <c r="C1222">
        <v>311</v>
      </c>
      <c r="H1222" t="s">
        <v>8221</v>
      </c>
      <c r="I1222">
        <v>1</v>
      </c>
      <c r="N1222" t="s">
        <v>8221</v>
      </c>
      <c r="O1222">
        <v>1</v>
      </c>
    </row>
    <row r="1223" spans="2:15" x14ac:dyDescent="0.25">
      <c r="B1223" t="s">
        <v>8219</v>
      </c>
      <c r="C1223">
        <v>61</v>
      </c>
      <c r="H1223" t="s">
        <v>8221</v>
      </c>
      <c r="I1223">
        <v>59</v>
      </c>
      <c r="N1223" t="s">
        <v>8221</v>
      </c>
      <c r="O1223">
        <v>59</v>
      </c>
    </row>
    <row r="1224" spans="2:15" x14ac:dyDescent="0.25">
      <c r="B1224" t="s">
        <v>8219</v>
      </c>
      <c r="C1224">
        <v>115</v>
      </c>
      <c r="H1224" t="s">
        <v>8221</v>
      </c>
      <c r="I1224">
        <v>1</v>
      </c>
      <c r="N1224" t="s">
        <v>8221</v>
      </c>
      <c r="O1224">
        <v>1</v>
      </c>
    </row>
    <row r="1225" spans="2:15" x14ac:dyDescent="0.25">
      <c r="B1225" t="s">
        <v>8219</v>
      </c>
      <c r="C1225">
        <v>111</v>
      </c>
      <c r="H1225" t="s">
        <v>8221</v>
      </c>
      <c r="I1225">
        <v>31</v>
      </c>
      <c r="N1225" t="s">
        <v>8221</v>
      </c>
      <c r="O1225">
        <v>31</v>
      </c>
    </row>
    <row r="1226" spans="2:15" x14ac:dyDescent="0.25">
      <c r="B1226" t="s">
        <v>8219</v>
      </c>
      <c r="C1226">
        <v>337</v>
      </c>
      <c r="H1226" t="s">
        <v>8221</v>
      </c>
      <c r="I1226">
        <v>18</v>
      </c>
      <c r="N1226" t="s">
        <v>8221</v>
      </c>
      <c r="O1226">
        <v>18</v>
      </c>
    </row>
    <row r="1227" spans="2:15" x14ac:dyDescent="0.25">
      <c r="B1227" t="s">
        <v>8219</v>
      </c>
      <c r="C1227">
        <v>9</v>
      </c>
      <c r="H1227" t="s">
        <v>8221</v>
      </c>
      <c r="I1227">
        <v>10</v>
      </c>
      <c r="N1227" t="s">
        <v>8221</v>
      </c>
      <c r="O1227">
        <v>10</v>
      </c>
    </row>
    <row r="1228" spans="2:15" x14ac:dyDescent="0.25">
      <c r="B1228" t="s">
        <v>8219</v>
      </c>
      <c r="C1228">
        <v>120</v>
      </c>
      <c r="H1228" t="s">
        <v>8221</v>
      </c>
      <c r="I1228">
        <v>0</v>
      </c>
      <c r="N1228" t="s">
        <v>8221</v>
      </c>
      <c r="O1228">
        <v>0</v>
      </c>
    </row>
    <row r="1229" spans="2:15" x14ac:dyDescent="0.25">
      <c r="B1229" t="s">
        <v>8219</v>
      </c>
      <c r="C1229">
        <v>102</v>
      </c>
      <c r="H1229" t="s">
        <v>8221</v>
      </c>
      <c r="I1229">
        <v>14</v>
      </c>
      <c r="N1229" t="s">
        <v>8221</v>
      </c>
      <c r="O1229">
        <v>14</v>
      </c>
    </row>
    <row r="1230" spans="2:15" x14ac:dyDescent="0.25">
      <c r="B1230" t="s">
        <v>8219</v>
      </c>
      <c r="C1230">
        <v>186</v>
      </c>
      <c r="H1230" t="s">
        <v>8221</v>
      </c>
      <c r="I1230">
        <v>2</v>
      </c>
      <c r="N1230" t="s">
        <v>8221</v>
      </c>
      <c r="O1230">
        <v>2</v>
      </c>
    </row>
    <row r="1231" spans="2:15" x14ac:dyDescent="0.25">
      <c r="B1231" t="s">
        <v>8219</v>
      </c>
      <c r="C1231">
        <v>15</v>
      </c>
      <c r="H1231" t="s">
        <v>8221</v>
      </c>
      <c r="I1231">
        <v>1</v>
      </c>
      <c r="N1231" t="s">
        <v>8221</v>
      </c>
      <c r="O1231">
        <v>1</v>
      </c>
    </row>
    <row r="1232" spans="2:15" x14ac:dyDescent="0.25">
      <c r="B1232" t="s">
        <v>8219</v>
      </c>
      <c r="C1232">
        <v>67</v>
      </c>
      <c r="H1232" t="s">
        <v>8221</v>
      </c>
      <c r="I1232">
        <v>3</v>
      </c>
      <c r="N1232" t="s">
        <v>8221</v>
      </c>
      <c r="O1232">
        <v>3</v>
      </c>
    </row>
    <row r="1233" spans="2:15" x14ac:dyDescent="0.25">
      <c r="B1233" t="s">
        <v>8219</v>
      </c>
      <c r="C1233">
        <v>130</v>
      </c>
      <c r="H1233" t="s">
        <v>8221</v>
      </c>
      <c r="I1233">
        <v>0</v>
      </c>
      <c r="N1233" t="s">
        <v>8221</v>
      </c>
      <c r="O1233">
        <v>0</v>
      </c>
    </row>
    <row r="1234" spans="2:15" x14ac:dyDescent="0.25">
      <c r="B1234" t="s">
        <v>8219</v>
      </c>
      <c r="C1234">
        <v>16</v>
      </c>
      <c r="H1234" t="s">
        <v>8221</v>
      </c>
      <c r="I1234">
        <v>2</v>
      </c>
      <c r="N1234" t="s">
        <v>8221</v>
      </c>
      <c r="O1234">
        <v>2</v>
      </c>
    </row>
    <row r="1235" spans="2:15" x14ac:dyDescent="0.25">
      <c r="B1235" t="s">
        <v>8219</v>
      </c>
      <c r="C1235">
        <v>67</v>
      </c>
      <c r="H1235" t="s">
        <v>8221</v>
      </c>
      <c r="I1235">
        <v>0</v>
      </c>
      <c r="N1235" t="s">
        <v>8221</v>
      </c>
      <c r="O1235">
        <v>0</v>
      </c>
    </row>
    <row r="1236" spans="2:15" x14ac:dyDescent="0.25">
      <c r="B1236" t="s">
        <v>8219</v>
      </c>
      <c r="C1236">
        <v>124</v>
      </c>
      <c r="H1236" t="s">
        <v>8221</v>
      </c>
      <c r="I1236">
        <v>12</v>
      </c>
      <c r="N1236" t="s">
        <v>8221</v>
      </c>
      <c r="O1236">
        <v>12</v>
      </c>
    </row>
    <row r="1237" spans="2:15" x14ac:dyDescent="0.25">
      <c r="B1237" t="s">
        <v>8219</v>
      </c>
      <c r="C1237">
        <v>80</v>
      </c>
      <c r="H1237" t="s">
        <v>8221</v>
      </c>
      <c r="I1237">
        <v>1</v>
      </c>
      <c r="N1237" t="s">
        <v>8221</v>
      </c>
      <c r="O1237">
        <v>1</v>
      </c>
    </row>
    <row r="1238" spans="2:15" x14ac:dyDescent="0.25">
      <c r="B1238" t="s">
        <v>8219</v>
      </c>
      <c r="C1238">
        <v>282</v>
      </c>
      <c r="H1238" t="s">
        <v>8221</v>
      </c>
      <c r="I1238">
        <v>8</v>
      </c>
      <c r="N1238" t="s">
        <v>8221</v>
      </c>
      <c r="O1238">
        <v>8</v>
      </c>
    </row>
    <row r="1239" spans="2:15" x14ac:dyDescent="0.25">
      <c r="B1239" t="s">
        <v>8219</v>
      </c>
      <c r="C1239">
        <v>68</v>
      </c>
      <c r="H1239" t="s">
        <v>8221</v>
      </c>
      <c r="I1239">
        <v>2</v>
      </c>
      <c r="N1239" t="s">
        <v>8221</v>
      </c>
      <c r="O1239">
        <v>2</v>
      </c>
    </row>
    <row r="1240" spans="2:15" x14ac:dyDescent="0.25">
      <c r="B1240" t="s">
        <v>8219</v>
      </c>
      <c r="C1240">
        <v>86</v>
      </c>
      <c r="H1240" t="s">
        <v>8221</v>
      </c>
      <c r="I1240">
        <v>31</v>
      </c>
      <c r="N1240" t="s">
        <v>8221</v>
      </c>
      <c r="O1240">
        <v>31</v>
      </c>
    </row>
    <row r="1241" spans="2:15" x14ac:dyDescent="0.25">
      <c r="B1241" t="s">
        <v>8219</v>
      </c>
      <c r="C1241">
        <v>115</v>
      </c>
      <c r="H1241" t="s">
        <v>8221</v>
      </c>
      <c r="I1241">
        <v>5</v>
      </c>
      <c r="N1241" t="s">
        <v>8221</v>
      </c>
      <c r="O1241">
        <v>5</v>
      </c>
    </row>
    <row r="1242" spans="2:15" x14ac:dyDescent="0.25">
      <c r="B1242" t="s">
        <v>8219</v>
      </c>
      <c r="C1242">
        <v>75</v>
      </c>
      <c r="H1242" t="s">
        <v>8221</v>
      </c>
      <c r="I1242">
        <v>1</v>
      </c>
      <c r="N1242" t="s">
        <v>8221</v>
      </c>
      <c r="O1242">
        <v>1</v>
      </c>
    </row>
    <row r="1243" spans="2:15" x14ac:dyDescent="0.25">
      <c r="B1243" t="s">
        <v>8219</v>
      </c>
      <c r="C1243">
        <v>43</v>
      </c>
      <c r="H1243" t="s">
        <v>8221</v>
      </c>
      <c r="I1243">
        <v>12</v>
      </c>
      <c r="N1243" t="s">
        <v>8221</v>
      </c>
      <c r="O1243">
        <v>12</v>
      </c>
    </row>
    <row r="1244" spans="2:15" x14ac:dyDescent="0.25">
      <c r="B1244" t="s">
        <v>8219</v>
      </c>
      <c r="C1244">
        <v>48</v>
      </c>
      <c r="H1244" t="s">
        <v>8221</v>
      </c>
      <c r="I1244">
        <v>4</v>
      </c>
      <c r="N1244" t="s">
        <v>8221</v>
      </c>
      <c r="O1244">
        <v>4</v>
      </c>
    </row>
    <row r="1245" spans="2:15" x14ac:dyDescent="0.25">
      <c r="B1245" t="s">
        <v>8219</v>
      </c>
      <c r="C1245">
        <v>52</v>
      </c>
      <c r="H1245" t="s">
        <v>8221</v>
      </c>
      <c r="I1245">
        <v>0</v>
      </c>
      <c r="N1245" t="s">
        <v>8221</v>
      </c>
      <c r="O1245">
        <v>0</v>
      </c>
    </row>
    <row r="1246" spans="2:15" x14ac:dyDescent="0.25">
      <c r="B1246" t="s">
        <v>8219</v>
      </c>
      <c r="C1246">
        <v>43</v>
      </c>
      <c r="H1246" t="s">
        <v>8221</v>
      </c>
      <c r="I1246">
        <v>7</v>
      </c>
      <c r="N1246" t="s">
        <v>8221</v>
      </c>
      <c r="O1246">
        <v>7</v>
      </c>
    </row>
    <row r="1247" spans="2:15" x14ac:dyDescent="0.25">
      <c r="B1247" t="s">
        <v>8219</v>
      </c>
      <c r="C1247">
        <v>58</v>
      </c>
      <c r="H1247" t="s">
        <v>8221</v>
      </c>
      <c r="I1247">
        <v>2</v>
      </c>
      <c r="N1247" t="s">
        <v>8221</v>
      </c>
      <c r="O1247">
        <v>2</v>
      </c>
    </row>
    <row r="1248" spans="2:15" x14ac:dyDescent="0.25">
      <c r="B1248" t="s">
        <v>8219</v>
      </c>
      <c r="C1248">
        <v>47</v>
      </c>
      <c r="H1248" t="s">
        <v>8221</v>
      </c>
      <c r="I1248">
        <v>1</v>
      </c>
      <c r="N1248" t="s">
        <v>8221</v>
      </c>
      <c r="O1248">
        <v>1</v>
      </c>
    </row>
    <row r="1249" spans="2:15" x14ac:dyDescent="0.25">
      <c r="B1249" t="s">
        <v>8219</v>
      </c>
      <c r="C1249">
        <v>36</v>
      </c>
      <c r="H1249" t="s">
        <v>8221</v>
      </c>
      <c r="I1249">
        <v>4</v>
      </c>
      <c r="N1249" t="s">
        <v>8221</v>
      </c>
      <c r="O1249">
        <v>4</v>
      </c>
    </row>
    <row r="1250" spans="2:15" x14ac:dyDescent="0.25">
      <c r="B1250" t="s">
        <v>8219</v>
      </c>
      <c r="C1250">
        <v>17</v>
      </c>
      <c r="H1250" t="s">
        <v>8221</v>
      </c>
      <c r="I1250">
        <v>6</v>
      </c>
      <c r="N1250" t="s">
        <v>8221</v>
      </c>
      <c r="O1250">
        <v>6</v>
      </c>
    </row>
    <row r="1251" spans="2:15" x14ac:dyDescent="0.25">
      <c r="B1251" t="s">
        <v>8219</v>
      </c>
      <c r="C1251">
        <v>104</v>
      </c>
      <c r="H1251" t="s">
        <v>8221</v>
      </c>
      <c r="I1251">
        <v>8</v>
      </c>
      <c r="N1251" t="s">
        <v>8221</v>
      </c>
      <c r="O1251">
        <v>8</v>
      </c>
    </row>
    <row r="1252" spans="2:15" x14ac:dyDescent="0.25">
      <c r="B1252" t="s">
        <v>8219</v>
      </c>
      <c r="C1252">
        <v>47</v>
      </c>
      <c r="H1252" t="s">
        <v>8221</v>
      </c>
      <c r="I1252">
        <v>14</v>
      </c>
      <c r="N1252" t="s">
        <v>8221</v>
      </c>
      <c r="O1252">
        <v>14</v>
      </c>
    </row>
    <row r="1253" spans="2:15" x14ac:dyDescent="0.25">
      <c r="B1253" t="s">
        <v>8219</v>
      </c>
      <c r="C1253">
        <v>38</v>
      </c>
      <c r="H1253" t="s">
        <v>8221</v>
      </c>
      <c r="I1253">
        <v>0</v>
      </c>
      <c r="N1253" t="s">
        <v>8221</v>
      </c>
      <c r="O1253">
        <v>0</v>
      </c>
    </row>
    <row r="1254" spans="2:15" x14ac:dyDescent="0.25">
      <c r="B1254" t="s">
        <v>8219</v>
      </c>
      <c r="C1254">
        <v>81</v>
      </c>
      <c r="H1254" t="s">
        <v>8221</v>
      </c>
      <c r="I1254">
        <v>4</v>
      </c>
      <c r="N1254" t="s">
        <v>8221</v>
      </c>
      <c r="O1254">
        <v>4</v>
      </c>
    </row>
    <row r="1255" spans="2:15" x14ac:dyDescent="0.25">
      <c r="B1255" t="s">
        <v>8219</v>
      </c>
      <c r="C1255">
        <v>55</v>
      </c>
      <c r="H1255" t="s">
        <v>8221</v>
      </c>
      <c r="I1255">
        <v>0</v>
      </c>
      <c r="N1255" t="s">
        <v>8221</v>
      </c>
      <c r="O1255">
        <v>0</v>
      </c>
    </row>
    <row r="1256" spans="2:15" x14ac:dyDescent="0.25">
      <c r="B1256" t="s">
        <v>8219</v>
      </c>
      <c r="C1256">
        <v>41</v>
      </c>
      <c r="H1256" t="s">
        <v>8221</v>
      </c>
      <c r="I1256">
        <v>0</v>
      </c>
      <c r="N1256" t="s">
        <v>8221</v>
      </c>
      <c r="O1256">
        <v>0</v>
      </c>
    </row>
    <row r="1257" spans="2:15" x14ac:dyDescent="0.25">
      <c r="B1257" t="s">
        <v>8219</v>
      </c>
      <c r="C1257">
        <v>79</v>
      </c>
      <c r="H1257" t="s">
        <v>8221</v>
      </c>
      <c r="I1257">
        <v>1</v>
      </c>
      <c r="N1257" t="s">
        <v>8221</v>
      </c>
      <c r="O1257">
        <v>1</v>
      </c>
    </row>
    <row r="1258" spans="2:15" x14ac:dyDescent="0.25">
      <c r="B1258" t="s">
        <v>8219</v>
      </c>
      <c r="C1258">
        <v>16</v>
      </c>
      <c r="H1258" t="s">
        <v>8221</v>
      </c>
      <c r="I1258">
        <v>1</v>
      </c>
      <c r="N1258" t="s">
        <v>8221</v>
      </c>
      <c r="O1258">
        <v>1</v>
      </c>
    </row>
    <row r="1259" spans="2:15" x14ac:dyDescent="0.25">
      <c r="B1259" t="s">
        <v>8219</v>
      </c>
      <c r="C1259">
        <v>8</v>
      </c>
      <c r="H1259" t="s">
        <v>8221</v>
      </c>
      <c r="I1259">
        <v>1</v>
      </c>
      <c r="N1259" t="s">
        <v>8221</v>
      </c>
      <c r="O1259">
        <v>1</v>
      </c>
    </row>
    <row r="1260" spans="2:15" x14ac:dyDescent="0.25">
      <c r="B1260" t="s">
        <v>8219</v>
      </c>
      <c r="C1260">
        <v>95</v>
      </c>
      <c r="H1260" t="s">
        <v>8221</v>
      </c>
      <c r="I1260">
        <v>1</v>
      </c>
      <c r="N1260" t="s">
        <v>8221</v>
      </c>
      <c r="O1260">
        <v>1</v>
      </c>
    </row>
    <row r="1261" spans="2:15" x14ac:dyDescent="0.25">
      <c r="B1261" t="s">
        <v>8219</v>
      </c>
      <c r="C1261">
        <v>25</v>
      </c>
      <c r="H1261" t="s">
        <v>8221</v>
      </c>
      <c r="I1261">
        <v>4</v>
      </c>
      <c r="N1261" t="s">
        <v>8221</v>
      </c>
      <c r="O1261">
        <v>4</v>
      </c>
    </row>
    <row r="1262" spans="2:15" x14ac:dyDescent="0.25">
      <c r="B1262" t="s">
        <v>8219</v>
      </c>
      <c r="C1262">
        <v>19</v>
      </c>
      <c r="H1262" t="s">
        <v>8221</v>
      </c>
      <c r="I1262">
        <v>0</v>
      </c>
      <c r="N1262" t="s">
        <v>8221</v>
      </c>
      <c r="O1262">
        <v>0</v>
      </c>
    </row>
    <row r="1263" spans="2:15" x14ac:dyDescent="0.25">
      <c r="B1263" t="s">
        <v>8219</v>
      </c>
      <c r="C1263">
        <v>90</v>
      </c>
      <c r="H1263" t="s">
        <v>8221</v>
      </c>
      <c r="I1263">
        <v>0</v>
      </c>
      <c r="N1263" t="s">
        <v>8221</v>
      </c>
      <c r="O1263">
        <v>0</v>
      </c>
    </row>
    <row r="1264" spans="2:15" x14ac:dyDescent="0.25">
      <c r="B1264" t="s">
        <v>8219</v>
      </c>
      <c r="C1264">
        <v>41</v>
      </c>
      <c r="H1264" t="s">
        <v>8221</v>
      </c>
      <c r="I1264">
        <v>2</v>
      </c>
      <c r="N1264" t="s">
        <v>8221</v>
      </c>
      <c r="O1264">
        <v>2</v>
      </c>
    </row>
    <row r="1265" spans="2:15" x14ac:dyDescent="0.25">
      <c r="B1265" t="s">
        <v>8219</v>
      </c>
      <c r="C1265">
        <v>30</v>
      </c>
      <c r="H1265" t="s">
        <v>8221</v>
      </c>
      <c r="I1265">
        <v>24</v>
      </c>
      <c r="N1265" t="s">
        <v>8221</v>
      </c>
      <c r="O1265">
        <v>24</v>
      </c>
    </row>
    <row r="1266" spans="2:15" x14ac:dyDescent="0.25">
      <c r="B1266" t="s">
        <v>8219</v>
      </c>
      <c r="C1266">
        <v>38</v>
      </c>
      <c r="H1266" t="s">
        <v>8221</v>
      </c>
      <c r="I1266">
        <v>1</v>
      </c>
      <c r="N1266" t="s">
        <v>8221</v>
      </c>
      <c r="O1266">
        <v>1</v>
      </c>
    </row>
    <row r="1267" spans="2:15" x14ac:dyDescent="0.25">
      <c r="B1267" t="s">
        <v>8219</v>
      </c>
      <c r="C1267">
        <v>65</v>
      </c>
      <c r="H1267" t="s">
        <v>8221</v>
      </c>
      <c r="I1267">
        <v>2</v>
      </c>
      <c r="N1267" t="s">
        <v>8221</v>
      </c>
      <c r="O1267">
        <v>2</v>
      </c>
    </row>
    <row r="1268" spans="2:15" x14ac:dyDescent="0.25">
      <c r="B1268" t="s">
        <v>8219</v>
      </c>
      <c r="C1268">
        <v>75</v>
      </c>
      <c r="H1268" t="s">
        <v>8221</v>
      </c>
      <c r="I1268">
        <v>1</v>
      </c>
      <c r="N1268" t="s">
        <v>8221</v>
      </c>
      <c r="O1268">
        <v>1</v>
      </c>
    </row>
    <row r="1269" spans="2:15" x14ac:dyDescent="0.25">
      <c r="B1269" t="s">
        <v>8219</v>
      </c>
      <c r="C1269">
        <v>16</v>
      </c>
      <c r="H1269" t="s">
        <v>8221</v>
      </c>
      <c r="I1269">
        <v>37</v>
      </c>
      <c r="N1269" t="s">
        <v>8221</v>
      </c>
      <c r="O1269">
        <v>37</v>
      </c>
    </row>
    <row r="1270" spans="2:15" x14ac:dyDescent="0.25">
      <c r="B1270" t="s">
        <v>8219</v>
      </c>
      <c r="C1270">
        <v>10</v>
      </c>
      <c r="H1270" t="s">
        <v>8221</v>
      </c>
      <c r="I1270">
        <v>5</v>
      </c>
      <c r="N1270" t="s">
        <v>8221</v>
      </c>
      <c r="O1270">
        <v>5</v>
      </c>
    </row>
    <row r="1271" spans="2:15" x14ac:dyDescent="0.25">
      <c r="B1271" t="s">
        <v>8219</v>
      </c>
      <c r="C1271">
        <v>27</v>
      </c>
      <c r="H1271" t="s">
        <v>8221</v>
      </c>
      <c r="I1271">
        <v>4</v>
      </c>
      <c r="N1271" t="s">
        <v>8221</v>
      </c>
      <c r="O1271">
        <v>4</v>
      </c>
    </row>
    <row r="1272" spans="2:15" x14ac:dyDescent="0.25">
      <c r="B1272" t="s">
        <v>8219</v>
      </c>
      <c r="C1272">
        <v>259</v>
      </c>
      <c r="H1272" t="s">
        <v>8221</v>
      </c>
      <c r="I1272">
        <v>16</v>
      </c>
      <c r="N1272" t="s">
        <v>8221</v>
      </c>
      <c r="O1272">
        <v>16</v>
      </c>
    </row>
    <row r="1273" spans="2:15" x14ac:dyDescent="0.25">
      <c r="B1273" t="s">
        <v>8219</v>
      </c>
      <c r="C1273">
        <v>39</v>
      </c>
      <c r="H1273" t="s">
        <v>8221</v>
      </c>
      <c r="I1273">
        <v>9</v>
      </c>
      <c r="N1273" t="s">
        <v>8221</v>
      </c>
      <c r="O1273">
        <v>9</v>
      </c>
    </row>
    <row r="1274" spans="2:15" x14ac:dyDescent="0.25">
      <c r="B1274" t="s">
        <v>8219</v>
      </c>
      <c r="C1274">
        <v>42</v>
      </c>
      <c r="H1274" t="s">
        <v>8221</v>
      </c>
      <c r="I1274">
        <v>0</v>
      </c>
      <c r="N1274" t="s">
        <v>8221</v>
      </c>
      <c r="O1274">
        <v>0</v>
      </c>
    </row>
    <row r="1275" spans="2:15" x14ac:dyDescent="0.25">
      <c r="B1275" t="s">
        <v>8219</v>
      </c>
      <c r="C1275">
        <v>10</v>
      </c>
      <c r="H1275" t="s">
        <v>8221</v>
      </c>
      <c r="I1275">
        <v>40</v>
      </c>
      <c r="N1275" t="s">
        <v>8221</v>
      </c>
      <c r="O1275">
        <v>40</v>
      </c>
    </row>
    <row r="1276" spans="2:15" x14ac:dyDescent="0.25">
      <c r="B1276" t="s">
        <v>8219</v>
      </c>
      <c r="C1276">
        <v>56</v>
      </c>
      <c r="H1276" t="s">
        <v>8221</v>
      </c>
      <c r="I1276">
        <v>0</v>
      </c>
      <c r="N1276" t="s">
        <v>8221</v>
      </c>
      <c r="O1276">
        <v>0</v>
      </c>
    </row>
    <row r="1277" spans="2:15" x14ac:dyDescent="0.25">
      <c r="B1277" t="s">
        <v>8219</v>
      </c>
      <c r="C1277">
        <v>20</v>
      </c>
      <c r="H1277" t="s">
        <v>8221</v>
      </c>
      <c r="I1277">
        <v>2</v>
      </c>
      <c r="N1277" t="s">
        <v>8221</v>
      </c>
      <c r="O1277">
        <v>2</v>
      </c>
    </row>
    <row r="1278" spans="2:15" x14ac:dyDescent="0.25">
      <c r="B1278" t="s">
        <v>8219</v>
      </c>
      <c r="C1278">
        <v>170</v>
      </c>
      <c r="H1278" t="s">
        <v>8221</v>
      </c>
      <c r="I1278">
        <v>1</v>
      </c>
      <c r="N1278" t="s">
        <v>8221</v>
      </c>
      <c r="O1278">
        <v>1</v>
      </c>
    </row>
    <row r="1279" spans="2:15" x14ac:dyDescent="0.25">
      <c r="B1279" t="s">
        <v>8219</v>
      </c>
      <c r="C1279">
        <v>29</v>
      </c>
      <c r="H1279" t="s">
        <v>8221</v>
      </c>
      <c r="I1279">
        <v>9</v>
      </c>
      <c r="N1279" t="s">
        <v>8221</v>
      </c>
      <c r="O1279">
        <v>9</v>
      </c>
    </row>
    <row r="1280" spans="2:15" x14ac:dyDescent="0.25">
      <c r="B1280" t="s">
        <v>8219</v>
      </c>
      <c r="C1280">
        <v>132</v>
      </c>
      <c r="H1280" t="s">
        <v>8221</v>
      </c>
      <c r="I1280">
        <v>34</v>
      </c>
      <c r="N1280" t="s">
        <v>8221</v>
      </c>
      <c r="O1280">
        <v>34</v>
      </c>
    </row>
    <row r="1281" spans="2:15" x14ac:dyDescent="0.25">
      <c r="B1281" t="s">
        <v>8219</v>
      </c>
      <c r="C1281">
        <v>27</v>
      </c>
      <c r="H1281" t="s">
        <v>8221</v>
      </c>
      <c r="I1281">
        <v>23</v>
      </c>
      <c r="N1281" t="s">
        <v>8221</v>
      </c>
      <c r="O1281">
        <v>23</v>
      </c>
    </row>
    <row r="1282" spans="2:15" x14ac:dyDescent="0.25">
      <c r="B1282" t="s">
        <v>8219</v>
      </c>
      <c r="C1282">
        <v>26</v>
      </c>
      <c r="H1282" t="s">
        <v>8221</v>
      </c>
      <c r="I1282">
        <v>19</v>
      </c>
      <c r="N1282" t="s">
        <v>8221</v>
      </c>
      <c r="O1282">
        <v>19</v>
      </c>
    </row>
    <row r="1283" spans="2:15" x14ac:dyDescent="0.25">
      <c r="B1283" t="s">
        <v>8219</v>
      </c>
      <c r="C1283">
        <v>43</v>
      </c>
      <c r="H1283" t="s">
        <v>8221</v>
      </c>
      <c r="I1283">
        <v>50</v>
      </c>
      <c r="N1283" t="s">
        <v>8221</v>
      </c>
      <c r="O1283">
        <v>50</v>
      </c>
    </row>
    <row r="1284" spans="2:15" x14ac:dyDescent="0.25">
      <c r="B1284" t="s">
        <v>8219</v>
      </c>
      <c r="C1284">
        <v>80</v>
      </c>
      <c r="H1284" t="s">
        <v>8221</v>
      </c>
      <c r="I1284">
        <v>12</v>
      </c>
      <c r="N1284" t="s">
        <v>8221</v>
      </c>
      <c r="O1284">
        <v>12</v>
      </c>
    </row>
    <row r="1285" spans="2:15" x14ac:dyDescent="0.25">
      <c r="B1285" t="s">
        <v>8219</v>
      </c>
      <c r="C1285">
        <v>33</v>
      </c>
      <c r="H1285" t="s">
        <v>8221</v>
      </c>
      <c r="I1285">
        <v>8</v>
      </c>
      <c r="N1285" t="s">
        <v>8221</v>
      </c>
      <c r="O1285">
        <v>8</v>
      </c>
    </row>
    <row r="1286" spans="2:15" x14ac:dyDescent="0.25">
      <c r="B1286" t="s">
        <v>8219</v>
      </c>
      <c r="C1286">
        <v>71</v>
      </c>
      <c r="H1286" t="s">
        <v>8221</v>
      </c>
      <c r="I1286">
        <v>9</v>
      </c>
      <c r="N1286" t="s">
        <v>8221</v>
      </c>
      <c r="O1286">
        <v>9</v>
      </c>
    </row>
    <row r="1287" spans="2:15" x14ac:dyDescent="0.25">
      <c r="B1287" t="s">
        <v>8219</v>
      </c>
      <c r="C1287">
        <v>81</v>
      </c>
      <c r="H1287" t="s">
        <v>8221</v>
      </c>
      <c r="I1287">
        <v>43</v>
      </c>
      <c r="N1287" t="s">
        <v>8221</v>
      </c>
      <c r="O1287">
        <v>43</v>
      </c>
    </row>
    <row r="1288" spans="2:15" x14ac:dyDescent="0.25">
      <c r="B1288" t="s">
        <v>8219</v>
      </c>
      <c r="C1288">
        <v>76</v>
      </c>
      <c r="H1288" t="s">
        <v>8221</v>
      </c>
      <c r="I1288">
        <v>28</v>
      </c>
      <c r="N1288" t="s">
        <v>8221</v>
      </c>
      <c r="O1288">
        <v>28</v>
      </c>
    </row>
    <row r="1289" spans="2:15" x14ac:dyDescent="0.25">
      <c r="B1289" t="s">
        <v>8219</v>
      </c>
      <c r="C1289">
        <v>48</v>
      </c>
      <c r="H1289" t="s">
        <v>8221</v>
      </c>
      <c r="I1289">
        <v>4</v>
      </c>
      <c r="N1289" t="s">
        <v>8221</v>
      </c>
      <c r="O1289">
        <v>4</v>
      </c>
    </row>
    <row r="1290" spans="2:15" x14ac:dyDescent="0.25">
      <c r="B1290" t="s">
        <v>8219</v>
      </c>
      <c r="C1290">
        <v>61</v>
      </c>
      <c r="H1290" t="s">
        <v>8221</v>
      </c>
      <c r="I1290">
        <v>24</v>
      </c>
      <c r="N1290" t="s">
        <v>8221</v>
      </c>
      <c r="O1290">
        <v>24</v>
      </c>
    </row>
    <row r="1291" spans="2:15" x14ac:dyDescent="0.25">
      <c r="B1291" t="s">
        <v>8219</v>
      </c>
      <c r="C1291">
        <v>60</v>
      </c>
      <c r="H1291" t="s">
        <v>8221</v>
      </c>
      <c r="I1291">
        <v>2</v>
      </c>
      <c r="N1291" t="s">
        <v>8221</v>
      </c>
      <c r="O1291">
        <v>2</v>
      </c>
    </row>
    <row r="1292" spans="2:15" x14ac:dyDescent="0.25">
      <c r="B1292" t="s">
        <v>8219</v>
      </c>
      <c r="C1292">
        <v>136</v>
      </c>
      <c r="H1292" t="s">
        <v>8221</v>
      </c>
      <c r="I1292">
        <v>2</v>
      </c>
      <c r="N1292" t="s">
        <v>8221</v>
      </c>
      <c r="O1292">
        <v>2</v>
      </c>
    </row>
    <row r="1293" spans="2:15" x14ac:dyDescent="0.25">
      <c r="B1293" t="s">
        <v>8219</v>
      </c>
      <c r="C1293">
        <v>14</v>
      </c>
      <c r="H1293" t="s">
        <v>8221</v>
      </c>
      <c r="I1293">
        <v>20</v>
      </c>
      <c r="N1293" t="s">
        <v>8221</v>
      </c>
      <c r="O1293">
        <v>20</v>
      </c>
    </row>
    <row r="1294" spans="2:15" x14ac:dyDescent="0.25">
      <c r="B1294" t="s">
        <v>8219</v>
      </c>
      <c r="C1294">
        <v>78</v>
      </c>
      <c r="H1294" t="s">
        <v>8221</v>
      </c>
      <c r="I1294">
        <v>1</v>
      </c>
      <c r="N1294" t="s">
        <v>8221</v>
      </c>
      <c r="O1294">
        <v>1</v>
      </c>
    </row>
    <row r="1295" spans="2:15" x14ac:dyDescent="0.25">
      <c r="B1295" t="s">
        <v>8219</v>
      </c>
      <c r="C1295">
        <v>4</v>
      </c>
      <c r="H1295" t="s">
        <v>8221</v>
      </c>
      <c r="I1295">
        <v>1</v>
      </c>
      <c r="N1295" t="s">
        <v>8221</v>
      </c>
      <c r="O1295">
        <v>1</v>
      </c>
    </row>
    <row r="1296" spans="2:15" x14ac:dyDescent="0.25">
      <c r="B1296" t="s">
        <v>8219</v>
      </c>
      <c r="C1296">
        <v>11</v>
      </c>
      <c r="H1296" t="s">
        <v>8221</v>
      </c>
      <c r="I1296">
        <v>4</v>
      </c>
      <c r="N1296" t="s">
        <v>8221</v>
      </c>
      <c r="O1296">
        <v>4</v>
      </c>
    </row>
    <row r="1297" spans="2:15" x14ac:dyDescent="0.25">
      <c r="B1297" t="s">
        <v>8219</v>
      </c>
      <c r="C1297">
        <v>185</v>
      </c>
      <c r="H1297" t="s">
        <v>8221</v>
      </c>
      <c r="I1297">
        <v>1</v>
      </c>
      <c r="N1297" t="s">
        <v>8221</v>
      </c>
      <c r="O1297">
        <v>1</v>
      </c>
    </row>
    <row r="1298" spans="2:15" x14ac:dyDescent="0.25">
      <c r="B1298" t="s">
        <v>8219</v>
      </c>
      <c r="C1298">
        <v>59</v>
      </c>
      <c r="H1298" t="s">
        <v>8221</v>
      </c>
      <c r="I1298">
        <v>1</v>
      </c>
      <c r="N1298" t="s">
        <v>8221</v>
      </c>
      <c r="O1298">
        <v>1</v>
      </c>
    </row>
    <row r="1299" spans="2:15" x14ac:dyDescent="0.25">
      <c r="B1299" t="s">
        <v>8219</v>
      </c>
      <c r="C1299">
        <v>27</v>
      </c>
      <c r="H1299" t="s">
        <v>8221</v>
      </c>
      <c r="I1299">
        <v>13</v>
      </c>
      <c r="N1299" t="s">
        <v>8221</v>
      </c>
      <c r="O1299">
        <v>13</v>
      </c>
    </row>
    <row r="1300" spans="2:15" x14ac:dyDescent="0.25">
      <c r="B1300" t="s">
        <v>8219</v>
      </c>
      <c r="C1300">
        <v>63</v>
      </c>
      <c r="H1300" t="s">
        <v>8221</v>
      </c>
      <c r="I1300">
        <v>1</v>
      </c>
      <c r="N1300" t="s">
        <v>8221</v>
      </c>
      <c r="O1300">
        <v>1</v>
      </c>
    </row>
    <row r="1301" spans="2:15" x14ac:dyDescent="0.25">
      <c r="B1301" t="s">
        <v>8219</v>
      </c>
      <c r="C1301">
        <v>13</v>
      </c>
      <c r="H1301" t="s">
        <v>8221</v>
      </c>
      <c r="I1301">
        <v>1</v>
      </c>
      <c r="N1301" t="s">
        <v>8221</v>
      </c>
      <c r="O1301">
        <v>1</v>
      </c>
    </row>
    <row r="1302" spans="2:15" x14ac:dyDescent="0.25">
      <c r="B1302" t="s">
        <v>8219</v>
      </c>
      <c r="C1302">
        <v>13</v>
      </c>
      <c r="H1302" t="s">
        <v>8221</v>
      </c>
      <c r="I1302">
        <v>0</v>
      </c>
      <c r="N1302" t="s">
        <v>8221</v>
      </c>
      <c r="O1302">
        <v>0</v>
      </c>
    </row>
    <row r="1303" spans="2:15" x14ac:dyDescent="0.25">
      <c r="B1303" t="s">
        <v>8219</v>
      </c>
      <c r="C1303">
        <v>57</v>
      </c>
      <c r="H1303" t="s">
        <v>8221</v>
      </c>
      <c r="I1303">
        <v>3</v>
      </c>
      <c r="N1303" t="s">
        <v>8221</v>
      </c>
      <c r="O1303">
        <v>3</v>
      </c>
    </row>
    <row r="1304" spans="2:15" x14ac:dyDescent="0.25">
      <c r="B1304" t="s">
        <v>8219</v>
      </c>
      <c r="C1304">
        <v>61</v>
      </c>
      <c r="H1304" t="s">
        <v>8221</v>
      </c>
      <c r="I1304">
        <v>14</v>
      </c>
      <c r="N1304" t="s">
        <v>8221</v>
      </c>
      <c r="O1304">
        <v>14</v>
      </c>
    </row>
    <row r="1305" spans="2:15" x14ac:dyDescent="0.25">
      <c r="B1305" t="s">
        <v>8219</v>
      </c>
      <c r="C1305">
        <v>65</v>
      </c>
      <c r="H1305" t="s">
        <v>8221</v>
      </c>
      <c r="I1305">
        <v>2</v>
      </c>
      <c r="N1305" t="s">
        <v>8221</v>
      </c>
      <c r="O1305">
        <v>2</v>
      </c>
    </row>
    <row r="1306" spans="2:15" x14ac:dyDescent="0.25">
      <c r="B1306" t="s">
        <v>8219</v>
      </c>
      <c r="C1306">
        <v>134</v>
      </c>
      <c r="H1306" t="s">
        <v>8221</v>
      </c>
      <c r="I1306">
        <v>5</v>
      </c>
      <c r="N1306" t="s">
        <v>8221</v>
      </c>
      <c r="O1306">
        <v>5</v>
      </c>
    </row>
    <row r="1307" spans="2:15" x14ac:dyDescent="0.25">
      <c r="B1307" t="s">
        <v>8219</v>
      </c>
      <c r="C1307">
        <v>37</v>
      </c>
      <c r="H1307" t="s">
        <v>8221</v>
      </c>
      <c r="I1307">
        <v>14</v>
      </c>
      <c r="N1307" t="s">
        <v>8221</v>
      </c>
      <c r="O1307">
        <v>14</v>
      </c>
    </row>
    <row r="1308" spans="2:15" x14ac:dyDescent="0.25">
      <c r="B1308" t="s">
        <v>8219</v>
      </c>
      <c r="C1308">
        <v>37</v>
      </c>
      <c r="H1308" t="s">
        <v>8221</v>
      </c>
      <c r="I1308">
        <v>9</v>
      </c>
      <c r="N1308" t="s">
        <v>8221</v>
      </c>
      <c r="O1308">
        <v>9</v>
      </c>
    </row>
    <row r="1309" spans="2:15" x14ac:dyDescent="0.25">
      <c r="B1309" t="s">
        <v>8219</v>
      </c>
      <c r="C1309">
        <v>150</v>
      </c>
      <c r="H1309" t="s">
        <v>8221</v>
      </c>
      <c r="I1309">
        <v>8</v>
      </c>
      <c r="N1309" t="s">
        <v>8221</v>
      </c>
      <c r="O1309">
        <v>8</v>
      </c>
    </row>
    <row r="1310" spans="2:15" x14ac:dyDescent="0.25">
      <c r="B1310" t="s">
        <v>8219</v>
      </c>
      <c r="C1310">
        <v>56</v>
      </c>
      <c r="H1310" t="s">
        <v>8221</v>
      </c>
      <c r="I1310">
        <v>7</v>
      </c>
      <c r="N1310" t="s">
        <v>8221</v>
      </c>
      <c r="O1310">
        <v>7</v>
      </c>
    </row>
    <row r="1311" spans="2:15" x14ac:dyDescent="0.25">
      <c r="B1311" t="s">
        <v>8219</v>
      </c>
      <c r="C1311">
        <v>18</v>
      </c>
      <c r="H1311" t="s">
        <v>8221</v>
      </c>
      <c r="I1311">
        <v>0</v>
      </c>
      <c r="N1311" t="s">
        <v>8221</v>
      </c>
      <c r="O1311">
        <v>0</v>
      </c>
    </row>
    <row r="1312" spans="2:15" x14ac:dyDescent="0.25">
      <c r="B1312" t="s">
        <v>8219</v>
      </c>
      <c r="C1312">
        <v>60</v>
      </c>
      <c r="H1312" t="s">
        <v>8221</v>
      </c>
      <c r="I1312">
        <v>84</v>
      </c>
      <c r="N1312" t="s">
        <v>8221</v>
      </c>
      <c r="O1312">
        <v>84</v>
      </c>
    </row>
    <row r="1313" spans="2:15" x14ac:dyDescent="0.25">
      <c r="B1313" t="s">
        <v>8219</v>
      </c>
      <c r="C1313">
        <v>67</v>
      </c>
      <c r="H1313" t="s">
        <v>8221</v>
      </c>
      <c r="I1313">
        <v>11</v>
      </c>
      <c r="N1313" t="s">
        <v>8221</v>
      </c>
      <c r="O1313">
        <v>11</v>
      </c>
    </row>
    <row r="1314" spans="2:15" x14ac:dyDescent="0.25">
      <c r="B1314" t="s">
        <v>8219</v>
      </c>
      <c r="C1314">
        <v>35</v>
      </c>
      <c r="H1314" t="s">
        <v>8221</v>
      </c>
      <c r="I1314">
        <v>1</v>
      </c>
      <c r="N1314" t="s">
        <v>8221</v>
      </c>
      <c r="O1314">
        <v>1</v>
      </c>
    </row>
    <row r="1315" spans="2:15" x14ac:dyDescent="0.25">
      <c r="B1315" t="s">
        <v>8219</v>
      </c>
      <c r="C1315">
        <v>34</v>
      </c>
      <c r="H1315" t="s">
        <v>8221</v>
      </c>
      <c r="I1315">
        <v>4</v>
      </c>
      <c r="N1315" t="s">
        <v>8221</v>
      </c>
      <c r="O1315">
        <v>4</v>
      </c>
    </row>
    <row r="1316" spans="2:15" x14ac:dyDescent="0.25">
      <c r="B1316" t="s">
        <v>8219</v>
      </c>
      <c r="C1316">
        <v>36</v>
      </c>
      <c r="H1316" t="s">
        <v>8221</v>
      </c>
      <c r="I1316">
        <v>10</v>
      </c>
      <c r="N1316" t="s">
        <v>8221</v>
      </c>
      <c r="O1316">
        <v>10</v>
      </c>
    </row>
    <row r="1317" spans="2:15" x14ac:dyDescent="0.25">
      <c r="B1317" t="s">
        <v>8219</v>
      </c>
      <c r="C1317">
        <v>18</v>
      </c>
      <c r="H1317" t="s">
        <v>8221</v>
      </c>
      <c r="I1317">
        <v>16</v>
      </c>
      <c r="N1317" t="s">
        <v>8221</v>
      </c>
      <c r="O1317">
        <v>16</v>
      </c>
    </row>
    <row r="1318" spans="2:15" x14ac:dyDescent="0.25">
      <c r="B1318" t="s">
        <v>8219</v>
      </c>
      <c r="C1318">
        <v>25</v>
      </c>
      <c r="H1318" t="s">
        <v>8221</v>
      </c>
      <c r="I1318">
        <v>2</v>
      </c>
      <c r="N1318" t="s">
        <v>8221</v>
      </c>
      <c r="O1318">
        <v>2</v>
      </c>
    </row>
    <row r="1319" spans="2:15" x14ac:dyDescent="0.25">
      <c r="B1319" t="s">
        <v>8219</v>
      </c>
      <c r="C1319">
        <v>21</v>
      </c>
      <c r="H1319" t="s">
        <v>8221</v>
      </c>
      <c r="I1319">
        <v>5</v>
      </c>
      <c r="N1319" t="s">
        <v>8221</v>
      </c>
      <c r="O1319">
        <v>5</v>
      </c>
    </row>
    <row r="1320" spans="2:15" x14ac:dyDescent="0.25">
      <c r="B1320" t="s">
        <v>8219</v>
      </c>
      <c r="C1320">
        <v>151</v>
      </c>
      <c r="H1320" t="s">
        <v>8221</v>
      </c>
      <c r="I1320">
        <v>1</v>
      </c>
      <c r="N1320" t="s">
        <v>8221</v>
      </c>
      <c r="O1320">
        <v>1</v>
      </c>
    </row>
    <row r="1321" spans="2:15" x14ac:dyDescent="0.25">
      <c r="B1321" t="s">
        <v>8219</v>
      </c>
      <c r="C1321">
        <v>489</v>
      </c>
      <c r="H1321" t="s">
        <v>8221</v>
      </c>
      <c r="I1321">
        <v>31</v>
      </c>
      <c r="N1321" t="s">
        <v>8221</v>
      </c>
      <c r="O1321">
        <v>31</v>
      </c>
    </row>
    <row r="1322" spans="2:15" x14ac:dyDescent="0.25">
      <c r="B1322" t="s">
        <v>8219</v>
      </c>
      <c r="C1322">
        <v>50</v>
      </c>
      <c r="H1322" t="s">
        <v>8221</v>
      </c>
      <c r="I1322">
        <v>0</v>
      </c>
      <c r="N1322" t="s">
        <v>8221</v>
      </c>
      <c r="O1322">
        <v>0</v>
      </c>
    </row>
    <row r="1323" spans="2:15" x14ac:dyDescent="0.25">
      <c r="B1323" t="s">
        <v>8219</v>
      </c>
      <c r="C1323">
        <v>321</v>
      </c>
      <c r="H1323" t="s">
        <v>8221</v>
      </c>
      <c r="I1323">
        <v>2</v>
      </c>
      <c r="N1323" t="s">
        <v>8221</v>
      </c>
      <c r="O1323">
        <v>2</v>
      </c>
    </row>
    <row r="1324" spans="2:15" x14ac:dyDescent="0.25">
      <c r="B1324" t="s">
        <v>8219</v>
      </c>
      <c r="C1324">
        <v>1762</v>
      </c>
      <c r="H1324" t="s">
        <v>8221</v>
      </c>
      <c r="I1324">
        <v>7</v>
      </c>
      <c r="N1324" t="s">
        <v>8221</v>
      </c>
      <c r="O1324">
        <v>7</v>
      </c>
    </row>
    <row r="1325" spans="2:15" x14ac:dyDescent="0.25">
      <c r="B1325" t="s">
        <v>8219</v>
      </c>
      <c r="C1325">
        <v>385</v>
      </c>
      <c r="H1325" t="s">
        <v>8221</v>
      </c>
      <c r="I1325">
        <v>16</v>
      </c>
      <c r="N1325" t="s">
        <v>8221</v>
      </c>
      <c r="O1325">
        <v>16</v>
      </c>
    </row>
    <row r="1326" spans="2:15" x14ac:dyDescent="0.25">
      <c r="B1326" t="s">
        <v>8219</v>
      </c>
      <c r="C1326">
        <v>398</v>
      </c>
      <c r="H1326" t="s">
        <v>8221</v>
      </c>
      <c r="I1326">
        <v>4</v>
      </c>
      <c r="N1326" t="s">
        <v>8221</v>
      </c>
      <c r="O1326">
        <v>4</v>
      </c>
    </row>
    <row r="1327" spans="2:15" x14ac:dyDescent="0.25">
      <c r="B1327" t="s">
        <v>8219</v>
      </c>
      <c r="C1327">
        <v>304</v>
      </c>
      <c r="H1327" t="s">
        <v>8221</v>
      </c>
      <c r="I1327">
        <v>4</v>
      </c>
      <c r="N1327" t="s">
        <v>8221</v>
      </c>
      <c r="O1327">
        <v>4</v>
      </c>
    </row>
    <row r="1328" spans="2:15" x14ac:dyDescent="0.25">
      <c r="B1328" t="s">
        <v>8219</v>
      </c>
      <c r="C1328">
        <v>676</v>
      </c>
      <c r="H1328" t="s">
        <v>8221</v>
      </c>
      <c r="I1328">
        <v>4</v>
      </c>
      <c r="N1328" t="s">
        <v>8221</v>
      </c>
      <c r="O1328">
        <v>4</v>
      </c>
    </row>
    <row r="1329" spans="2:15" x14ac:dyDescent="0.25">
      <c r="B1329" t="s">
        <v>8219</v>
      </c>
      <c r="C1329">
        <v>577</v>
      </c>
      <c r="H1329" t="s">
        <v>8221</v>
      </c>
      <c r="I1329">
        <v>3</v>
      </c>
      <c r="N1329" t="s">
        <v>8221</v>
      </c>
      <c r="O1329">
        <v>3</v>
      </c>
    </row>
    <row r="1330" spans="2:15" x14ac:dyDescent="0.25">
      <c r="B1330" t="s">
        <v>8219</v>
      </c>
      <c r="C1330">
        <v>3663</v>
      </c>
      <c r="H1330" t="s">
        <v>8221</v>
      </c>
      <c r="I1330">
        <v>36</v>
      </c>
      <c r="N1330" t="s">
        <v>8221</v>
      </c>
      <c r="O1330">
        <v>36</v>
      </c>
    </row>
    <row r="1331" spans="2:15" x14ac:dyDescent="0.25">
      <c r="B1331" t="s">
        <v>8219</v>
      </c>
      <c r="C1331">
        <v>294</v>
      </c>
      <c r="H1331" t="s">
        <v>8221</v>
      </c>
      <c r="I1331">
        <v>1</v>
      </c>
      <c r="N1331" t="s">
        <v>8221</v>
      </c>
      <c r="O1331">
        <v>1</v>
      </c>
    </row>
    <row r="1332" spans="2:15" x14ac:dyDescent="0.25">
      <c r="B1332" t="s">
        <v>8219</v>
      </c>
      <c r="C1332">
        <v>28</v>
      </c>
      <c r="H1332" t="s">
        <v>8221</v>
      </c>
      <c r="I1332">
        <v>7</v>
      </c>
      <c r="N1332" t="s">
        <v>8221</v>
      </c>
      <c r="O1332">
        <v>7</v>
      </c>
    </row>
    <row r="1333" spans="2:15" x14ac:dyDescent="0.25">
      <c r="B1333" t="s">
        <v>8219</v>
      </c>
      <c r="C1333">
        <v>100</v>
      </c>
      <c r="H1333" t="s">
        <v>8221</v>
      </c>
      <c r="I1333">
        <v>27</v>
      </c>
      <c r="N1333" t="s">
        <v>8221</v>
      </c>
      <c r="O1333">
        <v>27</v>
      </c>
    </row>
    <row r="1334" spans="2:15" x14ac:dyDescent="0.25">
      <c r="B1334" t="s">
        <v>8219</v>
      </c>
      <c r="C1334">
        <v>72</v>
      </c>
      <c r="H1334" t="s">
        <v>8221</v>
      </c>
      <c r="I1334">
        <v>1</v>
      </c>
      <c r="N1334" t="s">
        <v>8221</v>
      </c>
      <c r="O1334">
        <v>1</v>
      </c>
    </row>
    <row r="1335" spans="2:15" x14ac:dyDescent="0.25">
      <c r="B1335" t="s">
        <v>8219</v>
      </c>
      <c r="C1335">
        <v>238</v>
      </c>
      <c r="H1335" t="s">
        <v>8221</v>
      </c>
      <c r="I1335">
        <v>0</v>
      </c>
      <c r="N1335" t="s">
        <v>8221</v>
      </c>
      <c r="O1335">
        <v>0</v>
      </c>
    </row>
    <row r="1336" spans="2:15" x14ac:dyDescent="0.25">
      <c r="B1336" t="s">
        <v>8219</v>
      </c>
      <c r="C1336">
        <v>159</v>
      </c>
      <c r="H1336" t="s">
        <v>8221</v>
      </c>
      <c r="I1336">
        <v>1</v>
      </c>
      <c r="N1336" t="s">
        <v>8221</v>
      </c>
      <c r="O1336">
        <v>1</v>
      </c>
    </row>
    <row r="1337" spans="2:15" x14ac:dyDescent="0.25">
      <c r="B1337" t="s">
        <v>8219</v>
      </c>
      <c r="C1337">
        <v>77</v>
      </c>
      <c r="H1337" t="s">
        <v>8221</v>
      </c>
      <c r="I1337">
        <v>3</v>
      </c>
      <c r="N1337" t="s">
        <v>8221</v>
      </c>
      <c r="O1337">
        <v>3</v>
      </c>
    </row>
    <row r="1338" spans="2:15" x14ac:dyDescent="0.25">
      <c r="B1338" t="s">
        <v>8219</v>
      </c>
      <c r="C1338">
        <v>53</v>
      </c>
      <c r="H1338" t="s">
        <v>8221</v>
      </c>
      <c r="I1338">
        <v>3</v>
      </c>
      <c r="N1338" t="s">
        <v>8221</v>
      </c>
      <c r="O1338">
        <v>3</v>
      </c>
    </row>
    <row r="1339" spans="2:15" x14ac:dyDescent="0.25">
      <c r="B1339" t="s">
        <v>8219</v>
      </c>
      <c r="C1339">
        <v>1251</v>
      </c>
      <c r="H1339" t="s">
        <v>8221</v>
      </c>
      <c r="I1339">
        <v>3</v>
      </c>
      <c r="N1339" t="s">
        <v>8221</v>
      </c>
      <c r="O1339">
        <v>3</v>
      </c>
    </row>
    <row r="1340" spans="2:15" x14ac:dyDescent="0.25">
      <c r="B1340" t="s">
        <v>8219</v>
      </c>
      <c r="C1340">
        <v>465</v>
      </c>
      <c r="H1340" t="s">
        <v>8221</v>
      </c>
      <c r="I1340">
        <v>0</v>
      </c>
      <c r="N1340" t="s">
        <v>8221</v>
      </c>
      <c r="O1340">
        <v>0</v>
      </c>
    </row>
    <row r="1341" spans="2:15" x14ac:dyDescent="0.25">
      <c r="B1341" t="s">
        <v>8219</v>
      </c>
      <c r="C1341">
        <v>74</v>
      </c>
      <c r="H1341" t="s">
        <v>8221</v>
      </c>
      <c r="I1341">
        <v>6</v>
      </c>
      <c r="N1341" t="s">
        <v>8221</v>
      </c>
      <c r="O1341">
        <v>6</v>
      </c>
    </row>
    <row r="1342" spans="2:15" x14ac:dyDescent="0.25">
      <c r="B1342" t="s">
        <v>8219</v>
      </c>
      <c r="C1342">
        <v>62</v>
      </c>
      <c r="H1342" t="s">
        <v>8221</v>
      </c>
      <c r="I1342">
        <v>17</v>
      </c>
      <c r="N1342" t="s">
        <v>8221</v>
      </c>
      <c r="O1342">
        <v>17</v>
      </c>
    </row>
    <row r="1343" spans="2:15" x14ac:dyDescent="0.25">
      <c r="B1343" t="s">
        <v>8219</v>
      </c>
      <c r="C1343">
        <v>3468</v>
      </c>
      <c r="H1343" t="s">
        <v>8221</v>
      </c>
      <c r="I1343">
        <v>40</v>
      </c>
      <c r="N1343" t="s">
        <v>8221</v>
      </c>
      <c r="O1343">
        <v>40</v>
      </c>
    </row>
    <row r="1344" spans="2:15" x14ac:dyDescent="0.25">
      <c r="B1344" t="s">
        <v>8219</v>
      </c>
      <c r="C1344">
        <v>52</v>
      </c>
      <c r="H1344" t="s">
        <v>8221</v>
      </c>
      <c r="I1344">
        <v>3</v>
      </c>
      <c r="N1344" t="s">
        <v>8221</v>
      </c>
      <c r="O1344">
        <v>3</v>
      </c>
    </row>
    <row r="1345" spans="2:15" x14ac:dyDescent="0.25">
      <c r="B1345" t="s">
        <v>8219</v>
      </c>
      <c r="C1345">
        <v>50</v>
      </c>
      <c r="H1345" t="s">
        <v>8221</v>
      </c>
      <c r="I1345">
        <v>1</v>
      </c>
      <c r="N1345" t="s">
        <v>8221</v>
      </c>
      <c r="O1345">
        <v>1</v>
      </c>
    </row>
    <row r="1346" spans="2:15" x14ac:dyDescent="0.25">
      <c r="B1346" t="s">
        <v>8219</v>
      </c>
      <c r="C1346">
        <v>45</v>
      </c>
      <c r="H1346" t="s">
        <v>8221</v>
      </c>
      <c r="I1346">
        <v>2</v>
      </c>
      <c r="N1346" t="s">
        <v>8221</v>
      </c>
      <c r="O1346">
        <v>2</v>
      </c>
    </row>
    <row r="1347" spans="2:15" x14ac:dyDescent="0.25">
      <c r="B1347" t="s">
        <v>8219</v>
      </c>
      <c r="C1347">
        <v>21</v>
      </c>
      <c r="H1347" t="s">
        <v>8221</v>
      </c>
      <c r="I1347">
        <v>7</v>
      </c>
      <c r="N1347" t="s">
        <v>8221</v>
      </c>
      <c r="O1347">
        <v>7</v>
      </c>
    </row>
    <row r="1348" spans="2:15" x14ac:dyDescent="0.25">
      <c r="B1348" t="s">
        <v>8219</v>
      </c>
      <c r="C1348">
        <v>100</v>
      </c>
      <c r="H1348" t="s">
        <v>8221</v>
      </c>
      <c r="I1348">
        <v>14</v>
      </c>
      <c r="N1348" t="s">
        <v>8221</v>
      </c>
      <c r="O1348">
        <v>14</v>
      </c>
    </row>
    <row r="1349" spans="2:15" x14ac:dyDescent="0.25">
      <c r="B1349" t="s">
        <v>8219</v>
      </c>
      <c r="C1349">
        <v>81</v>
      </c>
      <c r="H1349" t="s">
        <v>8221</v>
      </c>
      <c r="I1349">
        <v>0</v>
      </c>
      <c r="N1349" t="s">
        <v>8221</v>
      </c>
      <c r="O1349">
        <v>0</v>
      </c>
    </row>
    <row r="1350" spans="2:15" x14ac:dyDescent="0.25">
      <c r="B1350" t="s">
        <v>8219</v>
      </c>
      <c r="C1350">
        <v>286</v>
      </c>
      <c r="H1350" t="s">
        <v>8221</v>
      </c>
      <c r="I1350">
        <v>0</v>
      </c>
      <c r="N1350" t="s">
        <v>8221</v>
      </c>
      <c r="O1350">
        <v>0</v>
      </c>
    </row>
    <row r="1351" spans="2:15" x14ac:dyDescent="0.25">
      <c r="B1351" t="s">
        <v>8219</v>
      </c>
      <c r="C1351">
        <v>42</v>
      </c>
      <c r="H1351" t="s">
        <v>8221</v>
      </c>
      <c r="I1351">
        <v>1</v>
      </c>
      <c r="N1351" t="s">
        <v>8221</v>
      </c>
      <c r="O1351">
        <v>1</v>
      </c>
    </row>
    <row r="1352" spans="2:15" x14ac:dyDescent="0.25">
      <c r="B1352" t="s">
        <v>8219</v>
      </c>
      <c r="C1352">
        <v>199</v>
      </c>
      <c r="H1352" t="s">
        <v>8221</v>
      </c>
      <c r="I1352">
        <v>12</v>
      </c>
      <c r="N1352" t="s">
        <v>8221</v>
      </c>
      <c r="O1352">
        <v>12</v>
      </c>
    </row>
    <row r="1353" spans="2:15" x14ac:dyDescent="0.25">
      <c r="B1353" t="s">
        <v>8219</v>
      </c>
      <c r="C1353">
        <v>25</v>
      </c>
      <c r="H1353" t="s">
        <v>8221</v>
      </c>
      <c r="I1353">
        <v>12</v>
      </c>
      <c r="N1353" t="s">
        <v>8221</v>
      </c>
      <c r="O1353">
        <v>12</v>
      </c>
    </row>
    <row r="1354" spans="2:15" x14ac:dyDescent="0.25">
      <c r="B1354" t="s">
        <v>8219</v>
      </c>
      <c r="C1354">
        <v>84</v>
      </c>
      <c r="H1354" t="s">
        <v>8221</v>
      </c>
      <c r="I1354">
        <v>23</v>
      </c>
      <c r="N1354" t="s">
        <v>8221</v>
      </c>
      <c r="O1354">
        <v>23</v>
      </c>
    </row>
    <row r="1355" spans="2:15" x14ac:dyDescent="0.25">
      <c r="B1355" t="s">
        <v>8219</v>
      </c>
      <c r="C1355">
        <v>50</v>
      </c>
      <c r="H1355" t="s">
        <v>8221</v>
      </c>
      <c r="I1355">
        <v>0</v>
      </c>
      <c r="N1355" t="s">
        <v>8221</v>
      </c>
      <c r="O1355">
        <v>0</v>
      </c>
    </row>
    <row r="1356" spans="2:15" x14ac:dyDescent="0.25">
      <c r="B1356" t="s">
        <v>8219</v>
      </c>
      <c r="C1356">
        <v>26</v>
      </c>
      <c r="H1356" t="s">
        <v>8221</v>
      </c>
      <c r="I1356">
        <v>10</v>
      </c>
      <c r="N1356" t="s">
        <v>8221</v>
      </c>
      <c r="O1356">
        <v>10</v>
      </c>
    </row>
    <row r="1357" spans="2:15" x14ac:dyDescent="0.25">
      <c r="B1357" t="s">
        <v>8219</v>
      </c>
      <c r="C1357">
        <v>14</v>
      </c>
      <c r="H1357" t="s">
        <v>8221</v>
      </c>
      <c r="I1357">
        <v>5</v>
      </c>
      <c r="N1357" t="s">
        <v>8221</v>
      </c>
      <c r="O1357">
        <v>5</v>
      </c>
    </row>
    <row r="1358" spans="2:15" x14ac:dyDescent="0.25">
      <c r="B1358" t="s">
        <v>8219</v>
      </c>
      <c r="C1358">
        <v>49</v>
      </c>
      <c r="H1358" t="s">
        <v>8221</v>
      </c>
      <c r="I1358">
        <v>1</v>
      </c>
      <c r="N1358" t="s">
        <v>8221</v>
      </c>
      <c r="O1358">
        <v>1</v>
      </c>
    </row>
    <row r="1359" spans="2:15" x14ac:dyDescent="0.25">
      <c r="B1359" t="s">
        <v>8219</v>
      </c>
      <c r="C1359">
        <v>69</v>
      </c>
      <c r="H1359" t="s">
        <v>8221</v>
      </c>
      <c r="I1359">
        <v>2</v>
      </c>
      <c r="N1359" t="s">
        <v>8221</v>
      </c>
      <c r="O1359">
        <v>2</v>
      </c>
    </row>
    <row r="1360" spans="2:15" x14ac:dyDescent="0.25">
      <c r="B1360" t="s">
        <v>8219</v>
      </c>
      <c r="C1360">
        <v>60</v>
      </c>
      <c r="H1360" t="s">
        <v>8221</v>
      </c>
      <c r="I1360">
        <v>2</v>
      </c>
      <c r="N1360" t="s">
        <v>8221</v>
      </c>
      <c r="O1360">
        <v>2</v>
      </c>
    </row>
    <row r="1361" spans="2:15" x14ac:dyDescent="0.25">
      <c r="B1361" t="s">
        <v>8219</v>
      </c>
      <c r="C1361">
        <v>80</v>
      </c>
      <c r="H1361" t="s">
        <v>8221</v>
      </c>
      <c r="I1361">
        <v>0</v>
      </c>
      <c r="N1361" t="s">
        <v>8221</v>
      </c>
      <c r="O1361">
        <v>0</v>
      </c>
    </row>
    <row r="1362" spans="2:15" x14ac:dyDescent="0.25">
      <c r="B1362" t="s">
        <v>8219</v>
      </c>
      <c r="C1362">
        <v>56</v>
      </c>
      <c r="H1362" t="s">
        <v>8221</v>
      </c>
      <c r="I1362">
        <v>13</v>
      </c>
      <c r="N1362" t="s">
        <v>8221</v>
      </c>
      <c r="O1362">
        <v>13</v>
      </c>
    </row>
    <row r="1363" spans="2:15" x14ac:dyDescent="0.25">
      <c r="B1363" t="s">
        <v>8219</v>
      </c>
      <c r="C1363">
        <v>104</v>
      </c>
      <c r="H1363" t="s">
        <v>8221</v>
      </c>
      <c r="I1363">
        <v>0</v>
      </c>
      <c r="N1363" t="s">
        <v>8221</v>
      </c>
      <c r="O1363">
        <v>0</v>
      </c>
    </row>
    <row r="1364" spans="2:15" x14ac:dyDescent="0.25">
      <c r="B1364" t="s">
        <v>8219</v>
      </c>
      <c r="C1364">
        <v>46</v>
      </c>
      <c r="H1364" t="s">
        <v>8221</v>
      </c>
      <c r="I1364">
        <v>1</v>
      </c>
      <c r="N1364" t="s">
        <v>8221</v>
      </c>
      <c r="O1364">
        <v>1</v>
      </c>
    </row>
    <row r="1365" spans="2:15" x14ac:dyDescent="0.25">
      <c r="B1365" t="s">
        <v>8219</v>
      </c>
      <c r="C1365">
        <v>206</v>
      </c>
      <c r="H1365" t="s">
        <v>8221</v>
      </c>
      <c r="I1365">
        <v>5</v>
      </c>
      <c r="N1365" t="s">
        <v>8221</v>
      </c>
      <c r="O1365">
        <v>5</v>
      </c>
    </row>
    <row r="1366" spans="2:15" x14ac:dyDescent="0.25">
      <c r="B1366" t="s">
        <v>8219</v>
      </c>
      <c r="C1366">
        <v>18</v>
      </c>
      <c r="H1366" t="s">
        <v>8221</v>
      </c>
      <c r="I1366">
        <v>2</v>
      </c>
      <c r="N1366" t="s">
        <v>8221</v>
      </c>
      <c r="O1366">
        <v>2</v>
      </c>
    </row>
    <row r="1367" spans="2:15" x14ac:dyDescent="0.25">
      <c r="B1367" t="s">
        <v>8219</v>
      </c>
      <c r="C1367">
        <v>28</v>
      </c>
      <c r="H1367" t="s">
        <v>8221</v>
      </c>
      <c r="I1367">
        <v>0</v>
      </c>
      <c r="N1367" t="s">
        <v>8221</v>
      </c>
      <c r="O1367">
        <v>0</v>
      </c>
    </row>
    <row r="1368" spans="2:15" x14ac:dyDescent="0.25">
      <c r="B1368" t="s">
        <v>8219</v>
      </c>
      <c r="C1368">
        <v>11</v>
      </c>
      <c r="H1368" t="s">
        <v>8221</v>
      </c>
      <c r="I1368">
        <v>32</v>
      </c>
      <c r="N1368" t="s">
        <v>8221</v>
      </c>
      <c r="O1368">
        <v>32</v>
      </c>
    </row>
    <row r="1369" spans="2:15" x14ac:dyDescent="0.25">
      <c r="B1369" t="s">
        <v>8219</v>
      </c>
      <c r="C1369">
        <v>263</v>
      </c>
      <c r="H1369" t="s">
        <v>8221</v>
      </c>
      <c r="I1369">
        <v>1</v>
      </c>
      <c r="N1369" t="s">
        <v>8221</v>
      </c>
      <c r="O1369">
        <v>1</v>
      </c>
    </row>
    <row r="1370" spans="2:15" x14ac:dyDescent="0.25">
      <c r="B1370" t="s">
        <v>8219</v>
      </c>
      <c r="C1370">
        <v>394</v>
      </c>
      <c r="H1370" t="s">
        <v>8221</v>
      </c>
      <c r="I1370">
        <v>1</v>
      </c>
      <c r="N1370" t="s">
        <v>8221</v>
      </c>
      <c r="O1370">
        <v>1</v>
      </c>
    </row>
    <row r="1371" spans="2:15" x14ac:dyDescent="0.25">
      <c r="B1371" t="s">
        <v>8219</v>
      </c>
      <c r="C1371">
        <v>1049</v>
      </c>
      <c r="H1371" t="s">
        <v>8221</v>
      </c>
      <c r="I1371">
        <v>1</v>
      </c>
      <c r="N1371" t="s">
        <v>8221</v>
      </c>
      <c r="O1371">
        <v>1</v>
      </c>
    </row>
    <row r="1372" spans="2:15" x14ac:dyDescent="0.25">
      <c r="B1372" t="s">
        <v>8219</v>
      </c>
      <c r="C1372">
        <v>308</v>
      </c>
      <c r="H1372" t="s">
        <v>8221</v>
      </c>
      <c r="I1372">
        <v>0</v>
      </c>
      <c r="N1372" t="s">
        <v>8221</v>
      </c>
      <c r="O1372">
        <v>0</v>
      </c>
    </row>
    <row r="1373" spans="2:15" x14ac:dyDescent="0.25">
      <c r="B1373" t="s">
        <v>8219</v>
      </c>
      <c r="C1373">
        <v>1088</v>
      </c>
      <c r="H1373" t="s">
        <v>8221</v>
      </c>
      <c r="I1373">
        <v>0</v>
      </c>
      <c r="N1373" t="s">
        <v>8221</v>
      </c>
      <c r="O1373">
        <v>0</v>
      </c>
    </row>
    <row r="1374" spans="2:15" x14ac:dyDescent="0.25">
      <c r="B1374" t="s">
        <v>8219</v>
      </c>
      <c r="C1374">
        <v>73</v>
      </c>
      <c r="H1374" t="s">
        <v>8221</v>
      </c>
      <c r="I1374">
        <v>8</v>
      </c>
      <c r="N1374" t="s">
        <v>8221</v>
      </c>
      <c r="O1374">
        <v>8</v>
      </c>
    </row>
    <row r="1375" spans="2:15" x14ac:dyDescent="0.25">
      <c r="B1375" t="s">
        <v>8219</v>
      </c>
      <c r="C1375">
        <v>143</v>
      </c>
      <c r="H1375" t="s">
        <v>8221</v>
      </c>
      <c r="I1375">
        <v>0</v>
      </c>
      <c r="N1375" t="s">
        <v>8221</v>
      </c>
      <c r="O1375">
        <v>0</v>
      </c>
    </row>
    <row r="1376" spans="2:15" x14ac:dyDescent="0.25">
      <c r="B1376" t="s">
        <v>8219</v>
      </c>
      <c r="C1376">
        <v>1420</v>
      </c>
      <c r="H1376" t="s">
        <v>8221</v>
      </c>
      <c r="I1376">
        <v>1</v>
      </c>
      <c r="N1376" t="s">
        <v>8221</v>
      </c>
      <c r="O1376">
        <v>1</v>
      </c>
    </row>
    <row r="1377" spans="2:15" x14ac:dyDescent="0.25">
      <c r="B1377" t="s">
        <v>8219</v>
      </c>
      <c r="C1377">
        <v>305</v>
      </c>
      <c r="H1377" t="s">
        <v>8221</v>
      </c>
      <c r="I1377">
        <v>16</v>
      </c>
      <c r="N1377" t="s">
        <v>8221</v>
      </c>
      <c r="O1377">
        <v>16</v>
      </c>
    </row>
    <row r="1378" spans="2:15" x14ac:dyDescent="0.25">
      <c r="B1378" t="s">
        <v>8219</v>
      </c>
      <c r="C1378">
        <v>551</v>
      </c>
      <c r="H1378" t="s">
        <v>8221</v>
      </c>
      <c r="I1378">
        <v>12</v>
      </c>
      <c r="N1378" t="s">
        <v>8221</v>
      </c>
      <c r="O1378">
        <v>12</v>
      </c>
    </row>
    <row r="1379" spans="2:15" x14ac:dyDescent="0.25">
      <c r="B1379" t="s">
        <v>8219</v>
      </c>
      <c r="C1379">
        <v>187</v>
      </c>
      <c r="H1379" t="s">
        <v>8221</v>
      </c>
      <c r="I1379">
        <v>4</v>
      </c>
      <c r="N1379" t="s">
        <v>8221</v>
      </c>
      <c r="O1379">
        <v>4</v>
      </c>
    </row>
    <row r="1380" spans="2:15" x14ac:dyDescent="0.25">
      <c r="B1380" t="s">
        <v>8219</v>
      </c>
      <c r="C1380">
        <v>325</v>
      </c>
      <c r="H1380" t="s">
        <v>8221</v>
      </c>
      <c r="I1380">
        <v>2</v>
      </c>
      <c r="N1380" t="s">
        <v>8221</v>
      </c>
      <c r="O1380">
        <v>2</v>
      </c>
    </row>
    <row r="1381" spans="2:15" x14ac:dyDescent="0.25">
      <c r="B1381" t="s">
        <v>8219</v>
      </c>
      <c r="C1381">
        <v>148</v>
      </c>
      <c r="H1381" t="s">
        <v>8221</v>
      </c>
      <c r="I1381">
        <v>3</v>
      </c>
      <c r="N1381" t="s">
        <v>8221</v>
      </c>
      <c r="O1381">
        <v>3</v>
      </c>
    </row>
    <row r="1382" spans="2:15" x14ac:dyDescent="0.25">
      <c r="B1382" t="s">
        <v>8219</v>
      </c>
      <c r="C1382">
        <v>69</v>
      </c>
      <c r="H1382" t="s">
        <v>8221</v>
      </c>
      <c r="I1382">
        <v>0</v>
      </c>
      <c r="N1382" t="s">
        <v>8221</v>
      </c>
      <c r="O1382">
        <v>0</v>
      </c>
    </row>
    <row r="1383" spans="2:15" x14ac:dyDescent="0.25">
      <c r="B1383" t="s">
        <v>8219</v>
      </c>
      <c r="C1383">
        <v>173</v>
      </c>
      <c r="H1383" t="s">
        <v>8221</v>
      </c>
      <c r="I1383">
        <v>3</v>
      </c>
      <c r="N1383" t="s">
        <v>8221</v>
      </c>
      <c r="O1383">
        <v>3</v>
      </c>
    </row>
    <row r="1384" spans="2:15" x14ac:dyDescent="0.25">
      <c r="B1384" t="s">
        <v>8219</v>
      </c>
      <c r="C1384">
        <v>269</v>
      </c>
      <c r="H1384" t="s">
        <v>8221</v>
      </c>
      <c r="I1384">
        <v>4</v>
      </c>
      <c r="N1384" t="s">
        <v>8221</v>
      </c>
      <c r="O1384">
        <v>4</v>
      </c>
    </row>
    <row r="1385" spans="2:15" x14ac:dyDescent="0.25">
      <c r="B1385" t="s">
        <v>8219</v>
      </c>
      <c r="C1385">
        <v>185</v>
      </c>
      <c r="H1385" t="s">
        <v>8221</v>
      </c>
      <c r="I1385">
        <v>2</v>
      </c>
      <c r="N1385" t="s">
        <v>8221</v>
      </c>
      <c r="O1385">
        <v>2</v>
      </c>
    </row>
    <row r="1386" spans="2:15" x14ac:dyDescent="0.25">
      <c r="B1386" t="s">
        <v>8219</v>
      </c>
      <c r="C1386">
        <v>176</v>
      </c>
      <c r="H1386" t="s">
        <v>8221</v>
      </c>
      <c r="I1386">
        <v>10</v>
      </c>
      <c r="N1386" t="s">
        <v>8221</v>
      </c>
      <c r="O1386">
        <v>10</v>
      </c>
    </row>
    <row r="1387" spans="2:15" x14ac:dyDescent="0.25">
      <c r="B1387" t="s">
        <v>8219</v>
      </c>
      <c r="C1387">
        <v>1019</v>
      </c>
      <c r="H1387" t="s">
        <v>8221</v>
      </c>
      <c r="I1387">
        <v>11</v>
      </c>
      <c r="N1387" t="s">
        <v>8221</v>
      </c>
      <c r="O1387">
        <v>11</v>
      </c>
    </row>
    <row r="1388" spans="2:15" x14ac:dyDescent="0.25">
      <c r="B1388" t="s">
        <v>8219</v>
      </c>
      <c r="C1388">
        <v>113</v>
      </c>
      <c r="H1388" t="s">
        <v>8221</v>
      </c>
      <c r="I1388">
        <v>6</v>
      </c>
      <c r="N1388" t="s">
        <v>8221</v>
      </c>
      <c r="O1388">
        <v>6</v>
      </c>
    </row>
    <row r="1389" spans="2:15" x14ac:dyDescent="0.25">
      <c r="B1389" t="s">
        <v>8219</v>
      </c>
      <c r="C1389">
        <v>404</v>
      </c>
      <c r="H1389" t="s">
        <v>8221</v>
      </c>
      <c r="I1389">
        <v>2</v>
      </c>
      <c r="N1389" t="s">
        <v>8221</v>
      </c>
      <c r="O1389">
        <v>2</v>
      </c>
    </row>
    <row r="1390" spans="2:15" x14ac:dyDescent="0.25">
      <c r="B1390" t="s">
        <v>8219</v>
      </c>
      <c r="C1390">
        <v>707</v>
      </c>
      <c r="H1390" t="s">
        <v>8221</v>
      </c>
      <c r="I1390">
        <v>6</v>
      </c>
      <c r="N1390" t="s">
        <v>8221</v>
      </c>
      <c r="O1390">
        <v>6</v>
      </c>
    </row>
    <row r="1391" spans="2:15" x14ac:dyDescent="0.25">
      <c r="B1391" t="s">
        <v>8219</v>
      </c>
      <c r="C1391">
        <v>392</v>
      </c>
      <c r="H1391" t="s">
        <v>8221</v>
      </c>
      <c r="I1391">
        <v>8</v>
      </c>
      <c r="N1391" t="s">
        <v>8221</v>
      </c>
      <c r="O1391">
        <v>8</v>
      </c>
    </row>
    <row r="1392" spans="2:15" x14ac:dyDescent="0.25">
      <c r="B1392" t="s">
        <v>8219</v>
      </c>
      <c r="C1392">
        <v>23</v>
      </c>
      <c r="H1392" t="s">
        <v>8221</v>
      </c>
      <c r="I1392">
        <v>37</v>
      </c>
      <c r="N1392" t="s">
        <v>8221</v>
      </c>
      <c r="O1392">
        <v>37</v>
      </c>
    </row>
    <row r="1393" spans="2:15" x14ac:dyDescent="0.25">
      <c r="B1393" t="s">
        <v>8219</v>
      </c>
      <c r="C1393">
        <v>682</v>
      </c>
      <c r="H1393" t="s">
        <v>8221</v>
      </c>
      <c r="I1393">
        <v>11</v>
      </c>
      <c r="N1393" t="s">
        <v>8221</v>
      </c>
      <c r="O1393">
        <v>11</v>
      </c>
    </row>
    <row r="1394" spans="2:15" x14ac:dyDescent="0.25">
      <c r="B1394" t="s">
        <v>8219</v>
      </c>
      <c r="C1394">
        <v>37</v>
      </c>
      <c r="H1394" t="s">
        <v>8221</v>
      </c>
      <c r="I1394">
        <v>0</v>
      </c>
      <c r="N1394" t="s">
        <v>8221</v>
      </c>
      <c r="O1394">
        <v>0</v>
      </c>
    </row>
    <row r="1395" spans="2:15" x14ac:dyDescent="0.25">
      <c r="B1395" t="s">
        <v>8219</v>
      </c>
      <c r="C1395">
        <v>146</v>
      </c>
      <c r="H1395" t="s">
        <v>8221</v>
      </c>
      <c r="I1395">
        <v>10</v>
      </c>
      <c r="N1395" t="s">
        <v>8221</v>
      </c>
      <c r="O1395">
        <v>10</v>
      </c>
    </row>
    <row r="1396" spans="2:15" x14ac:dyDescent="0.25">
      <c r="B1396" t="s">
        <v>8219</v>
      </c>
      <c r="C1396">
        <v>119</v>
      </c>
      <c r="H1396" t="s">
        <v>8221</v>
      </c>
      <c r="I1396">
        <v>6</v>
      </c>
      <c r="N1396" t="s">
        <v>8221</v>
      </c>
      <c r="O1396">
        <v>6</v>
      </c>
    </row>
    <row r="1397" spans="2:15" x14ac:dyDescent="0.25">
      <c r="B1397" t="s">
        <v>8219</v>
      </c>
      <c r="C1397">
        <v>163</v>
      </c>
      <c r="H1397" t="s">
        <v>8221</v>
      </c>
      <c r="I1397">
        <v>8</v>
      </c>
      <c r="N1397" t="s">
        <v>8221</v>
      </c>
      <c r="O1397">
        <v>8</v>
      </c>
    </row>
    <row r="1398" spans="2:15" x14ac:dyDescent="0.25">
      <c r="B1398" t="s">
        <v>8219</v>
      </c>
      <c r="C1398">
        <v>339</v>
      </c>
      <c r="H1398" t="s">
        <v>8221</v>
      </c>
      <c r="I1398">
        <v>6</v>
      </c>
      <c r="N1398" t="s">
        <v>8221</v>
      </c>
      <c r="O1398">
        <v>6</v>
      </c>
    </row>
    <row r="1399" spans="2:15" x14ac:dyDescent="0.25">
      <c r="B1399" t="s">
        <v>8219</v>
      </c>
      <c r="C1399">
        <v>58</v>
      </c>
      <c r="H1399" t="s">
        <v>8221</v>
      </c>
      <c r="I1399">
        <v>7</v>
      </c>
      <c r="N1399" t="s">
        <v>8221</v>
      </c>
      <c r="O1399">
        <v>7</v>
      </c>
    </row>
    <row r="1400" spans="2:15" x14ac:dyDescent="0.25">
      <c r="B1400" t="s">
        <v>8219</v>
      </c>
      <c r="C1400">
        <v>456</v>
      </c>
      <c r="H1400" t="s">
        <v>8221</v>
      </c>
      <c r="I1400">
        <v>7</v>
      </c>
      <c r="N1400" t="s">
        <v>8221</v>
      </c>
      <c r="O1400">
        <v>7</v>
      </c>
    </row>
    <row r="1401" spans="2:15" x14ac:dyDescent="0.25">
      <c r="B1401" t="s">
        <v>8219</v>
      </c>
      <c r="C1401">
        <v>15</v>
      </c>
      <c r="H1401" t="s">
        <v>8221</v>
      </c>
      <c r="I1401">
        <v>5</v>
      </c>
      <c r="N1401" t="s">
        <v>8221</v>
      </c>
      <c r="O1401">
        <v>5</v>
      </c>
    </row>
    <row r="1402" spans="2:15" x14ac:dyDescent="0.25">
      <c r="B1402" t="s">
        <v>8219</v>
      </c>
      <c r="C1402">
        <v>191</v>
      </c>
      <c r="H1402" t="s">
        <v>8221</v>
      </c>
      <c r="I1402">
        <v>46</v>
      </c>
      <c r="N1402" t="s">
        <v>8221</v>
      </c>
      <c r="O1402">
        <v>46</v>
      </c>
    </row>
    <row r="1403" spans="2:15" x14ac:dyDescent="0.25">
      <c r="B1403" t="s">
        <v>8219</v>
      </c>
      <c r="C1403">
        <v>17</v>
      </c>
      <c r="H1403" t="s">
        <v>8221</v>
      </c>
      <c r="I1403">
        <v>10</v>
      </c>
      <c r="N1403" t="s">
        <v>8221</v>
      </c>
      <c r="O1403">
        <v>10</v>
      </c>
    </row>
    <row r="1404" spans="2:15" x14ac:dyDescent="0.25">
      <c r="B1404" t="s">
        <v>8219</v>
      </c>
      <c r="C1404">
        <v>28</v>
      </c>
      <c r="H1404" t="s">
        <v>8221</v>
      </c>
      <c r="I1404">
        <v>19</v>
      </c>
      <c r="N1404" t="s">
        <v>8221</v>
      </c>
      <c r="O1404">
        <v>19</v>
      </c>
    </row>
    <row r="1405" spans="2:15" x14ac:dyDescent="0.25">
      <c r="B1405" t="s">
        <v>8219</v>
      </c>
      <c r="C1405">
        <v>18</v>
      </c>
      <c r="H1405" t="s">
        <v>8221</v>
      </c>
      <c r="I1405">
        <v>13</v>
      </c>
      <c r="N1405" t="s">
        <v>8221</v>
      </c>
      <c r="O1405">
        <v>13</v>
      </c>
    </row>
    <row r="1406" spans="2:15" x14ac:dyDescent="0.25">
      <c r="B1406" t="s">
        <v>8219</v>
      </c>
      <c r="C1406">
        <v>61</v>
      </c>
      <c r="H1406" t="s">
        <v>8221</v>
      </c>
      <c r="I1406">
        <v>13</v>
      </c>
      <c r="N1406" t="s">
        <v>8221</v>
      </c>
      <c r="O1406">
        <v>13</v>
      </c>
    </row>
    <row r="1407" spans="2:15" x14ac:dyDescent="0.25">
      <c r="B1407" t="s">
        <v>8219</v>
      </c>
      <c r="C1407">
        <v>108</v>
      </c>
      <c r="H1407" t="s">
        <v>8221</v>
      </c>
      <c r="I1407">
        <v>4</v>
      </c>
      <c r="N1407" t="s">
        <v>8221</v>
      </c>
      <c r="O1407">
        <v>4</v>
      </c>
    </row>
    <row r="1408" spans="2:15" x14ac:dyDescent="0.25">
      <c r="B1408" t="s">
        <v>8219</v>
      </c>
      <c r="C1408">
        <v>142</v>
      </c>
      <c r="H1408" t="s">
        <v>8221</v>
      </c>
      <c r="I1408">
        <v>0</v>
      </c>
      <c r="N1408" t="s">
        <v>8221</v>
      </c>
      <c r="O1408">
        <v>0</v>
      </c>
    </row>
    <row r="1409" spans="2:15" x14ac:dyDescent="0.25">
      <c r="B1409" t="s">
        <v>8219</v>
      </c>
      <c r="C1409">
        <v>74</v>
      </c>
      <c r="H1409" t="s">
        <v>8221</v>
      </c>
      <c r="I1409">
        <v>3</v>
      </c>
      <c r="N1409" t="s">
        <v>8221</v>
      </c>
      <c r="O1409">
        <v>3</v>
      </c>
    </row>
    <row r="1410" spans="2:15" x14ac:dyDescent="0.25">
      <c r="B1410" t="s">
        <v>8219</v>
      </c>
      <c r="C1410">
        <v>38</v>
      </c>
      <c r="H1410" t="s">
        <v>8221</v>
      </c>
      <c r="I1410">
        <v>1</v>
      </c>
      <c r="N1410" t="s">
        <v>8221</v>
      </c>
      <c r="O1410">
        <v>1</v>
      </c>
    </row>
    <row r="1411" spans="2:15" x14ac:dyDescent="0.25">
      <c r="B1411" t="s">
        <v>8219</v>
      </c>
      <c r="C1411">
        <v>20</v>
      </c>
      <c r="H1411" t="s">
        <v>8221</v>
      </c>
      <c r="I1411">
        <v>9</v>
      </c>
      <c r="N1411" t="s">
        <v>8221</v>
      </c>
      <c r="O1411">
        <v>9</v>
      </c>
    </row>
    <row r="1412" spans="2:15" x14ac:dyDescent="0.25">
      <c r="B1412" t="s">
        <v>8219</v>
      </c>
      <c r="C1412">
        <v>24</v>
      </c>
      <c r="H1412" t="s">
        <v>8221</v>
      </c>
      <c r="I1412">
        <v>1</v>
      </c>
      <c r="N1412" t="s">
        <v>8221</v>
      </c>
      <c r="O1412">
        <v>1</v>
      </c>
    </row>
    <row r="1413" spans="2:15" x14ac:dyDescent="0.25">
      <c r="B1413" t="s">
        <v>8219</v>
      </c>
      <c r="C1413">
        <v>66</v>
      </c>
      <c r="H1413" t="s">
        <v>8221</v>
      </c>
      <c r="I1413">
        <v>1</v>
      </c>
      <c r="N1413" t="s">
        <v>8221</v>
      </c>
      <c r="O1413">
        <v>1</v>
      </c>
    </row>
    <row r="1414" spans="2:15" x14ac:dyDescent="0.25">
      <c r="B1414" t="s">
        <v>8219</v>
      </c>
      <c r="C1414">
        <v>28</v>
      </c>
      <c r="H1414" t="s">
        <v>8221</v>
      </c>
      <c r="I1414">
        <v>4</v>
      </c>
      <c r="N1414" t="s">
        <v>8221</v>
      </c>
      <c r="O1414">
        <v>4</v>
      </c>
    </row>
    <row r="1415" spans="2:15" x14ac:dyDescent="0.25">
      <c r="B1415" t="s">
        <v>8219</v>
      </c>
      <c r="C1415">
        <v>24</v>
      </c>
      <c r="H1415" t="s">
        <v>8221</v>
      </c>
      <c r="I1415">
        <v>17</v>
      </c>
      <c r="N1415" t="s">
        <v>8221</v>
      </c>
      <c r="O1415">
        <v>17</v>
      </c>
    </row>
    <row r="1416" spans="2:15" x14ac:dyDescent="0.25">
      <c r="B1416" t="s">
        <v>8219</v>
      </c>
      <c r="C1416">
        <v>73</v>
      </c>
      <c r="H1416" t="s">
        <v>8221</v>
      </c>
      <c r="I1416">
        <v>0</v>
      </c>
      <c r="N1416" t="s">
        <v>8221</v>
      </c>
      <c r="O1416">
        <v>0</v>
      </c>
    </row>
    <row r="1417" spans="2:15" x14ac:dyDescent="0.25">
      <c r="B1417" t="s">
        <v>8219</v>
      </c>
      <c r="C1417">
        <v>3</v>
      </c>
      <c r="H1417" t="s">
        <v>8221</v>
      </c>
      <c r="I1417">
        <v>12</v>
      </c>
      <c r="N1417" t="s">
        <v>8221</v>
      </c>
      <c r="O1417">
        <v>12</v>
      </c>
    </row>
    <row r="1418" spans="2:15" x14ac:dyDescent="0.25">
      <c r="B1418" t="s">
        <v>8219</v>
      </c>
      <c r="C1418">
        <v>20</v>
      </c>
      <c r="H1418" t="s">
        <v>8221</v>
      </c>
      <c r="I1418">
        <v>14</v>
      </c>
      <c r="N1418" t="s">
        <v>8221</v>
      </c>
      <c r="O1418">
        <v>14</v>
      </c>
    </row>
    <row r="1419" spans="2:15" x14ac:dyDescent="0.25">
      <c r="B1419" t="s">
        <v>8219</v>
      </c>
      <c r="C1419">
        <v>21</v>
      </c>
      <c r="H1419" t="s">
        <v>8221</v>
      </c>
      <c r="I1419">
        <v>1</v>
      </c>
      <c r="N1419" t="s">
        <v>8221</v>
      </c>
      <c r="O1419">
        <v>1</v>
      </c>
    </row>
    <row r="1420" spans="2:15" x14ac:dyDescent="0.25">
      <c r="B1420" t="s">
        <v>8219</v>
      </c>
      <c r="C1420">
        <v>94</v>
      </c>
      <c r="H1420" t="s">
        <v>8221</v>
      </c>
      <c r="I1420">
        <v>14</v>
      </c>
      <c r="N1420" t="s">
        <v>8221</v>
      </c>
      <c r="O1420">
        <v>14</v>
      </c>
    </row>
    <row r="1421" spans="2:15" x14ac:dyDescent="0.25">
      <c r="B1421" t="s">
        <v>8219</v>
      </c>
      <c r="C1421">
        <v>139</v>
      </c>
      <c r="H1421" t="s">
        <v>8221</v>
      </c>
      <c r="I1421">
        <v>4</v>
      </c>
      <c r="N1421" t="s">
        <v>8221</v>
      </c>
      <c r="O1421">
        <v>4</v>
      </c>
    </row>
    <row r="1422" spans="2:15" x14ac:dyDescent="0.25">
      <c r="B1422" t="s">
        <v>8219</v>
      </c>
      <c r="C1422">
        <v>130</v>
      </c>
      <c r="H1422" t="s">
        <v>8221</v>
      </c>
      <c r="I1422">
        <v>2</v>
      </c>
      <c r="N1422" t="s">
        <v>8221</v>
      </c>
      <c r="O1422">
        <v>2</v>
      </c>
    </row>
    <row r="1423" spans="2:15" x14ac:dyDescent="0.25">
      <c r="B1423" t="s">
        <v>8219</v>
      </c>
      <c r="C1423">
        <v>31</v>
      </c>
      <c r="H1423" t="s">
        <v>8221</v>
      </c>
      <c r="I1423">
        <v>1</v>
      </c>
      <c r="N1423" t="s">
        <v>8221</v>
      </c>
      <c r="O1423">
        <v>1</v>
      </c>
    </row>
    <row r="1424" spans="2:15" x14ac:dyDescent="0.25">
      <c r="B1424" t="s">
        <v>8219</v>
      </c>
      <c r="C1424">
        <v>13</v>
      </c>
      <c r="H1424" t="s">
        <v>8221</v>
      </c>
      <c r="I1424">
        <v>2</v>
      </c>
      <c r="N1424" t="s">
        <v>8221</v>
      </c>
      <c r="O1424">
        <v>2</v>
      </c>
    </row>
    <row r="1425" spans="2:15" x14ac:dyDescent="0.25">
      <c r="B1425" t="s">
        <v>8219</v>
      </c>
      <c r="C1425">
        <v>90</v>
      </c>
      <c r="H1425" t="s">
        <v>8221</v>
      </c>
      <c r="I1425">
        <v>1</v>
      </c>
      <c r="N1425" t="s">
        <v>8221</v>
      </c>
      <c r="O1425">
        <v>1</v>
      </c>
    </row>
    <row r="1426" spans="2:15" x14ac:dyDescent="0.25">
      <c r="B1426" t="s">
        <v>8219</v>
      </c>
      <c r="C1426">
        <v>141</v>
      </c>
      <c r="H1426" t="s">
        <v>8221</v>
      </c>
      <c r="I1426">
        <v>1</v>
      </c>
      <c r="N1426" t="s">
        <v>8221</v>
      </c>
      <c r="O1426">
        <v>1</v>
      </c>
    </row>
    <row r="1427" spans="2:15" x14ac:dyDescent="0.25">
      <c r="B1427" t="s">
        <v>8219</v>
      </c>
      <c r="C1427">
        <v>23</v>
      </c>
      <c r="H1427" t="s">
        <v>8221</v>
      </c>
      <c r="I1427">
        <v>4</v>
      </c>
      <c r="N1427" t="s">
        <v>8221</v>
      </c>
      <c r="O1427">
        <v>4</v>
      </c>
    </row>
    <row r="1428" spans="2:15" x14ac:dyDescent="0.25">
      <c r="B1428" t="s">
        <v>8219</v>
      </c>
      <c r="C1428">
        <v>18</v>
      </c>
      <c r="H1428" t="s">
        <v>8221</v>
      </c>
      <c r="I1428">
        <v>3</v>
      </c>
      <c r="N1428" t="s">
        <v>8221</v>
      </c>
      <c r="O1428">
        <v>3</v>
      </c>
    </row>
    <row r="1429" spans="2:15" x14ac:dyDescent="0.25">
      <c r="B1429" t="s">
        <v>8219</v>
      </c>
      <c r="C1429">
        <v>76</v>
      </c>
      <c r="H1429" t="s">
        <v>8221</v>
      </c>
      <c r="I1429">
        <v>38</v>
      </c>
      <c r="N1429" t="s">
        <v>8221</v>
      </c>
      <c r="O1429">
        <v>38</v>
      </c>
    </row>
    <row r="1430" spans="2:15" x14ac:dyDescent="0.25">
      <c r="B1430" t="s">
        <v>8219</v>
      </c>
      <c r="C1430">
        <v>93</v>
      </c>
      <c r="H1430" t="s">
        <v>8221</v>
      </c>
      <c r="I1430">
        <v>4</v>
      </c>
      <c r="N1430" t="s">
        <v>8221</v>
      </c>
      <c r="O1430">
        <v>4</v>
      </c>
    </row>
    <row r="1431" spans="2:15" x14ac:dyDescent="0.25">
      <c r="B1431" t="s">
        <v>8219</v>
      </c>
      <c r="C1431">
        <v>69</v>
      </c>
      <c r="H1431" t="s">
        <v>8221</v>
      </c>
      <c r="I1431">
        <v>0</v>
      </c>
      <c r="N1431" t="s">
        <v>8221</v>
      </c>
      <c r="O1431">
        <v>0</v>
      </c>
    </row>
    <row r="1432" spans="2:15" x14ac:dyDescent="0.25">
      <c r="B1432" t="s">
        <v>8219</v>
      </c>
      <c r="C1432">
        <v>21</v>
      </c>
      <c r="H1432" t="s">
        <v>8221</v>
      </c>
      <c r="I1432">
        <v>2</v>
      </c>
      <c r="N1432" t="s">
        <v>8221</v>
      </c>
      <c r="O1432">
        <v>2</v>
      </c>
    </row>
    <row r="1433" spans="2:15" x14ac:dyDescent="0.25">
      <c r="B1433" t="s">
        <v>8219</v>
      </c>
      <c r="C1433">
        <v>57</v>
      </c>
      <c r="H1433" t="s">
        <v>8221</v>
      </c>
      <c r="I1433">
        <v>0</v>
      </c>
      <c r="N1433" t="s">
        <v>8221</v>
      </c>
      <c r="O1433">
        <v>0</v>
      </c>
    </row>
    <row r="1434" spans="2:15" x14ac:dyDescent="0.25">
      <c r="B1434" t="s">
        <v>8219</v>
      </c>
      <c r="C1434">
        <v>108</v>
      </c>
      <c r="H1434" t="s">
        <v>8221</v>
      </c>
      <c r="I1434">
        <v>1</v>
      </c>
      <c r="N1434" t="s">
        <v>8221</v>
      </c>
      <c r="O1434">
        <v>1</v>
      </c>
    </row>
    <row r="1435" spans="2:15" x14ac:dyDescent="0.25">
      <c r="B1435" t="s">
        <v>8219</v>
      </c>
      <c r="C1435">
        <v>83</v>
      </c>
      <c r="H1435" t="s">
        <v>8221</v>
      </c>
      <c r="I1435">
        <v>7</v>
      </c>
      <c r="N1435" t="s">
        <v>8221</v>
      </c>
      <c r="O1435">
        <v>7</v>
      </c>
    </row>
    <row r="1436" spans="2:15" x14ac:dyDescent="0.25">
      <c r="B1436" t="s">
        <v>8219</v>
      </c>
      <c r="C1436">
        <v>96</v>
      </c>
      <c r="H1436" t="s">
        <v>8221</v>
      </c>
      <c r="I1436">
        <v>2</v>
      </c>
      <c r="N1436" t="s">
        <v>8221</v>
      </c>
      <c r="O1436">
        <v>2</v>
      </c>
    </row>
    <row r="1437" spans="2:15" x14ac:dyDescent="0.25">
      <c r="B1437" t="s">
        <v>8219</v>
      </c>
      <c r="C1437">
        <v>64</v>
      </c>
      <c r="H1437" t="s">
        <v>8221</v>
      </c>
      <c r="I1437">
        <v>4</v>
      </c>
      <c r="N1437" t="s">
        <v>8221</v>
      </c>
      <c r="O1437">
        <v>4</v>
      </c>
    </row>
    <row r="1438" spans="2:15" x14ac:dyDescent="0.25">
      <c r="B1438" t="s">
        <v>8219</v>
      </c>
      <c r="C1438">
        <v>14</v>
      </c>
      <c r="H1438" t="s">
        <v>8221</v>
      </c>
      <c r="I1438">
        <v>4</v>
      </c>
      <c r="N1438" t="s">
        <v>8221</v>
      </c>
      <c r="O1438">
        <v>4</v>
      </c>
    </row>
    <row r="1439" spans="2:15" x14ac:dyDescent="0.25">
      <c r="B1439" t="s">
        <v>8219</v>
      </c>
      <c r="C1439">
        <v>169</v>
      </c>
      <c r="H1439" t="s">
        <v>8221</v>
      </c>
      <c r="I1439">
        <v>3</v>
      </c>
      <c r="N1439" t="s">
        <v>8221</v>
      </c>
      <c r="O1439">
        <v>3</v>
      </c>
    </row>
    <row r="1440" spans="2:15" x14ac:dyDescent="0.25">
      <c r="B1440" t="s">
        <v>8219</v>
      </c>
      <c r="C1440">
        <v>33</v>
      </c>
      <c r="H1440" t="s">
        <v>8221</v>
      </c>
      <c r="I1440">
        <v>2</v>
      </c>
      <c r="N1440" t="s">
        <v>8221</v>
      </c>
      <c r="O1440">
        <v>2</v>
      </c>
    </row>
    <row r="1441" spans="2:15" x14ac:dyDescent="0.25">
      <c r="B1441" t="s">
        <v>8219</v>
      </c>
      <c r="C1441">
        <v>102</v>
      </c>
      <c r="H1441" t="s">
        <v>8221</v>
      </c>
      <c r="I1441">
        <v>197</v>
      </c>
      <c r="N1441" t="s">
        <v>8221</v>
      </c>
      <c r="O1441">
        <v>197</v>
      </c>
    </row>
    <row r="1442" spans="2:15" x14ac:dyDescent="0.25">
      <c r="B1442" t="s">
        <v>8219</v>
      </c>
      <c r="C1442">
        <v>104</v>
      </c>
      <c r="H1442" t="s">
        <v>8221</v>
      </c>
      <c r="I1442">
        <v>0</v>
      </c>
      <c r="N1442" t="s">
        <v>8221</v>
      </c>
      <c r="O1442">
        <v>0</v>
      </c>
    </row>
    <row r="1443" spans="2:15" x14ac:dyDescent="0.25">
      <c r="B1443" t="s">
        <v>8219</v>
      </c>
      <c r="C1443">
        <v>20</v>
      </c>
      <c r="H1443" t="s">
        <v>8221</v>
      </c>
      <c r="I1443">
        <v>1</v>
      </c>
      <c r="N1443" t="s">
        <v>8221</v>
      </c>
      <c r="O1443">
        <v>1</v>
      </c>
    </row>
    <row r="1444" spans="2:15" x14ac:dyDescent="0.25">
      <c r="B1444" t="s">
        <v>8219</v>
      </c>
      <c r="C1444">
        <v>35</v>
      </c>
      <c r="H1444" t="s">
        <v>8221</v>
      </c>
      <c r="I1444">
        <v>4</v>
      </c>
      <c r="N1444" t="s">
        <v>8221</v>
      </c>
      <c r="O1444">
        <v>4</v>
      </c>
    </row>
    <row r="1445" spans="2:15" x14ac:dyDescent="0.25">
      <c r="B1445" t="s">
        <v>8219</v>
      </c>
      <c r="C1445">
        <v>94</v>
      </c>
      <c r="H1445" t="s">
        <v>8221</v>
      </c>
      <c r="I1445">
        <v>0</v>
      </c>
      <c r="N1445" t="s">
        <v>8221</v>
      </c>
      <c r="O1445">
        <v>0</v>
      </c>
    </row>
    <row r="1446" spans="2:15" x14ac:dyDescent="0.25">
      <c r="B1446" t="s">
        <v>8219</v>
      </c>
      <c r="C1446">
        <v>14</v>
      </c>
      <c r="H1446" t="s">
        <v>8221</v>
      </c>
      <c r="I1446">
        <v>7</v>
      </c>
      <c r="N1446" t="s">
        <v>8221</v>
      </c>
      <c r="O1446">
        <v>7</v>
      </c>
    </row>
    <row r="1447" spans="2:15" x14ac:dyDescent="0.25">
      <c r="B1447" t="s">
        <v>8219</v>
      </c>
      <c r="C1447">
        <v>15</v>
      </c>
      <c r="H1447" t="s">
        <v>8221</v>
      </c>
      <c r="I1447">
        <v>11</v>
      </c>
      <c r="N1447" t="s">
        <v>8221</v>
      </c>
      <c r="O1447">
        <v>11</v>
      </c>
    </row>
    <row r="1448" spans="2:15" x14ac:dyDescent="0.25">
      <c r="B1448" t="s">
        <v>8219</v>
      </c>
      <c r="C1448">
        <v>51</v>
      </c>
      <c r="H1448" t="s">
        <v>8221</v>
      </c>
      <c r="I1448">
        <v>0</v>
      </c>
      <c r="N1448" t="s">
        <v>8221</v>
      </c>
      <c r="O1448">
        <v>0</v>
      </c>
    </row>
    <row r="1449" spans="2:15" x14ac:dyDescent="0.25">
      <c r="B1449" t="s">
        <v>8219</v>
      </c>
      <c r="C1449">
        <v>19</v>
      </c>
      <c r="H1449" t="s">
        <v>8221</v>
      </c>
      <c r="I1449">
        <v>6</v>
      </c>
      <c r="N1449" t="s">
        <v>8221</v>
      </c>
      <c r="O1449">
        <v>6</v>
      </c>
    </row>
    <row r="1450" spans="2:15" x14ac:dyDescent="0.25">
      <c r="B1450" t="s">
        <v>8219</v>
      </c>
      <c r="C1450">
        <v>23</v>
      </c>
      <c r="H1450" t="s">
        <v>8221</v>
      </c>
      <c r="I1450">
        <v>0</v>
      </c>
      <c r="N1450" t="s">
        <v>8221</v>
      </c>
      <c r="O1450">
        <v>0</v>
      </c>
    </row>
    <row r="1451" spans="2:15" x14ac:dyDescent="0.25">
      <c r="B1451" t="s">
        <v>8219</v>
      </c>
      <c r="C1451">
        <v>97</v>
      </c>
      <c r="H1451" t="s">
        <v>8221</v>
      </c>
      <c r="I1451">
        <v>7</v>
      </c>
      <c r="N1451" t="s">
        <v>8221</v>
      </c>
      <c r="O1451">
        <v>7</v>
      </c>
    </row>
    <row r="1452" spans="2:15" x14ac:dyDescent="0.25">
      <c r="B1452" t="s">
        <v>8219</v>
      </c>
      <c r="C1452">
        <v>76</v>
      </c>
      <c r="H1452" t="s">
        <v>8221</v>
      </c>
      <c r="I1452">
        <v>94</v>
      </c>
      <c r="N1452" t="s">
        <v>8221</v>
      </c>
      <c r="O1452">
        <v>94</v>
      </c>
    </row>
    <row r="1453" spans="2:15" x14ac:dyDescent="0.25">
      <c r="B1453" t="s">
        <v>8219</v>
      </c>
      <c r="C1453">
        <v>11</v>
      </c>
      <c r="H1453" t="s">
        <v>8221</v>
      </c>
      <c r="I1453">
        <v>2</v>
      </c>
      <c r="N1453" t="s">
        <v>8221</v>
      </c>
      <c r="O1453">
        <v>2</v>
      </c>
    </row>
    <row r="1454" spans="2:15" x14ac:dyDescent="0.25">
      <c r="B1454" t="s">
        <v>8219</v>
      </c>
      <c r="C1454">
        <v>52</v>
      </c>
      <c r="H1454" t="s">
        <v>8221</v>
      </c>
      <c r="I1454">
        <v>25</v>
      </c>
      <c r="N1454" t="s">
        <v>8221</v>
      </c>
      <c r="O1454">
        <v>25</v>
      </c>
    </row>
    <row r="1455" spans="2:15" x14ac:dyDescent="0.25">
      <c r="B1455" t="s">
        <v>8219</v>
      </c>
      <c r="C1455">
        <v>95</v>
      </c>
      <c r="H1455" t="s">
        <v>8221</v>
      </c>
      <c r="I1455">
        <v>17</v>
      </c>
      <c r="N1455" t="s">
        <v>8221</v>
      </c>
      <c r="O1455">
        <v>17</v>
      </c>
    </row>
    <row r="1456" spans="2:15" x14ac:dyDescent="0.25">
      <c r="B1456" t="s">
        <v>8219</v>
      </c>
      <c r="C1456">
        <v>35</v>
      </c>
      <c r="H1456" t="s">
        <v>8221</v>
      </c>
      <c r="I1456">
        <v>2</v>
      </c>
      <c r="N1456" t="s">
        <v>8221</v>
      </c>
      <c r="O1456">
        <v>2</v>
      </c>
    </row>
    <row r="1457" spans="2:15" x14ac:dyDescent="0.25">
      <c r="B1457" t="s">
        <v>8219</v>
      </c>
      <c r="C1457">
        <v>21</v>
      </c>
      <c r="H1457" t="s">
        <v>8221</v>
      </c>
      <c r="I1457">
        <v>4</v>
      </c>
      <c r="N1457" t="s">
        <v>8221</v>
      </c>
      <c r="O1457">
        <v>4</v>
      </c>
    </row>
    <row r="1458" spans="2:15" x14ac:dyDescent="0.25">
      <c r="B1458" t="s">
        <v>8219</v>
      </c>
      <c r="C1458">
        <v>93</v>
      </c>
      <c r="H1458" t="s">
        <v>8221</v>
      </c>
      <c r="I1458">
        <v>5</v>
      </c>
      <c r="N1458" t="s">
        <v>8221</v>
      </c>
      <c r="O1458">
        <v>5</v>
      </c>
    </row>
    <row r="1459" spans="2:15" x14ac:dyDescent="0.25">
      <c r="B1459" t="s">
        <v>8219</v>
      </c>
      <c r="C1459">
        <v>11</v>
      </c>
      <c r="H1459" t="s">
        <v>8221</v>
      </c>
      <c r="I1459">
        <v>2</v>
      </c>
      <c r="N1459" t="s">
        <v>8221</v>
      </c>
      <c r="O1459">
        <v>2</v>
      </c>
    </row>
    <row r="1460" spans="2:15" x14ac:dyDescent="0.25">
      <c r="B1460" t="s">
        <v>8219</v>
      </c>
      <c r="C1460">
        <v>21</v>
      </c>
      <c r="H1460" t="s">
        <v>8221</v>
      </c>
      <c r="I1460">
        <v>2</v>
      </c>
      <c r="N1460" t="s">
        <v>8221</v>
      </c>
      <c r="O1460">
        <v>2</v>
      </c>
    </row>
    <row r="1461" spans="2:15" x14ac:dyDescent="0.25">
      <c r="B1461" t="s">
        <v>8219</v>
      </c>
      <c r="C1461">
        <v>54</v>
      </c>
      <c r="H1461" t="s">
        <v>8221</v>
      </c>
      <c r="I1461">
        <v>3</v>
      </c>
      <c r="N1461" t="s">
        <v>8221</v>
      </c>
      <c r="O1461">
        <v>3</v>
      </c>
    </row>
    <row r="1462" spans="2:15" x14ac:dyDescent="0.25">
      <c r="B1462" t="s">
        <v>8219</v>
      </c>
      <c r="C1462">
        <v>31</v>
      </c>
      <c r="H1462" t="s">
        <v>8221</v>
      </c>
      <c r="I1462">
        <v>0</v>
      </c>
      <c r="N1462" t="s">
        <v>8221</v>
      </c>
      <c r="O1462">
        <v>0</v>
      </c>
    </row>
    <row r="1463" spans="2:15" x14ac:dyDescent="0.25">
      <c r="B1463" t="s">
        <v>8219</v>
      </c>
      <c r="C1463">
        <v>132</v>
      </c>
      <c r="H1463" t="s">
        <v>8221</v>
      </c>
      <c r="I1463">
        <v>4</v>
      </c>
      <c r="N1463" t="s">
        <v>8221</v>
      </c>
      <c r="O1463">
        <v>4</v>
      </c>
    </row>
    <row r="1464" spans="2:15" x14ac:dyDescent="0.25">
      <c r="B1464" t="s">
        <v>8219</v>
      </c>
      <c r="C1464">
        <v>3</v>
      </c>
      <c r="H1464" t="s">
        <v>8221</v>
      </c>
      <c r="I1464">
        <v>1</v>
      </c>
      <c r="N1464" t="s">
        <v>8221</v>
      </c>
      <c r="O1464">
        <v>1</v>
      </c>
    </row>
    <row r="1465" spans="2:15" x14ac:dyDescent="0.25">
      <c r="B1465" t="s">
        <v>8219</v>
      </c>
      <c r="C1465">
        <v>6</v>
      </c>
      <c r="H1465" t="s">
        <v>8221</v>
      </c>
      <c r="I1465">
        <v>12</v>
      </c>
      <c r="N1465" t="s">
        <v>8221</v>
      </c>
      <c r="O1465">
        <v>12</v>
      </c>
    </row>
    <row r="1466" spans="2:15" x14ac:dyDescent="0.25">
      <c r="B1466" t="s">
        <v>8219</v>
      </c>
      <c r="C1466">
        <v>10</v>
      </c>
      <c r="H1466" t="s">
        <v>8221</v>
      </c>
      <c r="I1466">
        <v>4</v>
      </c>
      <c r="N1466" t="s">
        <v>8221</v>
      </c>
      <c r="O1466">
        <v>4</v>
      </c>
    </row>
    <row r="1467" spans="2:15" x14ac:dyDescent="0.25">
      <c r="B1467" t="s">
        <v>8219</v>
      </c>
      <c r="C1467">
        <v>147</v>
      </c>
      <c r="H1467" t="s">
        <v>8221</v>
      </c>
      <c r="I1467">
        <v>91</v>
      </c>
      <c r="N1467" t="s">
        <v>8221</v>
      </c>
      <c r="O1467">
        <v>91</v>
      </c>
    </row>
    <row r="1468" spans="2:15" x14ac:dyDescent="0.25">
      <c r="B1468" t="s">
        <v>8219</v>
      </c>
      <c r="C1468">
        <v>199</v>
      </c>
      <c r="H1468" t="s">
        <v>8221</v>
      </c>
      <c r="I1468">
        <v>1</v>
      </c>
      <c r="N1468" t="s">
        <v>8221</v>
      </c>
      <c r="O1468">
        <v>1</v>
      </c>
    </row>
    <row r="1469" spans="2:15" x14ac:dyDescent="0.25">
      <c r="B1469" t="s">
        <v>8219</v>
      </c>
      <c r="C1469">
        <v>50</v>
      </c>
      <c r="H1469" t="s">
        <v>8221</v>
      </c>
      <c r="I1469">
        <v>1</v>
      </c>
      <c r="N1469" t="s">
        <v>8221</v>
      </c>
      <c r="O1469">
        <v>1</v>
      </c>
    </row>
    <row r="1470" spans="2:15" x14ac:dyDescent="0.25">
      <c r="B1470" t="s">
        <v>8219</v>
      </c>
      <c r="C1470">
        <v>21</v>
      </c>
      <c r="H1470" t="s">
        <v>8221</v>
      </c>
      <c r="I1470">
        <v>0</v>
      </c>
      <c r="N1470" t="s">
        <v>8221</v>
      </c>
      <c r="O1470">
        <v>0</v>
      </c>
    </row>
    <row r="1471" spans="2:15" x14ac:dyDescent="0.25">
      <c r="B1471" t="s">
        <v>8219</v>
      </c>
      <c r="C1471">
        <v>24</v>
      </c>
      <c r="H1471" t="s">
        <v>8221</v>
      </c>
      <c r="I1471">
        <v>13</v>
      </c>
      <c r="N1471" t="s">
        <v>8221</v>
      </c>
      <c r="O1471">
        <v>13</v>
      </c>
    </row>
    <row r="1472" spans="2:15" x14ac:dyDescent="0.25">
      <c r="B1472" t="s">
        <v>8219</v>
      </c>
      <c r="C1472">
        <v>32</v>
      </c>
      <c r="H1472" t="s">
        <v>8221</v>
      </c>
      <c r="I1472">
        <v>2</v>
      </c>
      <c r="N1472" t="s">
        <v>8221</v>
      </c>
      <c r="O1472">
        <v>2</v>
      </c>
    </row>
    <row r="1473" spans="2:15" x14ac:dyDescent="0.25">
      <c r="B1473" t="s">
        <v>8219</v>
      </c>
      <c r="C1473">
        <v>62</v>
      </c>
      <c r="H1473" t="s">
        <v>8221</v>
      </c>
      <c r="I1473">
        <v>0</v>
      </c>
      <c r="N1473" t="s">
        <v>8221</v>
      </c>
      <c r="O1473">
        <v>0</v>
      </c>
    </row>
    <row r="1474" spans="2:15" x14ac:dyDescent="0.25">
      <c r="B1474" t="s">
        <v>8219</v>
      </c>
      <c r="C1474">
        <v>9</v>
      </c>
      <c r="H1474" t="s">
        <v>8221</v>
      </c>
      <c r="I1474">
        <v>21</v>
      </c>
      <c r="N1474" t="s">
        <v>8221</v>
      </c>
      <c r="O1474">
        <v>21</v>
      </c>
    </row>
    <row r="1475" spans="2:15" x14ac:dyDescent="0.25">
      <c r="B1475" t="s">
        <v>8219</v>
      </c>
      <c r="C1475">
        <v>38</v>
      </c>
      <c r="H1475" t="s">
        <v>8221</v>
      </c>
      <c r="I1475">
        <v>9</v>
      </c>
      <c r="N1475" t="s">
        <v>8221</v>
      </c>
      <c r="O1475">
        <v>9</v>
      </c>
    </row>
    <row r="1476" spans="2:15" x14ac:dyDescent="0.25">
      <c r="B1476" t="s">
        <v>8219</v>
      </c>
      <c r="C1476">
        <v>54</v>
      </c>
      <c r="H1476" t="s">
        <v>8221</v>
      </c>
      <c r="I1476">
        <v>6</v>
      </c>
      <c r="N1476" t="s">
        <v>8221</v>
      </c>
      <c r="O1476">
        <v>6</v>
      </c>
    </row>
    <row r="1477" spans="2:15" x14ac:dyDescent="0.25">
      <c r="B1477" t="s">
        <v>8219</v>
      </c>
      <c r="C1477">
        <v>37</v>
      </c>
      <c r="H1477" t="s">
        <v>8221</v>
      </c>
      <c r="I1477">
        <v>4</v>
      </c>
      <c r="N1477" t="s">
        <v>8221</v>
      </c>
      <c r="O1477">
        <v>4</v>
      </c>
    </row>
    <row r="1478" spans="2:15" x14ac:dyDescent="0.25">
      <c r="B1478" t="s">
        <v>8219</v>
      </c>
      <c r="C1478">
        <v>39</v>
      </c>
      <c r="H1478" t="s">
        <v>8221</v>
      </c>
      <c r="I1478">
        <v>7</v>
      </c>
      <c r="N1478" t="s">
        <v>8221</v>
      </c>
      <c r="O1478">
        <v>7</v>
      </c>
    </row>
    <row r="1479" spans="2:15" x14ac:dyDescent="0.25">
      <c r="B1479" t="s">
        <v>8219</v>
      </c>
      <c r="C1479">
        <v>34</v>
      </c>
      <c r="H1479" t="s">
        <v>8221</v>
      </c>
      <c r="I1479">
        <v>5</v>
      </c>
      <c r="N1479" t="s">
        <v>8221</v>
      </c>
      <c r="O1479">
        <v>5</v>
      </c>
    </row>
    <row r="1480" spans="2:15" x14ac:dyDescent="0.25">
      <c r="B1480" t="s">
        <v>8219</v>
      </c>
      <c r="C1480">
        <v>55</v>
      </c>
      <c r="H1480" t="s">
        <v>8221</v>
      </c>
      <c r="I1480">
        <v>0</v>
      </c>
      <c r="N1480" t="s">
        <v>8221</v>
      </c>
      <c r="O1480">
        <v>0</v>
      </c>
    </row>
    <row r="1481" spans="2:15" x14ac:dyDescent="0.25">
      <c r="B1481" t="s">
        <v>8219</v>
      </c>
      <c r="C1481">
        <v>32</v>
      </c>
      <c r="H1481" t="s">
        <v>8221</v>
      </c>
      <c r="I1481">
        <v>3</v>
      </c>
      <c r="N1481" t="s">
        <v>8221</v>
      </c>
      <c r="O1481">
        <v>3</v>
      </c>
    </row>
    <row r="1482" spans="2:15" x14ac:dyDescent="0.25">
      <c r="B1482" t="s">
        <v>8219</v>
      </c>
      <c r="C1482">
        <v>25</v>
      </c>
      <c r="H1482" t="s">
        <v>8221</v>
      </c>
      <c r="I1482">
        <v>9</v>
      </c>
      <c r="N1482" t="s">
        <v>8221</v>
      </c>
      <c r="O1482">
        <v>9</v>
      </c>
    </row>
    <row r="1483" spans="2:15" x14ac:dyDescent="0.25">
      <c r="B1483" t="s">
        <v>8219</v>
      </c>
      <c r="C1483">
        <v>33</v>
      </c>
      <c r="H1483" t="s">
        <v>8221</v>
      </c>
      <c r="I1483">
        <v>6</v>
      </c>
      <c r="N1483" t="s">
        <v>8221</v>
      </c>
      <c r="O1483">
        <v>6</v>
      </c>
    </row>
    <row r="1484" spans="2:15" x14ac:dyDescent="0.25">
      <c r="B1484" t="s">
        <v>8219</v>
      </c>
      <c r="C1484">
        <v>108</v>
      </c>
      <c r="H1484" t="s">
        <v>8221</v>
      </c>
      <c r="I1484">
        <v>4</v>
      </c>
      <c r="N1484" t="s">
        <v>8221</v>
      </c>
      <c r="O1484">
        <v>4</v>
      </c>
    </row>
    <row r="1485" spans="2:15" x14ac:dyDescent="0.25">
      <c r="B1485" t="s">
        <v>8219</v>
      </c>
      <c r="C1485">
        <v>20</v>
      </c>
      <c r="H1485" t="s">
        <v>8221</v>
      </c>
      <c r="I1485">
        <v>1</v>
      </c>
      <c r="N1485" t="s">
        <v>8221</v>
      </c>
      <c r="O1485">
        <v>1</v>
      </c>
    </row>
    <row r="1486" spans="2:15" x14ac:dyDescent="0.25">
      <c r="B1486" t="s">
        <v>8219</v>
      </c>
      <c r="C1486">
        <v>98</v>
      </c>
      <c r="H1486" t="s">
        <v>8221</v>
      </c>
      <c r="I1486">
        <v>17</v>
      </c>
      <c r="N1486" t="s">
        <v>8221</v>
      </c>
      <c r="O1486">
        <v>17</v>
      </c>
    </row>
    <row r="1487" spans="2:15" x14ac:dyDescent="0.25">
      <c r="B1487" t="s">
        <v>8219</v>
      </c>
      <c r="C1487">
        <v>196</v>
      </c>
      <c r="H1487" t="s">
        <v>8221</v>
      </c>
      <c r="I1487">
        <v>1</v>
      </c>
      <c r="N1487" t="s">
        <v>8221</v>
      </c>
      <c r="O1487">
        <v>1</v>
      </c>
    </row>
    <row r="1488" spans="2:15" x14ac:dyDescent="0.25">
      <c r="B1488" t="s">
        <v>8219</v>
      </c>
      <c r="C1488">
        <v>39</v>
      </c>
      <c r="H1488" t="s">
        <v>8221</v>
      </c>
      <c r="I1488">
        <v>13</v>
      </c>
      <c r="N1488" t="s">
        <v>8221</v>
      </c>
      <c r="O1488">
        <v>13</v>
      </c>
    </row>
    <row r="1489" spans="2:15" x14ac:dyDescent="0.25">
      <c r="B1489" t="s">
        <v>8219</v>
      </c>
      <c r="C1489">
        <v>128</v>
      </c>
      <c r="H1489" t="s">
        <v>8221</v>
      </c>
      <c r="I1489">
        <v>6</v>
      </c>
      <c r="N1489" t="s">
        <v>8221</v>
      </c>
      <c r="O1489">
        <v>6</v>
      </c>
    </row>
    <row r="1490" spans="2:15" x14ac:dyDescent="0.25">
      <c r="B1490" t="s">
        <v>8219</v>
      </c>
      <c r="C1490">
        <v>71</v>
      </c>
      <c r="H1490" t="s">
        <v>8221</v>
      </c>
      <c r="I1490">
        <v>0</v>
      </c>
      <c r="N1490" t="s">
        <v>8221</v>
      </c>
      <c r="O1490">
        <v>0</v>
      </c>
    </row>
    <row r="1491" spans="2:15" x14ac:dyDescent="0.25">
      <c r="B1491" t="s">
        <v>8219</v>
      </c>
      <c r="C1491">
        <v>47</v>
      </c>
      <c r="H1491" t="s">
        <v>8221</v>
      </c>
      <c r="I1491">
        <v>2</v>
      </c>
      <c r="N1491" t="s">
        <v>8221</v>
      </c>
      <c r="O1491">
        <v>2</v>
      </c>
    </row>
    <row r="1492" spans="2:15" x14ac:dyDescent="0.25">
      <c r="B1492" t="s">
        <v>8219</v>
      </c>
      <c r="C1492">
        <v>17</v>
      </c>
      <c r="H1492" t="s">
        <v>8221</v>
      </c>
      <c r="I1492">
        <v>2</v>
      </c>
      <c r="N1492" t="s">
        <v>8221</v>
      </c>
      <c r="O1492">
        <v>2</v>
      </c>
    </row>
    <row r="1493" spans="2:15" x14ac:dyDescent="0.25">
      <c r="B1493" t="s">
        <v>8219</v>
      </c>
      <c r="C1493">
        <v>91</v>
      </c>
      <c r="H1493" t="s">
        <v>8221</v>
      </c>
      <c r="I1493">
        <v>21</v>
      </c>
      <c r="N1493" t="s">
        <v>8221</v>
      </c>
      <c r="O1493">
        <v>21</v>
      </c>
    </row>
    <row r="1494" spans="2:15" x14ac:dyDescent="0.25">
      <c r="B1494" t="s">
        <v>8219</v>
      </c>
      <c r="C1494">
        <v>43</v>
      </c>
      <c r="H1494" t="s">
        <v>8221</v>
      </c>
      <c r="I1494">
        <v>13</v>
      </c>
      <c r="N1494" t="s">
        <v>8221</v>
      </c>
      <c r="O1494">
        <v>13</v>
      </c>
    </row>
    <row r="1495" spans="2:15" x14ac:dyDescent="0.25">
      <c r="B1495" t="s">
        <v>8219</v>
      </c>
      <c r="C1495">
        <v>17</v>
      </c>
      <c r="H1495" t="s">
        <v>8221</v>
      </c>
      <c r="I1495">
        <v>0</v>
      </c>
      <c r="N1495" t="s">
        <v>8221</v>
      </c>
      <c r="O1495">
        <v>0</v>
      </c>
    </row>
    <row r="1496" spans="2:15" x14ac:dyDescent="0.25">
      <c r="B1496" t="s">
        <v>8219</v>
      </c>
      <c r="C1496">
        <v>33</v>
      </c>
      <c r="H1496" t="s">
        <v>8221</v>
      </c>
      <c r="I1496">
        <v>6</v>
      </c>
      <c r="N1496" t="s">
        <v>8221</v>
      </c>
      <c r="O1496">
        <v>6</v>
      </c>
    </row>
    <row r="1497" spans="2:15" x14ac:dyDescent="0.25">
      <c r="B1497" t="s">
        <v>8219</v>
      </c>
      <c r="C1497">
        <v>87</v>
      </c>
      <c r="H1497" t="s">
        <v>8221</v>
      </c>
      <c r="I1497">
        <v>0</v>
      </c>
      <c r="N1497" t="s">
        <v>8221</v>
      </c>
      <c r="O1497">
        <v>0</v>
      </c>
    </row>
    <row r="1498" spans="2:15" x14ac:dyDescent="0.25">
      <c r="B1498" t="s">
        <v>8219</v>
      </c>
      <c r="C1498">
        <v>113</v>
      </c>
      <c r="H1498" t="s">
        <v>8221</v>
      </c>
      <c r="I1498">
        <v>1</v>
      </c>
      <c r="N1498" t="s">
        <v>8221</v>
      </c>
      <c r="O1498">
        <v>1</v>
      </c>
    </row>
    <row r="1499" spans="2:15" x14ac:dyDescent="0.25">
      <c r="B1499" t="s">
        <v>8219</v>
      </c>
      <c r="C1499">
        <v>14</v>
      </c>
      <c r="H1499" t="s">
        <v>8221</v>
      </c>
      <c r="I1499">
        <v>0</v>
      </c>
      <c r="N1499" t="s">
        <v>8221</v>
      </c>
      <c r="O1499">
        <v>0</v>
      </c>
    </row>
    <row r="1500" spans="2:15" x14ac:dyDescent="0.25">
      <c r="B1500" t="s">
        <v>8219</v>
      </c>
      <c r="C1500">
        <v>30</v>
      </c>
      <c r="H1500" t="s">
        <v>8221</v>
      </c>
      <c r="I1500">
        <v>12</v>
      </c>
      <c r="N1500" t="s">
        <v>8221</v>
      </c>
      <c r="O1500">
        <v>12</v>
      </c>
    </row>
    <row r="1501" spans="2:15" x14ac:dyDescent="0.25">
      <c r="B1501" t="s">
        <v>8219</v>
      </c>
      <c r="C1501">
        <v>16</v>
      </c>
      <c r="H1501" t="s">
        <v>8221</v>
      </c>
      <c r="I1501">
        <v>2</v>
      </c>
      <c r="N1501" t="s">
        <v>8221</v>
      </c>
      <c r="O1501">
        <v>2</v>
      </c>
    </row>
    <row r="1502" spans="2:15" x14ac:dyDescent="0.25">
      <c r="B1502" t="s">
        <v>8219</v>
      </c>
      <c r="C1502">
        <v>46</v>
      </c>
      <c r="H1502" t="s">
        <v>8221</v>
      </c>
      <c r="I1502">
        <v>6</v>
      </c>
      <c r="N1502" t="s">
        <v>8221</v>
      </c>
      <c r="O1502">
        <v>6</v>
      </c>
    </row>
    <row r="1503" spans="2:15" x14ac:dyDescent="0.25">
      <c r="B1503" t="s">
        <v>8219</v>
      </c>
      <c r="C1503">
        <v>24</v>
      </c>
      <c r="H1503" t="s">
        <v>8221</v>
      </c>
      <c r="I1503">
        <v>1</v>
      </c>
      <c r="N1503" t="s">
        <v>8221</v>
      </c>
      <c r="O1503">
        <v>1</v>
      </c>
    </row>
    <row r="1504" spans="2:15" x14ac:dyDescent="0.25">
      <c r="B1504" t="s">
        <v>8219</v>
      </c>
      <c r="C1504">
        <v>97</v>
      </c>
      <c r="H1504" t="s">
        <v>8221</v>
      </c>
      <c r="I1504">
        <v>1</v>
      </c>
      <c r="N1504" t="s">
        <v>8221</v>
      </c>
      <c r="O1504">
        <v>1</v>
      </c>
    </row>
    <row r="1505" spans="2:15" x14ac:dyDescent="0.25">
      <c r="B1505" t="s">
        <v>8219</v>
      </c>
      <c r="C1505">
        <v>59</v>
      </c>
      <c r="H1505" t="s">
        <v>8221</v>
      </c>
      <c r="I1505">
        <v>5</v>
      </c>
      <c r="N1505" t="s">
        <v>8221</v>
      </c>
      <c r="O1505">
        <v>5</v>
      </c>
    </row>
    <row r="1506" spans="2:15" x14ac:dyDescent="0.25">
      <c r="B1506" t="s">
        <v>8219</v>
      </c>
      <c r="C1506">
        <v>1095</v>
      </c>
      <c r="H1506" t="s">
        <v>8221</v>
      </c>
      <c r="I1506">
        <v>0</v>
      </c>
      <c r="N1506" t="s">
        <v>8221</v>
      </c>
      <c r="O1506">
        <v>0</v>
      </c>
    </row>
    <row r="1507" spans="2:15" x14ac:dyDescent="0.25">
      <c r="B1507" t="s">
        <v>8219</v>
      </c>
      <c r="C1507">
        <v>218</v>
      </c>
      <c r="H1507" t="s">
        <v>8221</v>
      </c>
      <c r="I1507">
        <v>3</v>
      </c>
      <c r="N1507" t="s">
        <v>8221</v>
      </c>
      <c r="O1507">
        <v>3</v>
      </c>
    </row>
    <row r="1508" spans="2:15" x14ac:dyDescent="0.25">
      <c r="B1508" t="s">
        <v>8219</v>
      </c>
      <c r="C1508">
        <v>111</v>
      </c>
      <c r="H1508" t="s">
        <v>8221</v>
      </c>
      <c r="I1508">
        <v>8</v>
      </c>
      <c r="N1508" t="s">
        <v>8221</v>
      </c>
      <c r="O1508">
        <v>8</v>
      </c>
    </row>
    <row r="1509" spans="2:15" x14ac:dyDescent="0.25">
      <c r="B1509" t="s">
        <v>8219</v>
      </c>
      <c r="C1509">
        <v>56</v>
      </c>
      <c r="H1509" t="s">
        <v>8221</v>
      </c>
      <c r="I1509">
        <v>3</v>
      </c>
      <c r="N1509" t="s">
        <v>8221</v>
      </c>
      <c r="O1509">
        <v>3</v>
      </c>
    </row>
    <row r="1510" spans="2:15" x14ac:dyDescent="0.25">
      <c r="B1510" t="s">
        <v>8219</v>
      </c>
      <c r="C1510">
        <v>265</v>
      </c>
      <c r="H1510" t="s">
        <v>8221</v>
      </c>
      <c r="I1510">
        <v>8</v>
      </c>
      <c r="N1510" t="s">
        <v>8221</v>
      </c>
      <c r="O1510">
        <v>8</v>
      </c>
    </row>
    <row r="1511" spans="2:15" x14ac:dyDescent="0.25">
      <c r="B1511" t="s">
        <v>8219</v>
      </c>
      <c r="C1511">
        <v>28</v>
      </c>
      <c r="H1511" t="s">
        <v>8221</v>
      </c>
      <c r="I1511">
        <v>1</v>
      </c>
      <c r="N1511" t="s">
        <v>8221</v>
      </c>
      <c r="O1511">
        <v>1</v>
      </c>
    </row>
    <row r="1512" spans="2:15" x14ac:dyDescent="0.25">
      <c r="B1512" t="s">
        <v>8219</v>
      </c>
      <c r="C1512">
        <v>364</v>
      </c>
      <c r="H1512" t="s">
        <v>8221</v>
      </c>
      <c r="I1512">
        <v>4</v>
      </c>
      <c r="N1512" t="s">
        <v>8221</v>
      </c>
      <c r="O1512">
        <v>4</v>
      </c>
    </row>
    <row r="1513" spans="2:15" x14ac:dyDescent="0.25">
      <c r="B1513" t="s">
        <v>8219</v>
      </c>
      <c r="C1513">
        <v>27</v>
      </c>
      <c r="H1513" t="s">
        <v>8221</v>
      </c>
      <c r="I1513">
        <v>8</v>
      </c>
      <c r="N1513" t="s">
        <v>8221</v>
      </c>
      <c r="O1513">
        <v>8</v>
      </c>
    </row>
    <row r="1514" spans="2:15" x14ac:dyDescent="0.25">
      <c r="B1514" t="s">
        <v>8219</v>
      </c>
      <c r="C1514">
        <v>93</v>
      </c>
      <c r="H1514" t="s">
        <v>8221</v>
      </c>
      <c r="I1514">
        <v>1</v>
      </c>
      <c r="N1514" t="s">
        <v>8221</v>
      </c>
      <c r="O1514">
        <v>1</v>
      </c>
    </row>
    <row r="1515" spans="2:15" x14ac:dyDescent="0.25">
      <c r="B1515" t="s">
        <v>8219</v>
      </c>
      <c r="C1515">
        <v>64</v>
      </c>
      <c r="H1515" t="s">
        <v>8221</v>
      </c>
      <c r="I1515">
        <v>5</v>
      </c>
      <c r="N1515" t="s">
        <v>8221</v>
      </c>
      <c r="O1515">
        <v>5</v>
      </c>
    </row>
    <row r="1516" spans="2:15" x14ac:dyDescent="0.25">
      <c r="B1516" t="s">
        <v>8219</v>
      </c>
      <c r="C1516">
        <v>22</v>
      </c>
      <c r="H1516" t="s">
        <v>8221</v>
      </c>
      <c r="I1516">
        <v>0</v>
      </c>
      <c r="N1516" t="s">
        <v>8221</v>
      </c>
      <c r="O1516">
        <v>0</v>
      </c>
    </row>
    <row r="1517" spans="2:15" x14ac:dyDescent="0.25">
      <c r="B1517" t="s">
        <v>8219</v>
      </c>
      <c r="C1517">
        <v>59</v>
      </c>
      <c r="H1517" t="s">
        <v>8221</v>
      </c>
      <c r="I1517">
        <v>0</v>
      </c>
      <c r="N1517" t="s">
        <v>8221</v>
      </c>
      <c r="O1517">
        <v>0</v>
      </c>
    </row>
    <row r="1518" spans="2:15" x14ac:dyDescent="0.25">
      <c r="B1518" t="s">
        <v>8219</v>
      </c>
      <c r="C1518">
        <v>249</v>
      </c>
      <c r="H1518" t="s">
        <v>8221</v>
      </c>
      <c r="I1518">
        <v>1</v>
      </c>
      <c r="N1518" t="s">
        <v>8221</v>
      </c>
      <c r="O1518">
        <v>1</v>
      </c>
    </row>
    <row r="1519" spans="2:15" x14ac:dyDescent="0.25">
      <c r="B1519" t="s">
        <v>8219</v>
      </c>
      <c r="C1519">
        <v>392</v>
      </c>
      <c r="H1519" t="s">
        <v>8221</v>
      </c>
      <c r="I1519">
        <v>0</v>
      </c>
      <c r="N1519" t="s">
        <v>8221</v>
      </c>
      <c r="O1519">
        <v>0</v>
      </c>
    </row>
    <row r="1520" spans="2:15" x14ac:dyDescent="0.25">
      <c r="B1520" t="s">
        <v>8219</v>
      </c>
      <c r="C1520">
        <v>115</v>
      </c>
      <c r="H1520" t="s">
        <v>8221</v>
      </c>
      <c r="I1520">
        <v>0</v>
      </c>
      <c r="N1520" t="s">
        <v>8221</v>
      </c>
      <c r="O1520">
        <v>0</v>
      </c>
    </row>
    <row r="1521" spans="2:15" x14ac:dyDescent="0.25">
      <c r="B1521" t="s">
        <v>8219</v>
      </c>
      <c r="C1521">
        <v>433</v>
      </c>
      <c r="H1521" t="s">
        <v>8221</v>
      </c>
      <c r="I1521">
        <v>6</v>
      </c>
      <c r="N1521" t="s">
        <v>8221</v>
      </c>
      <c r="O1521">
        <v>6</v>
      </c>
    </row>
    <row r="1522" spans="2:15" x14ac:dyDescent="0.25">
      <c r="B1522" t="s">
        <v>8219</v>
      </c>
      <c r="C1522">
        <v>20</v>
      </c>
      <c r="H1522" t="s">
        <v>8221</v>
      </c>
      <c r="I1522">
        <v>6</v>
      </c>
      <c r="N1522" t="s">
        <v>8221</v>
      </c>
      <c r="O1522">
        <v>6</v>
      </c>
    </row>
    <row r="1523" spans="2:15" x14ac:dyDescent="0.25">
      <c r="B1523" t="s">
        <v>8219</v>
      </c>
      <c r="C1523">
        <v>8</v>
      </c>
      <c r="H1523" t="s">
        <v>8221</v>
      </c>
      <c r="I1523">
        <v>14</v>
      </c>
      <c r="N1523" t="s">
        <v>8221</v>
      </c>
      <c r="O1523">
        <v>14</v>
      </c>
    </row>
    <row r="1524" spans="2:15" x14ac:dyDescent="0.25">
      <c r="B1524" t="s">
        <v>8219</v>
      </c>
      <c r="C1524">
        <v>175</v>
      </c>
      <c r="H1524" t="s">
        <v>8221</v>
      </c>
      <c r="I1524">
        <v>6</v>
      </c>
      <c r="N1524" t="s">
        <v>8221</v>
      </c>
      <c r="O1524">
        <v>6</v>
      </c>
    </row>
    <row r="1525" spans="2:15" x14ac:dyDescent="0.25">
      <c r="B1525" t="s">
        <v>8219</v>
      </c>
      <c r="C1525">
        <v>104</v>
      </c>
      <c r="H1525" t="s">
        <v>8221</v>
      </c>
      <c r="I1525">
        <v>33</v>
      </c>
      <c r="N1525" t="s">
        <v>8221</v>
      </c>
      <c r="O1525">
        <v>33</v>
      </c>
    </row>
    <row r="1526" spans="2:15" x14ac:dyDescent="0.25">
      <c r="B1526" t="s">
        <v>8219</v>
      </c>
      <c r="C1526">
        <v>17</v>
      </c>
      <c r="H1526" t="s">
        <v>8221</v>
      </c>
      <c r="I1526">
        <v>4</v>
      </c>
      <c r="N1526" t="s">
        <v>8221</v>
      </c>
      <c r="O1526">
        <v>4</v>
      </c>
    </row>
    <row r="1527" spans="2:15" x14ac:dyDescent="0.25">
      <c r="B1527" t="s">
        <v>8219</v>
      </c>
      <c r="C1527">
        <v>277</v>
      </c>
      <c r="H1527" t="s">
        <v>8221</v>
      </c>
      <c r="I1527">
        <v>1</v>
      </c>
      <c r="N1527" t="s">
        <v>8221</v>
      </c>
      <c r="O1527">
        <v>1</v>
      </c>
    </row>
    <row r="1528" spans="2:15" x14ac:dyDescent="0.25">
      <c r="B1528" t="s">
        <v>8219</v>
      </c>
      <c r="C1528">
        <v>118</v>
      </c>
      <c r="H1528" t="s">
        <v>8221</v>
      </c>
      <c r="I1528">
        <v>0</v>
      </c>
      <c r="N1528" t="s">
        <v>8221</v>
      </c>
      <c r="O1528">
        <v>0</v>
      </c>
    </row>
    <row r="1529" spans="2:15" x14ac:dyDescent="0.25">
      <c r="B1529" t="s">
        <v>8219</v>
      </c>
      <c r="C1529">
        <v>97</v>
      </c>
      <c r="H1529" t="s">
        <v>8221</v>
      </c>
      <c r="I1529">
        <v>6</v>
      </c>
      <c r="N1529" t="s">
        <v>8221</v>
      </c>
      <c r="O1529">
        <v>6</v>
      </c>
    </row>
    <row r="1530" spans="2:15" x14ac:dyDescent="0.25">
      <c r="B1530" t="s">
        <v>8219</v>
      </c>
      <c r="C1530">
        <v>20</v>
      </c>
      <c r="H1530" t="s">
        <v>8221</v>
      </c>
      <c r="I1530">
        <v>6</v>
      </c>
      <c r="N1530" t="s">
        <v>8221</v>
      </c>
      <c r="O1530">
        <v>6</v>
      </c>
    </row>
    <row r="1531" spans="2:15" x14ac:dyDescent="0.25">
      <c r="B1531" t="s">
        <v>8219</v>
      </c>
      <c r="C1531">
        <v>26</v>
      </c>
      <c r="H1531" t="s">
        <v>8221</v>
      </c>
      <c r="I1531">
        <v>1</v>
      </c>
      <c r="N1531" t="s">
        <v>8221</v>
      </c>
      <c r="O1531">
        <v>1</v>
      </c>
    </row>
    <row r="1532" spans="2:15" x14ac:dyDescent="0.25">
      <c r="B1532" t="s">
        <v>8219</v>
      </c>
      <c r="C1532">
        <v>128</v>
      </c>
      <c r="H1532" t="s">
        <v>8221</v>
      </c>
      <c r="I1532">
        <v>3</v>
      </c>
      <c r="N1532" t="s">
        <v>8221</v>
      </c>
      <c r="O1532">
        <v>3</v>
      </c>
    </row>
    <row r="1533" spans="2:15" x14ac:dyDescent="0.25">
      <c r="B1533" t="s">
        <v>8219</v>
      </c>
      <c r="C1533">
        <v>15</v>
      </c>
      <c r="N1533" t="s">
        <v>8220</v>
      </c>
      <c r="O1533">
        <v>1</v>
      </c>
    </row>
    <row r="1534" spans="2:15" x14ac:dyDescent="0.25">
      <c r="B1534" t="s">
        <v>8219</v>
      </c>
      <c r="C1534">
        <v>25</v>
      </c>
      <c r="N1534" t="s">
        <v>8220</v>
      </c>
      <c r="O1534">
        <v>1</v>
      </c>
    </row>
    <row r="1535" spans="2:15" x14ac:dyDescent="0.25">
      <c r="B1535" t="s">
        <v>8219</v>
      </c>
      <c r="C1535">
        <v>55</v>
      </c>
      <c r="N1535" t="s">
        <v>8220</v>
      </c>
      <c r="O1535">
        <v>0</v>
      </c>
    </row>
    <row r="1536" spans="2:15" x14ac:dyDescent="0.25">
      <c r="B1536" t="s">
        <v>8219</v>
      </c>
      <c r="C1536">
        <v>107</v>
      </c>
      <c r="N1536" t="s">
        <v>8220</v>
      </c>
      <c r="O1536">
        <v>6</v>
      </c>
    </row>
    <row r="1537" spans="2:15" x14ac:dyDescent="0.25">
      <c r="B1537" t="s">
        <v>8219</v>
      </c>
      <c r="C1537">
        <v>557</v>
      </c>
      <c r="N1537" t="s">
        <v>8220</v>
      </c>
      <c r="O1537">
        <v>0</v>
      </c>
    </row>
    <row r="1538" spans="2:15" x14ac:dyDescent="0.25">
      <c r="B1538" t="s">
        <v>8219</v>
      </c>
      <c r="C1538">
        <v>40</v>
      </c>
      <c r="N1538" t="s">
        <v>8220</v>
      </c>
      <c r="O1538">
        <v>6</v>
      </c>
    </row>
    <row r="1539" spans="2:15" x14ac:dyDescent="0.25">
      <c r="B1539" t="s">
        <v>8219</v>
      </c>
      <c r="C1539">
        <v>36</v>
      </c>
      <c r="N1539" t="s">
        <v>8220</v>
      </c>
      <c r="O1539">
        <v>13</v>
      </c>
    </row>
    <row r="1540" spans="2:15" x14ac:dyDescent="0.25">
      <c r="B1540" t="s">
        <v>8219</v>
      </c>
      <c r="C1540">
        <v>159</v>
      </c>
      <c r="N1540" t="s">
        <v>8220</v>
      </c>
      <c r="O1540">
        <v>4</v>
      </c>
    </row>
    <row r="1541" spans="2:15" x14ac:dyDescent="0.25">
      <c r="B1541" t="s">
        <v>8219</v>
      </c>
      <c r="C1541">
        <v>41</v>
      </c>
      <c r="N1541" t="s">
        <v>8220</v>
      </c>
      <c r="O1541">
        <v>6</v>
      </c>
    </row>
    <row r="1542" spans="2:15" x14ac:dyDescent="0.25">
      <c r="B1542" t="s">
        <v>8219</v>
      </c>
      <c r="C1542">
        <v>226</v>
      </c>
      <c r="N1542" t="s">
        <v>8220</v>
      </c>
      <c r="O1542">
        <v>0</v>
      </c>
    </row>
    <row r="1543" spans="2:15" x14ac:dyDescent="0.25">
      <c r="B1543" t="s">
        <v>8219</v>
      </c>
      <c r="C1543">
        <v>30</v>
      </c>
      <c r="N1543" t="s">
        <v>8220</v>
      </c>
      <c r="O1543">
        <v>0</v>
      </c>
    </row>
    <row r="1544" spans="2:15" x14ac:dyDescent="0.25">
      <c r="B1544" t="s">
        <v>8219</v>
      </c>
      <c r="C1544">
        <v>103</v>
      </c>
      <c r="N1544" t="s">
        <v>8220</v>
      </c>
      <c r="O1544">
        <v>0</v>
      </c>
    </row>
    <row r="1545" spans="2:15" x14ac:dyDescent="0.25">
      <c r="B1545" t="s">
        <v>8219</v>
      </c>
      <c r="C1545">
        <v>62</v>
      </c>
      <c r="N1545" t="s">
        <v>8220</v>
      </c>
      <c r="O1545">
        <v>81</v>
      </c>
    </row>
    <row r="1546" spans="2:15" x14ac:dyDescent="0.25">
      <c r="B1546" t="s">
        <v>8219</v>
      </c>
      <c r="C1546">
        <v>6</v>
      </c>
      <c r="N1546" t="s">
        <v>8220</v>
      </c>
      <c r="O1546">
        <v>0</v>
      </c>
    </row>
    <row r="1547" spans="2:15" x14ac:dyDescent="0.25">
      <c r="B1547" t="s">
        <v>8219</v>
      </c>
      <c r="C1547">
        <v>182</v>
      </c>
      <c r="N1547" t="s">
        <v>8220</v>
      </c>
      <c r="O1547">
        <v>0</v>
      </c>
    </row>
    <row r="1548" spans="2:15" x14ac:dyDescent="0.25">
      <c r="B1548" t="s">
        <v>8219</v>
      </c>
      <c r="C1548">
        <v>145</v>
      </c>
      <c r="N1548" t="s">
        <v>8220</v>
      </c>
      <c r="O1548">
        <v>5</v>
      </c>
    </row>
    <row r="1549" spans="2:15" x14ac:dyDescent="0.25">
      <c r="B1549" t="s">
        <v>8219</v>
      </c>
      <c r="C1549">
        <v>25</v>
      </c>
      <c r="N1549" t="s">
        <v>8220</v>
      </c>
      <c r="O1549">
        <v>0</v>
      </c>
    </row>
    <row r="1550" spans="2:15" x14ac:dyDescent="0.25">
      <c r="B1550" t="s">
        <v>8219</v>
      </c>
      <c r="C1550">
        <v>320</v>
      </c>
      <c r="N1550" t="s">
        <v>8220</v>
      </c>
      <c r="O1550">
        <v>0</v>
      </c>
    </row>
    <row r="1551" spans="2:15" x14ac:dyDescent="0.25">
      <c r="B1551" t="s">
        <v>8219</v>
      </c>
      <c r="C1551">
        <v>99</v>
      </c>
      <c r="N1551" t="s">
        <v>8220</v>
      </c>
      <c r="O1551">
        <v>58</v>
      </c>
    </row>
    <row r="1552" spans="2:15" x14ac:dyDescent="0.25">
      <c r="B1552" t="s">
        <v>8219</v>
      </c>
      <c r="C1552">
        <v>348</v>
      </c>
      <c r="N1552" t="s">
        <v>8220</v>
      </c>
      <c r="O1552">
        <v>1</v>
      </c>
    </row>
    <row r="1553" spans="2:15" x14ac:dyDescent="0.25">
      <c r="B1553" t="s">
        <v>8219</v>
      </c>
      <c r="C1553">
        <v>41</v>
      </c>
      <c r="N1553" t="s">
        <v>8220</v>
      </c>
      <c r="O1553">
        <v>0</v>
      </c>
    </row>
    <row r="1554" spans="2:15" x14ac:dyDescent="0.25">
      <c r="B1554" t="s">
        <v>8219</v>
      </c>
      <c r="C1554">
        <v>29</v>
      </c>
      <c r="N1554" t="s">
        <v>8220</v>
      </c>
      <c r="O1554">
        <v>28</v>
      </c>
    </row>
    <row r="1555" spans="2:15" x14ac:dyDescent="0.25">
      <c r="B1555" t="s">
        <v>8219</v>
      </c>
      <c r="C1555">
        <v>25</v>
      </c>
      <c r="N1555" t="s">
        <v>8220</v>
      </c>
      <c r="O1555">
        <v>1</v>
      </c>
    </row>
    <row r="1556" spans="2:15" x14ac:dyDescent="0.25">
      <c r="B1556" t="s">
        <v>8219</v>
      </c>
      <c r="C1556">
        <v>23</v>
      </c>
      <c r="N1556" t="s">
        <v>8220</v>
      </c>
      <c r="O1556">
        <v>0</v>
      </c>
    </row>
    <row r="1557" spans="2:15" x14ac:dyDescent="0.25">
      <c r="B1557" t="s">
        <v>8219</v>
      </c>
      <c r="C1557">
        <v>1260</v>
      </c>
      <c r="N1557" t="s">
        <v>8220</v>
      </c>
      <c r="O1557">
        <v>37</v>
      </c>
    </row>
    <row r="1558" spans="2:15" x14ac:dyDescent="0.25">
      <c r="B1558" t="s">
        <v>8219</v>
      </c>
      <c r="C1558">
        <v>307</v>
      </c>
      <c r="N1558" t="s">
        <v>8220</v>
      </c>
      <c r="O1558">
        <v>9</v>
      </c>
    </row>
    <row r="1559" spans="2:15" x14ac:dyDescent="0.25">
      <c r="B1559" t="s">
        <v>8219</v>
      </c>
      <c r="C1559">
        <v>329</v>
      </c>
      <c r="N1559" t="s">
        <v>8220</v>
      </c>
      <c r="O1559">
        <v>3</v>
      </c>
    </row>
    <row r="1560" spans="2:15" x14ac:dyDescent="0.25">
      <c r="B1560" t="s">
        <v>8219</v>
      </c>
      <c r="C1560">
        <v>32</v>
      </c>
      <c r="N1560" t="s">
        <v>8220</v>
      </c>
      <c r="O1560">
        <v>0</v>
      </c>
    </row>
    <row r="1561" spans="2:15" x14ac:dyDescent="0.25">
      <c r="B1561" t="s">
        <v>8219</v>
      </c>
      <c r="C1561">
        <v>27</v>
      </c>
      <c r="N1561" t="s">
        <v>8220</v>
      </c>
      <c r="O1561">
        <v>2</v>
      </c>
    </row>
    <row r="1562" spans="2:15" x14ac:dyDescent="0.25">
      <c r="B1562" t="s">
        <v>8219</v>
      </c>
      <c r="C1562">
        <v>236</v>
      </c>
      <c r="N1562" t="s">
        <v>8220</v>
      </c>
      <c r="O1562">
        <v>6</v>
      </c>
    </row>
    <row r="1563" spans="2:15" x14ac:dyDescent="0.25">
      <c r="B1563" t="s">
        <v>8219</v>
      </c>
      <c r="C1563">
        <v>42</v>
      </c>
      <c r="N1563" t="s">
        <v>8220</v>
      </c>
      <c r="O1563">
        <v>67</v>
      </c>
    </row>
    <row r="1564" spans="2:15" x14ac:dyDescent="0.25">
      <c r="B1564" t="s">
        <v>8219</v>
      </c>
      <c r="C1564">
        <v>95</v>
      </c>
      <c r="N1564" t="s">
        <v>8220</v>
      </c>
      <c r="O1564">
        <v>5</v>
      </c>
    </row>
    <row r="1565" spans="2:15" x14ac:dyDescent="0.25">
      <c r="B1565" t="s">
        <v>8219</v>
      </c>
      <c r="C1565">
        <v>37</v>
      </c>
      <c r="N1565" t="s">
        <v>8220</v>
      </c>
      <c r="O1565">
        <v>2</v>
      </c>
    </row>
    <row r="1566" spans="2:15" x14ac:dyDescent="0.25">
      <c r="B1566" t="s">
        <v>8219</v>
      </c>
      <c r="C1566">
        <v>128</v>
      </c>
      <c r="N1566" t="s">
        <v>8220</v>
      </c>
      <c r="O1566">
        <v>10</v>
      </c>
    </row>
    <row r="1567" spans="2:15" x14ac:dyDescent="0.25">
      <c r="B1567" t="s">
        <v>8219</v>
      </c>
      <c r="C1567">
        <v>156</v>
      </c>
      <c r="N1567" t="s">
        <v>8220</v>
      </c>
      <c r="O1567">
        <v>3</v>
      </c>
    </row>
    <row r="1568" spans="2:15" x14ac:dyDescent="0.25">
      <c r="B1568" t="s">
        <v>8219</v>
      </c>
      <c r="C1568">
        <v>64</v>
      </c>
      <c r="N1568" t="s">
        <v>8220</v>
      </c>
      <c r="O1568">
        <v>4</v>
      </c>
    </row>
    <row r="1569" spans="2:15" x14ac:dyDescent="0.25">
      <c r="B1569" t="s">
        <v>8219</v>
      </c>
      <c r="C1569">
        <v>58</v>
      </c>
      <c r="N1569" t="s">
        <v>8220</v>
      </c>
      <c r="O1569">
        <v>15</v>
      </c>
    </row>
    <row r="1570" spans="2:15" x14ac:dyDescent="0.25">
      <c r="B1570" t="s">
        <v>8219</v>
      </c>
      <c r="C1570">
        <v>20</v>
      </c>
      <c r="N1570" t="s">
        <v>8220</v>
      </c>
      <c r="O1570">
        <v>2</v>
      </c>
    </row>
    <row r="1571" spans="2:15" x14ac:dyDescent="0.25">
      <c r="B1571" t="s">
        <v>8219</v>
      </c>
      <c r="C1571">
        <v>47</v>
      </c>
      <c r="N1571" t="s">
        <v>8220</v>
      </c>
      <c r="O1571">
        <v>0</v>
      </c>
    </row>
    <row r="1572" spans="2:15" x14ac:dyDescent="0.25">
      <c r="B1572" t="s">
        <v>8219</v>
      </c>
      <c r="C1572">
        <v>54</v>
      </c>
      <c r="N1572" t="s">
        <v>8220</v>
      </c>
      <c r="O1572">
        <v>1</v>
      </c>
    </row>
    <row r="1573" spans="2:15" x14ac:dyDescent="0.25">
      <c r="B1573" t="s">
        <v>8219</v>
      </c>
      <c r="C1573">
        <v>9</v>
      </c>
      <c r="N1573" t="s">
        <v>8220</v>
      </c>
      <c r="O1573">
        <v>1</v>
      </c>
    </row>
    <row r="1574" spans="2:15" x14ac:dyDescent="0.25">
      <c r="B1574" t="s">
        <v>8219</v>
      </c>
      <c r="C1574">
        <v>213</v>
      </c>
      <c r="N1574" t="s">
        <v>8220</v>
      </c>
      <c r="O1574">
        <v>6</v>
      </c>
    </row>
    <row r="1575" spans="2:15" x14ac:dyDescent="0.25">
      <c r="B1575" t="s">
        <v>8219</v>
      </c>
      <c r="C1575">
        <v>57</v>
      </c>
      <c r="N1575" t="s">
        <v>8220</v>
      </c>
      <c r="O1575">
        <v>0</v>
      </c>
    </row>
    <row r="1576" spans="2:15" x14ac:dyDescent="0.25">
      <c r="B1576" t="s">
        <v>8219</v>
      </c>
      <c r="C1576">
        <v>25</v>
      </c>
      <c r="N1576" t="s">
        <v>8220</v>
      </c>
      <c r="O1576">
        <v>13</v>
      </c>
    </row>
    <row r="1577" spans="2:15" x14ac:dyDescent="0.25">
      <c r="B1577" t="s">
        <v>8219</v>
      </c>
      <c r="C1577">
        <v>104</v>
      </c>
      <c r="N1577" t="s">
        <v>8220</v>
      </c>
      <c r="O1577">
        <v>0</v>
      </c>
    </row>
    <row r="1578" spans="2:15" x14ac:dyDescent="0.25">
      <c r="B1578" t="s">
        <v>8219</v>
      </c>
      <c r="C1578">
        <v>34</v>
      </c>
      <c r="N1578" t="s">
        <v>8220</v>
      </c>
      <c r="O1578">
        <v>8</v>
      </c>
    </row>
    <row r="1579" spans="2:15" x14ac:dyDescent="0.25">
      <c r="B1579" t="s">
        <v>8219</v>
      </c>
      <c r="C1579">
        <v>67</v>
      </c>
      <c r="N1579" t="s">
        <v>8220</v>
      </c>
      <c r="O1579">
        <v>1</v>
      </c>
    </row>
    <row r="1580" spans="2:15" x14ac:dyDescent="0.25">
      <c r="B1580" t="s">
        <v>8219</v>
      </c>
      <c r="C1580">
        <v>241</v>
      </c>
      <c r="N1580" t="s">
        <v>8220</v>
      </c>
      <c r="O1580">
        <v>0</v>
      </c>
    </row>
    <row r="1581" spans="2:15" x14ac:dyDescent="0.25">
      <c r="B1581" t="s">
        <v>8219</v>
      </c>
      <c r="C1581">
        <v>123</v>
      </c>
      <c r="N1581" t="s">
        <v>8220</v>
      </c>
      <c r="O1581">
        <v>5</v>
      </c>
    </row>
    <row r="1582" spans="2:15" x14ac:dyDescent="0.25">
      <c r="B1582" t="s">
        <v>8219</v>
      </c>
      <c r="C1582">
        <v>302</v>
      </c>
      <c r="N1582" t="s">
        <v>8220</v>
      </c>
      <c r="O1582">
        <v>1</v>
      </c>
    </row>
    <row r="1583" spans="2:15" x14ac:dyDescent="0.25">
      <c r="B1583" t="s">
        <v>8219</v>
      </c>
      <c r="C1583">
        <v>89</v>
      </c>
      <c r="N1583" t="s">
        <v>8220</v>
      </c>
      <c r="O1583">
        <v>0</v>
      </c>
    </row>
    <row r="1584" spans="2:15" x14ac:dyDescent="0.25">
      <c r="B1584" t="s">
        <v>8219</v>
      </c>
      <c r="C1584">
        <v>41</v>
      </c>
      <c r="N1584" t="s">
        <v>8220</v>
      </c>
      <c r="O1584">
        <v>0</v>
      </c>
    </row>
    <row r="1585" spans="2:15" x14ac:dyDescent="0.25">
      <c r="B1585" t="s">
        <v>8219</v>
      </c>
      <c r="C1585">
        <v>69</v>
      </c>
      <c r="N1585" t="s">
        <v>8220</v>
      </c>
      <c r="O1585">
        <v>0</v>
      </c>
    </row>
    <row r="1586" spans="2:15" x14ac:dyDescent="0.25">
      <c r="B1586" t="s">
        <v>8219</v>
      </c>
      <c r="C1586">
        <v>52</v>
      </c>
      <c r="N1586" t="s">
        <v>8220</v>
      </c>
      <c r="O1586">
        <v>121</v>
      </c>
    </row>
    <row r="1587" spans="2:15" x14ac:dyDescent="0.25">
      <c r="B1587" t="s">
        <v>8219</v>
      </c>
      <c r="C1587">
        <v>57</v>
      </c>
      <c r="N1587" t="s">
        <v>8220</v>
      </c>
      <c r="O1587">
        <v>0</v>
      </c>
    </row>
    <row r="1588" spans="2:15" x14ac:dyDescent="0.25">
      <c r="B1588" t="s">
        <v>8219</v>
      </c>
      <c r="C1588">
        <v>74</v>
      </c>
      <c r="N1588" t="s">
        <v>8220</v>
      </c>
      <c r="O1588">
        <v>0</v>
      </c>
    </row>
    <row r="1589" spans="2:15" x14ac:dyDescent="0.25">
      <c r="B1589" t="s">
        <v>8219</v>
      </c>
      <c r="C1589">
        <v>63</v>
      </c>
      <c r="N1589" t="s">
        <v>8220</v>
      </c>
      <c r="O1589">
        <v>0</v>
      </c>
    </row>
    <row r="1590" spans="2:15" x14ac:dyDescent="0.25">
      <c r="B1590" t="s">
        <v>8219</v>
      </c>
      <c r="C1590">
        <v>72</v>
      </c>
      <c r="N1590" t="s">
        <v>8220</v>
      </c>
      <c r="O1590">
        <v>3</v>
      </c>
    </row>
    <row r="1591" spans="2:15" x14ac:dyDescent="0.25">
      <c r="B1591" t="s">
        <v>8219</v>
      </c>
      <c r="C1591">
        <v>71</v>
      </c>
      <c r="N1591" t="s">
        <v>8220</v>
      </c>
      <c r="O1591">
        <v>0</v>
      </c>
    </row>
    <row r="1592" spans="2:15" x14ac:dyDescent="0.25">
      <c r="B1592" t="s">
        <v>8219</v>
      </c>
      <c r="C1592">
        <v>21</v>
      </c>
      <c r="N1592" t="s">
        <v>8220</v>
      </c>
      <c r="O1592">
        <v>1</v>
      </c>
    </row>
    <row r="1593" spans="2:15" x14ac:dyDescent="0.25">
      <c r="B1593" t="s">
        <v>8219</v>
      </c>
      <c r="C1593">
        <v>930</v>
      </c>
      <c r="N1593" t="s">
        <v>8220</v>
      </c>
      <c r="O1593">
        <v>1</v>
      </c>
    </row>
    <row r="1594" spans="2:15" x14ac:dyDescent="0.25">
      <c r="B1594" t="s">
        <v>8219</v>
      </c>
      <c r="C1594">
        <v>55</v>
      </c>
      <c r="N1594" t="s">
        <v>8220</v>
      </c>
      <c r="O1594">
        <v>3</v>
      </c>
    </row>
    <row r="1595" spans="2:15" x14ac:dyDescent="0.25">
      <c r="B1595" t="s">
        <v>8219</v>
      </c>
      <c r="C1595">
        <v>61</v>
      </c>
      <c r="N1595" t="s">
        <v>8220</v>
      </c>
      <c r="O1595">
        <v>9</v>
      </c>
    </row>
    <row r="1596" spans="2:15" x14ac:dyDescent="0.25">
      <c r="B1596" t="s">
        <v>8219</v>
      </c>
      <c r="C1596">
        <v>82</v>
      </c>
      <c r="N1596" t="s">
        <v>8220</v>
      </c>
      <c r="O1596">
        <v>0</v>
      </c>
    </row>
    <row r="1597" spans="2:15" x14ac:dyDescent="0.25">
      <c r="B1597" t="s">
        <v>8219</v>
      </c>
      <c r="C1597">
        <v>71</v>
      </c>
      <c r="N1597" t="s">
        <v>8220</v>
      </c>
      <c r="O1597">
        <v>0</v>
      </c>
    </row>
    <row r="1598" spans="2:15" x14ac:dyDescent="0.25">
      <c r="B1598" t="s">
        <v>8219</v>
      </c>
      <c r="C1598">
        <v>117</v>
      </c>
      <c r="N1598" t="s">
        <v>8220</v>
      </c>
      <c r="O1598">
        <v>0</v>
      </c>
    </row>
    <row r="1599" spans="2:15" x14ac:dyDescent="0.25">
      <c r="B1599" t="s">
        <v>8219</v>
      </c>
      <c r="C1599">
        <v>29</v>
      </c>
      <c r="N1599" t="s">
        <v>8220</v>
      </c>
      <c r="O1599">
        <v>39</v>
      </c>
    </row>
    <row r="1600" spans="2:15" x14ac:dyDescent="0.25">
      <c r="B1600" t="s">
        <v>8219</v>
      </c>
      <c r="C1600">
        <v>74</v>
      </c>
      <c r="N1600" t="s">
        <v>8220</v>
      </c>
      <c r="O1600">
        <v>1</v>
      </c>
    </row>
    <row r="1601" spans="2:15" x14ac:dyDescent="0.25">
      <c r="B1601" t="s">
        <v>8219</v>
      </c>
      <c r="C1601">
        <v>23</v>
      </c>
      <c r="N1601" t="s">
        <v>8220</v>
      </c>
      <c r="O1601">
        <v>0</v>
      </c>
    </row>
    <row r="1602" spans="2:15" x14ac:dyDescent="0.25">
      <c r="B1602" t="s">
        <v>8219</v>
      </c>
      <c r="C1602">
        <v>60</v>
      </c>
      <c r="N1602" t="s">
        <v>8220</v>
      </c>
      <c r="O1602">
        <v>3</v>
      </c>
    </row>
    <row r="1603" spans="2:15" x14ac:dyDescent="0.25">
      <c r="B1603" t="s">
        <v>8219</v>
      </c>
      <c r="C1603">
        <v>55</v>
      </c>
      <c r="N1603" t="s">
        <v>8220</v>
      </c>
      <c r="O1603">
        <v>1</v>
      </c>
    </row>
    <row r="1604" spans="2:15" x14ac:dyDescent="0.25">
      <c r="B1604" t="s">
        <v>8219</v>
      </c>
      <c r="C1604">
        <v>51</v>
      </c>
      <c r="N1604" t="s">
        <v>8220</v>
      </c>
      <c r="O1604">
        <v>9</v>
      </c>
    </row>
    <row r="1605" spans="2:15" x14ac:dyDescent="0.25">
      <c r="B1605" t="s">
        <v>8219</v>
      </c>
      <c r="C1605">
        <v>78</v>
      </c>
      <c r="N1605" t="s">
        <v>8220</v>
      </c>
      <c r="O1605">
        <v>0</v>
      </c>
    </row>
    <row r="1606" spans="2:15" x14ac:dyDescent="0.25">
      <c r="B1606" t="s">
        <v>8219</v>
      </c>
      <c r="C1606">
        <v>62</v>
      </c>
      <c r="N1606" t="s">
        <v>8220</v>
      </c>
      <c r="O1606">
        <v>25</v>
      </c>
    </row>
    <row r="1607" spans="2:15" x14ac:dyDescent="0.25">
      <c r="B1607" t="s">
        <v>8219</v>
      </c>
      <c r="C1607">
        <v>45</v>
      </c>
      <c r="N1607" t="s">
        <v>8220</v>
      </c>
      <c r="O1607">
        <v>1</v>
      </c>
    </row>
    <row r="1608" spans="2:15" x14ac:dyDescent="0.25">
      <c r="B1608" t="s">
        <v>8219</v>
      </c>
      <c r="C1608">
        <v>15</v>
      </c>
      <c r="N1608" t="s">
        <v>8220</v>
      </c>
      <c r="O1608">
        <v>1</v>
      </c>
    </row>
    <row r="1609" spans="2:15" x14ac:dyDescent="0.25">
      <c r="B1609" t="s">
        <v>8219</v>
      </c>
      <c r="C1609">
        <v>151</v>
      </c>
      <c r="N1609" t="s">
        <v>8220</v>
      </c>
      <c r="O1609">
        <v>1</v>
      </c>
    </row>
    <row r="1610" spans="2:15" x14ac:dyDescent="0.25">
      <c r="B1610" t="s">
        <v>8219</v>
      </c>
      <c r="C1610">
        <v>68</v>
      </c>
      <c r="N1610" t="s">
        <v>8220</v>
      </c>
      <c r="O1610">
        <v>0</v>
      </c>
    </row>
    <row r="1611" spans="2:15" x14ac:dyDescent="0.25">
      <c r="B1611" t="s">
        <v>8219</v>
      </c>
      <c r="C1611">
        <v>46</v>
      </c>
      <c r="N1611" t="s">
        <v>8220</v>
      </c>
      <c r="O1611">
        <v>6</v>
      </c>
    </row>
    <row r="1612" spans="2:15" x14ac:dyDescent="0.25">
      <c r="B1612" t="s">
        <v>8219</v>
      </c>
      <c r="C1612">
        <v>24</v>
      </c>
      <c r="N1612" t="s">
        <v>8220</v>
      </c>
      <c r="O1612">
        <v>1</v>
      </c>
    </row>
    <row r="1613" spans="2:15" x14ac:dyDescent="0.25">
      <c r="B1613" t="s">
        <v>8219</v>
      </c>
      <c r="C1613">
        <v>70</v>
      </c>
      <c r="N1613" t="s">
        <v>8220</v>
      </c>
      <c r="O1613">
        <v>6</v>
      </c>
    </row>
    <row r="1614" spans="2:15" x14ac:dyDescent="0.25">
      <c r="B1614" t="s">
        <v>8219</v>
      </c>
      <c r="C1614">
        <v>244</v>
      </c>
      <c r="N1614" t="s">
        <v>8220</v>
      </c>
      <c r="O1614">
        <v>4</v>
      </c>
    </row>
    <row r="1615" spans="2:15" x14ac:dyDescent="0.25">
      <c r="B1615" t="s">
        <v>8219</v>
      </c>
      <c r="C1615">
        <v>82</v>
      </c>
      <c r="N1615" t="s">
        <v>8220</v>
      </c>
      <c r="O1615">
        <v>22</v>
      </c>
    </row>
    <row r="1616" spans="2:15" x14ac:dyDescent="0.25">
      <c r="B1616" t="s">
        <v>8219</v>
      </c>
      <c r="C1616">
        <v>226</v>
      </c>
      <c r="N1616" t="s">
        <v>8220</v>
      </c>
      <c r="O1616">
        <v>15</v>
      </c>
    </row>
    <row r="1617" spans="2:15" x14ac:dyDescent="0.25">
      <c r="B1617" t="s">
        <v>8219</v>
      </c>
      <c r="C1617">
        <v>60</v>
      </c>
      <c r="N1617" t="s">
        <v>8220</v>
      </c>
      <c r="O1617">
        <v>95</v>
      </c>
    </row>
    <row r="1618" spans="2:15" x14ac:dyDescent="0.25">
      <c r="B1618" t="s">
        <v>8219</v>
      </c>
      <c r="C1618">
        <v>322</v>
      </c>
      <c r="N1618" t="s">
        <v>8220</v>
      </c>
      <c r="O1618">
        <v>161</v>
      </c>
    </row>
    <row r="1619" spans="2:15" x14ac:dyDescent="0.25">
      <c r="B1619" t="s">
        <v>8219</v>
      </c>
      <c r="C1619">
        <v>94</v>
      </c>
      <c r="N1619" t="s">
        <v>8220</v>
      </c>
      <c r="O1619">
        <v>8</v>
      </c>
    </row>
    <row r="1620" spans="2:15" x14ac:dyDescent="0.25">
      <c r="B1620" t="s">
        <v>8219</v>
      </c>
      <c r="C1620">
        <v>47</v>
      </c>
      <c r="N1620" t="s">
        <v>8220</v>
      </c>
      <c r="O1620">
        <v>76</v>
      </c>
    </row>
    <row r="1621" spans="2:15" x14ac:dyDescent="0.25">
      <c r="B1621" t="s">
        <v>8219</v>
      </c>
      <c r="C1621">
        <v>115</v>
      </c>
      <c r="N1621" t="s">
        <v>8220</v>
      </c>
      <c r="O1621">
        <v>1</v>
      </c>
    </row>
    <row r="1622" spans="2:15" x14ac:dyDescent="0.25">
      <c r="B1622" t="s">
        <v>8219</v>
      </c>
      <c r="C1622">
        <v>134</v>
      </c>
      <c r="N1622" t="s">
        <v>8220</v>
      </c>
      <c r="O1622">
        <v>101</v>
      </c>
    </row>
    <row r="1623" spans="2:15" x14ac:dyDescent="0.25">
      <c r="B1623" t="s">
        <v>8219</v>
      </c>
      <c r="C1623">
        <v>35</v>
      </c>
      <c r="N1623" t="s">
        <v>8220</v>
      </c>
      <c r="O1623">
        <v>4</v>
      </c>
    </row>
    <row r="1624" spans="2:15" x14ac:dyDescent="0.25">
      <c r="B1624" t="s">
        <v>8219</v>
      </c>
      <c r="C1624">
        <v>104</v>
      </c>
      <c r="N1624" t="s">
        <v>8220</v>
      </c>
      <c r="O1624">
        <v>1</v>
      </c>
    </row>
    <row r="1625" spans="2:15" x14ac:dyDescent="0.25">
      <c r="B1625" t="s">
        <v>8219</v>
      </c>
      <c r="C1625">
        <v>184</v>
      </c>
      <c r="N1625" t="s">
        <v>8220</v>
      </c>
      <c r="O1625">
        <v>775</v>
      </c>
    </row>
    <row r="1626" spans="2:15" x14ac:dyDescent="0.25">
      <c r="B1626" t="s">
        <v>8219</v>
      </c>
      <c r="C1626">
        <v>119</v>
      </c>
      <c r="N1626" t="s">
        <v>8220</v>
      </c>
      <c r="O1626">
        <v>90</v>
      </c>
    </row>
    <row r="1627" spans="2:15" x14ac:dyDescent="0.25">
      <c r="B1627" t="s">
        <v>8219</v>
      </c>
      <c r="C1627">
        <v>59</v>
      </c>
      <c r="N1627" t="s">
        <v>8220</v>
      </c>
      <c r="O1627">
        <v>16</v>
      </c>
    </row>
    <row r="1628" spans="2:15" x14ac:dyDescent="0.25">
      <c r="B1628" t="s">
        <v>8219</v>
      </c>
      <c r="C1628">
        <v>113</v>
      </c>
      <c r="N1628" t="s">
        <v>8220</v>
      </c>
      <c r="O1628">
        <v>6</v>
      </c>
    </row>
    <row r="1629" spans="2:15" x14ac:dyDescent="0.25">
      <c r="B1629" t="s">
        <v>8219</v>
      </c>
      <c r="C1629">
        <v>84</v>
      </c>
      <c r="N1629" t="s">
        <v>8220</v>
      </c>
      <c r="O1629">
        <v>38</v>
      </c>
    </row>
    <row r="1630" spans="2:15" x14ac:dyDescent="0.25">
      <c r="B1630" t="s">
        <v>8219</v>
      </c>
      <c r="C1630">
        <v>74</v>
      </c>
      <c r="N1630" t="s">
        <v>8220</v>
      </c>
      <c r="O1630">
        <v>355</v>
      </c>
    </row>
    <row r="1631" spans="2:15" x14ac:dyDescent="0.25">
      <c r="B1631" t="s">
        <v>8219</v>
      </c>
      <c r="C1631">
        <v>216</v>
      </c>
      <c r="N1631" t="s">
        <v>8220</v>
      </c>
      <c r="O1631">
        <v>7</v>
      </c>
    </row>
    <row r="1632" spans="2:15" x14ac:dyDescent="0.25">
      <c r="B1632" t="s">
        <v>8219</v>
      </c>
      <c r="C1632">
        <v>39</v>
      </c>
      <c r="N1632" t="s">
        <v>8220</v>
      </c>
      <c r="O1632">
        <v>400</v>
      </c>
    </row>
    <row r="1633" spans="2:15" x14ac:dyDescent="0.25">
      <c r="B1633" t="s">
        <v>8219</v>
      </c>
      <c r="C1633">
        <v>21</v>
      </c>
      <c r="N1633" t="s">
        <v>8220</v>
      </c>
      <c r="O1633">
        <v>1</v>
      </c>
    </row>
    <row r="1634" spans="2:15" x14ac:dyDescent="0.25">
      <c r="B1634" t="s">
        <v>8219</v>
      </c>
      <c r="C1634">
        <v>30</v>
      </c>
      <c r="N1634" t="s">
        <v>8220</v>
      </c>
      <c r="O1634">
        <v>0</v>
      </c>
    </row>
    <row r="1635" spans="2:15" x14ac:dyDescent="0.25">
      <c r="B1635" t="s">
        <v>8219</v>
      </c>
      <c r="C1635">
        <v>37</v>
      </c>
      <c r="N1635" t="s">
        <v>8220</v>
      </c>
      <c r="O1635">
        <v>1</v>
      </c>
    </row>
    <row r="1636" spans="2:15" x14ac:dyDescent="0.25">
      <c r="B1636" t="s">
        <v>8219</v>
      </c>
      <c r="C1636">
        <v>202</v>
      </c>
      <c r="N1636" t="s">
        <v>8220</v>
      </c>
      <c r="O1636">
        <v>292</v>
      </c>
    </row>
    <row r="1637" spans="2:15" x14ac:dyDescent="0.25">
      <c r="B1637" t="s">
        <v>8219</v>
      </c>
      <c r="C1637">
        <v>37</v>
      </c>
      <c r="N1637" t="s">
        <v>8220</v>
      </c>
      <c r="O1637">
        <v>2</v>
      </c>
    </row>
    <row r="1638" spans="2:15" x14ac:dyDescent="0.25">
      <c r="B1638" t="s">
        <v>8219</v>
      </c>
      <c r="C1638">
        <v>28</v>
      </c>
      <c r="N1638" t="s">
        <v>8220</v>
      </c>
      <c r="O1638">
        <v>8</v>
      </c>
    </row>
    <row r="1639" spans="2:15" x14ac:dyDescent="0.25">
      <c r="B1639" t="s">
        <v>8219</v>
      </c>
      <c r="C1639">
        <v>26</v>
      </c>
      <c r="N1639" t="s">
        <v>8220</v>
      </c>
      <c r="O1639">
        <v>0</v>
      </c>
    </row>
    <row r="1640" spans="2:15" x14ac:dyDescent="0.25">
      <c r="B1640" t="s">
        <v>8219</v>
      </c>
      <c r="C1640">
        <v>61</v>
      </c>
      <c r="N1640" t="s">
        <v>8220</v>
      </c>
      <c r="O1640">
        <v>1</v>
      </c>
    </row>
    <row r="1641" spans="2:15" x14ac:dyDescent="0.25">
      <c r="B1641" t="s">
        <v>8219</v>
      </c>
      <c r="C1641">
        <v>115</v>
      </c>
      <c r="N1641" t="s">
        <v>8220</v>
      </c>
      <c r="O1641">
        <v>4</v>
      </c>
    </row>
    <row r="1642" spans="2:15" x14ac:dyDescent="0.25">
      <c r="B1642" t="s">
        <v>8219</v>
      </c>
      <c r="C1642">
        <v>181</v>
      </c>
      <c r="N1642" t="s">
        <v>8220</v>
      </c>
      <c r="O1642">
        <v>0</v>
      </c>
    </row>
    <row r="1643" spans="2:15" x14ac:dyDescent="0.25">
      <c r="B1643" t="s">
        <v>8219</v>
      </c>
      <c r="C1643">
        <v>110</v>
      </c>
      <c r="N1643" t="s">
        <v>8220</v>
      </c>
      <c r="O1643">
        <v>0</v>
      </c>
    </row>
    <row r="1644" spans="2:15" x14ac:dyDescent="0.25">
      <c r="B1644" t="s">
        <v>8219</v>
      </c>
      <c r="C1644">
        <v>269</v>
      </c>
      <c r="N1644" t="s">
        <v>8220</v>
      </c>
      <c r="O1644">
        <v>0</v>
      </c>
    </row>
    <row r="1645" spans="2:15" x14ac:dyDescent="0.25">
      <c r="B1645" t="s">
        <v>8219</v>
      </c>
      <c r="C1645">
        <v>79</v>
      </c>
      <c r="N1645" t="s">
        <v>8220</v>
      </c>
      <c r="O1645">
        <v>0</v>
      </c>
    </row>
    <row r="1646" spans="2:15" x14ac:dyDescent="0.25">
      <c r="B1646" t="s">
        <v>8219</v>
      </c>
      <c r="C1646">
        <v>104</v>
      </c>
      <c r="N1646" t="s">
        <v>8220</v>
      </c>
      <c r="O1646">
        <v>1</v>
      </c>
    </row>
    <row r="1647" spans="2:15" x14ac:dyDescent="0.25">
      <c r="B1647" t="s">
        <v>8219</v>
      </c>
      <c r="C1647">
        <v>34</v>
      </c>
      <c r="N1647" t="s">
        <v>8220</v>
      </c>
      <c r="O1647">
        <v>0</v>
      </c>
    </row>
    <row r="1648" spans="2:15" x14ac:dyDescent="0.25">
      <c r="B1648" t="s">
        <v>8219</v>
      </c>
      <c r="C1648">
        <v>167</v>
      </c>
      <c r="N1648" t="s">
        <v>8220</v>
      </c>
      <c r="O1648">
        <v>0</v>
      </c>
    </row>
    <row r="1649" spans="2:15" x14ac:dyDescent="0.25">
      <c r="B1649" t="s">
        <v>8219</v>
      </c>
      <c r="C1649">
        <v>183</v>
      </c>
      <c r="N1649" t="s">
        <v>8220</v>
      </c>
      <c r="O1649">
        <v>0</v>
      </c>
    </row>
    <row r="1650" spans="2:15" x14ac:dyDescent="0.25">
      <c r="B1650" t="s">
        <v>8219</v>
      </c>
      <c r="C1650">
        <v>71</v>
      </c>
      <c r="N1650" t="s">
        <v>8220</v>
      </c>
      <c r="O1650">
        <v>0</v>
      </c>
    </row>
    <row r="1651" spans="2:15" x14ac:dyDescent="0.25">
      <c r="B1651" t="s">
        <v>8219</v>
      </c>
      <c r="C1651">
        <v>69</v>
      </c>
      <c r="N1651" t="s">
        <v>8220</v>
      </c>
      <c r="O1651">
        <v>0</v>
      </c>
    </row>
    <row r="1652" spans="2:15" x14ac:dyDescent="0.25">
      <c r="B1652" t="s">
        <v>8219</v>
      </c>
      <c r="C1652">
        <v>270</v>
      </c>
      <c r="N1652" t="s">
        <v>8220</v>
      </c>
      <c r="O1652">
        <v>0</v>
      </c>
    </row>
    <row r="1653" spans="2:15" x14ac:dyDescent="0.25">
      <c r="B1653" t="s">
        <v>8219</v>
      </c>
      <c r="C1653">
        <v>193</v>
      </c>
      <c r="N1653" t="s">
        <v>8220</v>
      </c>
      <c r="O1653">
        <v>1</v>
      </c>
    </row>
    <row r="1654" spans="2:15" x14ac:dyDescent="0.25">
      <c r="B1654" t="s">
        <v>8219</v>
      </c>
      <c r="C1654">
        <v>57</v>
      </c>
      <c r="N1654" t="s">
        <v>8220</v>
      </c>
      <c r="O1654">
        <v>0</v>
      </c>
    </row>
    <row r="1655" spans="2:15" x14ac:dyDescent="0.25">
      <c r="B1655" t="s">
        <v>8219</v>
      </c>
      <c r="C1655">
        <v>200</v>
      </c>
      <c r="N1655" t="s">
        <v>8220</v>
      </c>
      <c r="O1655">
        <v>4</v>
      </c>
    </row>
    <row r="1656" spans="2:15" x14ac:dyDescent="0.25">
      <c r="B1656" t="s">
        <v>8219</v>
      </c>
      <c r="C1656">
        <v>88</v>
      </c>
      <c r="N1656" t="s">
        <v>8220</v>
      </c>
      <c r="O1656">
        <v>0</v>
      </c>
    </row>
    <row r="1657" spans="2:15" x14ac:dyDescent="0.25">
      <c r="B1657" t="s">
        <v>8219</v>
      </c>
      <c r="C1657">
        <v>213</v>
      </c>
      <c r="N1657" t="s">
        <v>8220</v>
      </c>
      <c r="O1657">
        <v>18</v>
      </c>
    </row>
    <row r="1658" spans="2:15" x14ac:dyDescent="0.25">
      <c r="B1658" t="s">
        <v>8219</v>
      </c>
      <c r="C1658">
        <v>20</v>
      </c>
      <c r="N1658" t="s">
        <v>8220</v>
      </c>
      <c r="O1658">
        <v>3</v>
      </c>
    </row>
    <row r="1659" spans="2:15" x14ac:dyDescent="0.25">
      <c r="B1659" t="s">
        <v>8219</v>
      </c>
      <c r="C1659">
        <v>50</v>
      </c>
      <c r="N1659" t="s">
        <v>8220</v>
      </c>
      <c r="O1659">
        <v>40</v>
      </c>
    </row>
    <row r="1660" spans="2:15" x14ac:dyDescent="0.25">
      <c r="B1660" t="s">
        <v>8219</v>
      </c>
      <c r="C1660">
        <v>115</v>
      </c>
      <c r="N1660" t="s">
        <v>8220</v>
      </c>
      <c r="O1660">
        <v>0</v>
      </c>
    </row>
    <row r="1661" spans="2:15" x14ac:dyDescent="0.25">
      <c r="B1661" t="s">
        <v>8219</v>
      </c>
      <c r="C1661">
        <v>186</v>
      </c>
      <c r="N1661" t="s">
        <v>8220</v>
      </c>
      <c r="O1661">
        <v>24</v>
      </c>
    </row>
    <row r="1662" spans="2:15" x14ac:dyDescent="0.25">
      <c r="B1662" t="s">
        <v>8219</v>
      </c>
      <c r="C1662">
        <v>18</v>
      </c>
      <c r="N1662" t="s">
        <v>8220</v>
      </c>
      <c r="O1662">
        <v>1</v>
      </c>
    </row>
    <row r="1663" spans="2:15" x14ac:dyDescent="0.25">
      <c r="B1663" t="s">
        <v>8219</v>
      </c>
      <c r="C1663">
        <v>176</v>
      </c>
      <c r="N1663" t="s">
        <v>8220</v>
      </c>
      <c r="O1663">
        <v>0</v>
      </c>
    </row>
    <row r="1664" spans="2:15" x14ac:dyDescent="0.25">
      <c r="B1664" t="s">
        <v>8219</v>
      </c>
      <c r="C1664">
        <v>41</v>
      </c>
      <c r="N1664" t="s">
        <v>8220</v>
      </c>
      <c r="O1664">
        <v>0</v>
      </c>
    </row>
    <row r="1665" spans="2:15" x14ac:dyDescent="0.25">
      <c r="B1665" t="s">
        <v>8219</v>
      </c>
      <c r="C1665">
        <v>75</v>
      </c>
      <c r="N1665" t="s">
        <v>8220</v>
      </c>
      <c r="O1665">
        <v>1</v>
      </c>
    </row>
    <row r="1666" spans="2:15" x14ac:dyDescent="0.25">
      <c r="B1666" t="s">
        <v>8219</v>
      </c>
      <c r="C1666">
        <v>97</v>
      </c>
      <c r="N1666" t="s">
        <v>8220</v>
      </c>
      <c r="O1666">
        <v>6</v>
      </c>
    </row>
    <row r="1667" spans="2:15" x14ac:dyDescent="0.25">
      <c r="B1667" t="s">
        <v>8219</v>
      </c>
      <c r="C1667">
        <v>73</v>
      </c>
      <c r="N1667" t="s">
        <v>8220</v>
      </c>
      <c r="O1667">
        <v>0</v>
      </c>
    </row>
    <row r="1668" spans="2:15" x14ac:dyDescent="0.25">
      <c r="B1668" t="s">
        <v>8219</v>
      </c>
      <c r="C1668">
        <v>49</v>
      </c>
      <c r="N1668" t="s">
        <v>8220</v>
      </c>
      <c r="O1668">
        <v>6</v>
      </c>
    </row>
    <row r="1669" spans="2:15" x14ac:dyDescent="0.25">
      <c r="B1669" t="s">
        <v>8219</v>
      </c>
      <c r="C1669">
        <v>134</v>
      </c>
      <c r="N1669" t="s">
        <v>8220</v>
      </c>
      <c r="O1669">
        <v>0</v>
      </c>
    </row>
    <row r="1670" spans="2:15" x14ac:dyDescent="0.25">
      <c r="B1670" t="s">
        <v>8219</v>
      </c>
      <c r="C1670">
        <v>68</v>
      </c>
      <c r="N1670" t="s">
        <v>8220</v>
      </c>
      <c r="O1670">
        <v>0</v>
      </c>
    </row>
    <row r="1671" spans="2:15" x14ac:dyDescent="0.25">
      <c r="B1671" t="s">
        <v>8219</v>
      </c>
      <c r="C1671">
        <v>49</v>
      </c>
      <c r="N1671" t="s">
        <v>8220</v>
      </c>
      <c r="O1671">
        <v>3</v>
      </c>
    </row>
    <row r="1672" spans="2:15" x14ac:dyDescent="0.25">
      <c r="B1672" t="s">
        <v>8219</v>
      </c>
      <c r="C1672">
        <v>63</v>
      </c>
      <c r="N1672" t="s">
        <v>8220</v>
      </c>
      <c r="O1672">
        <v>0</v>
      </c>
    </row>
    <row r="1673" spans="2:15" x14ac:dyDescent="0.25">
      <c r="B1673" t="s">
        <v>8219</v>
      </c>
      <c r="C1673">
        <v>163</v>
      </c>
      <c r="N1673" t="s">
        <v>8220</v>
      </c>
      <c r="O1673">
        <v>8</v>
      </c>
    </row>
    <row r="1674" spans="2:15" x14ac:dyDescent="0.25">
      <c r="B1674" t="s">
        <v>8219</v>
      </c>
      <c r="C1674">
        <v>288</v>
      </c>
      <c r="N1674" t="s">
        <v>8220</v>
      </c>
      <c r="O1674">
        <v>34</v>
      </c>
    </row>
    <row r="1675" spans="2:15" x14ac:dyDescent="0.25">
      <c r="B1675" t="s">
        <v>8219</v>
      </c>
      <c r="C1675">
        <v>42</v>
      </c>
      <c r="N1675" t="s">
        <v>8220</v>
      </c>
      <c r="O1675">
        <v>1</v>
      </c>
    </row>
    <row r="1676" spans="2:15" x14ac:dyDescent="0.25">
      <c r="B1676" t="s">
        <v>8219</v>
      </c>
      <c r="C1676">
        <v>70</v>
      </c>
      <c r="N1676" t="s">
        <v>8220</v>
      </c>
      <c r="O1676">
        <v>38</v>
      </c>
    </row>
    <row r="1677" spans="2:15" x14ac:dyDescent="0.25">
      <c r="B1677" t="s">
        <v>8219</v>
      </c>
      <c r="C1677">
        <v>30</v>
      </c>
      <c r="N1677" t="s">
        <v>8220</v>
      </c>
      <c r="O1677">
        <v>104</v>
      </c>
    </row>
    <row r="1678" spans="2:15" x14ac:dyDescent="0.25">
      <c r="B1678" t="s">
        <v>8219</v>
      </c>
      <c r="C1678">
        <v>51</v>
      </c>
      <c r="N1678" t="s">
        <v>8220</v>
      </c>
      <c r="O1678">
        <v>86</v>
      </c>
    </row>
    <row r="1679" spans="2:15" x14ac:dyDescent="0.25">
      <c r="B1679" t="s">
        <v>8219</v>
      </c>
      <c r="C1679">
        <v>145</v>
      </c>
      <c r="N1679" t="s">
        <v>8220</v>
      </c>
      <c r="O1679">
        <v>356</v>
      </c>
    </row>
    <row r="1680" spans="2:15" x14ac:dyDescent="0.25">
      <c r="B1680" t="s">
        <v>8219</v>
      </c>
      <c r="C1680">
        <v>21</v>
      </c>
      <c r="N1680" t="s">
        <v>8220</v>
      </c>
      <c r="O1680">
        <v>45</v>
      </c>
    </row>
    <row r="1681" spans="2:15" x14ac:dyDescent="0.25">
      <c r="B1681" t="s">
        <v>8219</v>
      </c>
      <c r="C1681">
        <v>286</v>
      </c>
      <c r="N1681" t="s">
        <v>8220</v>
      </c>
      <c r="O1681">
        <v>38</v>
      </c>
    </row>
    <row r="1682" spans="2:15" x14ac:dyDescent="0.25">
      <c r="B1682" t="s">
        <v>8219</v>
      </c>
      <c r="C1682">
        <v>12</v>
      </c>
      <c r="N1682" t="s">
        <v>8220</v>
      </c>
      <c r="O1682">
        <v>35</v>
      </c>
    </row>
    <row r="1683" spans="2:15" x14ac:dyDescent="0.25">
      <c r="B1683" t="s">
        <v>8219</v>
      </c>
      <c r="C1683">
        <v>100</v>
      </c>
      <c r="N1683" t="s">
        <v>8220</v>
      </c>
      <c r="O1683">
        <v>24</v>
      </c>
    </row>
    <row r="1684" spans="2:15" x14ac:dyDescent="0.25">
      <c r="B1684" t="s">
        <v>8219</v>
      </c>
      <c r="C1684">
        <v>100</v>
      </c>
      <c r="N1684" t="s">
        <v>8220</v>
      </c>
      <c r="O1684">
        <v>100</v>
      </c>
    </row>
    <row r="1685" spans="2:15" x14ac:dyDescent="0.25">
      <c r="B1685" t="s">
        <v>8219</v>
      </c>
      <c r="C1685">
        <v>34</v>
      </c>
      <c r="N1685" t="s">
        <v>8220</v>
      </c>
      <c r="O1685">
        <v>1</v>
      </c>
    </row>
    <row r="1686" spans="2:15" x14ac:dyDescent="0.25">
      <c r="B1686" t="s">
        <v>8219</v>
      </c>
      <c r="C1686">
        <v>63</v>
      </c>
      <c r="N1686" t="s">
        <v>8220</v>
      </c>
      <c r="O1686">
        <v>122</v>
      </c>
    </row>
    <row r="1687" spans="2:15" x14ac:dyDescent="0.25">
      <c r="B1687" t="s">
        <v>8219</v>
      </c>
      <c r="C1687">
        <v>30</v>
      </c>
      <c r="N1687" t="s">
        <v>8220</v>
      </c>
      <c r="O1687">
        <v>11</v>
      </c>
    </row>
    <row r="1688" spans="2:15" x14ac:dyDescent="0.25">
      <c r="B1688" t="s">
        <v>8219</v>
      </c>
      <c r="C1688">
        <v>47</v>
      </c>
      <c r="N1688" t="s">
        <v>8220</v>
      </c>
      <c r="O1688">
        <v>248</v>
      </c>
    </row>
    <row r="1689" spans="2:15" x14ac:dyDescent="0.25">
      <c r="B1689" t="s">
        <v>8219</v>
      </c>
      <c r="C1689">
        <v>237</v>
      </c>
      <c r="N1689" t="s">
        <v>8220</v>
      </c>
      <c r="O1689">
        <v>1</v>
      </c>
    </row>
    <row r="1690" spans="2:15" x14ac:dyDescent="0.25">
      <c r="B1690" t="s">
        <v>8219</v>
      </c>
      <c r="C1690">
        <v>47</v>
      </c>
      <c r="N1690" t="s">
        <v>8220</v>
      </c>
      <c r="O1690">
        <v>19</v>
      </c>
    </row>
    <row r="1691" spans="2:15" x14ac:dyDescent="0.25">
      <c r="B1691" t="s">
        <v>8219</v>
      </c>
      <c r="C1691">
        <v>15</v>
      </c>
      <c r="N1691" t="s">
        <v>8220</v>
      </c>
      <c r="O1691">
        <v>135</v>
      </c>
    </row>
    <row r="1692" spans="2:15" x14ac:dyDescent="0.25">
      <c r="B1692" t="s">
        <v>8219</v>
      </c>
      <c r="C1692">
        <v>81</v>
      </c>
      <c r="N1692" t="s">
        <v>8220</v>
      </c>
      <c r="O1692">
        <v>9</v>
      </c>
    </row>
    <row r="1693" spans="2:15" x14ac:dyDescent="0.25">
      <c r="B1693" t="s">
        <v>8219</v>
      </c>
      <c r="C1693">
        <v>122</v>
      </c>
      <c r="N1693" t="s">
        <v>8220</v>
      </c>
      <c r="O1693">
        <v>3</v>
      </c>
    </row>
    <row r="1694" spans="2:15" x14ac:dyDescent="0.25">
      <c r="B1694" t="s">
        <v>8219</v>
      </c>
      <c r="C1694">
        <v>34</v>
      </c>
      <c r="N1694" t="s">
        <v>8220</v>
      </c>
      <c r="O1694">
        <v>7</v>
      </c>
    </row>
    <row r="1695" spans="2:15" x14ac:dyDescent="0.25">
      <c r="B1695" t="s">
        <v>8219</v>
      </c>
      <c r="C1695">
        <v>207</v>
      </c>
      <c r="N1695" t="s">
        <v>8220</v>
      </c>
      <c r="O1695">
        <v>4</v>
      </c>
    </row>
    <row r="1696" spans="2:15" x14ac:dyDescent="0.25">
      <c r="B1696" t="s">
        <v>8219</v>
      </c>
      <c r="C1696">
        <v>25</v>
      </c>
      <c r="N1696" t="s">
        <v>8220</v>
      </c>
      <c r="O1696">
        <v>44</v>
      </c>
    </row>
    <row r="1697" spans="2:15" x14ac:dyDescent="0.25">
      <c r="B1697" t="s">
        <v>8219</v>
      </c>
      <c r="C1697">
        <v>72</v>
      </c>
      <c r="N1697" t="s">
        <v>8220</v>
      </c>
      <c r="O1697">
        <v>90</v>
      </c>
    </row>
    <row r="1698" spans="2:15" x14ac:dyDescent="0.25">
      <c r="B1698" t="s">
        <v>8219</v>
      </c>
      <c r="C1698">
        <v>14</v>
      </c>
      <c r="N1698" t="s">
        <v>8220</v>
      </c>
      <c r="O1698">
        <v>8</v>
      </c>
    </row>
    <row r="1699" spans="2:15" x14ac:dyDescent="0.25">
      <c r="B1699" t="s">
        <v>8219</v>
      </c>
      <c r="C1699">
        <v>15</v>
      </c>
      <c r="N1699" t="s">
        <v>8220</v>
      </c>
      <c r="O1699">
        <v>11</v>
      </c>
    </row>
    <row r="1700" spans="2:15" x14ac:dyDescent="0.25">
      <c r="B1700" t="s">
        <v>8219</v>
      </c>
      <c r="C1700">
        <v>91</v>
      </c>
      <c r="N1700" t="s">
        <v>8220</v>
      </c>
      <c r="O1700">
        <v>41</v>
      </c>
    </row>
    <row r="1701" spans="2:15" x14ac:dyDescent="0.25">
      <c r="B1701" t="s">
        <v>8219</v>
      </c>
      <c r="C1701">
        <v>24</v>
      </c>
      <c r="N1701" t="s">
        <v>8220</v>
      </c>
      <c r="O1701">
        <v>15</v>
      </c>
    </row>
    <row r="1702" spans="2:15" x14ac:dyDescent="0.25">
      <c r="B1702" t="s">
        <v>8219</v>
      </c>
      <c r="C1702">
        <v>27</v>
      </c>
      <c r="N1702" t="s">
        <v>8220</v>
      </c>
      <c r="O1702">
        <v>9</v>
      </c>
    </row>
    <row r="1703" spans="2:15" x14ac:dyDescent="0.25">
      <c r="B1703" t="s">
        <v>8219</v>
      </c>
      <c r="C1703">
        <v>47</v>
      </c>
      <c r="N1703" t="s">
        <v>8220</v>
      </c>
      <c r="O1703">
        <v>50</v>
      </c>
    </row>
    <row r="1704" spans="2:15" x14ac:dyDescent="0.25">
      <c r="B1704" t="s">
        <v>8219</v>
      </c>
      <c r="C1704">
        <v>44</v>
      </c>
      <c r="N1704" t="s">
        <v>8220</v>
      </c>
      <c r="O1704">
        <v>34</v>
      </c>
    </row>
    <row r="1705" spans="2:15" x14ac:dyDescent="0.25">
      <c r="B1705" t="s">
        <v>8219</v>
      </c>
      <c r="C1705">
        <v>72</v>
      </c>
      <c r="N1705" t="s">
        <v>8220</v>
      </c>
      <c r="O1705">
        <v>0</v>
      </c>
    </row>
    <row r="1706" spans="2:15" x14ac:dyDescent="0.25">
      <c r="B1706" t="s">
        <v>8219</v>
      </c>
      <c r="C1706">
        <v>63</v>
      </c>
      <c r="N1706" t="s">
        <v>8220</v>
      </c>
      <c r="O1706">
        <v>0</v>
      </c>
    </row>
    <row r="1707" spans="2:15" x14ac:dyDescent="0.25">
      <c r="B1707" t="s">
        <v>8219</v>
      </c>
      <c r="C1707">
        <v>88</v>
      </c>
      <c r="N1707" t="s">
        <v>8220</v>
      </c>
      <c r="O1707">
        <v>276</v>
      </c>
    </row>
    <row r="1708" spans="2:15" x14ac:dyDescent="0.25">
      <c r="B1708" t="s">
        <v>8219</v>
      </c>
      <c r="C1708">
        <v>70</v>
      </c>
      <c r="N1708" t="s">
        <v>8220</v>
      </c>
      <c r="O1708">
        <v>16</v>
      </c>
    </row>
    <row r="1709" spans="2:15" x14ac:dyDescent="0.25">
      <c r="B1709" t="s">
        <v>8219</v>
      </c>
      <c r="C1709">
        <v>50</v>
      </c>
      <c r="N1709" t="s">
        <v>8220</v>
      </c>
      <c r="O1709">
        <v>224</v>
      </c>
    </row>
    <row r="1710" spans="2:15" x14ac:dyDescent="0.25">
      <c r="B1710" t="s">
        <v>8219</v>
      </c>
      <c r="C1710">
        <v>35</v>
      </c>
      <c r="N1710" t="s">
        <v>8220</v>
      </c>
      <c r="O1710">
        <v>140</v>
      </c>
    </row>
    <row r="1711" spans="2:15" x14ac:dyDescent="0.25">
      <c r="B1711" t="s">
        <v>8219</v>
      </c>
      <c r="C1711">
        <v>175</v>
      </c>
      <c r="N1711" t="s">
        <v>8220</v>
      </c>
      <c r="O1711">
        <v>15</v>
      </c>
    </row>
    <row r="1712" spans="2:15" x14ac:dyDescent="0.25">
      <c r="B1712" t="s">
        <v>8219</v>
      </c>
      <c r="C1712">
        <v>20</v>
      </c>
      <c r="N1712" t="s">
        <v>8220</v>
      </c>
      <c r="O1712">
        <v>37</v>
      </c>
    </row>
    <row r="1713" spans="2:15" x14ac:dyDescent="0.25">
      <c r="B1713" t="s">
        <v>8219</v>
      </c>
      <c r="C1713">
        <v>54</v>
      </c>
      <c r="N1713" t="s">
        <v>8220</v>
      </c>
      <c r="O1713">
        <v>0</v>
      </c>
    </row>
    <row r="1714" spans="2:15" x14ac:dyDescent="0.25">
      <c r="B1714" t="s">
        <v>8219</v>
      </c>
      <c r="C1714">
        <v>20</v>
      </c>
      <c r="N1714" t="s">
        <v>8220</v>
      </c>
      <c r="O1714">
        <v>46</v>
      </c>
    </row>
    <row r="1715" spans="2:15" x14ac:dyDescent="0.25">
      <c r="B1715" t="s">
        <v>8219</v>
      </c>
      <c r="C1715">
        <v>57</v>
      </c>
      <c r="N1715" t="s">
        <v>8220</v>
      </c>
      <c r="O1715">
        <v>1</v>
      </c>
    </row>
    <row r="1716" spans="2:15" x14ac:dyDescent="0.25">
      <c r="B1716" t="s">
        <v>8219</v>
      </c>
      <c r="C1716">
        <v>31</v>
      </c>
      <c r="N1716" t="s">
        <v>8220</v>
      </c>
      <c r="O1716">
        <v>323</v>
      </c>
    </row>
    <row r="1717" spans="2:15" x14ac:dyDescent="0.25">
      <c r="B1717" t="s">
        <v>8219</v>
      </c>
      <c r="C1717">
        <v>31</v>
      </c>
      <c r="N1717" t="s">
        <v>8220</v>
      </c>
      <c r="O1717">
        <v>2</v>
      </c>
    </row>
    <row r="1718" spans="2:15" x14ac:dyDescent="0.25">
      <c r="B1718" t="s">
        <v>8219</v>
      </c>
      <c r="C1718">
        <v>45</v>
      </c>
      <c r="N1718" t="s">
        <v>8220</v>
      </c>
      <c r="O1718">
        <v>0</v>
      </c>
    </row>
    <row r="1719" spans="2:15" x14ac:dyDescent="0.25">
      <c r="B1719" t="s">
        <v>8219</v>
      </c>
      <c r="C1719">
        <v>41</v>
      </c>
      <c r="N1719" t="s">
        <v>8220</v>
      </c>
      <c r="O1719">
        <v>0</v>
      </c>
    </row>
    <row r="1720" spans="2:15" x14ac:dyDescent="0.25">
      <c r="B1720" t="s">
        <v>8219</v>
      </c>
      <c r="C1720">
        <v>29</v>
      </c>
      <c r="N1720" t="s">
        <v>8220</v>
      </c>
      <c r="O1720">
        <v>1</v>
      </c>
    </row>
    <row r="1721" spans="2:15" x14ac:dyDescent="0.25">
      <c r="B1721" t="s">
        <v>8219</v>
      </c>
      <c r="C1721">
        <v>58</v>
      </c>
      <c r="N1721" t="s">
        <v>8220</v>
      </c>
      <c r="O1721">
        <v>7</v>
      </c>
    </row>
    <row r="1722" spans="2:15" x14ac:dyDescent="0.25">
      <c r="B1722" t="s">
        <v>8219</v>
      </c>
      <c r="C1722">
        <v>89</v>
      </c>
      <c r="N1722" t="s">
        <v>8220</v>
      </c>
      <c r="O1722">
        <v>3</v>
      </c>
    </row>
    <row r="1723" spans="2:15" x14ac:dyDescent="0.25">
      <c r="B1723" t="s">
        <v>8219</v>
      </c>
      <c r="C1723">
        <v>125</v>
      </c>
      <c r="N1723" t="s">
        <v>8220</v>
      </c>
      <c r="O1723">
        <v>0</v>
      </c>
    </row>
    <row r="1724" spans="2:15" x14ac:dyDescent="0.25">
      <c r="B1724" t="s">
        <v>8219</v>
      </c>
      <c r="C1724">
        <v>18</v>
      </c>
      <c r="N1724" t="s">
        <v>8220</v>
      </c>
      <c r="O1724">
        <v>0</v>
      </c>
    </row>
    <row r="1725" spans="2:15" x14ac:dyDescent="0.25">
      <c r="B1725" t="s">
        <v>8219</v>
      </c>
      <c r="C1725">
        <v>32</v>
      </c>
      <c r="N1725" t="s">
        <v>8220</v>
      </c>
      <c r="O1725">
        <v>0</v>
      </c>
    </row>
    <row r="1726" spans="2:15" x14ac:dyDescent="0.25">
      <c r="B1726" t="s">
        <v>8219</v>
      </c>
      <c r="C1726">
        <v>16</v>
      </c>
      <c r="N1726" t="s">
        <v>8220</v>
      </c>
      <c r="O1726">
        <v>0</v>
      </c>
    </row>
    <row r="1727" spans="2:15" x14ac:dyDescent="0.25">
      <c r="B1727" t="s">
        <v>8219</v>
      </c>
      <c r="C1727">
        <v>38</v>
      </c>
      <c r="N1727" t="s">
        <v>8220</v>
      </c>
      <c r="O1727">
        <v>1</v>
      </c>
    </row>
    <row r="1728" spans="2:15" x14ac:dyDescent="0.25">
      <c r="B1728" t="s">
        <v>8219</v>
      </c>
      <c r="C1728">
        <v>15</v>
      </c>
      <c r="N1728" t="s">
        <v>8220</v>
      </c>
      <c r="O1728">
        <v>0</v>
      </c>
    </row>
    <row r="1729" spans="2:15" x14ac:dyDescent="0.25">
      <c r="B1729" t="s">
        <v>8219</v>
      </c>
      <c r="C1729">
        <v>23</v>
      </c>
      <c r="N1729" t="s">
        <v>8220</v>
      </c>
      <c r="O1729">
        <v>2</v>
      </c>
    </row>
    <row r="1730" spans="2:15" x14ac:dyDescent="0.25">
      <c r="B1730" t="s">
        <v>8219</v>
      </c>
      <c r="C1730">
        <v>49</v>
      </c>
      <c r="N1730" t="s">
        <v>8220</v>
      </c>
      <c r="O1730">
        <v>1</v>
      </c>
    </row>
    <row r="1731" spans="2:15" x14ac:dyDescent="0.25">
      <c r="B1731" t="s">
        <v>8219</v>
      </c>
      <c r="C1731">
        <v>10</v>
      </c>
      <c r="N1731" t="s">
        <v>8220</v>
      </c>
      <c r="O1731">
        <v>1</v>
      </c>
    </row>
    <row r="1732" spans="2:15" x14ac:dyDescent="0.25">
      <c r="B1732" t="s">
        <v>8219</v>
      </c>
      <c r="C1732">
        <v>15</v>
      </c>
      <c r="N1732" t="s">
        <v>8220</v>
      </c>
      <c r="O1732">
        <v>59</v>
      </c>
    </row>
    <row r="1733" spans="2:15" x14ac:dyDescent="0.25">
      <c r="B1733" t="s">
        <v>8219</v>
      </c>
      <c r="C1733">
        <v>57</v>
      </c>
      <c r="N1733" t="s">
        <v>8220</v>
      </c>
      <c r="O1733">
        <v>13</v>
      </c>
    </row>
    <row r="1734" spans="2:15" x14ac:dyDescent="0.25">
      <c r="B1734" t="s">
        <v>8219</v>
      </c>
      <c r="C1734">
        <v>33</v>
      </c>
      <c r="N1734" t="s">
        <v>8220</v>
      </c>
      <c r="O1734">
        <v>22</v>
      </c>
    </row>
    <row r="1735" spans="2:15" x14ac:dyDescent="0.25">
      <c r="B1735" t="s">
        <v>8219</v>
      </c>
      <c r="C1735">
        <v>9</v>
      </c>
      <c r="N1735" t="s">
        <v>8220</v>
      </c>
      <c r="O1735">
        <v>0</v>
      </c>
    </row>
    <row r="1736" spans="2:15" x14ac:dyDescent="0.25">
      <c r="B1736" t="s">
        <v>8219</v>
      </c>
      <c r="C1736">
        <v>26</v>
      </c>
      <c r="N1736" t="s">
        <v>8220</v>
      </c>
      <c r="O1736">
        <v>52</v>
      </c>
    </row>
    <row r="1737" spans="2:15" x14ac:dyDescent="0.25">
      <c r="B1737" t="s">
        <v>8219</v>
      </c>
      <c r="C1737">
        <v>69</v>
      </c>
      <c r="N1737" t="s">
        <v>8220</v>
      </c>
      <c r="O1737">
        <v>4</v>
      </c>
    </row>
    <row r="1738" spans="2:15" x14ac:dyDescent="0.25">
      <c r="B1738" t="s">
        <v>8219</v>
      </c>
      <c r="C1738">
        <v>65</v>
      </c>
      <c r="N1738" t="s">
        <v>8220</v>
      </c>
      <c r="O1738">
        <v>3</v>
      </c>
    </row>
    <row r="1739" spans="2:15" x14ac:dyDescent="0.25">
      <c r="B1739" t="s">
        <v>8219</v>
      </c>
      <c r="C1739">
        <v>83</v>
      </c>
      <c r="N1739" t="s">
        <v>8220</v>
      </c>
      <c r="O1739">
        <v>3</v>
      </c>
    </row>
    <row r="1740" spans="2:15" x14ac:dyDescent="0.25">
      <c r="B1740" t="s">
        <v>8219</v>
      </c>
      <c r="C1740">
        <v>111</v>
      </c>
      <c r="N1740" t="s">
        <v>8220</v>
      </c>
      <c r="O1740">
        <v>6</v>
      </c>
    </row>
    <row r="1741" spans="2:15" x14ac:dyDescent="0.25">
      <c r="B1741" t="s">
        <v>8219</v>
      </c>
      <c r="C1741">
        <v>46</v>
      </c>
      <c r="N1741" t="s">
        <v>8220</v>
      </c>
      <c r="O1741">
        <v>35</v>
      </c>
    </row>
    <row r="1742" spans="2:15" x14ac:dyDescent="0.25">
      <c r="B1742" t="s">
        <v>8219</v>
      </c>
      <c r="C1742">
        <v>63</v>
      </c>
      <c r="N1742" t="s">
        <v>8220</v>
      </c>
      <c r="O1742">
        <v>10</v>
      </c>
    </row>
    <row r="1743" spans="2:15" x14ac:dyDescent="0.25">
      <c r="B1743" t="s">
        <v>8219</v>
      </c>
      <c r="C1743">
        <v>9</v>
      </c>
      <c r="N1743" t="s">
        <v>8220</v>
      </c>
      <c r="O1743">
        <v>2</v>
      </c>
    </row>
    <row r="1744" spans="2:15" x14ac:dyDescent="0.25">
      <c r="B1744" t="s">
        <v>8219</v>
      </c>
      <c r="C1744">
        <v>34</v>
      </c>
      <c r="N1744" t="s">
        <v>8220</v>
      </c>
      <c r="O1744">
        <v>4</v>
      </c>
    </row>
    <row r="1745" spans="2:15" x14ac:dyDescent="0.25">
      <c r="B1745" t="s">
        <v>8219</v>
      </c>
      <c r="C1745">
        <v>112</v>
      </c>
      <c r="N1745" t="s">
        <v>8220</v>
      </c>
      <c r="O1745">
        <v>2</v>
      </c>
    </row>
    <row r="1746" spans="2:15" x14ac:dyDescent="0.25">
      <c r="B1746" t="s">
        <v>8219</v>
      </c>
      <c r="C1746">
        <v>47</v>
      </c>
      <c r="N1746" t="s">
        <v>8220</v>
      </c>
      <c r="O1746">
        <v>0</v>
      </c>
    </row>
    <row r="1747" spans="2:15" x14ac:dyDescent="0.25">
      <c r="B1747" t="s">
        <v>8219</v>
      </c>
      <c r="C1747">
        <v>38</v>
      </c>
      <c r="N1747" t="s">
        <v>8220</v>
      </c>
      <c r="O1747">
        <v>0</v>
      </c>
    </row>
    <row r="1748" spans="2:15" x14ac:dyDescent="0.25">
      <c r="B1748" t="s">
        <v>8219</v>
      </c>
      <c r="C1748">
        <v>28</v>
      </c>
      <c r="N1748" t="s">
        <v>8220</v>
      </c>
      <c r="O1748">
        <v>0</v>
      </c>
    </row>
    <row r="1749" spans="2:15" x14ac:dyDescent="0.25">
      <c r="B1749" t="s">
        <v>8219</v>
      </c>
      <c r="C1749">
        <v>78</v>
      </c>
      <c r="N1749" t="s">
        <v>8220</v>
      </c>
      <c r="O1749">
        <v>1</v>
      </c>
    </row>
    <row r="1750" spans="2:15" x14ac:dyDescent="0.25">
      <c r="B1750" t="s">
        <v>8219</v>
      </c>
      <c r="C1750">
        <v>23</v>
      </c>
      <c r="N1750" t="s">
        <v>8220</v>
      </c>
      <c r="O1750">
        <v>1</v>
      </c>
    </row>
    <row r="1751" spans="2:15" x14ac:dyDescent="0.25">
      <c r="B1751" t="s">
        <v>8219</v>
      </c>
      <c r="C1751">
        <v>40</v>
      </c>
      <c r="N1751" t="s">
        <v>8220</v>
      </c>
      <c r="O1751">
        <v>0</v>
      </c>
    </row>
    <row r="1752" spans="2:15" x14ac:dyDescent="0.25">
      <c r="B1752" t="s">
        <v>8219</v>
      </c>
      <c r="C1752">
        <v>13</v>
      </c>
      <c r="N1752" t="s">
        <v>8220</v>
      </c>
      <c r="O1752">
        <v>3</v>
      </c>
    </row>
    <row r="1753" spans="2:15" x14ac:dyDescent="0.25">
      <c r="B1753" t="s">
        <v>8219</v>
      </c>
      <c r="C1753">
        <v>18</v>
      </c>
      <c r="N1753" t="s">
        <v>8220</v>
      </c>
      <c r="O1753">
        <v>1</v>
      </c>
    </row>
    <row r="1754" spans="2:15" x14ac:dyDescent="0.25">
      <c r="B1754" t="s">
        <v>8219</v>
      </c>
      <c r="C1754">
        <v>22</v>
      </c>
      <c r="N1754" t="s">
        <v>8220</v>
      </c>
      <c r="O1754">
        <v>5</v>
      </c>
    </row>
    <row r="1755" spans="2:15" x14ac:dyDescent="0.25">
      <c r="B1755" t="s">
        <v>8219</v>
      </c>
      <c r="C1755">
        <v>79</v>
      </c>
      <c r="N1755" t="s">
        <v>8220</v>
      </c>
      <c r="O1755">
        <v>0</v>
      </c>
    </row>
    <row r="1756" spans="2:15" x14ac:dyDescent="0.25">
      <c r="B1756" t="s">
        <v>8219</v>
      </c>
      <c r="C1756">
        <v>14</v>
      </c>
      <c r="N1756" t="s">
        <v>8220</v>
      </c>
      <c r="O1756">
        <v>0</v>
      </c>
    </row>
    <row r="1757" spans="2:15" x14ac:dyDescent="0.25">
      <c r="B1757" t="s">
        <v>8219</v>
      </c>
      <c r="C1757">
        <v>51</v>
      </c>
      <c r="N1757" t="s">
        <v>8220</v>
      </c>
      <c r="O1757">
        <v>7</v>
      </c>
    </row>
    <row r="1758" spans="2:15" x14ac:dyDescent="0.25">
      <c r="B1758" t="s">
        <v>8219</v>
      </c>
      <c r="C1758">
        <v>54</v>
      </c>
      <c r="N1758" t="s">
        <v>8220</v>
      </c>
      <c r="O1758">
        <v>0</v>
      </c>
    </row>
    <row r="1759" spans="2:15" x14ac:dyDescent="0.25">
      <c r="B1759" t="s">
        <v>8219</v>
      </c>
      <c r="C1759">
        <v>70</v>
      </c>
      <c r="N1759" t="s">
        <v>8220</v>
      </c>
      <c r="O1759">
        <v>0</v>
      </c>
    </row>
    <row r="1760" spans="2:15" x14ac:dyDescent="0.25">
      <c r="B1760" t="s">
        <v>8219</v>
      </c>
      <c r="C1760">
        <v>44</v>
      </c>
      <c r="N1760" t="s">
        <v>8220</v>
      </c>
      <c r="O1760">
        <v>1</v>
      </c>
    </row>
    <row r="1761" spans="2:15" x14ac:dyDescent="0.25">
      <c r="B1761" t="s">
        <v>8219</v>
      </c>
      <c r="C1761">
        <v>55</v>
      </c>
      <c r="N1761" t="s">
        <v>8220</v>
      </c>
      <c r="O1761">
        <v>2</v>
      </c>
    </row>
    <row r="1762" spans="2:15" x14ac:dyDescent="0.25">
      <c r="B1762" t="s">
        <v>8219</v>
      </c>
      <c r="C1762">
        <v>15</v>
      </c>
      <c r="N1762" t="s">
        <v>8220</v>
      </c>
      <c r="O1762">
        <v>0</v>
      </c>
    </row>
    <row r="1763" spans="2:15" x14ac:dyDescent="0.25">
      <c r="B1763" t="s">
        <v>8219</v>
      </c>
      <c r="C1763">
        <v>27</v>
      </c>
      <c r="N1763" t="s">
        <v>8220</v>
      </c>
      <c r="O1763">
        <v>0</v>
      </c>
    </row>
    <row r="1764" spans="2:15" x14ac:dyDescent="0.25">
      <c r="B1764" t="s">
        <v>8219</v>
      </c>
      <c r="C1764">
        <v>21</v>
      </c>
      <c r="N1764" t="s">
        <v>8220</v>
      </c>
      <c r="O1764">
        <v>0</v>
      </c>
    </row>
    <row r="1765" spans="2:15" x14ac:dyDescent="0.25">
      <c r="B1765" t="s">
        <v>8219</v>
      </c>
      <c r="C1765">
        <v>162</v>
      </c>
      <c r="N1765" t="s">
        <v>8220</v>
      </c>
      <c r="O1765">
        <v>3</v>
      </c>
    </row>
    <row r="1766" spans="2:15" x14ac:dyDescent="0.25">
      <c r="B1766" t="s">
        <v>8219</v>
      </c>
      <c r="C1766">
        <v>23</v>
      </c>
      <c r="N1766" t="s">
        <v>8220</v>
      </c>
      <c r="O1766">
        <v>1</v>
      </c>
    </row>
    <row r="1767" spans="2:15" x14ac:dyDescent="0.25">
      <c r="B1767" t="s">
        <v>8219</v>
      </c>
      <c r="C1767">
        <v>72</v>
      </c>
      <c r="N1767" t="s">
        <v>8220</v>
      </c>
      <c r="O1767">
        <v>0</v>
      </c>
    </row>
    <row r="1768" spans="2:15" x14ac:dyDescent="0.25">
      <c r="B1768" t="s">
        <v>8219</v>
      </c>
      <c r="C1768">
        <v>68</v>
      </c>
      <c r="N1768" t="s">
        <v>8220</v>
      </c>
      <c r="O1768">
        <v>2</v>
      </c>
    </row>
    <row r="1769" spans="2:15" x14ac:dyDescent="0.25">
      <c r="B1769" t="s">
        <v>8219</v>
      </c>
      <c r="C1769">
        <v>20</v>
      </c>
      <c r="N1769" t="s">
        <v>8220</v>
      </c>
      <c r="O1769">
        <v>0</v>
      </c>
    </row>
    <row r="1770" spans="2:15" x14ac:dyDescent="0.25">
      <c r="B1770" t="s">
        <v>8219</v>
      </c>
      <c r="C1770">
        <v>26</v>
      </c>
      <c r="N1770" t="s">
        <v>8220</v>
      </c>
      <c r="O1770">
        <v>0</v>
      </c>
    </row>
    <row r="1771" spans="2:15" x14ac:dyDescent="0.25">
      <c r="B1771" t="s">
        <v>8219</v>
      </c>
      <c r="C1771">
        <v>72</v>
      </c>
      <c r="N1771" t="s">
        <v>8220</v>
      </c>
      <c r="O1771">
        <v>0</v>
      </c>
    </row>
    <row r="1772" spans="2:15" x14ac:dyDescent="0.25">
      <c r="B1772" t="s">
        <v>8219</v>
      </c>
      <c r="C1772">
        <v>3</v>
      </c>
      <c r="N1772" t="s">
        <v>8220</v>
      </c>
      <c r="O1772">
        <v>27</v>
      </c>
    </row>
    <row r="1773" spans="2:15" x14ac:dyDescent="0.25">
      <c r="B1773" t="s">
        <v>8219</v>
      </c>
      <c r="C1773">
        <v>18</v>
      </c>
      <c r="N1773" t="s">
        <v>8220</v>
      </c>
      <c r="O1773">
        <v>14</v>
      </c>
    </row>
    <row r="1774" spans="2:15" x14ac:dyDescent="0.25">
      <c r="B1774" t="s">
        <v>8219</v>
      </c>
      <c r="C1774">
        <v>30</v>
      </c>
      <c r="N1774" t="s">
        <v>8220</v>
      </c>
      <c r="O1774">
        <v>2</v>
      </c>
    </row>
    <row r="1775" spans="2:15" x14ac:dyDescent="0.25">
      <c r="B1775" t="s">
        <v>8219</v>
      </c>
      <c r="C1775">
        <v>23</v>
      </c>
      <c r="N1775" t="s">
        <v>8220</v>
      </c>
      <c r="O1775">
        <v>0</v>
      </c>
    </row>
    <row r="1776" spans="2:15" x14ac:dyDescent="0.25">
      <c r="B1776" t="s">
        <v>8219</v>
      </c>
      <c r="C1776">
        <v>54</v>
      </c>
      <c r="N1776" t="s">
        <v>8220</v>
      </c>
      <c r="O1776">
        <v>4</v>
      </c>
    </row>
    <row r="1777" spans="2:15" x14ac:dyDescent="0.25">
      <c r="B1777" t="s">
        <v>8219</v>
      </c>
      <c r="C1777">
        <v>26</v>
      </c>
      <c r="N1777" t="s">
        <v>8220</v>
      </c>
      <c r="O1777">
        <v>0</v>
      </c>
    </row>
    <row r="1778" spans="2:15" x14ac:dyDescent="0.25">
      <c r="B1778" t="s">
        <v>8219</v>
      </c>
      <c r="C1778">
        <v>9</v>
      </c>
      <c r="N1778" t="s">
        <v>8220</v>
      </c>
      <c r="O1778">
        <v>6</v>
      </c>
    </row>
    <row r="1779" spans="2:15" x14ac:dyDescent="0.25">
      <c r="B1779" t="s">
        <v>8219</v>
      </c>
      <c r="C1779">
        <v>27</v>
      </c>
      <c r="N1779" t="s">
        <v>8220</v>
      </c>
      <c r="O1779">
        <v>1</v>
      </c>
    </row>
    <row r="1780" spans="2:15" x14ac:dyDescent="0.25">
      <c r="B1780" t="s">
        <v>8219</v>
      </c>
      <c r="C1780">
        <v>30</v>
      </c>
      <c r="N1780" t="s">
        <v>8220</v>
      </c>
      <c r="O1780">
        <v>1</v>
      </c>
    </row>
    <row r="1781" spans="2:15" x14ac:dyDescent="0.25">
      <c r="B1781" t="s">
        <v>8219</v>
      </c>
      <c r="C1781">
        <v>52</v>
      </c>
      <c r="N1781" t="s">
        <v>8220</v>
      </c>
      <c r="O1781">
        <v>0</v>
      </c>
    </row>
    <row r="1782" spans="2:15" x14ac:dyDescent="0.25">
      <c r="B1782" t="s">
        <v>8219</v>
      </c>
      <c r="C1782">
        <v>17</v>
      </c>
      <c r="N1782" t="s">
        <v>8220</v>
      </c>
      <c r="O1782">
        <v>4</v>
      </c>
    </row>
    <row r="1783" spans="2:15" x14ac:dyDescent="0.25">
      <c r="B1783" t="s">
        <v>8219</v>
      </c>
      <c r="C1783">
        <v>19</v>
      </c>
      <c r="N1783" t="s">
        <v>8220</v>
      </c>
      <c r="O1783">
        <v>0</v>
      </c>
    </row>
    <row r="1784" spans="2:15" x14ac:dyDescent="0.25">
      <c r="B1784" t="s">
        <v>8219</v>
      </c>
      <c r="C1784">
        <v>77</v>
      </c>
      <c r="N1784" t="s">
        <v>8220</v>
      </c>
      <c r="O1784">
        <v>0</v>
      </c>
    </row>
    <row r="1785" spans="2:15" x14ac:dyDescent="0.25">
      <c r="B1785" t="s">
        <v>8219</v>
      </c>
      <c r="C1785">
        <v>21</v>
      </c>
      <c r="N1785" t="s">
        <v>8220</v>
      </c>
      <c r="O1785">
        <v>0</v>
      </c>
    </row>
    <row r="1786" spans="2:15" x14ac:dyDescent="0.25">
      <c r="B1786" t="s">
        <v>8219</v>
      </c>
      <c r="C1786">
        <v>38</v>
      </c>
      <c r="N1786" t="s">
        <v>8220</v>
      </c>
      <c r="O1786">
        <v>3</v>
      </c>
    </row>
    <row r="1787" spans="2:15" x14ac:dyDescent="0.25">
      <c r="B1787" t="s">
        <v>8219</v>
      </c>
      <c r="C1787">
        <v>28</v>
      </c>
      <c r="N1787" t="s">
        <v>8220</v>
      </c>
      <c r="O1787">
        <v>7</v>
      </c>
    </row>
    <row r="1788" spans="2:15" x14ac:dyDescent="0.25">
      <c r="B1788" t="s">
        <v>8219</v>
      </c>
      <c r="C1788">
        <v>48</v>
      </c>
      <c r="N1788" t="s">
        <v>8220</v>
      </c>
      <c r="O1788">
        <v>2</v>
      </c>
    </row>
    <row r="1789" spans="2:15" x14ac:dyDescent="0.25">
      <c r="B1789" t="s">
        <v>8219</v>
      </c>
      <c r="C1789">
        <v>46</v>
      </c>
      <c r="N1789" t="s">
        <v>8220</v>
      </c>
      <c r="O1789">
        <v>3</v>
      </c>
    </row>
    <row r="1790" spans="2:15" x14ac:dyDescent="0.25">
      <c r="B1790" t="s">
        <v>8219</v>
      </c>
      <c r="C1790">
        <v>30</v>
      </c>
      <c r="N1790" t="s">
        <v>8220</v>
      </c>
      <c r="O1790">
        <v>8</v>
      </c>
    </row>
    <row r="1791" spans="2:15" x14ac:dyDescent="0.25">
      <c r="B1791" t="s">
        <v>8219</v>
      </c>
      <c r="C1791">
        <v>64</v>
      </c>
      <c r="N1791" t="s">
        <v>8220</v>
      </c>
      <c r="O1791">
        <v>7</v>
      </c>
    </row>
    <row r="1792" spans="2:15" x14ac:dyDescent="0.25">
      <c r="B1792" t="s">
        <v>8219</v>
      </c>
      <c r="C1792">
        <v>15</v>
      </c>
      <c r="N1792" t="s">
        <v>8220</v>
      </c>
      <c r="O1792">
        <v>0</v>
      </c>
    </row>
    <row r="1793" spans="2:15" x14ac:dyDescent="0.25">
      <c r="B1793" t="s">
        <v>8219</v>
      </c>
      <c r="C1793">
        <v>41</v>
      </c>
      <c r="N1793" t="s">
        <v>8220</v>
      </c>
      <c r="O1793">
        <v>3</v>
      </c>
    </row>
    <row r="1794" spans="2:15" x14ac:dyDescent="0.25">
      <c r="B1794" t="s">
        <v>8219</v>
      </c>
      <c r="C1794">
        <v>35</v>
      </c>
      <c r="N1794" t="s">
        <v>8220</v>
      </c>
      <c r="O1794">
        <v>8</v>
      </c>
    </row>
    <row r="1795" spans="2:15" x14ac:dyDescent="0.25">
      <c r="B1795" t="s">
        <v>8219</v>
      </c>
      <c r="C1795">
        <v>45</v>
      </c>
      <c r="N1795" t="s">
        <v>8220</v>
      </c>
      <c r="O1795">
        <v>1</v>
      </c>
    </row>
    <row r="1796" spans="2:15" x14ac:dyDescent="0.25">
      <c r="B1796" t="s">
        <v>8219</v>
      </c>
      <c r="C1796">
        <v>62</v>
      </c>
      <c r="N1796" t="s">
        <v>8220</v>
      </c>
      <c r="O1796">
        <v>0</v>
      </c>
    </row>
    <row r="1797" spans="2:15" x14ac:dyDescent="0.25">
      <c r="B1797" t="s">
        <v>8219</v>
      </c>
      <c r="C1797">
        <v>22</v>
      </c>
      <c r="N1797" t="s">
        <v>8220</v>
      </c>
      <c r="O1797">
        <v>1</v>
      </c>
    </row>
    <row r="1798" spans="2:15" x14ac:dyDescent="0.25">
      <c r="B1798" t="s">
        <v>8219</v>
      </c>
      <c r="C1798">
        <v>18</v>
      </c>
      <c r="N1798" t="s">
        <v>8220</v>
      </c>
      <c r="O1798">
        <v>0</v>
      </c>
    </row>
    <row r="1799" spans="2:15" x14ac:dyDescent="0.25">
      <c r="B1799" t="s">
        <v>8219</v>
      </c>
      <c r="C1799">
        <v>12</v>
      </c>
      <c r="N1799" t="s">
        <v>8220</v>
      </c>
      <c r="O1799">
        <v>1</v>
      </c>
    </row>
    <row r="1800" spans="2:15" x14ac:dyDescent="0.25">
      <c r="B1800" t="s">
        <v>8219</v>
      </c>
      <c r="C1800">
        <v>44</v>
      </c>
      <c r="N1800" t="s">
        <v>8220</v>
      </c>
      <c r="O1800">
        <v>2</v>
      </c>
    </row>
    <row r="1801" spans="2:15" x14ac:dyDescent="0.25">
      <c r="B1801" t="s">
        <v>8219</v>
      </c>
      <c r="C1801">
        <v>27</v>
      </c>
      <c r="N1801" t="s">
        <v>8220</v>
      </c>
      <c r="O1801">
        <v>0</v>
      </c>
    </row>
    <row r="1802" spans="2:15" x14ac:dyDescent="0.25">
      <c r="B1802" t="s">
        <v>8219</v>
      </c>
      <c r="C1802">
        <v>38</v>
      </c>
      <c r="N1802" t="s">
        <v>8220</v>
      </c>
      <c r="O1802">
        <v>1</v>
      </c>
    </row>
    <row r="1803" spans="2:15" x14ac:dyDescent="0.25">
      <c r="B1803" t="s">
        <v>8219</v>
      </c>
      <c r="C1803">
        <v>28</v>
      </c>
      <c r="N1803" t="s">
        <v>8220</v>
      </c>
      <c r="O1803">
        <v>0</v>
      </c>
    </row>
    <row r="1804" spans="2:15" x14ac:dyDescent="0.25">
      <c r="B1804" t="s">
        <v>8219</v>
      </c>
      <c r="C1804">
        <v>24</v>
      </c>
      <c r="N1804" t="s">
        <v>8220</v>
      </c>
      <c r="O1804">
        <v>0</v>
      </c>
    </row>
    <row r="1805" spans="2:15" x14ac:dyDescent="0.25">
      <c r="B1805" t="s">
        <v>8219</v>
      </c>
      <c r="C1805">
        <v>65</v>
      </c>
      <c r="N1805" t="s">
        <v>8220</v>
      </c>
      <c r="O1805">
        <v>0</v>
      </c>
    </row>
    <row r="1806" spans="2:15" x14ac:dyDescent="0.25">
      <c r="B1806" t="s">
        <v>8219</v>
      </c>
      <c r="C1806">
        <v>46</v>
      </c>
      <c r="N1806" t="s">
        <v>8220</v>
      </c>
      <c r="O1806">
        <v>0</v>
      </c>
    </row>
    <row r="1807" spans="2:15" x14ac:dyDescent="0.25">
      <c r="B1807" t="s">
        <v>8219</v>
      </c>
      <c r="C1807">
        <v>85</v>
      </c>
      <c r="N1807" t="s">
        <v>8220</v>
      </c>
      <c r="O1807">
        <v>0</v>
      </c>
    </row>
    <row r="1808" spans="2:15" x14ac:dyDescent="0.25">
      <c r="B1808" t="s">
        <v>8219</v>
      </c>
      <c r="C1808">
        <v>66</v>
      </c>
      <c r="N1808" t="s">
        <v>8220</v>
      </c>
      <c r="O1808">
        <v>3</v>
      </c>
    </row>
    <row r="1809" spans="2:15" x14ac:dyDescent="0.25">
      <c r="B1809" t="s">
        <v>8219</v>
      </c>
      <c r="C1809">
        <v>165</v>
      </c>
      <c r="N1809" t="s">
        <v>8220</v>
      </c>
      <c r="O1809">
        <v>0</v>
      </c>
    </row>
    <row r="1810" spans="2:15" x14ac:dyDescent="0.25">
      <c r="B1810" t="s">
        <v>8219</v>
      </c>
      <c r="C1810">
        <v>17</v>
      </c>
      <c r="N1810" t="s">
        <v>8220</v>
      </c>
      <c r="O1810">
        <v>0</v>
      </c>
    </row>
    <row r="1811" spans="2:15" x14ac:dyDescent="0.25">
      <c r="B1811" t="s">
        <v>8219</v>
      </c>
      <c r="C1811">
        <v>3</v>
      </c>
      <c r="N1811" t="s">
        <v>8220</v>
      </c>
      <c r="O1811">
        <v>1</v>
      </c>
    </row>
    <row r="1812" spans="2:15" x14ac:dyDescent="0.25">
      <c r="B1812" t="s">
        <v>8219</v>
      </c>
      <c r="C1812">
        <v>17</v>
      </c>
      <c r="N1812" t="s">
        <v>8220</v>
      </c>
      <c r="O1812">
        <v>0</v>
      </c>
    </row>
    <row r="1813" spans="2:15" x14ac:dyDescent="0.25">
      <c r="B1813" t="s">
        <v>8219</v>
      </c>
      <c r="C1813">
        <v>91</v>
      </c>
      <c r="N1813" t="s">
        <v>8220</v>
      </c>
      <c r="O1813">
        <v>2</v>
      </c>
    </row>
    <row r="1814" spans="2:15" x14ac:dyDescent="0.25">
      <c r="B1814" t="s">
        <v>8219</v>
      </c>
      <c r="C1814">
        <v>67</v>
      </c>
      <c r="N1814" t="s">
        <v>8220</v>
      </c>
      <c r="O1814">
        <v>1</v>
      </c>
    </row>
    <row r="1815" spans="2:15" x14ac:dyDescent="0.25">
      <c r="B1815" t="s">
        <v>8219</v>
      </c>
      <c r="C1815">
        <v>18</v>
      </c>
      <c r="N1815" t="s">
        <v>8220</v>
      </c>
      <c r="O1815">
        <v>2</v>
      </c>
    </row>
    <row r="1816" spans="2:15" x14ac:dyDescent="0.25">
      <c r="B1816" t="s">
        <v>8219</v>
      </c>
      <c r="C1816">
        <v>21</v>
      </c>
      <c r="N1816" t="s">
        <v>8220</v>
      </c>
      <c r="O1816">
        <v>2</v>
      </c>
    </row>
    <row r="1817" spans="2:15" x14ac:dyDescent="0.25">
      <c r="B1817" t="s">
        <v>8219</v>
      </c>
      <c r="C1817">
        <v>40</v>
      </c>
      <c r="N1817" t="s">
        <v>8220</v>
      </c>
      <c r="O1817">
        <v>4</v>
      </c>
    </row>
    <row r="1818" spans="2:15" x14ac:dyDescent="0.25">
      <c r="B1818" t="s">
        <v>8219</v>
      </c>
      <c r="C1818">
        <v>78</v>
      </c>
      <c r="N1818" t="s">
        <v>8220</v>
      </c>
      <c r="O1818">
        <v>0</v>
      </c>
    </row>
    <row r="1819" spans="2:15" x14ac:dyDescent="0.25">
      <c r="B1819" t="s">
        <v>8219</v>
      </c>
      <c r="C1819">
        <v>26</v>
      </c>
      <c r="N1819" t="s">
        <v>8220</v>
      </c>
      <c r="O1819">
        <v>0</v>
      </c>
    </row>
    <row r="1820" spans="2:15" x14ac:dyDescent="0.25">
      <c r="B1820" t="s">
        <v>8219</v>
      </c>
      <c r="C1820">
        <v>14</v>
      </c>
      <c r="N1820" t="s">
        <v>8220</v>
      </c>
      <c r="O1820">
        <v>0</v>
      </c>
    </row>
    <row r="1821" spans="2:15" x14ac:dyDescent="0.25">
      <c r="B1821" t="s">
        <v>8219</v>
      </c>
      <c r="C1821">
        <v>44</v>
      </c>
      <c r="N1821" t="s">
        <v>8220</v>
      </c>
      <c r="O1821">
        <v>0</v>
      </c>
    </row>
    <row r="1822" spans="2:15" x14ac:dyDescent="0.25">
      <c r="B1822" t="s">
        <v>8219</v>
      </c>
      <c r="C1822">
        <v>9</v>
      </c>
      <c r="N1822" t="s">
        <v>8220</v>
      </c>
      <c r="O1822">
        <v>0</v>
      </c>
    </row>
    <row r="1823" spans="2:15" x14ac:dyDescent="0.25">
      <c r="B1823" t="s">
        <v>8219</v>
      </c>
      <c r="C1823">
        <v>30</v>
      </c>
      <c r="N1823" t="s">
        <v>8220</v>
      </c>
      <c r="O1823">
        <v>0</v>
      </c>
    </row>
    <row r="1824" spans="2:15" x14ac:dyDescent="0.25">
      <c r="B1824" t="s">
        <v>8219</v>
      </c>
      <c r="C1824">
        <v>45</v>
      </c>
      <c r="N1824" t="s">
        <v>8220</v>
      </c>
      <c r="O1824">
        <v>0</v>
      </c>
    </row>
    <row r="1825" spans="2:15" x14ac:dyDescent="0.25">
      <c r="B1825" t="s">
        <v>8219</v>
      </c>
      <c r="C1825">
        <v>56</v>
      </c>
      <c r="N1825" t="s">
        <v>8220</v>
      </c>
      <c r="O1825">
        <v>12</v>
      </c>
    </row>
    <row r="1826" spans="2:15" x14ac:dyDescent="0.25">
      <c r="B1826" t="s">
        <v>8219</v>
      </c>
      <c r="C1826">
        <v>46</v>
      </c>
      <c r="N1826" t="s">
        <v>8220</v>
      </c>
      <c r="O1826">
        <v>2</v>
      </c>
    </row>
    <row r="1827" spans="2:15" x14ac:dyDescent="0.25">
      <c r="B1827" t="s">
        <v>8219</v>
      </c>
      <c r="C1827">
        <v>34</v>
      </c>
      <c r="N1827" t="s">
        <v>8220</v>
      </c>
      <c r="O1827">
        <v>1501</v>
      </c>
    </row>
    <row r="1828" spans="2:15" x14ac:dyDescent="0.25">
      <c r="B1828" t="s">
        <v>8219</v>
      </c>
      <c r="C1828">
        <v>98</v>
      </c>
      <c r="N1828" t="s">
        <v>8220</v>
      </c>
      <c r="O1828">
        <v>52</v>
      </c>
    </row>
    <row r="1829" spans="2:15" x14ac:dyDescent="0.25">
      <c r="B1829" t="s">
        <v>8219</v>
      </c>
      <c r="C1829">
        <v>46</v>
      </c>
      <c r="N1829" t="s">
        <v>8220</v>
      </c>
      <c r="O1829">
        <v>23</v>
      </c>
    </row>
    <row r="1830" spans="2:15" x14ac:dyDescent="0.25">
      <c r="B1830" t="s">
        <v>8219</v>
      </c>
      <c r="C1830">
        <v>10</v>
      </c>
      <c r="N1830" t="s">
        <v>8220</v>
      </c>
      <c r="O1830">
        <v>535</v>
      </c>
    </row>
    <row r="1831" spans="2:15" x14ac:dyDescent="0.25">
      <c r="B1831" t="s">
        <v>8219</v>
      </c>
      <c r="C1831">
        <v>76</v>
      </c>
      <c r="N1831" t="s">
        <v>8220</v>
      </c>
      <c r="O1831">
        <v>3</v>
      </c>
    </row>
    <row r="1832" spans="2:15" x14ac:dyDescent="0.25">
      <c r="B1832" t="s">
        <v>8219</v>
      </c>
      <c r="C1832">
        <v>104</v>
      </c>
      <c r="N1832" t="s">
        <v>8220</v>
      </c>
      <c r="O1832">
        <v>6</v>
      </c>
    </row>
    <row r="1833" spans="2:15" x14ac:dyDescent="0.25">
      <c r="B1833" t="s">
        <v>8219</v>
      </c>
      <c r="C1833">
        <v>87</v>
      </c>
      <c r="N1833" t="s">
        <v>8220</v>
      </c>
      <c r="O1833">
        <v>3</v>
      </c>
    </row>
    <row r="1834" spans="2:15" x14ac:dyDescent="0.25">
      <c r="B1834" t="s">
        <v>8219</v>
      </c>
      <c r="C1834">
        <v>29</v>
      </c>
      <c r="N1834" t="s">
        <v>8220</v>
      </c>
      <c r="O1834">
        <v>5</v>
      </c>
    </row>
    <row r="1835" spans="2:15" x14ac:dyDescent="0.25">
      <c r="B1835" t="s">
        <v>8219</v>
      </c>
      <c r="C1835">
        <v>51</v>
      </c>
      <c r="N1835" t="s">
        <v>8220</v>
      </c>
      <c r="O1835">
        <v>17</v>
      </c>
    </row>
    <row r="1836" spans="2:15" x14ac:dyDescent="0.25">
      <c r="B1836" t="s">
        <v>8219</v>
      </c>
      <c r="C1836">
        <v>12</v>
      </c>
      <c r="N1836" t="s">
        <v>8220</v>
      </c>
      <c r="O1836">
        <v>11</v>
      </c>
    </row>
    <row r="1837" spans="2:15" x14ac:dyDescent="0.25">
      <c r="B1837" t="s">
        <v>8219</v>
      </c>
      <c r="C1837">
        <v>72</v>
      </c>
      <c r="N1837" t="s">
        <v>8220</v>
      </c>
      <c r="O1837">
        <v>70</v>
      </c>
    </row>
    <row r="1838" spans="2:15" x14ac:dyDescent="0.25">
      <c r="B1838" t="s">
        <v>8219</v>
      </c>
      <c r="C1838">
        <v>21</v>
      </c>
      <c r="N1838" t="s">
        <v>8220</v>
      </c>
      <c r="O1838">
        <v>6</v>
      </c>
    </row>
    <row r="1839" spans="2:15" x14ac:dyDescent="0.25">
      <c r="B1839" t="s">
        <v>8219</v>
      </c>
      <c r="C1839">
        <v>42</v>
      </c>
      <c r="N1839" t="s">
        <v>8220</v>
      </c>
      <c r="O1839">
        <v>43</v>
      </c>
    </row>
    <row r="1840" spans="2:15" x14ac:dyDescent="0.25">
      <c r="B1840" t="s">
        <v>8219</v>
      </c>
      <c r="C1840">
        <v>71</v>
      </c>
      <c r="N1840" t="s">
        <v>8220</v>
      </c>
      <c r="O1840">
        <v>152</v>
      </c>
    </row>
    <row r="1841" spans="2:15" x14ac:dyDescent="0.25">
      <c r="B1841" t="s">
        <v>8219</v>
      </c>
      <c r="C1841">
        <v>168</v>
      </c>
      <c r="N1841" t="s">
        <v>8220</v>
      </c>
      <c r="O1841">
        <v>59</v>
      </c>
    </row>
    <row r="1842" spans="2:15" x14ac:dyDescent="0.25">
      <c r="B1842" t="s">
        <v>8219</v>
      </c>
      <c r="C1842">
        <v>19</v>
      </c>
      <c r="N1842" t="s">
        <v>8220</v>
      </c>
      <c r="O1842">
        <v>4</v>
      </c>
    </row>
    <row r="1843" spans="2:15" x14ac:dyDescent="0.25">
      <c r="B1843" t="s">
        <v>8219</v>
      </c>
      <c r="C1843">
        <v>37</v>
      </c>
      <c r="N1843" t="s">
        <v>8220</v>
      </c>
      <c r="O1843">
        <v>10</v>
      </c>
    </row>
    <row r="1844" spans="2:15" x14ac:dyDescent="0.25">
      <c r="B1844" t="s">
        <v>8219</v>
      </c>
      <c r="C1844">
        <v>36</v>
      </c>
      <c r="N1844" t="s">
        <v>8220</v>
      </c>
      <c r="O1844">
        <v>5</v>
      </c>
    </row>
    <row r="1845" spans="2:15" x14ac:dyDescent="0.25">
      <c r="B1845" t="s">
        <v>8219</v>
      </c>
      <c r="C1845">
        <v>14</v>
      </c>
      <c r="N1845" t="s">
        <v>8220</v>
      </c>
      <c r="O1845">
        <v>58</v>
      </c>
    </row>
    <row r="1846" spans="2:15" x14ac:dyDescent="0.25">
      <c r="B1846" t="s">
        <v>8219</v>
      </c>
      <c r="C1846">
        <v>18</v>
      </c>
      <c r="N1846" t="s">
        <v>8220</v>
      </c>
      <c r="O1846">
        <v>8</v>
      </c>
    </row>
    <row r="1847" spans="2:15" x14ac:dyDescent="0.25">
      <c r="B1847" t="s">
        <v>8219</v>
      </c>
      <c r="C1847">
        <v>82</v>
      </c>
      <c r="N1847" t="s">
        <v>8220</v>
      </c>
      <c r="O1847">
        <v>3</v>
      </c>
    </row>
    <row r="1848" spans="2:15" x14ac:dyDescent="0.25">
      <c r="B1848" t="s">
        <v>8219</v>
      </c>
      <c r="C1848">
        <v>43</v>
      </c>
      <c r="N1848" t="s">
        <v>8220</v>
      </c>
      <c r="O1848">
        <v>0</v>
      </c>
    </row>
    <row r="1849" spans="2:15" x14ac:dyDescent="0.25">
      <c r="B1849" t="s">
        <v>8219</v>
      </c>
      <c r="C1849">
        <v>8</v>
      </c>
      <c r="N1849" t="s">
        <v>8220</v>
      </c>
      <c r="O1849">
        <v>11</v>
      </c>
    </row>
    <row r="1850" spans="2:15" x14ac:dyDescent="0.25">
      <c r="B1850" t="s">
        <v>8219</v>
      </c>
      <c r="C1850">
        <v>45</v>
      </c>
      <c r="N1850" t="s">
        <v>8220</v>
      </c>
      <c r="O1850">
        <v>20</v>
      </c>
    </row>
    <row r="1851" spans="2:15" x14ac:dyDescent="0.25">
      <c r="B1851" t="s">
        <v>8219</v>
      </c>
      <c r="C1851">
        <v>20</v>
      </c>
      <c r="N1851" t="s">
        <v>8220</v>
      </c>
      <c r="O1851">
        <v>3</v>
      </c>
    </row>
    <row r="1852" spans="2:15" x14ac:dyDescent="0.25">
      <c r="B1852" t="s">
        <v>8219</v>
      </c>
      <c r="C1852">
        <v>31</v>
      </c>
      <c r="N1852" t="s">
        <v>8220</v>
      </c>
      <c r="O1852">
        <v>0</v>
      </c>
    </row>
    <row r="1853" spans="2:15" x14ac:dyDescent="0.25">
      <c r="B1853" t="s">
        <v>8219</v>
      </c>
      <c r="C1853">
        <v>25</v>
      </c>
      <c r="N1853" t="s">
        <v>8220</v>
      </c>
      <c r="O1853">
        <v>0</v>
      </c>
    </row>
    <row r="1854" spans="2:15" x14ac:dyDescent="0.25">
      <c r="B1854" t="s">
        <v>8219</v>
      </c>
      <c r="C1854">
        <v>14</v>
      </c>
      <c r="N1854" t="s">
        <v>8220</v>
      </c>
      <c r="O1854">
        <v>0</v>
      </c>
    </row>
    <row r="1855" spans="2:15" x14ac:dyDescent="0.25">
      <c r="B1855" t="s">
        <v>8219</v>
      </c>
      <c r="C1855">
        <v>45</v>
      </c>
      <c r="N1855" t="s">
        <v>8220</v>
      </c>
      <c r="O1855">
        <v>1</v>
      </c>
    </row>
    <row r="1856" spans="2:15" x14ac:dyDescent="0.25">
      <c r="B1856" t="s">
        <v>8219</v>
      </c>
      <c r="C1856">
        <v>20</v>
      </c>
      <c r="N1856" t="s">
        <v>8220</v>
      </c>
      <c r="O1856">
        <v>2</v>
      </c>
    </row>
    <row r="1857" spans="2:15" x14ac:dyDescent="0.25">
      <c r="B1857" t="s">
        <v>8219</v>
      </c>
      <c r="C1857">
        <v>39</v>
      </c>
      <c r="N1857" t="s">
        <v>8220</v>
      </c>
      <c r="O1857">
        <v>348</v>
      </c>
    </row>
    <row r="1858" spans="2:15" x14ac:dyDescent="0.25">
      <c r="B1858" t="s">
        <v>8219</v>
      </c>
      <c r="C1858">
        <v>16</v>
      </c>
      <c r="N1858" t="s">
        <v>8220</v>
      </c>
      <c r="O1858">
        <v>4</v>
      </c>
    </row>
    <row r="1859" spans="2:15" x14ac:dyDescent="0.25">
      <c r="B1859" t="s">
        <v>8219</v>
      </c>
      <c r="C1859">
        <v>37</v>
      </c>
      <c r="N1859" t="s">
        <v>8220</v>
      </c>
      <c r="O1859">
        <v>0</v>
      </c>
    </row>
    <row r="1860" spans="2:15" x14ac:dyDescent="0.25">
      <c r="B1860" t="s">
        <v>8219</v>
      </c>
      <c r="C1860">
        <v>14</v>
      </c>
      <c r="N1860" t="s">
        <v>8220</v>
      </c>
      <c r="O1860">
        <v>17</v>
      </c>
    </row>
    <row r="1861" spans="2:15" x14ac:dyDescent="0.25">
      <c r="B1861" t="s">
        <v>8219</v>
      </c>
      <c r="C1861">
        <v>21</v>
      </c>
      <c r="N1861" t="s">
        <v>8220</v>
      </c>
      <c r="O1861">
        <v>0</v>
      </c>
    </row>
    <row r="1862" spans="2:15" x14ac:dyDescent="0.25">
      <c r="B1862" t="s">
        <v>8219</v>
      </c>
      <c r="C1862">
        <v>69</v>
      </c>
      <c r="N1862" t="s">
        <v>8220</v>
      </c>
      <c r="O1862">
        <v>1</v>
      </c>
    </row>
    <row r="1863" spans="2:15" x14ac:dyDescent="0.25">
      <c r="B1863" t="s">
        <v>8219</v>
      </c>
      <c r="C1863">
        <v>16</v>
      </c>
      <c r="N1863" t="s">
        <v>8220</v>
      </c>
      <c r="O1863">
        <v>15</v>
      </c>
    </row>
    <row r="1864" spans="2:15" x14ac:dyDescent="0.25">
      <c r="B1864" t="s">
        <v>8219</v>
      </c>
      <c r="C1864">
        <v>55</v>
      </c>
      <c r="N1864" t="s">
        <v>8220</v>
      </c>
      <c r="O1864">
        <v>10</v>
      </c>
    </row>
    <row r="1865" spans="2:15" x14ac:dyDescent="0.25">
      <c r="B1865" t="s">
        <v>8219</v>
      </c>
      <c r="C1865">
        <v>27</v>
      </c>
      <c r="N1865" t="s">
        <v>8220</v>
      </c>
      <c r="O1865">
        <v>3</v>
      </c>
    </row>
    <row r="1866" spans="2:15" x14ac:dyDescent="0.25">
      <c r="B1866" t="s">
        <v>8219</v>
      </c>
      <c r="C1866">
        <v>36</v>
      </c>
      <c r="N1866" t="s">
        <v>8220</v>
      </c>
      <c r="O1866">
        <v>0</v>
      </c>
    </row>
    <row r="1867" spans="2:15" x14ac:dyDescent="0.25">
      <c r="B1867" t="s">
        <v>8219</v>
      </c>
      <c r="C1867">
        <v>19</v>
      </c>
      <c r="N1867" t="s">
        <v>8220</v>
      </c>
      <c r="O1867">
        <v>0</v>
      </c>
    </row>
    <row r="1868" spans="2:15" x14ac:dyDescent="0.25">
      <c r="B1868" t="s">
        <v>8219</v>
      </c>
      <c r="C1868">
        <v>12</v>
      </c>
      <c r="N1868" t="s">
        <v>8220</v>
      </c>
      <c r="O1868">
        <v>0</v>
      </c>
    </row>
    <row r="1869" spans="2:15" x14ac:dyDescent="0.25">
      <c r="B1869" t="s">
        <v>8219</v>
      </c>
      <c r="C1869">
        <v>17</v>
      </c>
      <c r="N1869" t="s">
        <v>8220</v>
      </c>
      <c r="O1869">
        <v>0</v>
      </c>
    </row>
    <row r="1870" spans="2:15" x14ac:dyDescent="0.25">
      <c r="B1870" t="s">
        <v>8219</v>
      </c>
      <c r="C1870">
        <v>114</v>
      </c>
      <c r="N1870" t="s">
        <v>8220</v>
      </c>
      <c r="O1870">
        <v>46</v>
      </c>
    </row>
    <row r="1871" spans="2:15" x14ac:dyDescent="0.25">
      <c r="B1871" t="s">
        <v>8219</v>
      </c>
      <c r="C1871">
        <v>93</v>
      </c>
      <c r="N1871" t="s">
        <v>8220</v>
      </c>
      <c r="O1871">
        <v>14</v>
      </c>
    </row>
    <row r="1872" spans="2:15" x14ac:dyDescent="0.25">
      <c r="B1872" t="s">
        <v>8219</v>
      </c>
      <c r="C1872">
        <v>36</v>
      </c>
      <c r="N1872" t="s">
        <v>8220</v>
      </c>
      <c r="O1872">
        <v>1</v>
      </c>
    </row>
    <row r="1873" spans="2:15" x14ac:dyDescent="0.25">
      <c r="B1873" t="s">
        <v>8219</v>
      </c>
      <c r="C1873">
        <v>61</v>
      </c>
      <c r="N1873" t="s">
        <v>8220</v>
      </c>
      <c r="O1873">
        <v>0</v>
      </c>
    </row>
    <row r="1874" spans="2:15" x14ac:dyDescent="0.25">
      <c r="B1874" t="s">
        <v>8219</v>
      </c>
      <c r="C1874">
        <v>47</v>
      </c>
      <c r="N1874" t="s">
        <v>8220</v>
      </c>
      <c r="O1874">
        <v>17</v>
      </c>
    </row>
    <row r="1875" spans="2:15" x14ac:dyDescent="0.25">
      <c r="B1875" t="s">
        <v>8219</v>
      </c>
      <c r="C1875">
        <v>17</v>
      </c>
      <c r="N1875" t="s">
        <v>8220</v>
      </c>
      <c r="O1875">
        <v>1</v>
      </c>
    </row>
    <row r="1876" spans="2:15" x14ac:dyDescent="0.25">
      <c r="B1876" t="s">
        <v>8219</v>
      </c>
      <c r="C1876">
        <v>63</v>
      </c>
      <c r="N1876" t="s">
        <v>8220</v>
      </c>
      <c r="O1876">
        <v>0</v>
      </c>
    </row>
    <row r="1877" spans="2:15" x14ac:dyDescent="0.25">
      <c r="B1877" t="s">
        <v>8219</v>
      </c>
      <c r="C1877">
        <v>9</v>
      </c>
      <c r="N1877" t="s">
        <v>8220</v>
      </c>
      <c r="O1877">
        <v>0</v>
      </c>
    </row>
    <row r="1878" spans="2:15" x14ac:dyDescent="0.25">
      <c r="B1878" t="s">
        <v>8219</v>
      </c>
      <c r="C1878">
        <v>30</v>
      </c>
      <c r="N1878" t="s">
        <v>8220</v>
      </c>
      <c r="O1878">
        <v>0</v>
      </c>
    </row>
    <row r="1879" spans="2:15" x14ac:dyDescent="0.25">
      <c r="B1879" t="s">
        <v>8219</v>
      </c>
      <c r="C1879">
        <v>23</v>
      </c>
      <c r="N1879" t="s">
        <v>8220</v>
      </c>
      <c r="O1879">
        <v>0</v>
      </c>
    </row>
    <row r="1880" spans="2:15" x14ac:dyDescent="0.25">
      <c r="B1880" t="s">
        <v>8219</v>
      </c>
      <c r="C1880">
        <v>33</v>
      </c>
      <c r="N1880" t="s">
        <v>8220</v>
      </c>
      <c r="O1880">
        <v>0</v>
      </c>
    </row>
    <row r="1881" spans="2:15" x14ac:dyDescent="0.25">
      <c r="B1881" t="s">
        <v>8219</v>
      </c>
      <c r="C1881">
        <v>39</v>
      </c>
      <c r="N1881" t="s">
        <v>8220</v>
      </c>
      <c r="O1881">
        <v>2</v>
      </c>
    </row>
    <row r="1882" spans="2:15" x14ac:dyDescent="0.25">
      <c r="B1882" t="s">
        <v>8219</v>
      </c>
      <c r="C1882">
        <v>17</v>
      </c>
    </row>
    <row r="1883" spans="2:15" x14ac:dyDescent="0.25">
      <c r="B1883" t="s">
        <v>8219</v>
      </c>
      <c r="C1883">
        <v>6</v>
      </c>
    </row>
    <row r="1884" spans="2:15" x14ac:dyDescent="0.25">
      <c r="B1884" t="s">
        <v>8219</v>
      </c>
      <c r="C1884">
        <v>39</v>
      </c>
    </row>
    <row r="1885" spans="2:15" x14ac:dyDescent="0.25">
      <c r="B1885" t="s">
        <v>8219</v>
      </c>
      <c r="C1885">
        <v>57</v>
      </c>
    </row>
    <row r="1886" spans="2:15" x14ac:dyDescent="0.25">
      <c r="B1886" t="s">
        <v>8219</v>
      </c>
      <c r="C1886">
        <v>56</v>
      </c>
    </row>
    <row r="1887" spans="2:15" x14ac:dyDescent="0.25">
      <c r="B1887" t="s">
        <v>8219</v>
      </c>
      <c r="C1887">
        <v>13</v>
      </c>
    </row>
    <row r="1888" spans="2:15" x14ac:dyDescent="0.25">
      <c r="B1888" t="s">
        <v>8219</v>
      </c>
      <c r="C1888">
        <v>95</v>
      </c>
    </row>
    <row r="1889" spans="2:3" x14ac:dyDescent="0.25">
      <c r="B1889" t="s">
        <v>8219</v>
      </c>
      <c r="C1889">
        <v>80</v>
      </c>
    </row>
    <row r="1890" spans="2:3" x14ac:dyDescent="0.25">
      <c r="B1890" t="s">
        <v>8219</v>
      </c>
      <c r="C1890">
        <v>133</v>
      </c>
    </row>
    <row r="1891" spans="2:3" x14ac:dyDescent="0.25">
      <c r="B1891" t="s">
        <v>8219</v>
      </c>
      <c r="C1891">
        <v>44</v>
      </c>
    </row>
    <row r="1892" spans="2:3" x14ac:dyDescent="0.25">
      <c r="B1892" t="s">
        <v>8219</v>
      </c>
      <c r="C1892">
        <v>30</v>
      </c>
    </row>
    <row r="1893" spans="2:3" x14ac:dyDescent="0.25">
      <c r="B1893" t="s">
        <v>8219</v>
      </c>
      <c r="C1893">
        <v>56</v>
      </c>
    </row>
    <row r="1894" spans="2:3" x14ac:dyDescent="0.25">
      <c r="B1894" t="s">
        <v>8219</v>
      </c>
      <c r="C1894">
        <v>66</v>
      </c>
    </row>
    <row r="1895" spans="2:3" x14ac:dyDescent="0.25">
      <c r="B1895" t="s">
        <v>8219</v>
      </c>
      <c r="C1895">
        <v>29</v>
      </c>
    </row>
    <row r="1896" spans="2:3" x14ac:dyDescent="0.25">
      <c r="B1896" t="s">
        <v>8219</v>
      </c>
      <c r="C1896">
        <v>72</v>
      </c>
    </row>
    <row r="1897" spans="2:3" x14ac:dyDescent="0.25">
      <c r="B1897" t="s">
        <v>8219</v>
      </c>
      <c r="C1897">
        <v>27</v>
      </c>
    </row>
    <row r="1898" spans="2:3" x14ac:dyDescent="0.25">
      <c r="B1898" t="s">
        <v>8219</v>
      </c>
      <c r="C1898">
        <v>10</v>
      </c>
    </row>
    <row r="1899" spans="2:3" x14ac:dyDescent="0.25">
      <c r="B1899" t="s">
        <v>8219</v>
      </c>
      <c r="C1899">
        <v>35</v>
      </c>
    </row>
    <row r="1900" spans="2:3" x14ac:dyDescent="0.25">
      <c r="B1900" t="s">
        <v>8219</v>
      </c>
      <c r="C1900">
        <v>29</v>
      </c>
    </row>
    <row r="1901" spans="2:3" x14ac:dyDescent="0.25">
      <c r="B1901" t="s">
        <v>8219</v>
      </c>
      <c r="C1901">
        <v>13</v>
      </c>
    </row>
    <row r="1902" spans="2:3" x14ac:dyDescent="0.25">
      <c r="B1902" t="s">
        <v>8219</v>
      </c>
      <c r="C1902">
        <v>72</v>
      </c>
    </row>
    <row r="1903" spans="2:3" x14ac:dyDescent="0.25">
      <c r="B1903" t="s">
        <v>8219</v>
      </c>
      <c r="C1903">
        <v>78</v>
      </c>
    </row>
    <row r="1904" spans="2:3" x14ac:dyDescent="0.25">
      <c r="B1904" t="s">
        <v>8219</v>
      </c>
      <c r="C1904">
        <v>49</v>
      </c>
    </row>
    <row r="1905" spans="2:3" x14ac:dyDescent="0.25">
      <c r="B1905" t="s">
        <v>8219</v>
      </c>
      <c r="C1905">
        <v>42</v>
      </c>
    </row>
    <row r="1906" spans="2:3" x14ac:dyDescent="0.25">
      <c r="B1906" t="s">
        <v>8219</v>
      </c>
      <c r="C1906">
        <v>35</v>
      </c>
    </row>
    <row r="1907" spans="2:3" x14ac:dyDescent="0.25">
      <c r="B1907" t="s">
        <v>8219</v>
      </c>
      <c r="C1907">
        <v>42</v>
      </c>
    </row>
    <row r="1908" spans="2:3" x14ac:dyDescent="0.25">
      <c r="B1908" t="s">
        <v>8219</v>
      </c>
      <c r="C1908">
        <v>42</v>
      </c>
    </row>
    <row r="1909" spans="2:3" x14ac:dyDescent="0.25">
      <c r="B1909" t="s">
        <v>8219</v>
      </c>
      <c r="C1909">
        <v>31</v>
      </c>
    </row>
    <row r="1910" spans="2:3" x14ac:dyDescent="0.25">
      <c r="B1910" t="s">
        <v>8219</v>
      </c>
      <c r="C1910">
        <v>38</v>
      </c>
    </row>
    <row r="1911" spans="2:3" x14ac:dyDescent="0.25">
      <c r="B1911" t="s">
        <v>8219</v>
      </c>
      <c r="C1911">
        <v>8</v>
      </c>
    </row>
    <row r="1912" spans="2:3" x14ac:dyDescent="0.25">
      <c r="B1912" t="s">
        <v>8219</v>
      </c>
      <c r="C1912">
        <v>39</v>
      </c>
    </row>
    <row r="1913" spans="2:3" x14ac:dyDescent="0.25">
      <c r="B1913" t="s">
        <v>8219</v>
      </c>
      <c r="C1913">
        <v>29</v>
      </c>
    </row>
    <row r="1914" spans="2:3" x14ac:dyDescent="0.25">
      <c r="B1914" t="s">
        <v>8219</v>
      </c>
      <c r="C1914">
        <v>72</v>
      </c>
    </row>
    <row r="1915" spans="2:3" x14ac:dyDescent="0.25">
      <c r="B1915" t="s">
        <v>8219</v>
      </c>
      <c r="C1915">
        <v>15</v>
      </c>
    </row>
    <row r="1916" spans="2:3" x14ac:dyDescent="0.25">
      <c r="B1916" t="s">
        <v>8219</v>
      </c>
      <c r="C1916">
        <v>33</v>
      </c>
    </row>
    <row r="1917" spans="2:3" x14ac:dyDescent="0.25">
      <c r="B1917" t="s">
        <v>8219</v>
      </c>
      <c r="C1917">
        <v>15</v>
      </c>
    </row>
    <row r="1918" spans="2:3" x14ac:dyDescent="0.25">
      <c r="B1918" t="s">
        <v>8219</v>
      </c>
      <c r="C1918">
        <v>19</v>
      </c>
    </row>
    <row r="1919" spans="2:3" x14ac:dyDescent="0.25">
      <c r="B1919" t="s">
        <v>8219</v>
      </c>
      <c r="C1919">
        <v>17</v>
      </c>
    </row>
    <row r="1920" spans="2:3" x14ac:dyDescent="0.25">
      <c r="B1920" t="s">
        <v>8219</v>
      </c>
      <c r="C1920">
        <v>44</v>
      </c>
    </row>
    <row r="1921" spans="2:3" x14ac:dyDescent="0.25">
      <c r="B1921" t="s">
        <v>8219</v>
      </c>
      <c r="C1921">
        <v>10</v>
      </c>
    </row>
    <row r="1922" spans="2:3" x14ac:dyDescent="0.25">
      <c r="B1922" t="s">
        <v>8219</v>
      </c>
      <c r="C1922">
        <v>46</v>
      </c>
    </row>
    <row r="1923" spans="2:3" x14ac:dyDescent="0.25">
      <c r="B1923" t="s">
        <v>8219</v>
      </c>
      <c r="C1923">
        <v>11</v>
      </c>
    </row>
    <row r="1924" spans="2:3" x14ac:dyDescent="0.25">
      <c r="B1924" t="s">
        <v>8219</v>
      </c>
      <c r="C1924">
        <v>13</v>
      </c>
    </row>
    <row r="1925" spans="2:3" x14ac:dyDescent="0.25">
      <c r="B1925" t="s">
        <v>8219</v>
      </c>
      <c r="C1925">
        <v>33</v>
      </c>
    </row>
    <row r="1926" spans="2:3" x14ac:dyDescent="0.25">
      <c r="B1926" t="s">
        <v>8219</v>
      </c>
      <c r="C1926">
        <v>28</v>
      </c>
    </row>
    <row r="1927" spans="2:3" x14ac:dyDescent="0.25">
      <c r="B1927" t="s">
        <v>8219</v>
      </c>
      <c r="C1927">
        <v>21</v>
      </c>
    </row>
    <row r="1928" spans="2:3" x14ac:dyDescent="0.25">
      <c r="B1928" t="s">
        <v>8219</v>
      </c>
      <c r="C1928">
        <v>13</v>
      </c>
    </row>
    <row r="1929" spans="2:3" x14ac:dyDescent="0.25">
      <c r="B1929" t="s">
        <v>8219</v>
      </c>
      <c r="C1929">
        <v>34</v>
      </c>
    </row>
    <row r="1930" spans="2:3" x14ac:dyDescent="0.25">
      <c r="B1930" t="s">
        <v>8219</v>
      </c>
      <c r="C1930">
        <v>80</v>
      </c>
    </row>
    <row r="1931" spans="2:3" x14ac:dyDescent="0.25">
      <c r="B1931" t="s">
        <v>8219</v>
      </c>
      <c r="C1931">
        <v>74</v>
      </c>
    </row>
    <row r="1932" spans="2:3" x14ac:dyDescent="0.25">
      <c r="B1932" t="s">
        <v>8219</v>
      </c>
      <c r="C1932">
        <v>7</v>
      </c>
    </row>
    <row r="1933" spans="2:3" x14ac:dyDescent="0.25">
      <c r="B1933" t="s">
        <v>8219</v>
      </c>
      <c r="C1933">
        <v>34</v>
      </c>
    </row>
    <row r="1934" spans="2:3" x14ac:dyDescent="0.25">
      <c r="B1934" t="s">
        <v>8219</v>
      </c>
      <c r="C1934">
        <v>86</v>
      </c>
    </row>
    <row r="1935" spans="2:3" x14ac:dyDescent="0.25">
      <c r="B1935" t="s">
        <v>8219</v>
      </c>
      <c r="C1935">
        <v>37</v>
      </c>
    </row>
    <row r="1936" spans="2:3" x14ac:dyDescent="0.25">
      <c r="B1936" t="s">
        <v>8219</v>
      </c>
      <c r="C1936">
        <v>18</v>
      </c>
    </row>
    <row r="1937" spans="2:3" x14ac:dyDescent="0.25">
      <c r="B1937" t="s">
        <v>8219</v>
      </c>
      <c r="C1937">
        <v>22</v>
      </c>
    </row>
    <row r="1938" spans="2:3" x14ac:dyDescent="0.25">
      <c r="B1938" t="s">
        <v>8219</v>
      </c>
      <c r="C1938">
        <v>26</v>
      </c>
    </row>
    <row r="1939" spans="2:3" x14ac:dyDescent="0.25">
      <c r="B1939" t="s">
        <v>8219</v>
      </c>
      <c r="C1939">
        <v>27</v>
      </c>
    </row>
    <row r="1940" spans="2:3" x14ac:dyDescent="0.25">
      <c r="B1940" t="s">
        <v>8219</v>
      </c>
      <c r="C1940">
        <v>8</v>
      </c>
    </row>
    <row r="1941" spans="2:3" x14ac:dyDescent="0.25">
      <c r="B1941" t="s">
        <v>8219</v>
      </c>
      <c r="C1941">
        <v>204</v>
      </c>
    </row>
    <row r="1942" spans="2:3" x14ac:dyDescent="0.25">
      <c r="B1942" t="s">
        <v>8219</v>
      </c>
      <c r="C1942">
        <v>46</v>
      </c>
    </row>
    <row r="1943" spans="2:3" x14ac:dyDescent="0.25">
      <c r="B1943" t="s">
        <v>8219</v>
      </c>
      <c r="C1943">
        <v>17</v>
      </c>
    </row>
    <row r="1944" spans="2:3" x14ac:dyDescent="0.25">
      <c r="B1944" t="s">
        <v>8219</v>
      </c>
      <c r="C1944">
        <v>28</v>
      </c>
    </row>
    <row r="1945" spans="2:3" x14ac:dyDescent="0.25">
      <c r="B1945" t="s">
        <v>8219</v>
      </c>
      <c r="C1945">
        <v>83</v>
      </c>
    </row>
    <row r="1946" spans="2:3" x14ac:dyDescent="0.25">
      <c r="B1946" t="s">
        <v>8219</v>
      </c>
      <c r="C1946">
        <v>13</v>
      </c>
    </row>
    <row r="1947" spans="2:3" x14ac:dyDescent="0.25">
      <c r="B1947" t="s">
        <v>8219</v>
      </c>
      <c r="C1947">
        <v>8</v>
      </c>
    </row>
    <row r="1948" spans="2:3" x14ac:dyDescent="0.25">
      <c r="B1948" t="s">
        <v>8219</v>
      </c>
      <c r="C1948">
        <v>32</v>
      </c>
    </row>
    <row r="1949" spans="2:3" x14ac:dyDescent="0.25">
      <c r="B1949" t="s">
        <v>8219</v>
      </c>
      <c r="C1949">
        <v>85</v>
      </c>
    </row>
    <row r="1950" spans="2:3" x14ac:dyDescent="0.25">
      <c r="B1950" t="s">
        <v>8219</v>
      </c>
      <c r="C1950">
        <v>29</v>
      </c>
    </row>
    <row r="1951" spans="2:3" x14ac:dyDescent="0.25">
      <c r="B1951" t="s">
        <v>8219</v>
      </c>
      <c r="C1951">
        <v>24</v>
      </c>
    </row>
    <row r="1952" spans="2:3" x14ac:dyDescent="0.25">
      <c r="B1952" t="s">
        <v>8219</v>
      </c>
      <c r="C1952">
        <v>8</v>
      </c>
    </row>
    <row r="1953" spans="2:3" x14ac:dyDescent="0.25">
      <c r="B1953" t="s">
        <v>8219</v>
      </c>
      <c r="C1953">
        <v>19</v>
      </c>
    </row>
    <row r="1954" spans="2:3" x14ac:dyDescent="0.25">
      <c r="B1954" t="s">
        <v>8219</v>
      </c>
      <c r="C1954">
        <v>336</v>
      </c>
    </row>
    <row r="1955" spans="2:3" x14ac:dyDescent="0.25">
      <c r="B1955" t="s">
        <v>8219</v>
      </c>
      <c r="C1955">
        <v>13</v>
      </c>
    </row>
    <row r="1956" spans="2:3" x14ac:dyDescent="0.25">
      <c r="B1956" t="s">
        <v>8219</v>
      </c>
      <c r="C1956">
        <v>42</v>
      </c>
    </row>
    <row r="1957" spans="2:3" x14ac:dyDescent="0.25">
      <c r="B1957" t="s">
        <v>8219</v>
      </c>
      <c r="C1957">
        <v>64</v>
      </c>
    </row>
    <row r="1958" spans="2:3" x14ac:dyDescent="0.25">
      <c r="B1958" t="s">
        <v>8219</v>
      </c>
      <c r="C1958">
        <v>25</v>
      </c>
    </row>
    <row r="1959" spans="2:3" x14ac:dyDescent="0.25">
      <c r="B1959" t="s">
        <v>8219</v>
      </c>
      <c r="C1959">
        <v>20</v>
      </c>
    </row>
    <row r="1960" spans="2:3" x14ac:dyDescent="0.25">
      <c r="B1960" t="s">
        <v>8219</v>
      </c>
      <c r="C1960">
        <v>104</v>
      </c>
    </row>
    <row r="1961" spans="2:3" x14ac:dyDescent="0.25">
      <c r="B1961" t="s">
        <v>8219</v>
      </c>
      <c r="C1961">
        <v>53</v>
      </c>
    </row>
    <row r="1962" spans="2:3" x14ac:dyDescent="0.25">
      <c r="B1962" t="s">
        <v>8219</v>
      </c>
      <c r="C1962">
        <v>14</v>
      </c>
    </row>
    <row r="1963" spans="2:3" x14ac:dyDescent="0.25">
      <c r="B1963" t="s">
        <v>8219</v>
      </c>
      <c r="C1963">
        <v>20</v>
      </c>
    </row>
    <row r="1964" spans="2:3" x14ac:dyDescent="0.25">
      <c r="B1964" t="s">
        <v>8219</v>
      </c>
      <c r="C1964">
        <v>558</v>
      </c>
    </row>
    <row r="1965" spans="2:3" x14ac:dyDescent="0.25">
      <c r="B1965" t="s">
        <v>8219</v>
      </c>
      <c r="C1965">
        <v>22</v>
      </c>
    </row>
    <row r="1966" spans="2:3" x14ac:dyDescent="0.25">
      <c r="B1966" t="s">
        <v>8219</v>
      </c>
      <c r="C1966">
        <v>24</v>
      </c>
    </row>
    <row r="1967" spans="2:3" x14ac:dyDescent="0.25">
      <c r="B1967" t="s">
        <v>8219</v>
      </c>
      <c r="C1967">
        <v>74</v>
      </c>
    </row>
    <row r="1968" spans="2:3" x14ac:dyDescent="0.25">
      <c r="B1968" t="s">
        <v>8219</v>
      </c>
      <c r="C1968">
        <v>54</v>
      </c>
    </row>
    <row r="1969" spans="2:3" x14ac:dyDescent="0.25">
      <c r="B1969" t="s">
        <v>8219</v>
      </c>
      <c r="C1969">
        <v>31</v>
      </c>
    </row>
    <row r="1970" spans="2:3" x14ac:dyDescent="0.25">
      <c r="B1970" t="s">
        <v>8219</v>
      </c>
      <c r="C1970">
        <v>25</v>
      </c>
    </row>
    <row r="1971" spans="2:3" x14ac:dyDescent="0.25">
      <c r="B1971" t="s">
        <v>8219</v>
      </c>
      <c r="C1971">
        <v>17</v>
      </c>
    </row>
    <row r="1972" spans="2:3" x14ac:dyDescent="0.25">
      <c r="B1972" t="s">
        <v>8219</v>
      </c>
      <c r="C1972">
        <v>12</v>
      </c>
    </row>
    <row r="1973" spans="2:3" x14ac:dyDescent="0.25">
      <c r="B1973" t="s">
        <v>8219</v>
      </c>
      <c r="C1973">
        <v>38</v>
      </c>
    </row>
    <row r="1974" spans="2:3" x14ac:dyDescent="0.25">
      <c r="B1974" t="s">
        <v>8219</v>
      </c>
      <c r="C1974">
        <v>41</v>
      </c>
    </row>
    <row r="1975" spans="2:3" x14ac:dyDescent="0.25">
      <c r="B1975" t="s">
        <v>8219</v>
      </c>
      <c r="C1975">
        <v>19</v>
      </c>
    </row>
    <row r="1976" spans="2:3" x14ac:dyDescent="0.25">
      <c r="B1976" t="s">
        <v>8219</v>
      </c>
      <c r="C1976">
        <v>41</v>
      </c>
    </row>
    <row r="1977" spans="2:3" x14ac:dyDescent="0.25">
      <c r="B1977" t="s">
        <v>8219</v>
      </c>
      <c r="C1977">
        <v>26</v>
      </c>
    </row>
    <row r="1978" spans="2:3" x14ac:dyDescent="0.25">
      <c r="B1978" t="s">
        <v>8219</v>
      </c>
      <c r="C1978">
        <v>25</v>
      </c>
    </row>
    <row r="1979" spans="2:3" x14ac:dyDescent="0.25">
      <c r="B1979" t="s">
        <v>8219</v>
      </c>
      <c r="C1979">
        <v>9</v>
      </c>
    </row>
    <row r="1980" spans="2:3" x14ac:dyDescent="0.25">
      <c r="B1980" t="s">
        <v>8219</v>
      </c>
      <c r="C1980">
        <v>78</v>
      </c>
    </row>
    <row r="1981" spans="2:3" x14ac:dyDescent="0.25">
      <c r="B1981" t="s">
        <v>8219</v>
      </c>
      <c r="C1981">
        <v>45</v>
      </c>
    </row>
    <row r="1982" spans="2:3" x14ac:dyDescent="0.25">
      <c r="B1982" t="s">
        <v>8219</v>
      </c>
      <c r="C1982">
        <v>102</v>
      </c>
    </row>
    <row r="1983" spans="2:3" x14ac:dyDescent="0.25">
      <c r="B1983" t="s">
        <v>8219</v>
      </c>
      <c r="C1983">
        <v>5</v>
      </c>
    </row>
    <row r="1984" spans="2:3" x14ac:dyDescent="0.25">
      <c r="B1984" t="s">
        <v>8219</v>
      </c>
      <c r="C1984">
        <v>27</v>
      </c>
    </row>
    <row r="1985" spans="2:3" x14ac:dyDescent="0.25">
      <c r="B1985" t="s">
        <v>8219</v>
      </c>
      <c r="C1985">
        <v>37</v>
      </c>
    </row>
    <row r="1986" spans="2:3" x14ac:dyDescent="0.25">
      <c r="B1986" t="s">
        <v>8219</v>
      </c>
      <c r="C1986">
        <v>14</v>
      </c>
    </row>
    <row r="1987" spans="2:3" x14ac:dyDescent="0.25">
      <c r="B1987" t="s">
        <v>8219</v>
      </c>
      <c r="C1987">
        <v>27</v>
      </c>
    </row>
    <row r="1988" spans="2:3" x14ac:dyDescent="0.25">
      <c r="B1988" t="s">
        <v>8219</v>
      </c>
      <c r="C1988">
        <v>45</v>
      </c>
    </row>
    <row r="1989" spans="2:3" x14ac:dyDescent="0.25">
      <c r="B1989" t="s">
        <v>8219</v>
      </c>
      <c r="C1989">
        <v>49</v>
      </c>
    </row>
    <row r="1990" spans="2:3" x14ac:dyDescent="0.25">
      <c r="B1990" t="s">
        <v>8219</v>
      </c>
      <c r="C1990">
        <v>24</v>
      </c>
    </row>
    <row r="1991" spans="2:3" x14ac:dyDescent="0.25">
      <c r="B1991" t="s">
        <v>8219</v>
      </c>
      <c r="C1991">
        <v>112</v>
      </c>
    </row>
    <row r="1992" spans="2:3" x14ac:dyDescent="0.25">
      <c r="B1992" t="s">
        <v>8219</v>
      </c>
      <c r="C1992">
        <v>23</v>
      </c>
    </row>
    <row r="1993" spans="2:3" x14ac:dyDescent="0.25">
      <c r="B1993" t="s">
        <v>8219</v>
      </c>
      <c r="C1993">
        <v>54</v>
      </c>
    </row>
    <row r="1994" spans="2:3" x14ac:dyDescent="0.25">
      <c r="B1994" t="s">
        <v>8219</v>
      </c>
      <c r="C1994">
        <v>28</v>
      </c>
    </row>
    <row r="1995" spans="2:3" x14ac:dyDescent="0.25">
      <c r="B1995" t="s">
        <v>8219</v>
      </c>
      <c r="C1995">
        <v>11</v>
      </c>
    </row>
    <row r="1996" spans="2:3" x14ac:dyDescent="0.25">
      <c r="B1996" t="s">
        <v>8219</v>
      </c>
      <c r="C1996">
        <v>62</v>
      </c>
    </row>
    <row r="1997" spans="2:3" x14ac:dyDescent="0.25">
      <c r="B1997" t="s">
        <v>8219</v>
      </c>
      <c r="C1997">
        <v>73</v>
      </c>
    </row>
    <row r="1998" spans="2:3" x14ac:dyDescent="0.25">
      <c r="B1998" t="s">
        <v>8219</v>
      </c>
      <c r="C1998">
        <v>18</v>
      </c>
    </row>
    <row r="1999" spans="2:3" x14ac:dyDescent="0.25">
      <c r="B1999" t="s">
        <v>8219</v>
      </c>
      <c r="C1999">
        <v>35</v>
      </c>
    </row>
    <row r="2000" spans="2:3" x14ac:dyDescent="0.25">
      <c r="B2000" t="s">
        <v>8219</v>
      </c>
      <c r="C2000">
        <v>43</v>
      </c>
    </row>
    <row r="2001" spans="2:3" x14ac:dyDescent="0.25">
      <c r="B2001" t="s">
        <v>8219</v>
      </c>
      <c r="C2001">
        <v>36</v>
      </c>
    </row>
    <row r="2002" spans="2:3" x14ac:dyDescent="0.25">
      <c r="B2002" t="s">
        <v>8219</v>
      </c>
      <c r="C2002">
        <v>62</v>
      </c>
    </row>
    <row r="2003" spans="2:3" x14ac:dyDescent="0.25">
      <c r="B2003" t="s">
        <v>8219</v>
      </c>
      <c r="C2003">
        <v>15</v>
      </c>
    </row>
    <row r="2004" spans="2:3" x14ac:dyDescent="0.25">
      <c r="B2004" t="s">
        <v>8219</v>
      </c>
      <c r="C2004">
        <v>33</v>
      </c>
    </row>
    <row r="2005" spans="2:3" x14ac:dyDescent="0.25">
      <c r="B2005" t="s">
        <v>8219</v>
      </c>
      <c r="C2005">
        <v>27</v>
      </c>
    </row>
    <row r="2006" spans="2:3" x14ac:dyDescent="0.25">
      <c r="B2006" t="s">
        <v>8219</v>
      </c>
      <c r="C2006">
        <v>17</v>
      </c>
    </row>
    <row r="2007" spans="2:3" x14ac:dyDescent="0.25">
      <c r="B2007" t="s">
        <v>8219</v>
      </c>
      <c r="C2007">
        <v>4</v>
      </c>
    </row>
    <row r="2008" spans="2:3" x14ac:dyDescent="0.25">
      <c r="B2008" t="s">
        <v>8219</v>
      </c>
      <c r="C2008">
        <v>53</v>
      </c>
    </row>
    <row r="2009" spans="2:3" x14ac:dyDescent="0.25">
      <c r="B2009" t="s">
        <v>8219</v>
      </c>
      <c r="C2009">
        <v>49</v>
      </c>
    </row>
    <row r="2010" spans="2:3" x14ac:dyDescent="0.25">
      <c r="B2010" t="s">
        <v>8219</v>
      </c>
      <c r="C2010">
        <v>57</v>
      </c>
    </row>
    <row r="2011" spans="2:3" x14ac:dyDescent="0.25">
      <c r="B2011" t="s">
        <v>8219</v>
      </c>
      <c r="C2011">
        <v>69</v>
      </c>
    </row>
    <row r="2012" spans="2:3" x14ac:dyDescent="0.25">
      <c r="B2012" t="s">
        <v>8219</v>
      </c>
      <c r="C2012">
        <v>15</v>
      </c>
    </row>
    <row r="2013" spans="2:3" x14ac:dyDescent="0.25">
      <c r="B2013" t="s">
        <v>8219</v>
      </c>
      <c r="C2013">
        <v>64</v>
      </c>
    </row>
    <row r="2014" spans="2:3" x14ac:dyDescent="0.25">
      <c r="B2014" t="s">
        <v>8219</v>
      </c>
      <c r="C2014">
        <v>20</v>
      </c>
    </row>
    <row r="2015" spans="2:3" x14ac:dyDescent="0.25">
      <c r="B2015" t="s">
        <v>8219</v>
      </c>
      <c r="C2015">
        <v>27</v>
      </c>
    </row>
    <row r="2016" spans="2:3" x14ac:dyDescent="0.25">
      <c r="B2016" t="s">
        <v>8219</v>
      </c>
      <c r="C2016">
        <v>21</v>
      </c>
    </row>
    <row r="2017" spans="2:3" x14ac:dyDescent="0.25">
      <c r="B2017" t="s">
        <v>8219</v>
      </c>
      <c r="C2017">
        <v>31</v>
      </c>
    </row>
    <row r="2018" spans="2:3" x14ac:dyDescent="0.25">
      <c r="B2018" t="s">
        <v>8219</v>
      </c>
      <c r="C2018">
        <v>51</v>
      </c>
    </row>
    <row r="2019" spans="2:3" x14ac:dyDescent="0.25">
      <c r="B2019" t="s">
        <v>8219</v>
      </c>
      <c r="C2019">
        <v>57</v>
      </c>
    </row>
    <row r="2020" spans="2:3" x14ac:dyDescent="0.25">
      <c r="B2020" t="s">
        <v>8219</v>
      </c>
      <c r="C2020">
        <v>20</v>
      </c>
    </row>
    <row r="2021" spans="2:3" x14ac:dyDescent="0.25">
      <c r="B2021" t="s">
        <v>8219</v>
      </c>
      <c r="C2021">
        <v>71</v>
      </c>
    </row>
    <row r="2022" spans="2:3" x14ac:dyDescent="0.25">
      <c r="B2022" t="s">
        <v>8219</v>
      </c>
      <c r="C2022">
        <v>72</v>
      </c>
    </row>
    <row r="2023" spans="2:3" x14ac:dyDescent="0.25">
      <c r="B2023" t="s">
        <v>8219</v>
      </c>
      <c r="C2023">
        <v>45</v>
      </c>
    </row>
    <row r="2024" spans="2:3" x14ac:dyDescent="0.25">
      <c r="B2024" t="s">
        <v>8219</v>
      </c>
      <c r="C2024">
        <v>51</v>
      </c>
    </row>
    <row r="2025" spans="2:3" x14ac:dyDescent="0.25">
      <c r="B2025" t="s">
        <v>8219</v>
      </c>
      <c r="C2025">
        <v>56</v>
      </c>
    </row>
    <row r="2026" spans="2:3" x14ac:dyDescent="0.25">
      <c r="B2026" t="s">
        <v>8219</v>
      </c>
      <c r="C2026">
        <v>17</v>
      </c>
    </row>
    <row r="2027" spans="2:3" x14ac:dyDescent="0.25">
      <c r="B2027" t="s">
        <v>8219</v>
      </c>
      <c r="C2027">
        <v>197</v>
      </c>
    </row>
    <row r="2028" spans="2:3" x14ac:dyDescent="0.25">
      <c r="B2028" t="s">
        <v>8219</v>
      </c>
      <c r="C2028">
        <v>70</v>
      </c>
    </row>
    <row r="2029" spans="2:3" x14ac:dyDescent="0.25">
      <c r="B2029" t="s">
        <v>8219</v>
      </c>
      <c r="C2029">
        <v>21</v>
      </c>
    </row>
    <row r="2030" spans="2:3" x14ac:dyDescent="0.25">
      <c r="B2030" t="s">
        <v>8219</v>
      </c>
      <c r="C2030">
        <v>34</v>
      </c>
    </row>
    <row r="2031" spans="2:3" x14ac:dyDescent="0.25">
      <c r="B2031" t="s">
        <v>8219</v>
      </c>
      <c r="C2031">
        <v>39</v>
      </c>
    </row>
    <row r="2032" spans="2:3" x14ac:dyDescent="0.25">
      <c r="B2032" t="s">
        <v>8219</v>
      </c>
      <c r="C2032">
        <v>78</v>
      </c>
    </row>
    <row r="2033" spans="2:3" x14ac:dyDescent="0.25">
      <c r="B2033" t="s">
        <v>8219</v>
      </c>
      <c r="C2033">
        <v>48</v>
      </c>
    </row>
    <row r="2034" spans="2:3" x14ac:dyDescent="0.25">
      <c r="B2034" t="s">
        <v>8219</v>
      </c>
      <c r="C2034">
        <v>29</v>
      </c>
    </row>
    <row r="2035" spans="2:3" x14ac:dyDescent="0.25">
      <c r="B2035" t="s">
        <v>8219</v>
      </c>
      <c r="C2035">
        <v>73</v>
      </c>
    </row>
    <row r="2036" spans="2:3" x14ac:dyDescent="0.25">
      <c r="B2036" t="s">
        <v>8219</v>
      </c>
      <c r="C2036">
        <v>8</v>
      </c>
    </row>
    <row r="2037" spans="2:3" x14ac:dyDescent="0.25">
      <c r="B2037" t="s">
        <v>8219</v>
      </c>
      <c r="C2037">
        <v>17</v>
      </c>
    </row>
    <row r="2038" spans="2:3" x14ac:dyDescent="0.25">
      <c r="B2038" t="s">
        <v>8219</v>
      </c>
      <c r="C2038">
        <v>9</v>
      </c>
    </row>
    <row r="2039" spans="2:3" x14ac:dyDescent="0.25">
      <c r="B2039" t="s">
        <v>8219</v>
      </c>
      <c r="C2039">
        <v>17</v>
      </c>
    </row>
    <row r="2040" spans="2:3" x14ac:dyDescent="0.25">
      <c r="B2040" t="s">
        <v>8219</v>
      </c>
      <c r="C2040">
        <v>33</v>
      </c>
    </row>
    <row r="2041" spans="2:3" x14ac:dyDescent="0.25">
      <c r="B2041" t="s">
        <v>8219</v>
      </c>
      <c r="C2041">
        <v>38</v>
      </c>
    </row>
    <row r="2042" spans="2:3" x14ac:dyDescent="0.25">
      <c r="B2042" t="s">
        <v>8219</v>
      </c>
      <c r="C2042">
        <v>79</v>
      </c>
    </row>
    <row r="2043" spans="2:3" x14ac:dyDescent="0.25">
      <c r="B2043" t="s">
        <v>8219</v>
      </c>
      <c r="C2043">
        <v>46</v>
      </c>
    </row>
    <row r="2044" spans="2:3" x14ac:dyDescent="0.25">
      <c r="B2044" t="s">
        <v>8219</v>
      </c>
      <c r="C2044">
        <v>20</v>
      </c>
    </row>
    <row r="2045" spans="2:3" x14ac:dyDescent="0.25">
      <c r="B2045" t="s">
        <v>8219</v>
      </c>
      <c r="C2045">
        <v>20</v>
      </c>
    </row>
    <row r="2046" spans="2:3" x14ac:dyDescent="0.25">
      <c r="B2046" t="s">
        <v>8219</v>
      </c>
      <c r="C2046">
        <v>13</v>
      </c>
    </row>
    <row r="2047" spans="2:3" x14ac:dyDescent="0.25">
      <c r="B2047" t="s">
        <v>8219</v>
      </c>
      <c r="C2047">
        <v>22</v>
      </c>
    </row>
    <row r="2048" spans="2:3" x14ac:dyDescent="0.25">
      <c r="B2048" t="s">
        <v>8219</v>
      </c>
      <c r="C2048">
        <v>36</v>
      </c>
    </row>
    <row r="2049" spans="2:3" x14ac:dyDescent="0.25">
      <c r="B2049" t="s">
        <v>8219</v>
      </c>
      <c r="C2049">
        <v>40</v>
      </c>
    </row>
    <row r="2050" spans="2:3" x14ac:dyDescent="0.25">
      <c r="B2050" t="s">
        <v>8219</v>
      </c>
      <c r="C2050">
        <v>9</v>
      </c>
    </row>
    <row r="2051" spans="2:3" x14ac:dyDescent="0.25">
      <c r="B2051" t="s">
        <v>8219</v>
      </c>
      <c r="C2051">
        <v>19</v>
      </c>
    </row>
    <row r="2052" spans="2:3" x14ac:dyDescent="0.25">
      <c r="B2052" t="s">
        <v>8219</v>
      </c>
      <c r="C2052">
        <v>14</v>
      </c>
    </row>
    <row r="2053" spans="2:3" x14ac:dyDescent="0.25">
      <c r="B2053" t="s">
        <v>8219</v>
      </c>
      <c r="C2053">
        <v>38</v>
      </c>
    </row>
    <row r="2054" spans="2:3" x14ac:dyDescent="0.25">
      <c r="B2054" t="s">
        <v>8219</v>
      </c>
      <c r="C2054">
        <v>58</v>
      </c>
    </row>
    <row r="2055" spans="2:3" x14ac:dyDescent="0.25">
      <c r="B2055" t="s">
        <v>8219</v>
      </c>
      <c r="C2055">
        <v>28</v>
      </c>
    </row>
    <row r="2056" spans="2:3" x14ac:dyDescent="0.25">
      <c r="B2056" t="s">
        <v>8219</v>
      </c>
      <c r="C2056">
        <v>17</v>
      </c>
    </row>
    <row r="2057" spans="2:3" x14ac:dyDescent="0.25">
      <c r="B2057" t="s">
        <v>8219</v>
      </c>
      <c r="C2057">
        <v>12</v>
      </c>
    </row>
    <row r="2058" spans="2:3" x14ac:dyDescent="0.25">
      <c r="B2058" t="s">
        <v>8219</v>
      </c>
      <c r="C2058">
        <v>40</v>
      </c>
    </row>
    <row r="2059" spans="2:3" x14ac:dyDescent="0.25">
      <c r="B2059" t="s">
        <v>8219</v>
      </c>
      <c r="C2059">
        <v>57</v>
      </c>
    </row>
    <row r="2060" spans="2:3" x14ac:dyDescent="0.25">
      <c r="B2060" t="s">
        <v>8219</v>
      </c>
      <c r="C2060">
        <v>114</v>
      </c>
    </row>
    <row r="2061" spans="2:3" x14ac:dyDescent="0.25">
      <c r="B2061" t="s">
        <v>8219</v>
      </c>
      <c r="C2061">
        <v>31</v>
      </c>
    </row>
    <row r="2062" spans="2:3" x14ac:dyDescent="0.25">
      <c r="B2062" t="s">
        <v>8219</v>
      </c>
      <c r="C2062">
        <v>3</v>
      </c>
    </row>
    <row r="2063" spans="2:3" x14ac:dyDescent="0.25">
      <c r="B2063" t="s">
        <v>8219</v>
      </c>
      <c r="C2063">
        <v>16</v>
      </c>
    </row>
    <row r="2064" spans="2:3" x14ac:dyDescent="0.25">
      <c r="B2064" t="s">
        <v>8219</v>
      </c>
      <c r="C2064">
        <v>199</v>
      </c>
    </row>
    <row r="2065" spans="2:3" x14ac:dyDescent="0.25">
      <c r="B2065" t="s">
        <v>8219</v>
      </c>
      <c r="C2065">
        <v>31</v>
      </c>
    </row>
    <row r="2066" spans="2:3" x14ac:dyDescent="0.25">
      <c r="B2066" t="s">
        <v>8219</v>
      </c>
      <c r="C2066">
        <v>30</v>
      </c>
    </row>
    <row r="2067" spans="2:3" x14ac:dyDescent="0.25">
      <c r="B2067" t="s">
        <v>8219</v>
      </c>
      <c r="C2067">
        <v>34</v>
      </c>
    </row>
    <row r="2068" spans="2:3" x14ac:dyDescent="0.25">
      <c r="B2068" t="s">
        <v>8219</v>
      </c>
      <c r="C2068">
        <v>18</v>
      </c>
    </row>
    <row r="2069" spans="2:3" x14ac:dyDescent="0.25">
      <c r="B2069" t="s">
        <v>8219</v>
      </c>
      <c r="C2069">
        <v>67</v>
      </c>
    </row>
    <row r="2070" spans="2:3" x14ac:dyDescent="0.25">
      <c r="B2070" t="s">
        <v>8219</v>
      </c>
      <c r="C2070">
        <v>66</v>
      </c>
    </row>
    <row r="2071" spans="2:3" x14ac:dyDescent="0.25">
      <c r="B2071" t="s">
        <v>8219</v>
      </c>
      <c r="C2071">
        <v>23</v>
      </c>
    </row>
    <row r="2072" spans="2:3" x14ac:dyDescent="0.25">
      <c r="B2072" t="s">
        <v>8219</v>
      </c>
      <c r="C2072">
        <v>126</v>
      </c>
    </row>
    <row r="2073" spans="2:3" x14ac:dyDescent="0.25">
      <c r="B2073" t="s">
        <v>8219</v>
      </c>
      <c r="C2073">
        <v>6</v>
      </c>
    </row>
    <row r="2074" spans="2:3" x14ac:dyDescent="0.25">
      <c r="B2074" t="s">
        <v>8219</v>
      </c>
      <c r="C2074">
        <v>25</v>
      </c>
    </row>
    <row r="2075" spans="2:3" x14ac:dyDescent="0.25">
      <c r="B2075" t="s">
        <v>8219</v>
      </c>
      <c r="C2075">
        <v>39</v>
      </c>
    </row>
    <row r="2076" spans="2:3" x14ac:dyDescent="0.25">
      <c r="B2076" t="s">
        <v>8219</v>
      </c>
      <c r="C2076">
        <v>62</v>
      </c>
    </row>
    <row r="2077" spans="2:3" x14ac:dyDescent="0.25">
      <c r="B2077" t="s">
        <v>8219</v>
      </c>
      <c r="C2077">
        <v>31</v>
      </c>
    </row>
    <row r="2078" spans="2:3" x14ac:dyDescent="0.25">
      <c r="B2078" t="s">
        <v>8219</v>
      </c>
      <c r="C2078">
        <v>274</v>
      </c>
    </row>
    <row r="2079" spans="2:3" x14ac:dyDescent="0.25">
      <c r="B2079" t="s">
        <v>8219</v>
      </c>
      <c r="C2079">
        <v>17</v>
      </c>
    </row>
    <row r="2080" spans="2:3" x14ac:dyDescent="0.25">
      <c r="B2080" t="s">
        <v>8219</v>
      </c>
      <c r="C2080">
        <v>14</v>
      </c>
    </row>
    <row r="2081" spans="2:3" x14ac:dyDescent="0.25">
      <c r="B2081" t="s">
        <v>8219</v>
      </c>
      <c r="C2081">
        <v>60</v>
      </c>
    </row>
    <row r="2082" spans="2:3" x14ac:dyDescent="0.25">
      <c r="B2082" t="s">
        <v>8219</v>
      </c>
      <c r="C2082">
        <v>33</v>
      </c>
    </row>
    <row r="2083" spans="2:3" x14ac:dyDescent="0.25">
      <c r="B2083" t="s">
        <v>8219</v>
      </c>
      <c r="C2083">
        <v>78</v>
      </c>
    </row>
    <row r="2084" spans="2:3" x14ac:dyDescent="0.25">
      <c r="B2084" t="s">
        <v>8219</v>
      </c>
      <c r="C2084">
        <v>30</v>
      </c>
    </row>
    <row r="2085" spans="2:3" x14ac:dyDescent="0.25">
      <c r="B2085" t="s">
        <v>8219</v>
      </c>
      <c r="C2085">
        <v>136</v>
      </c>
    </row>
    <row r="2086" spans="2:3" x14ac:dyDescent="0.25">
      <c r="B2086" t="s">
        <v>8219</v>
      </c>
      <c r="C2086">
        <v>40</v>
      </c>
    </row>
    <row r="2087" spans="2:3" x14ac:dyDescent="0.25">
      <c r="B2087" t="s">
        <v>8219</v>
      </c>
      <c r="C2087">
        <v>18</v>
      </c>
    </row>
    <row r="2088" spans="2:3" x14ac:dyDescent="0.25">
      <c r="B2088" t="s">
        <v>8219</v>
      </c>
      <c r="C2088">
        <v>39</v>
      </c>
    </row>
    <row r="2089" spans="2:3" x14ac:dyDescent="0.25">
      <c r="B2089" t="s">
        <v>8219</v>
      </c>
      <c r="C2089">
        <v>21</v>
      </c>
    </row>
    <row r="2090" spans="2:3" x14ac:dyDescent="0.25">
      <c r="B2090" t="s">
        <v>8219</v>
      </c>
      <c r="C2090">
        <v>30</v>
      </c>
    </row>
    <row r="2091" spans="2:3" x14ac:dyDescent="0.25">
      <c r="B2091" t="s">
        <v>8219</v>
      </c>
      <c r="C2091">
        <v>27</v>
      </c>
    </row>
    <row r="2092" spans="2:3" x14ac:dyDescent="0.25">
      <c r="B2092" t="s">
        <v>8219</v>
      </c>
      <c r="C2092">
        <v>35</v>
      </c>
    </row>
    <row r="2093" spans="2:3" x14ac:dyDescent="0.25">
      <c r="B2093" t="s">
        <v>8219</v>
      </c>
      <c r="C2093">
        <v>13</v>
      </c>
    </row>
    <row r="2094" spans="2:3" x14ac:dyDescent="0.25">
      <c r="B2094" t="s">
        <v>8219</v>
      </c>
      <c r="C2094">
        <v>23</v>
      </c>
    </row>
    <row r="2095" spans="2:3" x14ac:dyDescent="0.25">
      <c r="B2095" t="s">
        <v>8219</v>
      </c>
      <c r="C2095">
        <v>39</v>
      </c>
    </row>
    <row r="2096" spans="2:3" x14ac:dyDescent="0.25">
      <c r="B2096" t="s">
        <v>8219</v>
      </c>
      <c r="C2096">
        <v>35</v>
      </c>
    </row>
    <row r="2097" spans="2:3" x14ac:dyDescent="0.25">
      <c r="B2097" t="s">
        <v>8219</v>
      </c>
      <c r="C2097">
        <v>27</v>
      </c>
    </row>
    <row r="2098" spans="2:3" x14ac:dyDescent="0.25">
      <c r="B2098" t="s">
        <v>8219</v>
      </c>
      <c r="C2098">
        <v>21</v>
      </c>
    </row>
    <row r="2099" spans="2:3" x14ac:dyDescent="0.25">
      <c r="B2099" t="s">
        <v>8219</v>
      </c>
      <c r="C2099">
        <v>104</v>
      </c>
    </row>
    <row r="2100" spans="2:3" x14ac:dyDescent="0.25">
      <c r="B2100" t="s">
        <v>8219</v>
      </c>
      <c r="C2100">
        <v>19</v>
      </c>
    </row>
    <row r="2101" spans="2:3" x14ac:dyDescent="0.25">
      <c r="B2101" t="s">
        <v>8219</v>
      </c>
      <c r="C2101">
        <v>97</v>
      </c>
    </row>
    <row r="2102" spans="2:3" x14ac:dyDescent="0.25">
      <c r="B2102" t="s">
        <v>8219</v>
      </c>
      <c r="C2102">
        <v>27</v>
      </c>
    </row>
    <row r="2103" spans="2:3" x14ac:dyDescent="0.25">
      <c r="B2103" t="s">
        <v>8219</v>
      </c>
      <c r="C2103">
        <v>24</v>
      </c>
    </row>
    <row r="2104" spans="2:3" x14ac:dyDescent="0.25">
      <c r="B2104" t="s">
        <v>8219</v>
      </c>
      <c r="C2104">
        <v>13</v>
      </c>
    </row>
    <row r="2105" spans="2:3" x14ac:dyDescent="0.25">
      <c r="B2105" t="s">
        <v>8219</v>
      </c>
      <c r="C2105">
        <v>46</v>
      </c>
    </row>
    <row r="2106" spans="2:3" x14ac:dyDescent="0.25">
      <c r="B2106" t="s">
        <v>8219</v>
      </c>
      <c r="C2106">
        <v>4</v>
      </c>
    </row>
    <row r="2107" spans="2:3" x14ac:dyDescent="0.25">
      <c r="B2107" t="s">
        <v>8219</v>
      </c>
      <c r="C2107">
        <v>40</v>
      </c>
    </row>
    <row r="2108" spans="2:3" x14ac:dyDescent="0.25">
      <c r="B2108" t="s">
        <v>8219</v>
      </c>
      <c r="C2108">
        <v>44</v>
      </c>
    </row>
    <row r="2109" spans="2:3" x14ac:dyDescent="0.25">
      <c r="B2109" t="s">
        <v>8219</v>
      </c>
      <c r="C2109">
        <v>35</v>
      </c>
    </row>
    <row r="2110" spans="2:3" x14ac:dyDescent="0.25">
      <c r="B2110" t="s">
        <v>8219</v>
      </c>
      <c r="C2110">
        <v>63</v>
      </c>
    </row>
    <row r="2111" spans="2:3" x14ac:dyDescent="0.25">
      <c r="B2111" t="s">
        <v>8219</v>
      </c>
      <c r="C2111">
        <v>89</v>
      </c>
    </row>
    <row r="2112" spans="2:3" x14ac:dyDescent="0.25">
      <c r="B2112" t="s">
        <v>8219</v>
      </c>
      <c r="C2112">
        <v>15</v>
      </c>
    </row>
    <row r="2113" spans="2:3" x14ac:dyDescent="0.25">
      <c r="B2113" t="s">
        <v>8219</v>
      </c>
      <c r="C2113">
        <v>46</v>
      </c>
    </row>
    <row r="2114" spans="2:3" x14ac:dyDescent="0.25">
      <c r="B2114" t="s">
        <v>8219</v>
      </c>
      <c r="C2114">
        <v>33</v>
      </c>
    </row>
    <row r="2115" spans="2:3" x14ac:dyDescent="0.25">
      <c r="B2115" t="s">
        <v>8219</v>
      </c>
      <c r="C2115">
        <v>52</v>
      </c>
    </row>
    <row r="2116" spans="2:3" x14ac:dyDescent="0.25">
      <c r="B2116" t="s">
        <v>8219</v>
      </c>
      <c r="C2116">
        <v>7</v>
      </c>
    </row>
    <row r="2117" spans="2:3" x14ac:dyDescent="0.25">
      <c r="B2117" t="s">
        <v>8219</v>
      </c>
      <c r="C2117">
        <v>28</v>
      </c>
    </row>
    <row r="2118" spans="2:3" x14ac:dyDescent="0.25">
      <c r="B2118" t="s">
        <v>8219</v>
      </c>
      <c r="C2118">
        <v>11</v>
      </c>
    </row>
    <row r="2119" spans="2:3" x14ac:dyDescent="0.25">
      <c r="B2119" t="s">
        <v>8219</v>
      </c>
      <c r="C2119">
        <v>15</v>
      </c>
    </row>
    <row r="2120" spans="2:3" x14ac:dyDescent="0.25">
      <c r="B2120" t="s">
        <v>8219</v>
      </c>
      <c r="C2120">
        <v>30</v>
      </c>
    </row>
    <row r="2121" spans="2:3" x14ac:dyDescent="0.25">
      <c r="B2121" t="s">
        <v>8219</v>
      </c>
      <c r="C2121">
        <v>27</v>
      </c>
    </row>
    <row r="2122" spans="2:3" x14ac:dyDescent="0.25">
      <c r="B2122" t="s">
        <v>8219</v>
      </c>
      <c r="C2122">
        <v>28</v>
      </c>
    </row>
    <row r="2123" spans="2:3" x14ac:dyDescent="0.25">
      <c r="B2123" t="s">
        <v>8219</v>
      </c>
      <c r="C2123">
        <v>17</v>
      </c>
    </row>
    <row r="2124" spans="2:3" x14ac:dyDescent="0.25">
      <c r="B2124" t="s">
        <v>8219</v>
      </c>
      <c r="C2124">
        <v>50</v>
      </c>
    </row>
    <row r="2125" spans="2:3" x14ac:dyDescent="0.25">
      <c r="B2125" t="s">
        <v>8219</v>
      </c>
      <c r="C2125">
        <v>26</v>
      </c>
    </row>
    <row r="2126" spans="2:3" x14ac:dyDescent="0.25">
      <c r="B2126" t="s">
        <v>8219</v>
      </c>
      <c r="C2126">
        <v>88</v>
      </c>
    </row>
    <row r="2127" spans="2:3" x14ac:dyDescent="0.25">
      <c r="B2127" t="s">
        <v>8219</v>
      </c>
      <c r="C2127">
        <v>91</v>
      </c>
    </row>
    <row r="2128" spans="2:3" x14ac:dyDescent="0.25">
      <c r="B2128" t="s">
        <v>8219</v>
      </c>
      <c r="C2128">
        <v>3</v>
      </c>
    </row>
    <row r="2129" spans="2:3" x14ac:dyDescent="0.25">
      <c r="B2129" t="s">
        <v>8219</v>
      </c>
      <c r="C2129">
        <v>28</v>
      </c>
    </row>
    <row r="2130" spans="2:3" x14ac:dyDescent="0.25">
      <c r="B2130" t="s">
        <v>8219</v>
      </c>
      <c r="C2130">
        <v>77</v>
      </c>
    </row>
    <row r="2131" spans="2:3" x14ac:dyDescent="0.25">
      <c r="B2131" t="s">
        <v>8219</v>
      </c>
      <c r="C2131">
        <v>27</v>
      </c>
    </row>
    <row r="2132" spans="2:3" x14ac:dyDescent="0.25">
      <c r="B2132" t="s">
        <v>8219</v>
      </c>
      <c r="C2132">
        <v>107</v>
      </c>
    </row>
    <row r="2133" spans="2:3" x14ac:dyDescent="0.25">
      <c r="B2133" t="s">
        <v>8219</v>
      </c>
      <c r="C2133">
        <v>96</v>
      </c>
    </row>
    <row r="2134" spans="2:3" x14ac:dyDescent="0.25">
      <c r="B2134" t="s">
        <v>8219</v>
      </c>
      <c r="C2134">
        <v>56</v>
      </c>
    </row>
    <row r="2135" spans="2:3" x14ac:dyDescent="0.25">
      <c r="B2135" t="s">
        <v>8219</v>
      </c>
      <c r="C2135">
        <v>58</v>
      </c>
    </row>
    <row r="2136" spans="2:3" x14ac:dyDescent="0.25">
      <c r="B2136" t="s">
        <v>8219</v>
      </c>
      <c r="C2136">
        <v>15</v>
      </c>
    </row>
    <row r="2137" spans="2:3" x14ac:dyDescent="0.25">
      <c r="B2137" t="s">
        <v>8219</v>
      </c>
      <c r="C2137">
        <v>20</v>
      </c>
    </row>
    <row r="2138" spans="2:3" x14ac:dyDescent="0.25">
      <c r="B2138" t="s">
        <v>8219</v>
      </c>
      <c r="C2138">
        <v>38</v>
      </c>
    </row>
    <row r="2139" spans="2:3" x14ac:dyDescent="0.25">
      <c r="B2139" t="s">
        <v>8219</v>
      </c>
      <c r="C2139">
        <v>33</v>
      </c>
    </row>
    <row r="2140" spans="2:3" x14ac:dyDescent="0.25">
      <c r="B2140" t="s">
        <v>8219</v>
      </c>
      <c r="C2140">
        <v>57</v>
      </c>
    </row>
    <row r="2141" spans="2:3" x14ac:dyDescent="0.25">
      <c r="B2141" t="s">
        <v>8219</v>
      </c>
      <c r="C2141">
        <v>25</v>
      </c>
    </row>
    <row r="2142" spans="2:3" x14ac:dyDescent="0.25">
      <c r="B2142" t="s">
        <v>8219</v>
      </c>
      <c r="C2142">
        <v>14</v>
      </c>
    </row>
    <row r="2143" spans="2:3" x14ac:dyDescent="0.25">
      <c r="B2143" t="s">
        <v>8219</v>
      </c>
      <c r="C2143">
        <v>94</v>
      </c>
    </row>
    <row r="2144" spans="2:3" x14ac:dyDescent="0.25">
      <c r="B2144" t="s">
        <v>8219</v>
      </c>
      <c r="C2144">
        <v>59</v>
      </c>
    </row>
    <row r="2145" spans="2:3" x14ac:dyDescent="0.25">
      <c r="B2145" t="s">
        <v>8219</v>
      </c>
      <c r="C2145">
        <v>36</v>
      </c>
    </row>
    <row r="2146" spans="2:3" x14ac:dyDescent="0.25">
      <c r="B2146" t="s">
        <v>8219</v>
      </c>
      <c r="C2146">
        <v>115</v>
      </c>
    </row>
    <row r="2147" spans="2:3" x14ac:dyDescent="0.25">
      <c r="B2147" t="s">
        <v>8219</v>
      </c>
      <c r="C2147">
        <v>30</v>
      </c>
    </row>
    <row r="2148" spans="2:3" x14ac:dyDescent="0.25">
      <c r="B2148" t="s">
        <v>8219</v>
      </c>
      <c r="C2148">
        <v>52</v>
      </c>
    </row>
    <row r="2149" spans="2:3" x14ac:dyDescent="0.25">
      <c r="B2149" t="s">
        <v>8219</v>
      </c>
      <c r="C2149">
        <v>27</v>
      </c>
    </row>
    <row r="2150" spans="2:3" x14ac:dyDescent="0.25">
      <c r="B2150" t="s">
        <v>8219</v>
      </c>
      <c r="C2150">
        <v>24</v>
      </c>
    </row>
    <row r="2151" spans="2:3" x14ac:dyDescent="0.25">
      <c r="B2151" t="s">
        <v>8219</v>
      </c>
      <c r="C2151">
        <v>10</v>
      </c>
    </row>
    <row r="2152" spans="2:3" x14ac:dyDescent="0.25">
      <c r="B2152" t="s">
        <v>8219</v>
      </c>
      <c r="C2152">
        <v>30</v>
      </c>
    </row>
    <row r="2153" spans="2:3" x14ac:dyDescent="0.25">
      <c r="B2153" t="s">
        <v>8219</v>
      </c>
      <c r="C2153">
        <v>71</v>
      </c>
    </row>
    <row r="2154" spans="2:3" x14ac:dyDescent="0.25">
      <c r="B2154" t="s">
        <v>8219</v>
      </c>
      <c r="C2154">
        <v>10</v>
      </c>
    </row>
    <row r="2155" spans="2:3" x14ac:dyDescent="0.25">
      <c r="B2155" t="s">
        <v>8219</v>
      </c>
      <c r="C2155">
        <v>24</v>
      </c>
    </row>
    <row r="2156" spans="2:3" x14ac:dyDescent="0.25">
      <c r="B2156" t="s">
        <v>8219</v>
      </c>
      <c r="C2156">
        <v>38</v>
      </c>
    </row>
    <row r="2157" spans="2:3" x14ac:dyDescent="0.25">
      <c r="B2157" t="s">
        <v>8219</v>
      </c>
      <c r="C2157">
        <v>26</v>
      </c>
    </row>
    <row r="2158" spans="2:3" x14ac:dyDescent="0.25">
      <c r="B2158" t="s">
        <v>8219</v>
      </c>
      <c r="C2158">
        <v>19</v>
      </c>
    </row>
    <row r="2159" spans="2:3" x14ac:dyDescent="0.25">
      <c r="B2159" t="s">
        <v>8219</v>
      </c>
      <c r="C2159">
        <v>11</v>
      </c>
    </row>
    <row r="2160" spans="2:3" x14ac:dyDescent="0.25">
      <c r="B2160" t="s">
        <v>8219</v>
      </c>
      <c r="C2160">
        <v>27</v>
      </c>
    </row>
    <row r="2161" spans="2:3" x14ac:dyDescent="0.25">
      <c r="B2161" t="s">
        <v>8219</v>
      </c>
      <c r="C2161">
        <v>34</v>
      </c>
    </row>
    <row r="2162" spans="2:3" x14ac:dyDescent="0.25">
      <c r="B2162" t="s">
        <v>8219</v>
      </c>
      <c r="C2162">
        <v>20</v>
      </c>
    </row>
    <row r="2163" spans="2:3" x14ac:dyDescent="0.25">
      <c r="B2163" t="s">
        <v>8219</v>
      </c>
      <c r="C2163">
        <v>37</v>
      </c>
    </row>
    <row r="2164" spans="2:3" x14ac:dyDescent="0.25">
      <c r="B2164" t="s">
        <v>8219</v>
      </c>
      <c r="C2164">
        <v>20</v>
      </c>
    </row>
    <row r="2165" spans="2:3" x14ac:dyDescent="0.25">
      <c r="B2165" t="s">
        <v>8219</v>
      </c>
      <c r="C2165">
        <v>10</v>
      </c>
    </row>
    <row r="2166" spans="2:3" x14ac:dyDescent="0.25">
      <c r="B2166" t="s">
        <v>8219</v>
      </c>
      <c r="C2166">
        <v>26</v>
      </c>
    </row>
    <row r="2167" spans="2:3" x14ac:dyDescent="0.25">
      <c r="B2167" t="s">
        <v>8219</v>
      </c>
      <c r="C2167">
        <v>20</v>
      </c>
    </row>
    <row r="2168" spans="2:3" x14ac:dyDescent="0.25">
      <c r="B2168" t="s">
        <v>8219</v>
      </c>
      <c r="C2168">
        <v>46</v>
      </c>
    </row>
    <row r="2169" spans="2:3" x14ac:dyDescent="0.25">
      <c r="B2169" t="s">
        <v>8219</v>
      </c>
      <c r="C2169">
        <v>76</v>
      </c>
    </row>
    <row r="2170" spans="2:3" x14ac:dyDescent="0.25">
      <c r="B2170" t="s">
        <v>8219</v>
      </c>
      <c r="C2170">
        <v>41</v>
      </c>
    </row>
    <row r="2171" spans="2:3" x14ac:dyDescent="0.25">
      <c r="B2171" t="s">
        <v>8219</v>
      </c>
      <c r="C2171">
        <v>7</v>
      </c>
    </row>
    <row r="2172" spans="2:3" x14ac:dyDescent="0.25">
      <c r="B2172" t="s">
        <v>8219</v>
      </c>
      <c r="C2172">
        <v>49</v>
      </c>
    </row>
    <row r="2173" spans="2:3" x14ac:dyDescent="0.25">
      <c r="B2173" t="s">
        <v>8219</v>
      </c>
      <c r="C2173">
        <v>26</v>
      </c>
    </row>
    <row r="2174" spans="2:3" x14ac:dyDescent="0.25">
      <c r="B2174" t="s">
        <v>8219</v>
      </c>
      <c r="C2174">
        <v>65</v>
      </c>
    </row>
    <row r="2175" spans="2:3" x14ac:dyDescent="0.25">
      <c r="B2175" t="s">
        <v>8219</v>
      </c>
      <c r="C2175">
        <v>28</v>
      </c>
    </row>
    <row r="2176" spans="2:3" x14ac:dyDescent="0.25">
      <c r="B2176" t="s">
        <v>8219</v>
      </c>
      <c r="C2176">
        <v>8</v>
      </c>
    </row>
    <row r="2177" spans="2:3" x14ac:dyDescent="0.25">
      <c r="B2177" t="s">
        <v>8219</v>
      </c>
      <c r="C2177">
        <v>3</v>
      </c>
    </row>
    <row r="2178" spans="2:3" x14ac:dyDescent="0.25">
      <c r="B2178" t="s">
        <v>8219</v>
      </c>
      <c r="C2178">
        <v>9</v>
      </c>
    </row>
    <row r="2179" spans="2:3" x14ac:dyDescent="0.25">
      <c r="B2179" t="s">
        <v>8219</v>
      </c>
      <c r="C2179">
        <v>9</v>
      </c>
    </row>
    <row r="2180" spans="2:3" x14ac:dyDescent="0.25">
      <c r="B2180" t="s">
        <v>8219</v>
      </c>
      <c r="C2180">
        <v>20</v>
      </c>
    </row>
    <row r="2181" spans="2:3" x14ac:dyDescent="0.25">
      <c r="B2181" t="s">
        <v>8219</v>
      </c>
      <c r="C2181">
        <v>57</v>
      </c>
    </row>
    <row r="2182" spans="2:3" x14ac:dyDescent="0.25">
      <c r="B2182" t="s">
        <v>8219</v>
      </c>
      <c r="C2182">
        <v>8</v>
      </c>
    </row>
    <row r="2183" spans="2:3" x14ac:dyDescent="0.25">
      <c r="B2183" t="s">
        <v>8219</v>
      </c>
      <c r="C2183">
        <v>14</v>
      </c>
    </row>
    <row r="2184" spans="2:3" x14ac:dyDescent="0.25">
      <c r="B2184" t="s">
        <v>8219</v>
      </c>
      <c r="C2184">
        <v>17</v>
      </c>
    </row>
    <row r="2185" spans="2:3" x14ac:dyDescent="0.25">
      <c r="B2185" t="s">
        <v>8219</v>
      </c>
      <c r="C2185">
        <v>100</v>
      </c>
    </row>
    <row r="2186" spans="2:3" x14ac:dyDescent="0.25">
      <c r="B2186" t="s">
        <v>8219</v>
      </c>
      <c r="C2186">
        <v>32</v>
      </c>
    </row>
    <row r="2187" spans="2:3" x14ac:dyDescent="0.25">
      <c r="B2187" t="s">
        <v>8219</v>
      </c>
      <c r="C2187">
        <v>3</v>
      </c>
    </row>
  </sheetData>
  <conditionalFormatting sqref="B2:B1046648">
    <cfRule type="containsText" dxfId="15" priority="13" operator="containsText" text="live">
      <formula>NOT(ISERROR(SEARCH("live",B2)))</formula>
    </cfRule>
    <cfRule type="containsText" dxfId="14" priority="14" operator="containsText" text="canceled">
      <formula>NOT(ISERROR(SEARCH("canceled",B2)))</formula>
    </cfRule>
    <cfRule type="containsText" dxfId="13" priority="15" operator="containsText" text="successful">
      <formula>NOT(ISERROR(SEARCH("successful",B2)))</formula>
    </cfRule>
    <cfRule type="containsText" dxfId="12" priority="16" operator="containsText" text="failed">
      <formula>NOT(ISERROR(SEARCH("failed",B2)))</formula>
    </cfRule>
  </conditionalFormatting>
  <conditionalFormatting sqref="H2:H1045993">
    <cfRule type="containsText" dxfId="11" priority="9" operator="containsText" text="live">
      <formula>NOT(ISERROR(SEARCH("live",H2)))</formula>
    </cfRule>
    <cfRule type="containsText" dxfId="10" priority="10" operator="containsText" text="canceled">
      <formula>NOT(ISERROR(SEARCH("canceled",H2)))</formula>
    </cfRule>
    <cfRule type="containsText" dxfId="9" priority="11" operator="containsText" text="successful">
      <formula>NOT(ISERROR(SEARCH("successful",H2)))</formula>
    </cfRule>
    <cfRule type="containsText" dxfId="8" priority="12" operator="containsText" text="failed">
      <formula>NOT(ISERROR(SEARCH("failed",H2)))</formula>
    </cfRule>
  </conditionalFormatting>
  <conditionalFormatting sqref="N2:N1532 N1882:N1045993">
    <cfRule type="containsText" dxfId="7" priority="5" operator="containsText" text="live">
      <formula>NOT(ISERROR(SEARCH("live",N2)))</formula>
    </cfRule>
    <cfRule type="containsText" dxfId="6" priority="6" operator="containsText" text="canceled">
      <formula>NOT(ISERROR(SEARCH("canceled",N2)))</formula>
    </cfRule>
    <cfRule type="containsText" dxfId="5" priority="7" operator="containsText" text="successful">
      <formula>NOT(ISERROR(SEARCH("successful",N2)))</formula>
    </cfRule>
    <cfRule type="containsText" dxfId="4" priority="8" operator="containsText" text="failed">
      <formula>NOT(ISERROR(SEARCH("failed",N2)))</formula>
    </cfRule>
  </conditionalFormatting>
  <conditionalFormatting sqref="N1533:N1881">
    <cfRule type="containsText" dxfId="3" priority="1" operator="containsText" text="live">
      <formula>NOT(ISERROR(SEARCH("live",N1533)))</formula>
    </cfRule>
    <cfRule type="containsText" dxfId="2" priority="2" operator="containsText" text="canceled">
      <formula>NOT(ISERROR(SEARCH("canceled",N1533)))</formula>
    </cfRule>
    <cfRule type="containsText" dxfId="1" priority="3" operator="containsText" text="successful">
      <formula>NOT(ISERROR(SEARCH("successful",N1533)))</formula>
    </cfRule>
    <cfRule type="containsText" dxfId="0" priority="4" operator="containsText" text="failed">
      <formula>NOT(ISERROR(SEARCH("failed",N1533)))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valmo</cp:lastModifiedBy>
  <dcterms:created xsi:type="dcterms:W3CDTF">2017-04-20T15:17:24Z</dcterms:created>
  <dcterms:modified xsi:type="dcterms:W3CDTF">2019-06-10T17:27:33Z</dcterms:modified>
</cp:coreProperties>
</file>