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vegam/Documents/"/>
    </mc:Choice>
  </mc:AlternateContent>
  <xr:revisionPtr revIDLastSave="0" documentId="13_ncr:1_{2E30E448-E77A-8E4F-B265-11D0BE7BB263}" xr6:coauthVersionLast="45" xr6:coauthVersionMax="45" xr10:uidLastSave="{00000000-0000-0000-0000-000000000000}"/>
  <bookViews>
    <workbookView xWindow="0" yWindow="0" windowWidth="35840" windowHeight="22400" activeTab="2" xr2:uid="{15C76456-27A8-574F-AC0D-0E4567336CBD}"/>
  </bookViews>
  <sheets>
    <sheet name="documentos" sheetId="1" r:id="rId1"/>
    <sheet name="noticias" sheetId="2" r:id="rId2"/>
    <sheet name="resutlados" sheetId="3" r:id="rId3"/>
  </sheets>
  <definedNames>
    <definedName name="_xlchart.v1.0" hidden="1">resutlados!$C$2:$Q$2</definedName>
    <definedName name="_xlchart.v1.1" hidden="1">resutlados!$C$3:$Q$3</definedName>
    <definedName name="_xlchart.v1.10" hidden="1">resutlados!$C$4:$Q$4</definedName>
    <definedName name="_xlchart.v1.11" hidden="1">resutlados!$C$5:$Q$5</definedName>
    <definedName name="_xlchart.v1.2" hidden="1">resutlados!$C$4:$Q$4</definedName>
    <definedName name="_xlchart.v1.3" hidden="1">resutlados!$C$5:$Q$5</definedName>
    <definedName name="_xlchart.v1.8" hidden="1">resutlados!$C$2:$Q$2</definedName>
    <definedName name="_xlchart.v1.9" hidden="1">resutlados!$C$3:$Q$3</definedName>
    <definedName name="_xlchart.v2.4" hidden="1">resutlados!$C$2:$Q$2</definedName>
    <definedName name="_xlchart.v2.5" hidden="1">resutlados!$C$3:$Q$3</definedName>
    <definedName name="_xlchart.v2.6" hidden="1">resutlados!$C$4:$Q$4</definedName>
    <definedName name="_xlchart.v2.7" hidden="1">resutlados!$C$5:$Q$5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E45" i="1"/>
  <c r="F44" i="1"/>
  <c r="G44" i="1"/>
  <c r="H44" i="1"/>
  <c r="E44" i="1"/>
  <c r="H42" i="1"/>
  <c r="F42" i="1"/>
  <c r="H41" i="1"/>
  <c r="F41" i="1"/>
  <c r="G31" i="1"/>
  <c r="E31" i="1"/>
  <c r="H28" i="1"/>
  <c r="F28" i="1"/>
  <c r="F9" i="2"/>
  <c r="F10" i="2"/>
  <c r="D10" i="2"/>
  <c r="D9" i="2"/>
  <c r="E30" i="1"/>
  <c r="H27" i="1"/>
  <c r="F27" i="1"/>
  <c r="G30" i="1"/>
  <c r="G17" i="1" l="1"/>
  <c r="E17" i="1"/>
  <c r="G16" i="1"/>
  <c r="E16" i="1"/>
  <c r="E15" i="1"/>
  <c r="G15" i="1"/>
  <c r="H14" i="1"/>
  <c r="F14" i="1"/>
  <c r="H13" i="1"/>
  <c r="F13" i="1"/>
  <c r="G43" i="1"/>
  <c r="E43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G29" i="1"/>
  <c r="E29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0" i="1"/>
  <c r="H11" i="1"/>
  <c r="H12" i="1"/>
  <c r="F10" i="1"/>
  <c r="F11" i="1"/>
  <c r="F12" i="1"/>
  <c r="F8" i="2"/>
  <c r="D8" i="2"/>
  <c r="F7" i="2"/>
  <c r="D7" i="2"/>
  <c r="F6" i="2"/>
  <c r="D6" i="2"/>
  <c r="F5" i="2"/>
  <c r="D5" i="2"/>
  <c r="F4" i="2"/>
  <c r="D4" i="2"/>
  <c r="F3" i="2"/>
  <c r="D3" i="2"/>
  <c r="H9" i="1"/>
  <c r="F9" i="1"/>
  <c r="H8" i="1"/>
  <c r="F8" i="1"/>
  <c r="H5" i="1"/>
  <c r="H6" i="1"/>
  <c r="H7" i="1"/>
  <c r="H4" i="1"/>
  <c r="F7" i="1"/>
  <c r="F5" i="1"/>
  <c r="F6" i="1"/>
  <c r="F4" i="1"/>
  <c r="H16" i="1" l="1"/>
  <c r="F17" i="1"/>
  <c r="H30" i="1"/>
  <c r="H31" i="1"/>
  <c r="F31" i="1"/>
  <c r="H43" i="1"/>
  <c r="F15" i="1"/>
  <c r="H17" i="1"/>
  <c r="H15" i="1"/>
  <c r="F16" i="1"/>
  <c r="F30" i="1"/>
  <c r="F43" i="1"/>
  <c r="F29" i="1"/>
  <c r="H29" i="1"/>
</calcChain>
</file>

<file path=xl/sharedStrings.xml><?xml version="1.0" encoding="utf-8"?>
<sst xmlns="http://schemas.openxmlformats.org/spreadsheetml/2006/main" count="72" uniqueCount="38">
  <si>
    <t>Numero de documentos</t>
  </si>
  <si>
    <t>Procesos</t>
  </si>
  <si>
    <t>lectura</t>
  </si>
  <si>
    <t>preprocesamiento</t>
  </si>
  <si>
    <t>vocabulario</t>
  </si>
  <si>
    <t>termino documento</t>
  </si>
  <si>
    <t>tf-idf</t>
  </si>
  <si>
    <t>svd</t>
  </si>
  <si>
    <t>Num k</t>
  </si>
  <si>
    <t>SN</t>
  </si>
  <si>
    <t>Tiempo seconds</t>
  </si>
  <si>
    <t>tiempo minutos</t>
  </si>
  <si>
    <t>tamaño bytes</t>
  </si>
  <si>
    <t>tamaño megas</t>
  </si>
  <si>
    <t>Numero de palabras</t>
  </si>
  <si>
    <t xml:space="preserve">coseno </t>
  </si>
  <si>
    <t>documentos</t>
  </si>
  <si>
    <t>fake 5</t>
  </si>
  <si>
    <t>fake 4</t>
  </si>
  <si>
    <t>fake 3</t>
  </si>
  <si>
    <t>fake 2</t>
  </si>
  <si>
    <t>fake 1</t>
  </si>
  <si>
    <t>real 5</t>
  </si>
  <si>
    <t>real 4</t>
  </si>
  <si>
    <t>real 3</t>
  </si>
  <si>
    <t>real 2</t>
  </si>
  <si>
    <t>real 1</t>
  </si>
  <si>
    <t>article 5</t>
  </si>
  <si>
    <t>article 4</t>
  </si>
  <si>
    <t>article 3</t>
  </si>
  <si>
    <t>article 2</t>
  </si>
  <si>
    <t>article 1</t>
  </si>
  <si>
    <t>svd k</t>
  </si>
  <si>
    <t>total k=75</t>
  </si>
  <si>
    <t>total k=300</t>
  </si>
  <si>
    <t>total k=500</t>
  </si>
  <si>
    <t>total k=150</t>
  </si>
  <si>
    <t>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</si>
</sst>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0" fontId="1" fillId="0" borderId="1" xfId="0" applyFont="1" applyBorder="1"/>
    <xf numFmtId="0" fontId="1" fillId="0" borderId="1" xfId="0" applyFont="1" applyFill="1" applyBorder="1"/>
    <xf numFmtId="2" fontId="0" fillId="0" borderId="2" xfId="0" applyNumberFormat="1" applyFill="1" applyBorder="1"/>
    <xf numFmtId="2" fontId="0" fillId="0" borderId="2" xfId="0" applyNumberFormat="1" applyBorder="1"/>
    <xf numFmtId="2" fontId="0" fillId="0" borderId="4" xfId="0" applyNumberFormat="1" applyBorder="1"/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5" xfId="0" applyBorder="1"/>
    <xf numFmtId="2" fontId="1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5" xfId="0" applyNumberFormat="1" applyFill="1" applyBorder="1"/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6" xfId="0" applyBorder="1"/>
    <xf numFmtId="0" fontId="1" fillId="0" borderId="0" xfId="0" applyFont="1" applyBorder="1" applyAlignmen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resutlados!$C$2:$Q$2</c:f>
              <c:strCache>
                <c:ptCount val="15"/>
                <c:pt idx="0">
                  <c:v>fake 5</c:v>
                </c:pt>
                <c:pt idx="1">
                  <c:v>fake 4</c:v>
                </c:pt>
                <c:pt idx="2">
                  <c:v>fake 3</c:v>
                </c:pt>
                <c:pt idx="3">
                  <c:v>fake 2</c:v>
                </c:pt>
                <c:pt idx="4">
                  <c:v>fake 1</c:v>
                </c:pt>
                <c:pt idx="5">
                  <c:v>real 5</c:v>
                </c:pt>
                <c:pt idx="6">
                  <c:v>real 4</c:v>
                </c:pt>
                <c:pt idx="7">
                  <c:v>real 3</c:v>
                </c:pt>
                <c:pt idx="8">
                  <c:v>real 2</c:v>
                </c:pt>
                <c:pt idx="9">
                  <c:v>real 1</c:v>
                </c:pt>
                <c:pt idx="10">
                  <c:v>article 5</c:v>
                </c:pt>
                <c:pt idx="11">
                  <c:v>article 4</c:v>
                </c:pt>
                <c:pt idx="12">
                  <c:v>article 3</c:v>
                </c:pt>
                <c:pt idx="13">
                  <c:v>article 2</c:v>
                </c:pt>
                <c:pt idx="14">
                  <c:v>article 1</c:v>
                </c:pt>
              </c:strCache>
            </c:strRef>
          </c:cat>
          <c:val>
            <c:numRef>
              <c:f>resutlados!$C$3:$Q$3</c:f>
              <c:numCache>
                <c:formatCode>0.000</c:formatCode>
                <c:ptCount val="15"/>
                <c:pt idx="0">
                  <c:v>-1.1289516266817E-3</c:v>
                </c:pt>
                <c:pt idx="1">
                  <c:v>1.02630618538726E-2</c:v>
                </c:pt>
                <c:pt idx="2">
                  <c:v>1.5962573504797101E-2</c:v>
                </c:pt>
                <c:pt idx="3">
                  <c:v>7.82795553240377E-2</c:v>
                </c:pt>
                <c:pt idx="4">
                  <c:v>6.0990030704154603E-2</c:v>
                </c:pt>
                <c:pt idx="5">
                  <c:v>0.15694510191191499</c:v>
                </c:pt>
                <c:pt idx="6">
                  <c:v>0.27247083568331498</c:v>
                </c:pt>
                <c:pt idx="7">
                  <c:v>0.213062029083288</c:v>
                </c:pt>
                <c:pt idx="8">
                  <c:v>0.29481302375341301</c:v>
                </c:pt>
                <c:pt idx="9">
                  <c:v>0.44192876904550399</c:v>
                </c:pt>
                <c:pt idx="10">
                  <c:v>0.69862438096274404</c:v>
                </c:pt>
                <c:pt idx="11">
                  <c:v>0.39506462518785401</c:v>
                </c:pt>
                <c:pt idx="12">
                  <c:v>0.29098640601188103</c:v>
                </c:pt>
                <c:pt idx="13">
                  <c:v>0.729731927603541</c:v>
                </c:pt>
                <c:pt idx="14">
                  <c:v>0.39382974886811201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4-F64B-A16D-D93CAC5D350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resutlados!$C$2:$Q$2</c:f>
              <c:strCache>
                <c:ptCount val="15"/>
                <c:pt idx="0">
                  <c:v>fake 5</c:v>
                </c:pt>
                <c:pt idx="1">
                  <c:v>fake 4</c:v>
                </c:pt>
                <c:pt idx="2">
                  <c:v>fake 3</c:v>
                </c:pt>
                <c:pt idx="3">
                  <c:v>fake 2</c:v>
                </c:pt>
                <c:pt idx="4">
                  <c:v>fake 1</c:v>
                </c:pt>
                <c:pt idx="5">
                  <c:v>real 5</c:v>
                </c:pt>
                <c:pt idx="6">
                  <c:v>real 4</c:v>
                </c:pt>
                <c:pt idx="7">
                  <c:v>real 3</c:v>
                </c:pt>
                <c:pt idx="8">
                  <c:v>real 2</c:v>
                </c:pt>
                <c:pt idx="9">
                  <c:v>real 1</c:v>
                </c:pt>
                <c:pt idx="10">
                  <c:v>article 5</c:v>
                </c:pt>
                <c:pt idx="11">
                  <c:v>article 4</c:v>
                </c:pt>
                <c:pt idx="12">
                  <c:v>article 3</c:v>
                </c:pt>
                <c:pt idx="13">
                  <c:v>article 2</c:v>
                </c:pt>
                <c:pt idx="14">
                  <c:v>article 1</c:v>
                </c:pt>
              </c:strCache>
            </c:strRef>
          </c:cat>
          <c:val>
            <c:numRef>
              <c:f>resutlados!$C$4:$Q$4</c:f>
              <c:numCache>
                <c:formatCode>0.000</c:formatCode>
                <c:ptCount val="15"/>
                <c:pt idx="0">
                  <c:v>-1.0901856906989399E-3</c:v>
                </c:pt>
                <c:pt idx="1">
                  <c:v>1.0129209447976999E-2</c:v>
                </c:pt>
                <c:pt idx="2">
                  <c:v>1.5848532463129401E-2</c:v>
                </c:pt>
                <c:pt idx="3">
                  <c:v>7.89189454548615E-2</c:v>
                </c:pt>
                <c:pt idx="4">
                  <c:v>6.0600196838426101E-2</c:v>
                </c:pt>
                <c:pt idx="5">
                  <c:v>0.15649939737335899</c:v>
                </c:pt>
                <c:pt idx="6">
                  <c:v>0.26855964084610301</c:v>
                </c:pt>
                <c:pt idx="7">
                  <c:v>0.20237006502372801</c:v>
                </c:pt>
                <c:pt idx="8">
                  <c:v>0.29279077748965399</c:v>
                </c:pt>
                <c:pt idx="9">
                  <c:v>0.43870658366590398</c:v>
                </c:pt>
                <c:pt idx="10">
                  <c:v>0.69842543087508602</c:v>
                </c:pt>
                <c:pt idx="11">
                  <c:v>0.39310526297216702</c:v>
                </c:pt>
                <c:pt idx="12">
                  <c:v>0.28568276578845497</c:v>
                </c:pt>
                <c:pt idx="13">
                  <c:v>0.72400288946527303</c:v>
                </c:pt>
                <c:pt idx="14">
                  <c:v>0.39272462760754401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4-F64B-A16D-D93CAC5D3501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resutlados!$C$2:$Q$2</c:f>
              <c:strCache>
                <c:ptCount val="15"/>
                <c:pt idx="0">
                  <c:v>fake 5</c:v>
                </c:pt>
                <c:pt idx="1">
                  <c:v>fake 4</c:v>
                </c:pt>
                <c:pt idx="2">
                  <c:v>fake 3</c:v>
                </c:pt>
                <c:pt idx="3">
                  <c:v>fake 2</c:v>
                </c:pt>
                <c:pt idx="4">
                  <c:v>fake 1</c:v>
                </c:pt>
                <c:pt idx="5">
                  <c:v>real 5</c:v>
                </c:pt>
                <c:pt idx="6">
                  <c:v>real 4</c:v>
                </c:pt>
                <c:pt idx="7">
                  <c:v>real 3</c:v>
                </c:pt>
                <c:pt idx="8">
                  <c:v>real 2</c:v>
                </c:pt>
                <c:pt idx="9">
                  <c:v>real 1</c:v>
                </c:pt>
                <c:pt idx="10">
                  <c:v>article 5</c:v>
                </c:pt>
                <c:pt idx="11">
                  <c:v>article 4</c:v>
                </c:pt>
                <c:pt idx="12">
                  <c:v>article 3</c:v>
                </c:pt>
                <c:pt idx="13">
                  <c:v>article 2</c:v>
                </c:pt>
                <c:pt idx="14">
                  <c:v>article 1</c:v>
                </c:pt>
              </c:strCache>
            </c:strRef>
          </c:cat>
          <c:val>
            <c:numRef>
              <c:f>resutlados!$C$5:$Q$5</c:f>
              <c:numCache>
                <c:formatCode>0.000</c:formatCode>
                <c:ptCount val="15"/>
                <c:pt idx="0">
                  <c:v>-1.03758172561269E-3</c:v>
                </c:pt>
                <c:pt idx="1">
                  <c:v>8.7709421385319501E-3</c:v>
                </c:pt>
                <c:pt idx="2">
                  <c:v>1.6104990795315299E-2</c:v>
                </c:pt>
                <c:pt idx="3">
                  <c:v>7.9564206166180998E-2</c:v>
                </c:pt>
                <c:pt idx="4">
                  <c:v>5.33815105101361E-2</c:v>
                </c:pt>
                <c:pt idx="5">
                  <c:v>0.156249107569428</c:v>
                </c:pt>
                <c:pt idx="6">
                  <c:v>0.26829801246269003</c:v>
                </c:pt>
                <c:pt idx="7">
                  <c:v>0.20212618843993399</c:v>
                </c:pt>
                <c:pt idx="8">
                  <c:v>0.29126080911403701</c:v>
                </c:pt>
                <c:pt idx="9">
                  <c:v>0.43879230996184698</c:v>
                </c:pt>
                <c:pt idx="10">
                  <c:v>0.68920246720751099</c:v>
                </c:pt>
                <c:pt idx="11">
                  <c:v>0.390310645517365</c:v>
                </c:pt>
                <c:pt idx="12">
                  <c:v>0.28192113269862901</c:v>
                </c:pt>
                <c:pt idx="13">
                  <c:v>0.71783606317527004</c:v>
                </c:pt>
                <c:pt idx="14">
                  <c:v>0.388270480139425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4-F64B-A16D-D93CAC5D35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755344"/>
        <c:axId val="58756976"/>
      </c:barChart>
      <c:catAx>
        <c:axId val="58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756976"/>
        <c:crosses val="autoZero"/>
        <c:auto val="1"/>
        <c:lblAlgn val="ctr"/>
        <c:lblOffset val="100"/>
        <c:noMultiLvlLbl val="0"/>
      </c:catAx>
      <c:valAx>
        <c:axId val="587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322649</xdr:colOff>
      <xdr:row>17</xdr:row>
      <xdr:rowOff>132950</xdr:rowOff>
    </xdr:from>
    <xdr:to>
      <xdr:col>14</xdr:col>
      <xdr:colOff>775730</xdr:colOff>
      <xdr:row>30</xdr:row>
      <xdr:rowOff>198853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2836E2-29D4-D74A-89F2-1FC94856B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4BCD-5C5F-714D-A064-0E0A5202DAD4}">
  <dimension ref="A3:H45"/>
  <sheetViews>
    <sheetView workbookViewId="0">
      <selection activeCell="F7" sqref="F7"/>
    </sheetView>
  </sheetViews>
  <sheetFormatPr baseColWidth="10" defaultRowHeight="16" x14ac:dyDescent="0.2"/>
  <cols>
    <col min="1" max="2" width="23" customWidth="1"/>
    <col min="3" max="3" width="22" customWidth="1"/>
    <col min="4" max="4" width="6.6640625" customWidth="1"/>
    <col min="5" max="5" width="14.83203125" customWidth="1"/>
    <col min="6" max="6" width="18.6640625" customWidth="1"/>
    <col min="7" max="7" width="13.6640625" bestFit="1" customWidth="1"/>
    <col min="8" max="8" width="13.5" customWidth="1"/>
  </cols>
  <sheetData>
    <row r="3" spans="1:8" x14ac:dyDescent="0.2">
      <c r="A3" s="7" t="s">
        <v>0</v>
      </c>
      <c r="B3" s="7" t="s">
        <v>14</v>
      </c>
      <c r="C3" s="7" t="s">
        <v>1</v>
      </c>
      <c r="D3" s="7" t="s">
        <v>8</v>
      </c>
      <c r="E3" s="7" t="s">
        <v>10</v>
      </c>
      <c r="F3" s="7" t="s">
        <v>11</v>
      </c>
      <c r="G3" s="7" t="s">
        <v>12</v>
      </c>
      <c r="H3" s="7" t="s">
        <v>13</v>
      </c>
    </row>
    <row r="4" spans="1:8" x14ac:dyDescent="0.2">
      <c r="A4" s="25">
        <v>5000</v>
      </c>
      <c r="B4" s="25">
        <v>10804</v>
      </c>
      <c r="C4" s="7" t="s">
        <v>2</v>
      </c>
      <c r="D4" s="23" t="s">
        <v>9</v>
      </c>
      <c r="E4" s="2">
        <v>0.59</v>
      </c>
      <c r="F4" s="2">
        <f>E4/60</f>
        <v>9.8333333333333328E-3</v>
      </c>
      <c r="G4" s="2">
        <v>147568</v>
      </c>
      <c r="H4" s="2">
        <f>G4/1000000</f>
        <v>0.147568</v>
      </c>
    </row>
    <row r="5" spans="1:8" x14ac:dyDescent="0.2">
      <c r="A5" s="21"/>
      <c r="B5" s="21"/>
      <c r="C5" s="7" t="s">
        <v>3</v>
      </c>
      <c r="D5" s="23"/>
      <c r="E5" s="2">
        <v>6.15</v>
      </c>
      <c r="F5" s="2">
        <f t="shared" ref="F5:F6" si="0">E5/60</f>
        <v>0.10250000000000001</v>
      </c>
      <c r="G5" s="2">
        <v>147568</v>
      </c>
      <c r="H5" s="2">
        <f t="shared" ref="H5:H28" si="1">G5/1000000</f>
        <v>0.147568</v>
      </c>
    </row>
    <row r="6" spans="1:8" x14ac:dyDescent="0.2">
      <c r="A6" s="21"/>
      <c r="B6" s="21"/>
      <c r="C6" s="7" t="s">
        <v>4</v>
      </c>
      <c r="D6" s="23"/>
      <c r="E6" s="2">
        <v>0.21</v>
      </c>
      <c r="F6" s="2">
        <f t="shared" si="0"/>
        <v>3.5000000000000001E-3</v>
      </c>
      <c r="G6" s="2">
        <v>87632</v>
      </c>
      <c r="H6" s="2">
        <f t="shared" si="1"/>
        <v>8.7632000000000002E-2</v>
      </c>
    </row>
    <row r="7" spans="1:8" x14ac:dyDescent="0.2">
      <c r="A7" s="21"/>
      <c r="B7" s="21"/>
      <c r="C7" s="7" t="s">
        <v>5</v>
      </c>
      <c r="D7" s="23"/>
      <c r="E7" s="2">
        <v>85.73</v>
      </c>
      <c r="F7" s="2">
        <f>E7/60</f>
        <v>1.4288333333333334</v>
      </c>
      <c r="G7" s="2">
        <v>1730962585</v>
      </c>
      <c r="H7" s="2">
        <f t="shared" si="1"/>
        <v>1730.962585</v>
      </c>
    </row>
    <row r="8" spans="1:8" x14ac:dyDescent="0.2">
      <c r="A8" s="21"/>
      <c r="B8" s="21"/>
      <c r="C8" s="7" t="s">
        <v>6</v>
      </c>
      <c r="D8" s="23"/>
      <c r="E8" s="2">
        <v>816.44100000000003</v>
      </c>
      <c r="F8" s="2">
        <f>E8/60</f>
        <v>13.60735</v>
      </c>
      <c r="G8" s="2">
        <v>1729344348</v>
      </c>
      <c r="H8" s="2">
        <f t="shared" si="1"/>
        <v>1729.3443480000001</v>
      </c>
    </row>
    <row r="9" spans="1:8" x14ac:dyDescent="0.2">
      <c r="A9" s="21"/>
      <c r="B9" s="21"/>
      <c r="C9" s="24" t="s">
        <v>7</v>
      </c>
      <c r="D9" s="1">
        <v>75</v>
      </c>
      <c r="E9" s="2">
        <v>88.63</v>
      </c>
      <c r="F9" s="2">
        <f>E9/60</f>
        <v>1.4771666666666665</v>
      </c>
      <c r="G9" s="2">
        <v>1500072</v>
      </c>
      <c r="H9" s="2">
        <f t="shared" si="1"/>
        <v>1.5000720000000001</v>
      </c>
    </row>
    <row r="10" spans="1:8" x14ac:dyDescent="0.2">
      <c r="A10" s="21"/>
      <c r="B10" s="21"/>
      <c r="C10" s="24"/>
      <c r="D10" s="1">
        <v>150</v>
      </c>
      <c r="E10" s="2">
        <v>89.11</v>
      </c>
      <c r="F10" s="2">
        <f t="shared" ref="F10" si="2">E10/60</f>
        <v>1.4851666666666667</v>
      </c>
      <c r="G10" s="2">
        <v>3000072</v>
      </c>
      <c r="H10" s="2">
        <f t="shared" si="1"/>
        <v>3.0000719999999998</v>
      </c>
    </row>
    <row r="11" spans="1:8" x14ac:dyDescent="0.2">
      <c r="A11" s="21"/>
      <c r="B11" s="21"/>
      <c r="C11" s="24"/>
      <c r="D11" s="1">
        <v>300</v>
      </c>
      <c r="E11" s="2">
        <v>88.85</v>
      </c>
      <c r="F11" s="2">
        <f>E11/60</f>
        <v>1.4808333333333332</v>
      </c>
      <c r="G11" s="2">
        <v>6000072</v>
      </c>
      <c r="H11" s="2">
        <f t="shared" si="1"/>
        <v>6.0000720000000003</v>
      </c>
    </row>
    <row r="12" spans="1:8" x14ac:dyDescent="0.2">
      <c r="A12" s="21"/>
      <c r="B12" s="21"/>
      <c r="C12" s="24" t="s">
        <v>15</v>
      </c>
      <c r="D12" s="17">
        <v>75</v>
      </c>
      <c r="E12" s="8">
        <v>10.119999999999999</v>
      </c>
      <c r="F12" s="9">
        <f>E12/60</f>
        <v>0.16866666666666666</v>
      </c>
      <c r="G12" s="8">
        <v>1475</v>
      </c>
      <c r="H12" s="9">
        <f>G12/1000000</f>
        <v>1.475E-3</v>
      </c>
    </row>
    <row r="13" spans="1:8" x14ac:dyDescent="0.2">
      <c r="A13" s="21"/>
      <c r="B13" s="21"/>
      <c r="C13" s="24"/>
      <c r="D13" s="17">
        <v>150</v>
      </c>
      <c r="E13" s="2">
        <v>10.65</v>
      </c>
      <c r="F13" s="2">
        <f>E13/60</f>
        <v>0.17750000000000002</v>
      </c>
      <c r="G13" s="2">
        <v>1475</v>
      </c>
      <c r="H13" s="2">
        <f>G13/1000000</f>
        <v>1.475E-3</v>
      </c>
    </row>
    <row r="14" spans="1:8" x14ac:dyDescent="0.2">
      <c r="A14" s="21"/>
      <c r="B14" s="21"/>
      <c r="C14" s="24"/>
      <c r="D14" s="31">
        <v>300</v>
      </c>
      <c r="E14" s="1">
        <v>11.09</v>
      </c>
      <c r="F14" s="2">
        <f>E14/60</f>
        <v>0.18483333333333332</v>
      </c>
      <c r="G14" s="2">
        <v>1475</v>
      </c>
      <c r="H14" s="2">
        <f>G14/1000000</f>
        <v>1.475E-3</v>
      </c>
    </row>
    <row r="15" spans="1:8" x14ac:dyDescent="0.2">
      <c r="A15" s="19" t="s">
        <v>33</v>
      </c>
      <c r="B15" s="19"/>
      <c r="C15" s="11"/>
      <c r="D15" s="12"/>
      <c r="E15" s="13">
        <f>SUM($E$4:E8)+E9+E12</f>
        <v>1007.8710000000001</v>
      </c>
      <c r="F15" s="13">
        <f>SUM(F4:F8)+F9+F12</f>
        <v>16.79785</v>
      </c>
      <c r="G15" s="13">
        <f t="shared" ref="G15:H15" si="3">SUM(G4:G8)+G9+G12</f>
        <v>3462191248</v>
      </c>
      <c r="H15" s="13">
        <f t="shared" si="3"/>
        <v>3462.1912480000001</v>
      </c>
    </row>
    <row r="16" spans="1:8" x14ac:dyDescent="0.2">
      <c r="A16" s="20" t="s">
        <v>36</v>
      </c>
      <c r="B16" s="20"/>
      <c r="C16" s="14"/>
      <c r="D16" s="15"/>
      <c r="E16" s="13">
        <f>SUM(E4:E8)+E10+E13</f>
        <v>1008.8810000000001</v>
      </c>
      <c r="F16" s="13">
        <f t="shared" ref="F16:H16" si="4">SUM(F4:F8)+F10+F13</f>
        <v>16.814683333333331</v>
      </c>
      <c r="G16" s="13">
        <f t="shared" si="4"/>
        <v>3463691248</v>
      </c>
      <c r="H16" s="13">
        <f t="shared" si="4"/>
        <v>3463.6912480000001</v>
      </c>
    </row>
    <row r="17" spans="1:8" x14ac:dyDescent="0.2">
      <c r="A17" s="19" t="s">
        <v>34</v>
      </c>
      <c r="B17" s="19"/>
      <c r="C17" s="11"/>
      <c r="D17" s="12"/>
      <c r="E17" s="13">
        <f>SUM(E4:E8)+E11+E14</f>
        <v>1009.0610000000001</v>
      </c>
      <c r="F17" s="13">
        <f t="shared" ref="F17:H17" si="5">SUM(F4:F8)+F11+F14</f>
        <v>16.817683333333335</v>
      </c>
      <c r="G17" s="13">
        <f t="shared" si="5"/>
        <v>3466691248</v>
      </c>
      <c r="H17" s="13">
        <f t="shared" si="5"/>
        <v>3466.6912480000001</v>
      </c>
    </row>
    <row r="18" spans="1:8" x14ac:dyDescent="0.2">
      <c r="A18" s="33">
        <v>6000</v>
      </c>
      <c r="B18" s="33">
        <v>11949</v>
      </c>
      <c r="C18" s="7" t="s">
        <v>2</v>
      </c>
      <c r="D18" s="23" t="s">
        <v>9</v>
      </c>
      <c r="E18" s="2">
        <v>0.61</v>
      </c>
      <c r="F18" s="2">
        <f>E18/60</f>
        <v>1.0166666666666666E-2</v>
      </c>
      <c r="G18" s="2">
        <v>295016</v>
      </c>
      <c r="H18" s="2">
        <f>G18/1000000</f>
        <v>0.295016</v>
      </c>
    </row>
    <row r="19" spans="1:8" x14ac:dyDescent="0.2">
      <c r="A19" s="33"/>
      <c r="B19" s="33"/>
      <c r="C19" s="7" t="s">
        <v>3</v>
      </c>
      <c r="D19" s="23"/>
      <c r="E19" s="2">
        <v>7.62</v>
      </c>
      <c r="F19" s="2">
        <f t="shared" ref="F19:F20" si="6">E19/60</f>
        <v>0.127</v>
      </c>
      <c r="G19" s="10">
        <v>295016</v>
      </c>
      <c r="H19" s="2">
        <f t="shared" si="1"/>
        <v>0.295016</v>
      </c>
    </row>
    <row r="20" spans="1:8" x14ac:dyDescent="0.2">
      <c r="A20" s="33"/>
      <c r="B20" s="33"/>
      <c r="C20" s="7" t="s">
        <v>4</v>
      </c>
      <c r="D20" s="23"/>
      <c r="E20" s="2">
        <v>0.25</v>
      </c>
      <c r="F20" s="2">
        <f t="shared" si="6"/>
        <v>4.1666666666666666E-3</v>
      </c>
      <c r="G20" s="2">
        <v>98632</v>
      </c>
      <c r="H20" s="2">
        <f t="shared" si="1"/>
        <v>9.8631999999999997E-2</v>
      </c>
    </row>
    <row r="21" spans="1:8" x14ac:dyDescent="0.2">
      <c r="A21" s="33"/>
      <c r="B21" s="33"/>
      <c r="C21" s="7" t="s">
        <v>5</v>
      </c>
      <c r="D21" s="23"/>
      <c r="E21" s="2">
        <v>116.6</v>
      </c>
      <c r="F21" s="2">
        <f>E21/60</f>
        <v>1.9433333333333331</v>
      </c>
      <c r="G21" s="2">
        <v>2296936161</v>
      </c>
      <c r="H21" s="2">
        <f t="shared" si="1"/>
        <v>2296.9361610000001</v>
      </c>
    </row>
    <row r="22" spans="1:8" x14ac:dyDescent="0.2">
      <c r="A22" s="33"/>
      <c r="B22" s="33"/>
      <c r="C22" s="7" t="s">
        <v>6</v>
      </c>
      <c r="D22" s="23"/>
      <c r="E22" s="2">
        <v>1097.51</v>
      </c>
      <c r="F22" s="2">
        <f>E22/60</f>
        <v>18.291833333333333</v>
      </c>
      <c r="G22" s="2">
        <v>2294987253</v>
      </c>
      <c r="H22" s="2">
        <f t="shared" si="1"/>
        <v>2294.9872529999998</v>
      </c>
    </row>
    <row r="23" spans="1:8" x14ac:dyDescent="0.2">
      <c r="A23" s="33"/>
      <c r="B23" s="33"/>
      <c r="C23" s="24" t="s">
        <v>7</v>
      </c>
      <c r="D23" s="1">
        <v>75</v>
      </c>
      <c r="E23" s="2">
        <v>112.37</v>
      </c>
      <c r="F23" s="2">
        <f>E23/60</f>
        <v>1.8728333333333333</v>
      </c>
      <c r="G23" s="2">
        <v>1800072</v>
      </c>
      <c r="H23" s="2">
        <f t="shared" si="1"/>
        <v>1.8000719999999999</v>
      </c>
    </row>
    <row r="24" spans="1:8" x14ac:dyDescent="0.2">
      <c r="A24" s="33"/>
      <c r="B24" s="33"/>
      <c r="C24" s="24"/>
      <c r="D24" s="1">
        <v>150</v>
      </c>
      <c r="E24" s="2">
        <v>111.51</v>
      </c>
      <c r="F24" s="2">
        <f t="shared" ref="F24:F28" si="7">E24/60</f>
        <v>1.8585</v>
      </c>
      <c r="G24" s="2">
        <v>3600072</v>
      </c>
      <c r="H24" s="2">
        <f t="shared" si="1"/>
        <v>3.6000719999999999</v>
      </c>
    </row>
    <row r="25" spans="1:8" x14ac:dyDescent="0.2">
      <c r="A25" s="33"/>
      <c r="B25" s="33"/>
      <c r="C25" s="24"/>
      <c r="D25" s="1">
        <v>300</v>
      </c>
      <c r="E25" s="2">
        <v>112.32</v>
      </c>
      <c r="F25" s="2">
        <f t="shared" si="7"/>
        <v>1.8719999999999999</v>
      </c>
      <c r="G25" s="2">
        <v>7200072</v>
      </c>
      <c r="H25" s="2">
        <f t="shared" si="1"/>
        <v>7.2000719999999996</v>
      </c>
    </row>
    <row r="26" spans="1:8" x14ac:dyDescent="0.2">
      <c r="A26" s="33"/>
      <c r="B26" s="33"/>
      <c r="C26" s="24" t="s">
        <v>15</v>
      </c>
      <c r="D26" s="31">
        <v>75</v>
      </c>
      <c r="E26" s="32">
        <v>12.93</v>
      </c>
      <c r="F26" s="2">
        <f t="shared" si="7"/>
        <v>0.2155</v>
      </c>
      <c r="G26" s="3">
        <v>1475</v>
      </c>
      <c r="H26" s="2">
        <f t="shared" si="1"/>
        <v>1.475E-3</v>
      </c>
    </row>
    <row r="27" spans="1:8" x14ac:dyDescent="0.2">
      <c r="A27" s="33"/>
      <c r="B27" s="33"/>
      <c r="C27" s="24"/>
      <c r="D27" s="31">
        <v>150</v>
      </c>
      <c r="E27" s="3">
        <v>13.71</v>
      </c>
      <c r="F27" s="2">
        <f t="shared" si="7"/>
        <v>0.22850000000000001</v>
      </c>
      <c r="G27" s="3">
        <v>1475</v>
      </c>
      <c r="H27" s="2">
        <f t="shared" si="1"/>
        <v>1.475E-3</v>
      </c>
    </row>
    <row r="28" spans="1:8" x14ac:dyDescent="0.2">
      <c r="A28" s="33"/>
      <c r="B28" s="33"/>
      <c r="C28" s="24"/>
      <c r="D28" s="31">
        <v>300</v>
      </c>
      <c r="E28" s="3">
        <v>15.97</v>
      </c>
      <c r="F28" s="2">
        <f t="shared" si="7"/>
        <v>0.26616666666666666</v>
      </c>
      <c r="G28" s="3">
        <v>1475</v>
      </c>
      <c r="H28" s="2">
        <f t="shared" si="1"/>
        <v>1.475E-3</v>
      </c>
    </row>
    <row r="29" spans="1:8" x14ac:dyDescent="0.2">
      <c r="A29" s="19" t="s">
        <v>33</v>
      </c>
      <c r="B29" s="19"/>
      <c r="C29" s="11"/>
      <c r="D29" s="12"/>
      <c r="E29" s="13">
        <f>SUM(E18:E23)+E26</f>
        <v>1347.89</v>
      </c>
      <c r="F29" s="13">
        <f t="shared" ref="F29" si="8">SUM(F18:F23)+F26</f>
        <v>22.464833333333331</v>
      </c>
      <c r="G29" s="13">
        <f t="shared" ref="G29" si="9">SUM(G18:G23)+G26</f>
        <v>4594413625</v>
      </c>
      <c r="H29" s="13">
        <f t="shared" ref="H29" si="10">SUM(H18:H23)+H26</f>
        <v>4594.4136250000001</v>
      </c>
    </row>
    <row r="30" spans="1:8" x14ac:dyDescent="0.2">
      <c r="A30" s="20" t="s">
        <v>36</v>
      </c>
      <c r="B30" s="20"/>
      <c r="C30" s="14"/>
      <c r="D30" s="15"/>
      <c r="E30" s="13">
        <f>SUM(E18:E22)+E24+E27</f>
        <v>1347.81</v>
      </c>
      <c r="F30" s="13">
        <f t="shared" ref="F30:H30" si="11">SUM(F18:F22)+F24+F26</f>
        <v>22.450499999999998</v>
      </c>
      <c r="G30" s="13">
        <f t="shared" si="11"/>
        <v>4596213625</v>
      </c>
      <c r="H30" s="13">
        <f t="shared" si="11"/>
        <v>4596.2136250000003</v>
      </c>
    </row>
    <row r="31" spans="1:8" x14ac:dyDescent="0.2">
      <c r="A31" s="19" t="s">
        <v>34</v>
      </c>
      <c r="B31" s="19"/>
      <c r="C31" s="11"/>
      <c r="D31" s="12"/>
      <c r="E31" s="13">
        <f>SUM(E18:E22)+E25+E28</f>
        <v>1350.8799999999999</v>
      </c>
      <c r="F31" s="13">
        <f t="shared" ref="F31:H31" si="12">SUM(F18:F22)+F25+F28</f>
        <v>22.514666666666667</v>
      </c>
      <c r="G31" s="13">
        <f t="shared" si="12"/>
        <v>4599813625</v>
      </c>
      <c r="H31" s="13">
        <f t="shared" si="12"/>
        <v>4599.8136249999998</v>
      </c>
    </row>
    <row r="32" spans="1:8" x14ac:dyDescent="0.2">
      <c r="A32" s="33">
        <v>7000</v>
      </c>
      <c r="B32" s="33">
        <v>13131</v>
      </c>
      <c r="C32" s="7" t="s">
        <v>2</v>
      </c>
      <c r="D32" s="23" t="s">
        <v>9</v>
      </c>
      <c r="E32" s="2">
        <v>0.7</v>
      </c>
      <c r="F32" s="2">
        <f>E32/60</f>
        <v>1.1666666666666665E-2</v>
      </c>
      <c r="G32" s="2">
        <v>295016</v>
      </c>
      <c r="H32" s="2">
        <f>G32/1000000</f>
        <v>0.295016</v>
      </c>
    </row>
    <row r="33" spans="1:8" x14ac:dyDescent="0.2">
      <c r="A33" s="33"/>
      <c r="B33" s="33"/>
      <c r="C33" s="7" t="s">
        <v>3</v>
      </c>
      <c r="D33" s="23"/>
      <c r="E33" s="2">
        <v>7.84</v>
      </c>
      <c r="F33" s="2">
        <f t="shared" ref="F33:F34" si="13">E33/60</f>
        <v>0.13066666666666665</v>
      </c>
      <c r="G33" s="10">
        <v>295016</v>
      </c>
      <c r="H33" s="2">
        <f t="shared" ref="H33:H42" si="14">G33/1000000</f>
        <v>0.295016</v>
      </c>
    </row>
    <row r="34" spans="1:8" x14ac:dyDescent="0.2">
      <c r="A34" s="33"/>
      <c r="B34" s="33"/>
      <c r="C34" s="7" t="s">
        <v>4</v>
      </c>
      <c r="D34" s="23"/>
      <c r="E34" s="2">
        <v>0.28000000000000003</v>
      </c>
      <c r="F34" s="2">
        <f t="shared" si="13"/>
        <v>4.6666666666666671E-3</v>
      </c>
      <c r="G34" s="2">
        <v>111008</v>
      </c>
      <c r="H34" s="2">
        <f t="shared" si="14"/>
        <v>0.111008</v>
      </c>
    </row>
    <row r="35" spans="1:8" x14ac:dyDescent="0.2">
      <c r="A35" s="33"/>
      <c r="B35" s="33"/>
      <c r="C35" s="7" t="s">
        <v>5</v>
      </c>
      <c r="D35" s="23"/>
      <c r="E35" s="2">
        <v>146.21</v>
      </c>
      <c r="F35" s="2">
        <f>E35/60</f>
        <v>2.4368333333333334</v>
      </c>
      <c r="G35" s="2">
        <v>2944489224</v>
      </c>
      <c r="H35" s="2">
        <f t="shared" si="14"/>
        <v>2944.4892239999999</v>
      </c>
    </row>
    <row r="36" spans="1:8" x14ac:dyDescent="0.2">
      <c r="A36" s="33"/>
      <c r="B36" s="33"/>
      <c r="C36" s="7" t="s">
        <v>6</v>
      </c>
      <c r="D36" s="23"/>
      <c r="E36" s="2">
        <v>1407.91</v>
      </c>
      <c r="F36" s="2">
        <f>E36/60</f>
        <v>23.465166666666669</v>
      </c>
      <c r="G36" s="2">
        <v>2942201778</v>
      </c>
      <c r="H36" s="2">
        <f t="shared" si="14"/>
        <v>2942.2017780000001</v>
      </c>
    </row>
    <row r="37" spans="1:8" x14ac:dyDescent="0.2">
      <c r="A37" s="33"/>
      <c r="B37" s="33"/>
      <c r="C37" s="24" t="s">
        <v>7</v>
      </c>
      <c r="D37" s="1">
        <v>75</v>
      </c>
      <c r="E37" s="2">
        <v>140.03</v>
      </c>
      <c r="F37" s="2">
        <f>E37/60</f>
        <v>2.3338333333333332</v>
      </c>
      <c r="G37" s="2">
        <v>1800072</v>
      </c>
      <c r="H37" s="2">
        <f t="shared" si="14"/>
        <v>1.8000719999999999</v>
      </c>
    </row>
    <row r="38" spans="1:8" x14ac:dyDescent="0.2">
      <c r="A38" s="33"/>
      <c r="B38" s="33"/>
      <c r="C38" s="24"/>
      <c r="D38" s="1">
        <v>150</v>
      </c>
      <c r="E38" s="2">
        <v>139.9</v>
      </c>
      <c r="F38" s="2">
        <f t="shared" ref="F38:F42" si="15">E38/60</f>
        <v>2.3316666666666666</v>
      </c>
      <c r="G38" s="2">
        <v>4200072</v>
      </c>
      <c r="H38" s="2">
        <f t="shared" si="14"/>
        <v>4.2000719999999996</v>
      </c>
    </row>
    <row r="39" spans="1:8" x14ac:dyDescent="0.2">
      <c r="A39" s="33"/>
      <c r="B39" s="33"/>
      <c r="C39" s="24"/>
      <c r="D39" s="1">
        <v>300</v>
      </c>
      <c r="E39" s="2">
        <v>140.13999999999999</v>
      </c>
      <c r="F39" s="2">
        <f t="shared" si="15"/>
        <v>2.3356666666666666</v>
      </c>
      <c r="G39" s="2">
        <v>8400072</v>
      </c>
      <c r="H39" s="2">
        <f t="shared" si="14"/>
        <v>8.4000719999999998</v>
      </c>
    </row>
    <row r="40" spans="1:8" x14ac:dyDescent="0.2">
      <c r="A40" s="33"/>
      <c r="B40" s="33"/>
      <c r="C40" s="24" t="s">
        <v>15</v>
      </c>
      <c r="D40" s="37">
        <v>75</v>
      </c>
      <c r="E40" s="3">
        <v>12.83</v>
      </c>
      <c r="F40" s="2">
        <f t="shared" si="15"/>
        <v>0.21383333333333335</v>
      </c>
      <c r="G40" s="3">
        <v>1475</v>
      </c>
      <c r="H40" s="2">
        <f t="shared" si="14"/>
        <v>1.475E-3</v>
      </c>
    </row>
    <row r="41" spans="1:8" x14ac:dyDescent="0.2">
      <c r="A41" s="33"/>
      <c r="B41" s="33"/>
      <c r="C41" s="24"/>
      <c r="D41" s="31">
        <v>150</v>
      </c>
      <c r="E41" s="3">
        <v>14.28</v>
      </c>
      <c r="F41" s="2">
        <f t="shared" si="15"/>
        <v>0.23799999999999999</v>
      </c>
      <c r="G41" s="3">
        <v>1475</v>
      </c>
      <c r="H41" s="2">
        <f t="shared" si="14"/>
        <v>1.475E-3</v>
      </c>
    </row>
    <row r="42" spans="1:8" x14ac:dyDescent="0.2">
      <c r="A42" s="33"/>
      <c r="B42" s="33"/>
      <c r="C42" s="24"/>
      <c r="D42" s="31">
        <v>300</v>
      </c>
      <c r="E42" s="3">
        <v>16.489999999999998</v>
      </c>
      <c r="F42" s="2">
        <f t="shared" si="15"/>
        <v>0.27483333333333332</v>
      </c>
      <c r="G42" s="3">
        <v>1475</v>
      </c>
      <c r="H42" s="2">
        <f t="shared" si="14"/>
        <v>1.475E-3</v>
      </c>
    </row>
    <row r="43" spans="1:8" x14ac:dyDescent="0.2">
      <c r="A43" s="19" t="s">
        <v>33</v>
      </c>
      <c r="B43" s="19"/>
      <c r="C43" s="11"/>
      <c r="D43" s="12"/>
      <c r="E43" s="13">
        <f>SUM(E32:E37)+E40</f>
        <v>1715.8</v>
      </c>
      <c r="F43" s="13">
        <f>SUM(F32:F37)+F40</f>
        <v>28.596666666666671</v>
      </c>
      <c r="G43" s="13">
        <f>SUM(G32:G37)+G40</f>
        <v>5889193589</v>
      </c>
      <c r="H43" s="13">
        <f>SUM(H32:H37)+H40</f>
        <v>5889.1935889999995</v>
      </c>
    </row>
    <row r="44" spans="1:8" x14ac:dyDescent="0.2">
      <c r="A44" s="20" t="s">
        <v>34</v>
      </c>
      <c r="B44" s="20"/>
      <c r="C44" s="14"/>
      <c r="D44" s="15"/>
      <c r="E44" s="13">
        <f>SUM(E32:E36)+E38+E41</f>
        <v>1717.1200000000001</v>
      </c>
      <c r="F44" s="13">
        <f t="shared" ref="F44:H44" si="16">SUM(F32:F36)+F38+F41</f>
        <v>28.61866666666667</v>
      </c>
      <c r="G44" s="13">
        <f t="shared" si="16"/>
        <v>5891593589</v>
      </c>
      <c r="H44" s="13">
        <f t="shared" si="16"/>
        <v>5891.5935889999992</v>
      </c>
    </row>
    <row r="45" spans="1:8" x14ac:dyDescent="0.2">
      <c r="A45" s="19" t="s">
        <v>35</v>
      </c>
      <c r="B45" s="19"/>
      <c r="C45" s="11"/>
      <c r="D45" s="12"/>
      <c r="E45" s="13">
        <f>SUM(E32:E36)+E39+E42</f>
        <v>1719.57</v>
      </c>
      <c r="F45" s="13">
        <f t="shared" ref="F45:H45" si="17">SUM(F32:F36)+F39+F42</f>
        <v>28.659500000000001</v>
      </c>
      <c r="G45" s="13">
        <f t="shared" si="17"/>
        <v>5895793589</v>
      </c>
      <c r="H45" s="13">
        <f t="shared" si="17"/>
        <v>5895.7935889999999</v>
      </c>
    </row>
  </sheetData>
  <mergeCells count="24">
    <mergeCell ref="C40:C42"/>
    <mergeCell ref="A32:A42"/>
    <mergeCell ref="B32:B42"/>
    <mergeCell ref="A15:B15"/>
    <mergeCell ref="A17:B17"/>
    <mergeCell ref="A16:B16"/>
    <mergeCell ref="C9:C11"/>
    <mergeCell ref="D4:D8"/>
    <mergeCell ref="A4:A14"/>
    <mergeCell ref="B4:B14"/>
    <mergeCell ref="C12:C14"/>
    <mergeCell ref="D32:D36"/>
    <mergeCell ref="C37:C39"/>
    <mergeCell ref="D18:D22"/>
    <mergeCell ref="C23:C25"/>
    <mergeCell ref="C26:C28"/>
    <mergeCell ref="A18:A28"/>
    <mergeCell ref="B18:B28"/>
    <mergeCell ref="A43:B43"/>
    <mergeCell ref="A44:B44"/>
    <mergeCell ref="A45:B45"/>
    <mergeCell ref="A29:B29"/>
    <mergeCell ref="A30:B30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BE1B-1F56-B843-9F9F-DEED1188C4AD}">
  <dimension ref="A1:G12"/>
  <sheetViews>
    <sheetView workbookViewId="0">
      <selection activeCell="D15" sqref="D15"/>
    </sheetView>
  </sheetViews>
  <sheetFormatPr baseColWidth="10" defaultRowHeight="16" x14ac:dyDescent="0.2"/>
  <cols>
    <col min="1" max="1" width="24.33203125" customWidth="1"/>
    <col min="3" max="3" width="14.33203125" bestFit="1" customWidth="1"/>
    <col min="4" max="4" width="12.83203125" customWidth="1"/>
    <col min="5" max="5" width="13.6640625" bestFit="1" customWidth="1"/>
    <col min="6" max="7" width="13.5" customWidth="1"/>
    <col min="24" max="24" width="12.5" customWidth="1"/>
  </cols>
  <sheetData>
    <row r="1" spans="1:7" x14ac:dyDescent="0.2">
      <c r="A1" s="26" t="s">
        <v>37</v>
      </c>
      <c r="B1" s="26"/>
      <c r="C1" s="26"/>
      <c r="D1" s="26"/>
      <c r="E1" s="26"/>
      <c r="F1" s="26"/>
    </row>
    <row r="2" spans="1:7" x14ac:dyDescent="0.2">
      <c r="A2" s="6" t="s">
        <v>1</v>
      </c>
      <c r="B2" s="6" t="s">
        <v>8</v>
      </c>
      <c r="C2" s="6" t="s">
        <v>10</v>
      </c>
      <c r="D2" s="6" t="s">
        <v>11</v>
      </c>
      <c r="E2" s="6" t="s">
        <v>12</v>
      </c>
      <c r="F2" s="6" t="s">
        <v>13</v>
      </c>
    </row>
    <row r="3" spans="1:7" x14ac:dyDescent="0.2">
      <c r="A3" s="6" t="s">
        <v>2</v>
      </c>
      <c r="B3" s="27" t="s">
        <v>9</v>
      </c>
      <c r="C3" s="2">
        <v>4.41</v>
      </c>
      <c r="D3" s="2">
        <f>C3/60</f>
        <v>7.3499999999999996E-2</v>
      </c>
      <c r="E3" s="2">
        <v>147568</v>
      </c>
      <c r="F3" s="2">
        <f>E3/1000000</f>
        <v>0.147568</v>
      </c>
    </row>
    <row r="4" spans="1:7" x14ac:dyDescent="0.2">
      <c r="A4" s="6" t="s">
        <v>3</v>
      </c>
      <c r="B4" s="28"/>
      <c r="C4" s="2">
        <v>4.21</v>
      </c>
      <c r="D4" s="2">
        <f t="shared" ref="D4:D5" si="0">C4/60</f>
        <v>7.0166666666666669E-2</v>
      </c>
      <c r="E4" s="2">
        <v>147568</v>
      </c>
      <c r="F4" s="2">
        <f t="shared" ref="F4:F10" si="1">E4/1000000</f>
        <v>0.147568</v>
      </c>
      <c r="G4" s="4"/>
    </row>
    <row r="5" spans="1:7" x14ac:dyDescent="0.2">
      <c r="A5" s="6" t="s">
        <v>4</v>
      </c>
      <c r="B5" s="28"/>
      <c r="C5" s="2">
        <v>0.21</v>
      </c>
      <c r="D5" s="2">
        <f t="shared" si="0"/>
        <v>3.5000000000000001E-3</v>
      </c>
      <c r="E5" s="2">
        <v>87632</v>
      </c>
      <c r="F5" s="2">
        <f t="shared" si="1"/>
        <v>8.7632000000000002E-2</v>
      </c>
      <c r="G5" s="5"/>
    </row>
    <row r="6" spans="1:7" x14ac:dyDescent="0.2">
      <c r="A6" s="6" t="s">
        <v>5</v>
      </c>
      <c r="B6" s="28"/>
      <c r="C6" s="2">
        <v>11.1</v>
      </c>
      <c r="D6" s="2">
        <f>C6/60</f>
        <v>0.185</v>
      </c>
      <c r="E6" s="2">
        <v>1730962585</v>
      </c>
      <c r="F6" s="2">
        <f t="shared" si="1"/>
        <v>1730.962585</v>
      </c>
      <c r="G6" s="5"/>
    </row>
    <row r="7" spans="1:7" x14ac:dyDescent="0.2">
      <c r="A7" s="6" t="s">
        <v>6</v>
      </c>
      <c r="B7" s="22"/>
      <c r="C7" s="2">
        <v>4.0199999999999996</v>
      </c>
      <c r="D7" s="2">
        <f>C7/60</f>
        <v>6.699999999999999E-2</v>
      </c>
      <c r="E7" s="2">
        <v>1729344348</v>
      </c>
      <c r="F7" s="2">
        <f t="shared" si="1"/>
        <v>1729.3443480000001</v>
      </c>
      <c r="G7" s="5"/>
    </row>
    <row r="8" spans="1:7" x14ac:dyDescent="0.2">
      <c r="A8" s="34" t="s">
        <v>7</v>
      </c>
      <c r="B8" s="1">
        <v>75</v>
      </c>
      <c r="C8" s="2">
        <v>22.66</v>
      </c>
      <c r="D8" s="2">
        <f>C8/60</f>
        <v>0.37766666666666665</v>
      </c>
      <c r="E8" s="2">
        <v>1500072</v>
      </c>
      <c r="F8" s="2">
        <f t="shared" si="1"/>
        <v>1.5000720000000001</v>
      </c>
      <c r="G8" s="5"/>
    </row>
    <row r="9" spans="1:7" x14ac:dyDescent="0.2">
      <c r="A9" s="35"/>
      <c r="B9" s="1">
        <v>300</v>
      </c>
      <c r="C9" s="2">
        <v>24.4</v>
      </c>
      <c r="D9" s="2">
        <f>C9/60</f>
        <v>0.40666666666666662</v>
      </c>
      <c r="E9" s="2">
        <v>2500072</v>
      </c>
      <c r="F9" s="2">
        <f t="shared" si="1"/>
        <v>2.5000719999999998</v>
      </c>
      <c r="G9" s="5"/>
    </row>
    <row r="10" spans="1:7" x14ac:dyDescent="0.2">
      <c r="A10" s="36"/>
      <c r="B10" s="1">
        <v>500</v>
      </c>
      <c r="C10" s="2">
        <v>28.5</v>
      </c>
      <c r="D10" s="2">
        <f>C10/60</f>
        <v>0.47499999999999998</v>
      </c>
      <c r="E10" s="2">
        <v>3200072</v>
      </c>
      <c r="F10" s="2">
        <f t="shared" si="1"/>
        <v>3.200072</v>
      </c>
      <c r="G10" s="5"/>
    </row>
    <row r="11" spans="1:7" x14ac:dyDescent="0.2">
      <c r="G11" s="5"/>
    </row>
    <row r="12" spans="1:7" x14ac:dyDescent="0.2">
      <c r="G12" s="5"/>
    </row>
  </sheetData>
  <mergeCells count="3">
    <mergeCell ref="B3:B7"/>
    <mergeCell ref="A8:A10"/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5DED-55D8-3043-A916-618ED8CF3B6E}">
  <dimension ref="A1:R11"/>
  <sheetViews>
    <sheetView tabSelected="1" zoomScale="111" workbookViewId="0">
      <selection activeCell="G18" sqref="G18"/>
    </sheetView>
  </sheetViews>
  <sheetFormatPr baseColWidth="10" defaultRowHeight="16" x14ac:dyDescent="0.2"/>
  <cols>
    <col min="2" max="2" width="11.83203125" customWidth="1"/>
  </cols>
  <sheetData>
    <row r="1" spans="1:18" x14ac:dyDescent="0.2">
      <c r="A1" s="30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8" x14ac:dyDescent="0.2">
      <c r="A2" s="1" t="s">
        <v>32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29"/>
    </row>
    <row r="3" spans="1:18" x14ac:dyDescent="0.2">
      <c r="A3" s="38">
        <v>75</v>
      </c>
      <c r="B3" s="18">
        <v>5000</v>
      </c>
      <c r="C3" s="16">
        <v>-1.1289516266817E-3</v>
      </c>
      <c r="D3" s="16">
        <v>1.02630618538726E-2</v>
      </c>
      <c r="E3" s="16">
        <v>1.5962573504797101E-2</v>
      </c>
      <c r="F3" s="16">
        <v>7.82795553240377E-2</v>
      </c>
      <c r="G3" s="16">
        <v>6.0990030704154603E-2</v>
      </c>
      <c r="H3" s="16">
        <v>0.15694510191191499</v>
      </c>
      <c r="I3" s="16">
        <v>0.27247083568331498</v>
      </c>
      <c r="J3" s="16">
        <v>0.213062029083288</v>
      </c>
      <c r="K3" s="16">
        <v>0.29481302375341301</v>
      </c>
      <c r="L3" s="16">
        <v>0.44192876904550399</v>
      </c>
      <c r="M3" s="16">
        <v>0.69862438096274404</v>
      </c>
      <c r="N3" s="16">
        <v>0.39506462518785401</v>
      </c>
      <c r="O3" s="16">
        <v>0.29098640601188103</v>
      </c>
      <c r="P3" s="16">
        <v>0.729731927603541</v>
      </c>
      <c r="Q3" s="16">
        <v>0.39382974886811201</v>
      </c>
      <c r="R3" s="41"/>
    </row>
    <row r="4" spans="1:18" x14ac:dyDescent="0.2">
      <c r="A4" s="38">
        <v>75</v>
      </c>
      <c r="B4" s="18">
        <v>6000</v>
      </c>
      <c r="C4" s="16">
        <v>-1.0901856906989399E-3</v>
      </c>
      <c r="D4" s="16">
        <v>1.0129209447976999E-2</v>
      </c>
      <c r="E4" s="16">
        <v>1.5848532463129401E-2</v>
      </c>
      <c r="F4" s="16">
        <v>7.89189454548615E-2</v>
      </c>
      <c r="G4" s="16">
        <v>6.0600196838426101E-2</v>
      </c>
      <c r="H4" s="16">
        <v>0.15649939737335899</v>
      </c>
      <c r="I4" s="16">
        <v>0.26855964084610301</v>
      </c>
      <c r="J4" s="16">
        <v>0.20237006502372801</v>
      </c>
      <c r="K4" s="16">
        <v>0.29279077748965399</v>
      </c>
      <c r="L4" s="16">
        <v>0.43870658366590398</v>
      </c>
      <c r="M4" s="16">
        <v>0.69842543087508602</v>
      </c>
      <c r="N4" s="16">
        <v>0.39310526297216702</v>
      </c>
      <c r="O4" s="16">
        <v>0.28568276578845497</v>
      </c>
      <c r="P4" s="16">
        <v>0.72400288946527303</v>
      </c>
      <c r="Q4" s="16">
        <v>0.39272462760754401</v>
      </c>
      <c r="R4" s="41"/>
    </row>
    <row r="5" spans="1:18" x14ac:dyDescent="0.2">
      <c r="A5" s="38">
        <v>75</v>
      </c>
      <c r="B5" s="1">
        <v>7000</v>
      </c>
      <c r="C5" s="16">
        <v>-1.03758172561269E-3</v>
      </c>
      <c r="D5" s="16">
        <v>8.7709421385319501E-3</v>
      </c>
      <c r="E5" s="16">
        <v>1.6104990795315299E-2</v>
      </c>
      <c r="F5" s="16">
        <v>7.9564206166180998E-2</v>
      </c>
      <c r="G5" s="16">
        <v>5.33815105101361E-2</v>
      </c>
      <c r="H5" s="16">
        <v>0.156249107569428</v>
      </c>
      <c r="I5" s="16">
        <v>0.26829801246269003</v>
      </c>
      <c r="J5" s="16">
        <v>0.20212618843993399</v>
      </c>
      <c r="K5" s="16">
        <v>0.29126080911403701</v>
      </c>
      <c r="L5" s="16">
        <v>0.43879230996184698</v>
      </c>
      <c r="M5" s="16">
        <v>0.68920246720751099</v>
      </c>
      <c r="N5" s="16">
        <v>0.390310645517365</v>
      </c>
      <c r="O5" s="16">
        <v>0.28192113269862901</v>
      </c>
      <c r="P5" s="16">
        <v>0.71783606317527004</v>
      </c>
      <c r="Q5" s="16">
        <v>0.388270480139425</v>
      </c>
      <c r="R5" s="41"/>
    </row>
    <row r="6" spans="1:18" x14ac:dyDescent="0.2">
      <c r="A6" s="38">
        <v>150</v>
      </c>
      <c r="B6" s="18">
        <v>5000</v>
      </c>
      <c r="C6" s="16">
        <v>-1.09411067224749E-3</v>
      </c>
      <c r="D6" s="16">
        <v>1.02260495313193E-2</v>
      </c>
      <c r="E6" s="16">
        <v>1.5939228542873701E-2</v>
      </c>
      <c r="F6" s="16">
        <v>7.8298479511400995E-2</v>
      </c>
      <c r="G6" s="16">
        <v>6.0877379064127199E-2</v>
      </c>
      <c r="H6" s="16">
        <v>0.15688978055120201</v>
      </c>
      <c r="I6" s="16">
        <v>0.27239622758035298</v>
      </c>
      <c r="J6" s="16">
        <v>0.21298702691572199</v>
      </c>
      <c r="K6" s="16">
        <v>0.29471558230039402</v>
      </c>
      <c r="L6" s="16">
        <v>0.44180881422881702</v>
      </c>
      <c r="M6" s="16">
        <v>0.69839088369183899</v>
      </c>
      <c r="N6" s="16">
        <v>0.39493712151027899</v>
      </c>
      <c r="O6" s="16">
        <v>0.29084552886241</v>
      </c>
      <c r="P6" s="16">
        <v>0.72949593911007105</v>
      </c>
      <c r="Q6" s="16">
        <v>0.393723190024799</v>
      </c>
      <c r="R6" s="41"/>
    </row>
    <row r="7" spans="1:18" x14ac:dyDescent="0.2">
      <c r="A7" s="38">
        <v>150</v>
      </c>
      <c r="B7" s="18">
        <v>6000</v>
      </c>
      <c r="C7" s="16">
        <v>-1.05501444967882E-3</v>
      </c>
      <c r="D7" s="16">
        <v>1.00938777593242E-2</v>
      </c>
      <c r="E7" s="16">
        <v>1.58262758035017E-2</v>
      </c>
      <c r="F7" s="16">
        <v>7.8924617764526195E-2</v>
      </c>
      <c r="G7" s="16">
        <v>6.04906382576254E-2</v>
      </c>
      <c r="H7" s="16">
        <v>0.15647582675989399</v>
      </c>
      <c r="I7" s="16">
        <v>0.26880234010766202</v>
      </c>
      <c r="J7" s="16">
        <v>0.203004125534793</v>
      </c>
      <c r="K7" s="16">
        <v>0.29260008981305702</v>
      </c>
      <c r="L7" s="16">
        <v>0.43844658105453199</v>
      </c>
      <c r="M7" s="16">
        <v>0.69822753689832495</v>
      </c>
      <c r="N7" s="16">
        <v>0.393065670260351</v>
      </c>
      <c r="O7" s="16">
        <v>0.28557417355444598</v>
      </c>
      <c r="P7" s="16">
        <v>0.72382066210648</v>
      </c>
      <c r="Q7" s="16">
        <v>0.39260573557509398</v>
      </c>
      <c r="R7" s="41"/>
    </row>
    <row r="8" spans="1:18" x14ac:dyDescent="0.2">
      <c r="A8" s="38">
        <v>150</v>
      </c>
      <c r="B8" s="1">
        <v>7000</v>
      </c>
      <c r="C8" s="16">
        <v>-1.00881789277797E-3</v>
      </c>
      <c r="D8" s="16">
        <v>8.7703508345248794E-3</v>
      </c>
      <c r="E8" s="16">
        <v>1.6079651896504499E-2</v>
      </c>
      <c r="F8" s="16">
        <v>7.9546362971270601E-2</v>
      </c>
      <c r="G8" s="16">
        <v>5.3294004709502803E-2</v>
      </c>
      <c r="H8" s="16">
        <v>0.15623820709431099</v>
      </c>
      <c r="I8" s="16">
        <v>0.26855685844253602</v>
      </c>
      <c r="J8" s="16">
        <v>0.20277834589576599</v>
      </c>
      <c r="K8" s="16">
        <v>0.29109522620387301</v>
      </c>
      <c r="L8" s="16">
        <v>0.43855631272531398</v>
      </c>
      <c r="M8" s="16">
        <v>0.68905250292285203</v>
      </c>
      <c r="N8" s="16">
        <v>0.39029774204552198</v>
      </c>
      <c r="O8" s="16">
        <v>0.28188320397767702</v>
      </c>
      <c r="P8" s="16">
        <v>0.71769595163504096</v>
      </c>
      <c r="Q8" s="16">
        <v>0.38819302223730601</v>
      </c>
      <c r="R8" s="41"/>
    </row>
    <row r="9" spans="1:18" x14ac:dyDescent="0.2">
      <c r="A9" s="38">
        <v>300</v>
      </c>
      <c r="B9" s="18">
        <v>5000</v>
      </c>
      <c r="C9" s="16">
        <v>-1.0503496329477501E-3</v>
      </c>
      <c r="D9" s="16">
        <v>1.0173785385011101E-2</v>
      </c>
      <c r="E9" s="16">
        <v>1.5907421429868202E-2</v>
      </c>
      <c r="F9" s="16">
        <v>7.8298348807062795E-2</v>
      </c>
      <c r="G9" s="16">
        <v>6.0725671385797798E-2</v>
      </c>
      <c r="H9" s="16">
        <v>0.15678714936514099</v>
      </c>
      <c r="I9" s="16">
        <v>0.27223607991583798</v>
      </c>
      <c r="J9" s="16">
        <v>0.212846222748905</v>
      </c>
      <c r="K9" s="16">
        <v>0.29452293182233102</v>
      </c>
      <c r="L9" s="16">
        <v>0.44154628455893002</v>
      </c>
      <c r="M9" s="16">
        <v>0.69793663563621899</v>
      </c>
      <c r="N9" s="16">
        <v>0.39468359410887799</v>
      </c>
      <c r="O9" s="16">
        <v>0.29060595896994201</v>
      </c>
      <c r="P9" s="16">
        <v>0.72902290543607096</v>
      </c>
      <c r="Q9" s="16">
        <v>0.39349327761352898</v>
      </c>
      <c r="R9" s="41"/>
    </row>
    <row r="10" spans="1:18" x14ac:dyDescent="0.2">
      <c r="A10" s="38">
        <v>300</v>
      </c>
      <c r="B10" s="18">
        <v>6000</v>
      </c>
      <c r="C10" s="16">
        <v>-1.0174857613017799E-3</v>
      </c>
      <c r="D10" s="16">
        <v>1.00514283790095E-2</v>
      </c>
      <c r="E10" s="16">
        <v>1.5800515842928301E-2</v>
      </c>
      <c r="F10" s="16">
        <v>7.8915840167242901E-2</v>
      </c>
      <c r="G10" s="16">
        <v>6.0367161151010297E-2</v>
      </c>
      <c r="H10" s="16">
        <v>0.156420069670478</v>
      </c>
      <c r="I10" s="16">
        <v>0.26869160618691401</v>
      </c>
      <c r="J10" s="16">
        <v>0.20291094245309499</v>
      </c>
      <c r="K10" s="16">
        <v>0.29247051378690703</v>
      </c>
      <c r="L10" s="16">
        <v>0.43824422720205702</v>
      </c>
      <c r="M10" s="16">
        <v>0.69789544962196404</v>
      </c>
      <c r="N10" s="16">
        <v>0.39288043612606</v>
      </c>
      <c r="O10" s="16">
        <v>0.28541149295592</v>
      </c>
      <c r="P10" s="16">
        <v>0.72349123594158504</v>
      </c>
      <c r="Q10" s="16">
        <v>0.39241915635969998</v>
      </c>
      <c r="R10" s="41"/>
    </row>
    <row r="11" spans="1:18" x14ac:dyDescent="0.2">
      <c r="A11" s="38">
        <v>300</v>
      </c>
      <c r="B11" s="1">
        <v>7000</v>
      </c>
      <c r="C11" s="16">
        <v>-9.72975079050555E-4</v>
      </c>
      <c r="D11" s="16">
        <v>8.7706975254128391E-3</v>
      </c>
      <c r="E11" s="16">
        <v>1.6045069293676498E-2</v>
      </c>
      <c r="F11" s="16">
        <v>7.9517362427233895E-2</v>
      </c>
      <c r="G11" s="16">
        <v>5.3184499580268399E-2</v>
      </c>
      <c r="H11" s="16">
        <v>0.15620115035698101</v>
      </c>
      <c r="I11" s="16">
        <v>0.26846941450383</v>
      </c>
      <c r="J11" s="16">
        <v>0.20270837616835899</v>
      </c>
      <c r="K11" s="16">
        <v>0.29099668078941998</v>
      </c>
      <c r="L11" s="16">
        <v>0.43838662476566997</v>
      </c>
      <c r="M11" s="16">
        <v>0.68878483287763403</v>
      </c>
      <c r="N11" s="16">
        <v>0.39014733635870702</v>
      </c>
      <c r="O11" s="16">
        <v>0.28179706470842403</v>
      </c>
      <c r="P11" s="16">
        <v>0.71742833074219103</v>
      </c>
      <c r="Q11" s="16">
        <v>0.38805363077616101</v>
      </c>
      <c r="R11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documentos</vt:lpstr>
      <vt:lpstr>noticias</vt:lpstr>
      <vt:lpstr>resutlados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2020-08-24T22:27:48Z</dcterms:created>
  <dcterms:modified xsi:type="dcterms:W3CDTF">2020-08-26T00:11:12Z</dcterms:modified>
</cp:coreProperties>
</file>