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Brian\sfuvault\Teaching\ECON 233\Textbook\"/>
    </mc:Choice>
  </mc:AlternateContent>
  <xr:revisionPtr revIDLastSave="0" documentId="13_ncr:1_{29B882A7-99D1-4B9B-B1D1-3A10B700B4CA}" xr6:coauthVersionLast="45" xr6:coauthVersionMax="45" xr10:uidLastSave="{00000000-0000-0000-0000-000000000000}"/>
  <bookViews>
    <workbookView xWindow="-110" yWindow="-110" windowWidth="19420" windowHeight="10420" xr2:uid="{00000000-000D-0000-FFFF-FFFF00000000}"/>
  </bookViews>
  <sheets>
    <sheet name="Employment Nov 2020" sheetId="1" r:id="rId1"/>
    <sheet name="Source" sheetId="2" r:id="rId2"/>
    <sheet name="Raw data" sheetId="3" r:id="rId3"/>
  </sheets>
  <definedNames>
    <definedName name="_xlnm._FilterDatabase" localSheetId="0" hidden="1">'Employment Nov 2020'!$B$1:$E$11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1" l="1"/>
  <c r="N4" i="1"/>
  <c r="N5" i="1"/>
  <c r="N6" i="1"/>
  <c r="N7" i="1"/>
  <c r="N8" i="1"/>
  <c r="N9" i="1"/>
  <c r="N10" i="1"/>
  <c r="N11" i="1"/>
  <c r="N2" i="1"/>
  <c r="L11" i="1" l="1"/>
  <c r="Q2" i="1" l="1"/>
  <c r="R2" i="1" s="1"/>
  <c r="Q3" i="1"/>
  <c r="R3" i="1" s="1"/>
  <c r="Q4" i="1"/>
  <c r="R4" i="1" s="1"/>
  <c r="Q5" i="1"/>
  <c r="R5" i="1" s="1"/>
  <c r="Q6" i="1"/>
  <c r="R6" i="1" s="1"/>
  <c r="Q7" i="1"/>
  <c r="R7" i="1" s="1"/>
  <c r="Q8" i="1"/>
  <c r="R8" i="1" s="1"/>
  <c r="Q9" i="1"/>
  <c r="R9" i="1" s="1"/>
  <c r="Q10" i="1"/>
  <c r="R10" i="1" s="1"/>
  <c r="Q11" i="1"/>
  <c r="R11" i="1" s="1"/>
  <c r="M3" i="1"/>
  <c r="M4" i="1"/>
  <c r="M5" i="1"/>
  <c r="M6" i="1"/>
  <c r="M7" i="1"/>
  <c r="M8" i="1"/>
  <c r="M9" i="1"/>
  <c r="M10" i="1"/>
  <c r="M11" i="1"/>
  <c r="M2" i="1"/>
  <c r="L3" i="1"/>
  <c r="L4" i="1"/>
  <c r="L5" i="1"/>
  <c r="L6" i="1"/>
  <c r="L7" i="1"/>
  <c r="L8" i="1"/>
  <c r="L9" i="1"/>
  <c r="L10" i="1"/>
  <c r="L2" i="1"/>
  <c r="K3" i="1"/>
  <c r="K4" i="1"/>
  <c r="K5" i="1"/>
  <c r="K6" i="1"/>
  <c r="K7" i="1"/>
  <c r="K8" i="1"/>
  <c r="K9" i="1"/>
  <c r="K10" i="1"/>
  <c r="K11" i="1"/>
  <c r="K2" i="1"/>
  <c r="H11" i="1"/>
  <c r="H10" i="1"/>
  <c r="H9" i="1"/>
  <c r="H8" i="1"/>
  <c r="H7" i="1"/>
  <c r="H6" i="1"/>
  <c r="H5" i="1"/>
  <c r="H4" i="1"/>
  <c r="H3" i="1"/>
  <c r="H2" i="1"/>
  <c r="J2" i="1" s="1"/>
  <c r="I4" i="1" l="1"/>
  <c r="J4" i="1"/>
  <c r="I5" i="1"/>
  <c r="J5" i="1"/>
  <c r="I11" i="1"/>
  <c r="J11" i="1"/>
  <c r="I3" i="1"/>
  <c r="J3" i="1"/>
  <c r="I6" i="1"/>
  <c r="J6" i="1"/>
  <c r="I7" i="1"/>
  <c r="J7" i="1"/>
  <c r="I8" i="1"/>
  <c r="J8" i="1"/>
  <c r="I9" i="1"/>
  <c r="J9" i="1"/>
  <c r="I10" i="1"/>
  <c r="J10" i="1"/>
  <c r="I2" i="1"/>
  <c r="O5" i="1" l="1"/>
  <c r="P5" i="1"/>
  <c r="O4" i="1"/>
  <c r="P4" i="1"/>
  <c r="O9" i="1"/>
  <c r="P9" i="1"/>
  <c r="O8" i="1"/>
  <c r="P8" i="1"/>
  <c r="O6" i="1"/>
  <c r="P6" i="1"/>
  <c r="O2" i="1"/>
  <c r="P2" i="1"/>
  <c r="O10" i="1"/>
  <c r="P10" i="1"/>
  <c r="O7" i="1"/>
  <c r="P7" i="1"/>
  <c r="O11" i="1"/>
  <c r="P11" i="1"/>
  <c r="O3" i="1"/>
  <c r="P3" i="1"/>
</calcChain>
</file>

<file path=xl/sharedStrings.xml><?xml version="1.0" encoding="utf-8"?>
<sst xmlns="http://schemas.openxmlformats.org/spreadsheetml/2006/main" count="125" uniqueCount="74">
  <si>
    <t>Labour force characteristics by province, monthly, seasonally adjusted (x 1,000) 1 2 3</t>
  </si>
  <si>
    <t>Monthly</t>
  </si>
  <si>
    <t>Table: 14-10-0287-03 (formerly CANSIM 282-0087)</t>
  </si>
  <si>
    <t>Geography: Canada, Province or territory</t>
  </si>
  <si>
    <t>Sex</t>
  </si>
  <si>
    <t>Age group</t>
  </si>
  <si>
    <t>Statistics</t>
  </si>
  <si>
    <t>Data type</t>
  </si>
  <si>
    <t>Geography 4</t>
  </si>
  <si>
    <t>Labour force characteristics</t>
  </si>
  <si>
    <t>November 2019 to November 2020</t>
  </si>
  <si>
    <t>October 2020 to November 2020</t>
  </si>
  <si>
    <t>Both sexes</t>
  </si>
  <si>
    <t>15 years and over</t>
  </si>
  <si>
    <t>Estimate</t>
  </si>
  <si>
    <t>Seasonally adjusted</t>
  </si>
  <si>
    <t>Newfoundland and Labrador</t>
  </si>
  <si>
    <t>Persons</t>
  </si>
  <si>
    <t>Percentage change</t>
  </si>
  <si>
    <t>Population 5 6</t>
  </si>
  <si>
    <t>Labour force 7</t>
  </si>
  <si>
    <t>Employment 8</t>
  </si>
  <si>
    <t>Unemployment 9</t>
  </si>
  <si>
    <t>Prince Edward Island</t>
  </si>
  <si>
    <t>Nova Scotia</t>
  </si>
  <si>
    <t>New Brunswick</t>
  </si>
  <si>
    <t>Quebec</t>
  </si>
  <si>
    <t>Ontario</t>
  </si>
  <si>
    <t>Manitoba</t>
  </si>
  <si>
    <t>Saskatchewan</t>
  </si>
  <si>
    <t>Alberta</t>
  </si>
  <si>
    <t>British Columbia</t>
  </si>
  <si>
    <t>Symbol legend:</t>
  </si>
  <si>
    <t>Footnotes:</t>
  </si>
  <si>
    <t>Fluctuations in economic time series are caused by seasonal, cyclical and irregular movements. A seasonally adjusted series is one from which seasonal movements have been eliminated. Seasonal movements are defined as those which are caused by regular annual events such as climate, holidays, vacation periods and cycles related to crops, production and retail sales associated with Christmas and Easter. It should be noted that the seasonally adjusted series contain irregular as well as longer-term cyclical fluctuations. The seasonal adjustment program is a complicated computer program which differentiates between these seasonal, cyclical and irregular movements in a series over a number of years and, on the basis of past movements, estimates appropriate seasonal factors for current data. On an annual basis, the historic series of seasonally adjusted data are revised in light of the most recent information on changes in seasonality.</t>
  </si>
  <si>
    <t>To ensure respondent confidentiality, estimates below a certain threshold are suppressed. For Canada, Quebec, Ontario, Alberta and British Columbia suppression is applied to all data below 1,500. The threshold level for Newfoundland and Labrador, Nova Scotia, New Brunswick, Manitoba and Saskatchewan is 500, while in Prince Edward Island, estimates under 200 are supressed. For census metropolitan areas (CMAs) and economic regions (ERs), use their respective provincial suppression levels mentioned above. Estimates are based on smaller sample sizes the more detailed the table becomes, which could result in lower data quality.</t>
  </si>
  <si>
    <t>For more information on seasonal adjustment see Seasonally adjusted data - Frequently asked questions.</t>
  </si>
  <si>
    <t>Excluding the territories.</t>
  </si>
  <si>
    <t>Number of persons of working age, 15 years and over. Estimates in thousands, rounded to the nearest hundred.</t>
  </si>
  <si>
    <t>From December 2000 to January 2001, there is a slight level shift in the population series. This is due to the 2015 population rebasing, which was revised back to 2001. This level shift is evident for certain age groups and in two provinces (Manitoba and Saskatchewan). These shifts are minor for labour force estimates and rates.</t>
  </si>
  <si>
    <t>Number of civilian, non-institutionalized persons 15 years of age and over who, during the reference week, were employed or unemployed. Estimates in thousands, rounded to the nearest hundred.</t>
  </si>
  <si>
    <t>Number of persons who, during the reference week, worked for pay or profit, or performed unpaid family work or had a job but were not at work due to own illness or disability, personal or family responsibilities, labour dispute, vacation, or other reason. Those persons on layoff and persons without work but who had a job to start at a definite date in the future are not considered employed. Estimates in thousands, rounded to the nearest hundred.</t>
  </si>
  <si>
    <t>Number of persons who, during the reference week, were without work, had looked for work in the past four weeks, and were available for work. Those persons on layoff or who had a new job to start in four weeks or less are considered unemployed. Estimates in thousands, rounded to the nearest hundred.</t>
  </si>
  <si>
    <t>How to cite: Statistics Canada. Table 14-10-0287-03 Labour force characteristics by province, monthly, seasonally adjusted (x 1,000)</t>
  </si>
  <si>
    <t>https://www150.statcan.gc.ca/t1/tbl1/en/tv.action?pid=1410028703</t>
  </si>
  <si>
    <t>DOI: https://doi.org/10.25318/1410028701-eng</t>
  </si>
  <si>
    <t>Province</t>
  </si>
  <si>
    <t>Population</t>
  </si>
  <si>
    <t>Employed</t>
  </si>
  <si>
    <t>Unemployed</t>
  </si>
  <si>
    <t>ProvAbb</t>
  </si>
  <si>
    <t>AB</t>
  </si>
  <si>
    <t>BC</t>
  </si>
  <si>
    <t>NB</t>
  </si>
  <si>
    <t>NS</t>
  </si>
  <si>
    <t>MB</t>
  </si>
  <si>
    <t>NL</t>
  </si>
  <si>
    <t>ON</t>
  </si>
  <si>
    <t>PE</t>
  </si>
  <si>
    <t>QC</t>
  </si>
  <si>
    <t>SK</t>
  </si>
  <si>
    <t>ID</t>
  </si>
  <si>
    <t>LabourForce</t>
  </si>
  <si>
    <t>LogPop</t>
  </si>
  <si>
    <t>TotPop</t>
  </si>
  <si>
    <t>PopRank</t>
  </si>
  <si>
    <t>MonthYr</t>
  </si>
  <si>
    <t>HowLongAgo</t>
  </si>
  <si>
    <t>LFPRate</t>
  </si>
  <si>
    <t>UnempRate</t>
  </si>
  <si>
    <t>Description</t>
  </si>
  <si>
    <t>LowLFP</t>
  </si>
  <si>
    <t>LowLFPInd</t>
  </si>
  <si>
    <t>Today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</si>
</sst>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9" fontId="1" fillId="0" borderId="0" applyFont="0" applyFill="0" applyBorder="0" applyAlignment="0" applyProtection="0"/>
  </cellStyleXfs>
  <cellXfs count="14">
    <xf numFmtId="0" fontId="0" fillId="0" borderId="0" xfId="0"/>
    <xf numFmtId="17" fontId="0" fillId="0" borderId="0" xfId="0" applyNumberFormat="1"/>
    <xf numFmtId="4" fontId="0" fillId="0" borderId="0" xfId="0" applyNumberFormat="1"/>
    <xf numFmtId="0" fontId="18" fillId="0" borderId="0" xfId="43"/>
    <xf numFmtId="3" fontId="0" fillId="0" borderId="0" xfId="1" applyNumberFormat="1" applyFont="1"/>
    <xf numFmtId="0" fontId="16" fillId="0" borderId="0" xfId="0" applyNumberFormat="1" applyFont="1"/>
    <xf numFmtId="0" fontId="16" fillId="0" borderId="0" xfId="1" applyNumberFormat="1" applyFont="1"/>
    <xf numFmtId="0" fontId="0" fillId="0" borderId="0" xfId="0" applyNumberFormat="1"/>
    <xf numFmtId="0" fontId="0" fillId="0" borderId="0" xfId="1" applyNumberFormat="1" applyFont="1"/>
    <xf numFmtId="3" fontId="0" fillId="0" borderId="0" xfId="0" applyNumberFormat="1"/>
    <xf numFmtId="14" fontId="0" fillId="0" borderId="0" xfId="0" applyNumberFormat="1"/>
    <xf numFmtId="164" fontId="0" fillId="0" borderId="0" xfId="44" applyNumberFormat="1" applyFont="1"/>
    <xf numFmtId="164" fontId="16" fillId="0" borderId="0" xfId="0" applyNumberFormat="1" applyFont="1"/>
    <xf numFmtId="164" fontId="0" fillId="0" borderId="0" xfId="0" applyNumberFormat="1"/>
  </cellXfs>
  <cellStyles count="45">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44"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150.statcan.gc.ca/t1/tbl1/en/tv.action?pid=14100287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1"/>
  <sheetViews>
    <sheetView tabSelected="1" workbookViewId="0"/>
  </sheetViews>
  <sheetFormatPr defaultRowHeight="14.5" x14ac:dyDescent="0.35"/>
  <cols>
    <col min="1" max="1" width="2.81640625" style="7" bestFit="1" customWidth="1"/>
    <col min="2" max="2" width="25.1796875" style="7" bestFit="1" customWidth="1"/>
    <col min="3" max="3" width="10" style="8" bestFit="1" customWidth="1"/>
    <col min="4" max="4" width="9.7265625" style="8" bestFit="1" customWidth="1"/>
    <col min="5" max="5" width="11.453125" style="8" bestFit="1" customWidth="1"/>
    <col min="6" max="6" width="8.7265625" style="7"/>
    <col min="7" max="7" width="9.453125" style="7" bestFit="1" customWidth="1"/>
    <col min="8" max="8" width="11.1796875" style="7" bestFit="1" customWidth="1"/>
    <col min="9" max="9" width="7.453125" style="13" bestFit="1" customWidth="1"/>
    <col min="10" max="10" width="10.7265625" style="13" bestFit="1" customWidth="1"/>
    <col min="11" max="11" width="8.7265625" style="7"/>
    <col min="12" max="12" width="9.7265625" style="7" bestFit="1" customWidth="1"/>
    <col min="13" max="13" width="8.7265625" style="7"/>
    <col min="14" max="14" width="43.453125" style="7" bestFit="1" customWidth="1"/>
    <col min="15" max="15" width="8.7265625" style="7"/>
    <col min="16" max="16" width="9.7265625" style="7" bestFit="1" customWidth="1"/>
    <col min="17" max="17" width="8.453125" style="7" bestFit="1" customWidth="1"/>
    <col min="18" max="18" width="11.7265625" style="7" bestFit="1" customWidth="1"/>
    <col min="19" max="16384" width="8.7265625" style="7"/>
  </cols>
  <sheetData>
    <row r="1" spans="1:18" s="5" customFormat="1" x14ac:dyDescent="0.35">
      <c r="A1" s="5" t="s">
        <v>61</v>
      </c>
      <c r="B1" s="5" t="s">
        <v>46</v>
      </c>
      <c r="C1" s="6" t="s">
        <v>47</v>
      </c>
      <c r="D1" s="6" t="s">
        <v>48</v>
      </c>
      <c r="E1" s="6" t="s">
        <v>49</v>
      </c>
      <c r="F1" s="5" t="s">
        <v>50</v>
      </c>
      <c r="G1" s="5" t="s">
        <v>66</v>
      </c>
      <c r="H1" s="5" t="s">
        <v>62</v>
      </c>
      <c r="I1" s="12" t="s">
        <v>68</v>
      </c>
      <c r="J1" s="12" t="s">
        <v>69</v>
      </c>
      <c r="K1" s="5" t="s">
        <v>63</v>
      </c>
      <c r="L1" s="5" t="s">
        <v>64</v>
      </c>
      <c r="M1" s="5" t="s">
        <v>65</v>
      </c>
      <c r="N1" s="5" t="s">
        <v>70</v>
      </c>
      <c r="O1" s="5" t="s">
        <v>71</v>
      </c>
      <c r="P1" s="5" t="s">
        <v>72</v>
      </c>
      <c r="Q1" s="5" t="s">
        <v>73</v>
      </c>
      <c r="R1" s="5" t="s">
        <v>67</v>
      </c>
    </row>
    <row r="2" spans="1:18" x14ac:dyDescent="0.35">
      <c r="A2" s="7">
        <v>1</v>
      </c>
      <c r="B2" s="7" t="s">
        <v>30</v>
      </c>
      <c r="C2" s="4">
        <v>3588700</v>
      </c>
      <c r="D2" s="4">
        <v>2216600</v>
      </c>
      <c r="E2" s="4">
        <v>276700</v>
      </c>
      <c r="F2" s="7" t="s">
        <v>51</v>
      </c>
      <c r="G2" s="10">
        <v>44136</v>
      </c>
      <c r="H2" s="9">
        <f>D2+E2</f>
        <v>2493300</v>
      </c>
      <c r="I2" s="11">
        <f>H2/C2</f>
        <v>0.69476412071223559</v>
      </c>
      <c r="J2" s="11">
        <f>E2/H2</f>
        <v>0.1109774194842177</v>
      </c>
      <c r="K2" s="7">
        <f>LN(C2)</f>
        <v>15.093300577892627</v>
      </c>
      <c r="L2" s="9">
        <f>SUM(C$2:C$11)</f>
        <v>31275600</v>
      </c>
      <c r="M2" s="7">
        <f>_xlfn.RANK.EQ(C2,C$2:C$11)</f>
        <v>4</v>
      </c>
      <c r="N2" s="7" t="str">
        <f>_xlfn.CONCAT(C2," people live in ",B2)</f>
        <v>3588700 people live in Alberta</v>
      </c>
      <c r="O2" s="7" t="b">
        <f>(I2&lt;0.64)</f>
        <v>0</v>
      </c>
      <c r="P2" s="7">
        <f>IF(I2&lt;0.64,1,0)</f>
        <v>0</v>
      </c>
      <c r="Q2" s="10">
        <f ca="1">TODAY()</f>
        <v>44199</v>
      </c>
      <c r="R2" s="7">
        <f ca="1">Q2-G2</f>
        <v>63</v>
      </c>
    </row>
    <row r="3" spans="1:18" x14ac:dyDescent="0.35">
      <c r="A3" s="7">
        <v>2</v>
      </c>
      <c r="B3" s="7" t="s">
        <v>31</v>
      </c>
      <c r="C3" s="4">
        <v>4193399.9999999995</v>
      </c>
      <c r="D3" s="4">
        <v>2501700</v>
      </c>
      <c r="E3" s="4">
        <v>192400</v>
      </c>
      <c r="F3" s="7" t="s">
        <v>52</v>
      </c>
      <c r="G3" s="10">
        <v>44136</v>
      </c>
      <c r="H3" s="9">
        <f t="shared" ref="H3:H11" si="0">D3+E3</f>
        <v>2694100</v>
      </c>
      <c r="I3" s="11">
        <f t="shared" ref="I3:I11" si="1">H3/C3</f>
        <v>0.64246196403872757</v>
      </c>
      <c r="J3" s="11">
        <f t="shared" ref="J3:J11" si="2">E3/H3</f>
        <v>7.1415314947477826E-2</v>
      </c>
      <c r="K3" s="7">
        <f t="shared" ref="K3:K11" si="3">LN(C3)</f>
        <v>15.249022418693276</v>
      </c>
      <c r="L3" s="9">
        <f t="shared" ref="L3:L11" si="4">SUM(C$2:C$11)</f>
        <v>31275600</v>
      </c>
      <c r="M3" s="7">
        <f t="shared" ref="M3:M11" si="5">_xlfn.RANK.EQ(C3,C$2:C$11)</f>
        <v>3</v>
      </c>
      <c r="N3" s="7" t="str">
        <f t="shared" ref="N3:N11" si="6">_xlfn.CONCAT(C3," people live in ",B3)</f>
        <v>4193400 people live in British Columbia</v>
      </c>
      <c r="O3" s="7" t="b">
        <f t="shared" ref="O3:O11" si="7">(I3&lt;0.64)</f>
        <v>0</v>
      </c>
      <c r="P3" s="7">
        <f t="shared" ref="P3:P11" si="8">IF(I3&lt;0.64,1,0)</f>
        <v>0</v>
      </c>
      <c r="Q3" s="10">
        <f t="shared" ref="Q3:Q11" ca="1" si="9">TODAY()</f>
        <v>44199</v>
      </c>
      <c r="R3" s="7">
        <f ca="1">Q3-G3</f>
        <v>63</v>
      </c>
    </row>
    <row r="4" spans="1:18" x14ac:dyDescent="0.35">
      <c r="A4" s="7">
        <v>3</v>
      </c>
      <c r="B4" s="7" t="s">
        <v>28</v>
      </c>
      <c r="C4" s="4">
        <v>1048200</v>
      </c>
      <c r="D4" s="4">
        <v>632400</v>
      </c>
      <c r="E4" s="4">
        <v>50900</v>
      </c>
      <c r="F4" s="7" t="s">
        <v>55</v>
      </c>
      <c r="G4" s="10">
        <v>44136</v>
      </c>
      <c r="H4" s="9">
        <f t="shared" si="0"/>
        <v>683300</v>
      </c>
      <c r="I4" s="11">
        <f t="shared" si="1"/>
        <v>0.65187941232589197</v>
      </c>
      <c r="J4" s="11">
        <f t="shared" si="2"/>
        <v>7.4491438606761301E-2</v>
      </c>
      <c r="K4" s="7">
        <f t="shared" si="3"/>
        <v>13.862584965350203</v>
      </c>
      <c r="L4" s="9">
        <f t="shared" si="4"/>
        <v>31275600</v>
      </c>
      <c r="M4" s="7">
        <f t="shared" si="5"/>
        <v>5</v>
      </c>
      <c r="N4" s="7" t="str">
        <f t="shared" si="6"/>
        <v>1048200 people live in Manitoba</v>
      </c>
      <c r="O4" s="7" t="b">
        <f t="shared" si="7"/>
        <v>0</v>
      </c>
      <c r="P4" s="7">
        <f t="shared" si="8"/>
        <v>0</v>
      </c>
      <c r="Q4" s="10">
        <f t="shared" ca="1" si="9"/>
        <v>44199</v>
      </c>
      <c r="R4" s="7">
        <f ca="1">Q4-G4</f>
        <v>63</v>
      </c>
    </row>
    <row r="5" spans="1:18" x14ac:dyDescent="0.35">
      <c r="A5" s="7">
        <v>4</v>
      </c>
      <c r="B5" s="7" t="s">
        <v>25</v>
      </c>
      <c r="C5" s="4">
        <v>638100</v>
      </c>
      <c r="D5" s="4">
        <v>356900</v>
      </c>
      <c r="E5" s="4">
        <v>37700</v>
      </c>
      <c r="F5" s="7" t="s">
        <v>53</v>
      </c>
      <c r="G5" s="10">
        <v>44136</v>
      </c>
      <c r="H5" s="9">
        <f t="shared" si="0"/>
        <v>394600</v>
      </c>
      <c r="I5" s="11">
        <f t="shared" si="1"/>
        <v>0.61839837016141674</v>
      </c>
      <c r="J5" s="11">
        <f t="shared" si="2"/>
        <v>9.5539787126203757E-2</v>
      </c>
      <c r="K5" s="7">
        <f t="shared" si="3"/>
        <v>13.366250289856438</v>
      </c>
      <c r="L5" s="9">
        <f t="shared" si="4"/>
        <v>31275600</v>
      </c>
      <c r="M5" s="7">
        <f t="shared" si="5"/>
        <v>8</v>
      </c>
      <c r="N5" s="7" t="str">
        <f t="shared" si="6"/>
        <v>638100 people live in New Brunswick</v>
      </c>
      <c r="O5" s="7" t="b">
        <f t="shared" si="7"/>
        <v>1</v>
      </c>
      <c r="P5" s="7">
        <f t="shared" si="8"/>
        <v>1</v>
      </c>
      <c r="Q5" s="10">
        <f t="shared" ca="1" si="9"/>
        <v>44199</v>
      </c>
      <c r="R5" s="7">
        <f ca="1">Q5-G5</f>
        <v>63</v>
      </c>
    </row>
    <row r="6" spans="1:18" x14ac:dyDescent="0.35">
      <c r="A6" s="7">
        <v>5</v>
      </c>
      <c r="B6" s="7" t="s">
        <v>16</v>
      </c>
      <c r="C6" s="4">
        <v>439400</v>
      </c>
      <c r="D6" s="4">
        <v>224400</v>
      </c>
      <c r="E6" s="4">
        <v>31300</v>
      </c>
      <c r="F6" s="7" t="s">
        <v>56</v>
      </c>
      <c r="G6" s="10">
        <v>44136</v>
      </c>
      <c r="H6" s="9">
        <f t="shared" si="0"/>
        <v>255700</v>
      </c>
      <c r="I6" s="11">
        <f t="shared" si="1"/>
        <v>0.5819299044151115</v>
      </c>
      <c r="J6" s="11">
        <f t="shared" si="2"/>
        <v>0.12240907313257723</v>
      </c>
      <c r="K6" s="7">
        <f t="shared" si="3"/>
        <v>12.993165438932646</v>
      </c>
      <c r="L6" s="9">
        <f t="shared" si="4"/>
        <v>31275600</v>
      </c>
      <c r="M6" s="7">
        <f t="shared" si="5"/>
        <v>9</v>
      </c>
      <c r="N6" s="7" t="str">
        <f t="shared" si="6"/>
        <v>439400 people live in Newfoundland and Labrador</v>
      </c>
      <c r="O6" s="7" t="b">
        <f t="shared" si="7"/>
        <v>1</v>
      </c>
      <c r="P6" s="7">
        <f t="shared" si="8"/>
        <v>1</v>
      </c>
      <c r="Q6" s="10">
        <f t="shared" ca="1" si="9"/>
        <v>44199</v>
      </c>
      <c r="R6" s="7">
        <f ca="1">Q6-G6</f>
        <v>63</v>
      </c>
    </row>
    <row r="7" spans="1:18" x14ac:dyDescent="0.35">
      <c r="A7" s="7">
        <v>6</v>
      </c>
      <c r="B7" s="7" t="s">
        <v>24</v>
      </c>
      <c r="C7" s="4">
        <v>820000</v>
      </c>
      <c r="D7" s="4">
        <v>468500</v>
      </c>
      <c r="E7" s="4">
        <v>32200.000000000004</v>
      </c>
      <c r="F7" s="7" t="s">
        <v>54</v>
      </c>
      <c r="G7" s="10">
        <v>44136</v>
      </c>
      <c r="H7" s="9">
        <f t="shared" si="0"/>
        <v>500700</v>
      </c>
      <c r="I7" s="11">
        <f t="shared" si="1"/>
        <v>0.61060975609756096</v>
      </c>
      <c r="J7" s="11">
        <f t="shared" si="2"/>
        <v>6.4309966047533459E-2</v>
      </c>
      <c r="K7" s="7">
        <f t="shared" si="3"/>
        <v>13.617059619240436</v>
      </c>
      <c r="L7" s="9">
        <f t="shared" si="4"/>
        <v>31275600</v>
      </c>
      <c r="M7" s="7">
        <f t="shared" si="5"/>
        <v>7</v>
      </c>
      <c r="N7" s="7" t="str">
        <f t="shared" si="6"/>
        <v>820000 people live in Nova Scotia</v>
      </c>
      <c r="O7" s="7" t="b">
        <f t="shared" si="7"/>
        <v>1</v>
      </c>
      <c r="P7" s="7">
        <f t="shared" si="8"/>
        <v>1</v>
      </c>
      <c r="Q7" s="10">
        <f t="shared" ca="1" si="9"/>
        <v>44199</v>
      </c>
      <c r="R7" s="7">
        <f ca="1">Q7-G7</f>
        <v>63</v>
      </c>
    </row>
    <row r="8" spans="1:18" x14ac:dyDescent="0.35">
      <c r="A8" s="7">
        <v>7</v>
      </c>
      <c r="B8" s="7" t="s">
        <v>27</v>
      </c>
      <c r="C8" s="4">
        <v>12378900</v>
      </c>
      <c r="D8" s="4">
        <v>7303800</v>
      </c>
      <c r="E8" s="4">
        <v>733700</v>
      </c>
      <c r="F8" s="7" t="s">
        <v>57</v>
      </c>
      <c r="G8" s="10">
        <v>44136</v>
      </c>
      <c r="H8" s="9">
        <f t="shared" si="0"/>
        <v>8037500</v>
      </c>
      <c r="I8" s="11">
        <f t="shared" si="1"/>
        <v>0.64929032466535797</v>
      </c>
      <c r="J8" s="11">
        <f t="shared" si="2"/>
        <v>9.1284603421461899E-2</v>
      </c>
      <c r="K8" s="7">
        <f t="shared" si="3"/>
        <v>16.331503968284373</v>
      </c>
      <c r="L8" s="9">
        <f t="shared" si="4"/>
        <v>31275600</v>
      </c>
      <c r="M8" s="7">
        <f t="shared" si="5"/>
        <v>1</v>
      </c>
      <c r="N8" s="7" t="str">
        <f t="shared" si="6"/>
        <v>12378900 people live in Ontario</v>
      </c>
      <c r="O8" s="7" t="b">
        <f t="shared" si="7"/>
        <v>0</v>
      </c>
      <c r="P8" s="7">
        <f t="shared" si="8"/>
        <v>0</v>
      </c>
      <c r="Q8" s="10">
        <f t="shared" ca="1" si="9"/>
        <v>44199</v>
      </c>
      <c r="R8" s="7">
        <f ca="1">Q8-G8</f>
        <v>63</v>
      </c>
    </row>
    <row r="9" spans="1:18" x14ac:dyDescent="0.35">
      <c r="A9" s="7">
        <v>8</v>
      </c>
      <c r="B9" s="7" t="s">
        <v>23</v>
      </c>
      <c r="C9" s="4">
        <v>132200</v>
      </c>
      <c r="D9" s="4">
        <v>77400</v>
      </c>
      <c r="E9" s="4">
        <v>8800</v>
      </c>
      <c r="F9" s="7" t="s">
        <v>58</v>
      </c>
      <c r="G9" s="10">
        <v>44136</v>
      </c>
      <c r="H9" s="9">
        <f t="shared" si="0"/>
        <v>86200</v>
      </c>
      <c r="I9" s="11">
        <f t="shared" si="1"/>
        <v>0.65204236006051441</v>
      </c>
      <c r="J9" s="11">
        <f t="shared" si="2"/>
        <v>0.10208816705336426</v>
      </c>
      <c r="K9" s="7">
        <f t="shared" si="3"/>
        <v>11.792071206399722</v>
      </c>
      <c r="L9" s="9">
        <f t="shared" si="4"/>
        <v>31275600</v>
      </c>
      <c r="M9" s="7">
        <f t="shared" si="5"/>
        <v>10</v>
      </c>
      <c r="N9" s="7" t="str">
        <f t="shared" si="6"/>
        <v>132200 people live in Prince Edward Island</v>
      </c>
      <c r="O9" s="7" t="b">
        <f t="shared" si="7"/>
        <v>0</v>
      </c>
      <c r="P9" s="7">
        <f t="shared" si="8"/>
        <v>0</v>
      </c>
      <c r="Q9" s="10">
        <f t="shared" ca="1" si="9"/>
        <v>44199</v>
      </c>
      <c r="R9" s="7">
        <f ca="1">Q9-G9</f>
        <v>63</v>
      </c>
    </row>
    <row r="10" spans="1:18" x14ac:dyDescent="0.35">
      <c r="A10" s="7">
        <v>9</v>
      </c>
      <c r="B10" s="7" t="s">
        <v>26</v>
      </c>
      <c r="C10" s="4">
        <v>7142700</v>
      </c>
      <c r="D10" s="4">
        <v>4273700</v>
      </c>
      <c r="E10" s="4">
        <v>329700</v>
      </c>
      <c r="F10" s="7" t="s">
        <v>59</v>
      </c>
      <c r="G10" s="10">
        <v>44136</v>
      </c>
      <c r="H10" s="9">
        <f t="shared" si="0"/>
        <v>4603400</v>
      </c>
      <c r="I10" s="11">
        <f t="shared" si="1"/>
        <v>0.64449017878393322</v>
      </c>
      <c r="J10" s="11">
        <f t="shared" si="2"/>
        <v>7.1620975800495285E-2</v>
      </c>
      <c r="K10" s="7">
        <f t="shared" si="3"/>
        <v>15.781601414095103</v>
      </c>
      <c r="L10" s="9">
        <f t="shared" si="4"/>
        <v>31275600</v>
      </c>
      <c r="M10" s="7">
        <f t="shared" si="5"/>
        <v>2</v>
      </c>
      <c r="N10" s="7" t="str">
        <f t="shared" si="6"/>
        <v>7142700 people live in Quebec</v>
      </c>
      <c r="O10" s="7" t="b">
        <f t="shared" si="7"/>
        <v>0</v>
      </c>
      <c r="P10" s="7">
        <f t="shared" si="8"/>
        <v>0</v>
      </c>
      <c r="Q10" s="10">
        <f t="shared" ca="1" si="9"/>
        <v>44199</v>
      </c>
      <c r="R10" s="7">
        <f ca="1">Q10-G10</f>
        <v>63</v>
      </c>
    </row>
    <row r="11" spans="1:18" x14ac:dyDescent="0.35">
      <c r="A11" s="7">
        <v>10</v>
      </c>
      <c r="B11" s="7" t="s">
        <v>29</v>
      </c>
      <c r="C11" s="4">
        <v>894000</v>
      </c>
      <c r="D11" s="4">
        <v>560100</v>
      </c>
      <c r="E11" s="4">
        <v>41700</v>
      </c>
      <c r="F11" s="7" t="s">
        <v>60</v>
      </c>
      <c r="G11" s="10">
        <v>44136</v>
      </c>
      <c r="H11" s="9">
        <f t="shared" si="0"/>
        <v>601800</v>
      </c>
      <c r="I11" s="11">
        <f t="shared" si="1"/>
        <v>0.67315436241610738</v>
      </c>
      <c r="J11" s="11">
        <f t="shared" si="2"/>
        <v>6.9292123629112662E-2</v>
      </c>
      <c r="K11" s="7">
        <f t="shared" si="3"/>
        <v>13.703461054155651</v>
      </c>
      <c r="L11" s="9">
        <f t="shared" si="4"/>
        <v>31275600</v>
      </c>
      <c r="M11" s="7">
        <f t="shared" si="5"/>
        <v>6</v>
      </c>
      <c r="N11" s="7" t="str">
        <f t="shared" si="6"/>
        <v>894000 people live in Saskatchewan</v>
      </c>
      <c r="O11" s="7" t="b">
        <f t="shared" si="7"/>
        <v>0</v>
      </c>
      <c r="P11" s="7">
        <f t="shared" si="8"/>
        <v>0</v>
      </c>
      <c r="Q11" s="10">
        <f t="shared" ca="1" si="9"/>
        <v>44199</v>
      </c>
      <c r="R11" s="7">
        <f ca="1">Q11-G11</f>
        <v>63</v>
      </c>
    </row>
  </sheetData>
  <sortState xmlns:xlrd2="http://schemas.microsoft.com/office/spreadsheetml/2017/richdata2" ref="B2:E11">
    <sortCondition ref="B3:B1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
  <sheetViews>
    <sheetView workbookViewId="0"/>
  </sheetViews>
  <sheetFormatPr defaultRowHeight="14.5" x14ac:dyDescent="0.35"/>
  <cols>
    <col min="1" max="1" width="111.1796875" bestFit="1" customWidth="1"/>
  </cols>
  <sheetData>
    <row r="1" spans="1:1" x14ac:dyDescent="0.35">
      <c r="A1" t="s">
        <v>43</v>
      </c>
    </row>
    <row r="2" spans="1:1" x14ac:dyDescent="0.35">
      <c r="A2" s="3" t="s">
        <v>44</v>
      </c>
    </row>
    <row r="3" spans="1:1" x14ac:dyDescent="0.35">
      <c r="A3" t="s">
        <v>45</v>
      </c>
    </row>
  </sheetData>
  <hyperlinks>
    <hyperlink ref="A2"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64"/>
  <sheetViews>
    <sheetView workbookViewId="0">
      <selection activeCell="K3" sqref="K3"/>
    </sheetView>
  </sheetViews>
  <sheetFormatPr defaultRowHeight="14.5" x14ac:dyDescent="0.35"/>
  <sheetData>
    <row r="1" spans="1:13" x14ac:dyDescent="0.35">
      <c r="A1" t="s">
        <v>0</v>
      </c>
    </row>
    <row r="2" spans="1:13" x14ac:dyDescent="0.35">
      <c r="A2" t="s">
        <v>1</v>
      </c>
    </row>
    <row r="3" spans="1:13" x14ac:dyDescent="0.35">
      <c r="A3" t="s">
        <v>2</v>
      </c>
    </row>
    <row r="4" spans="1:13" x14ac:dyDescent="0.35">
      <c r="A4" t="s">
        <v>3</v>
      </c>
    </row>
    <row r="6" spans="1:13" x14ac:dyDescent="0.35">
      <c r="A6" t="s">
        <v>4</v>
      </c>
      <c r="B6" t="s">
        <v>5</v>
      </c>
      <c r="C6" t="s">
        <v>6</v>
      </c>
      <c r="D6" t="s">
        <v>7</v>
      </c>
      <c r="E6" t="s">
        <v>8</v>
      </c>
      <c r="F6" t="s">
        <v>9</v>
      </c>
      <c r="G6" s="1">
        <v>43770</v>
      </c>
      <c r="H6" s="1">
        <v>44105</v>
      </c>
      <c r="I6" s="1">
        <v>44136</v>
      </c>
      <c r="J6" t="s">
        <v>10</v>
      </c>
      <c r="K6" t="s">
        <v>11</v>
      </c>
      <c r="L6" t="s">
        <v>11</v>
      </c>
      <c r="M6" t="s">
        <v>10</v>
      </c>
    </row>
    <row r="7" spans="1:13" x14ac:dyDescent="0.35">
      <c r="A7" t="s">
        <v>12</v>
      </c>
      <c r="B7" t="s">
        <v>13</v>
      </c>
      <c r="C7" t="s">
        <v>14</v>
      </c>
      <c r="D7" t="s">
        <v>15</v>
      </c>
      <c r="E7" t="s">
        <v>16</v>
      </c>
      <c r="G7" t="s">
        <v>17</v>
      </c>
      <c r="L7" t="s">
        <v>18</v>
      </c>
    </row>
    <row r="8" spans="1:13" x14ac:dyDescent="0.35">
      <c r="F8" t="s">
        <v>19</v>
      </c>
      <c r="G8">
        <v>439.9</v>
      </c>
      <c r="H8">
        <v>439.3</v>
      </c>
      <c r="I8">
        <v>439.4</v>
      </c>
      <c r="J8">
        <v>-0.5</v>
      </c>
      <c r="K8">
        <v>0.1</v>
      </c>
      <c r="L8">
        <v>0</v>
      </c>
      <c r="M8">
        <v>-0.1</v>
      </c>
    </row>
    <row r="9" spans="1:13" x14ac:dyDescent="0.35">
      <c r="F9" t="s">
        <v>20</v>
      </c>
      <c r="G9">
        <v>254.7</v>
      </c>
      <c r="H9">
        <v>254.7</v>
      </c>
      <c r="I9">
        <v>255.6</v>
      </c>
      <c r="J9">
        <v>0.9</v>
      </c>
      <c r="K9">
        <v>0.9</v>
      </c>
      <c r="L9">
        <v>0.4</v>
      </c>
      <c r="M9">
        <v>0.4</v>
      </c>
    </row>
    <row r="10" spans="1:13" x14ac:dyDescent="0.35">
      <c r="F10" t="s">
        <v>21</v>
      </c>
      <c r="G10">
        <v>225.8</v>
      </c>
      <c r="H10">
        <v>222.1</v>
      </c>
      <c r="I10">
        <v>224.4</v>
      </c>
      <c r="J10">
        <v>-1.4</v>
      </c>
      <c r="K10">
        <v>2.2999999999999998</v>
      </c>
      <c r="L10">
        <v>1</v>
      </c>
      <c r="M10">
        <v>-0.6</v>
      </c>
    </row>
    <row r="11" spans="1:13" x14ac:dyDescent="0.35">
      <c r="F11" t="s">
        <v>22</v>
      </c>
      <c r="G11">
        <v>28.8</v>
      </c>
      <c r="H11">
        <v>32.700000000000003</v>
      </c>
      <c r="I11">
        <v>31.3</v>
      </c>
      <c r="J11">
        <v>2.5</v>
      </c>
      <c r="K11">
        <v>-1.4</v>
      </c>
      <c r="L11">
        <v>-4.3</v>
      </c>
      <c r="M11">
        <v>8.6999999999999993</v>
      </c>
    </row>
    <row r="12" spans="1:13" x14ac:dyDescent="0.35">
      <c r="E12" t="s">
        <v>23</v>
      </c>
      <c r="F12" t="s">
        <v>19</v>
      </c>
      <c r="G12">
        <v>129.9</v>
      </c>
      <c r="H12">
        <v>132</v>
      </c>
      <c r="I12">
        <v>132.19999999999999</v>
      </c>
      <c r="J12">
        <v>2.2999999999999998</v>
      </c>
      <c r="K12">
        <v>0.2</v>
      </c>
      <c r="L12">
        <v>0.2</v>
      </c>
      <c r="M12">
        <v>1.8</v>
      </c>
    </row>
    <row r="13" spans="1:13" x14ac:dyDescent="0.35">
      <c r="F13" t="s">
        <v>20</v>
      </c>
      <c r="G13">
        <v>86</v>
      </c>
      <c r="H13">
        <v>84.9</v>
      </c>
      <c r="I13">
        <v>86.3</v>
      </c>
      <c r="J13">
        <v>0.3</v>
      </c>
      <c r="K13">
        <v>1.4</v>
      </c>
      <c r="L13">
        <v>1.6</v>
      </c>
      <c r="M13">
        <v>0.3</v>
      </c>
    </row>
    <row r="14" spans="1:13" x14ac:dyDescent="0.35">
      <c r="F14" t="s">
        <v>21</v>
      </c>
      <c r="G14">
        <v>79.099999999999994</v>
      </c>
      <c r="H14">
        <v>76.400000000000006</v>
      </c>
      <c r="I14">
        <v>77.400000000000006</v>
      </c>
      <c r="J14">
        <v>-1.7</v>
      </c>
      <c r="K14">
        <v>1</v>
      </c>
      <c r="L14">
        <v>1.3</v>
      </c>
      <c r="M14">
        <v>-2.1</v>
      </c>
    </row>
    <row r="15" spans="1:13" x14ac:dyDescent="0.35">
      <c r="F15" t="s">
        <v>22</v>
      </c>
      <c r="G15">
        <v>6.9</v>
      </c>
      <c r="H15">
        <v>8.5</v>
      </c>
      <c r="I15">
        <v>8.8000000000000007</v>
      </c>
      <c r="J15">
        <v>1.9</v>
      </c>
      <c r="K15">
        <v>0.3</v>
      </c>
      <c r="L15">
        <v>3.5</v>
      </c>
      <c r="M15">
        <v>27.5</v>
      </c>
    </row>
    <row r="16" spans="1:13" x14ac:dyDescent="0.35">
      <c r="E16" t="s">
        <v>24</v>
      </c>
      <c r="F16" t="s">
        <v>19</v>
      </c>
      <c r="G16">
        <v>811.6</v>
      </c>
      <c r="H16">
        <v>819.4</v>
      </c>
      <c r="I16">
        <v>820</v>
      </c>
      <c r="J16">
        <v>8.4</v>
      </c>
      <c r="K16">
        <v>0.6</v>
      </c>
      <c r="L16">
        <v>0.1</v>
      </c>
      <c r="M16">
        <v>1</v>
      </c>
    </row>
    <row r="17" spans="5:13" x14ac:dyDescent="0.35">
      <c r="F17" t="s">
        <v>20</v>
      </c>
      <c r="G17">
        <v>506.6</v>
      </c>
      <c r="H17">
        <v>502.4</v>
      </c>
      <c r="I17">
        <v>500.7</v>
      </c>
      <c r="J17">
        <v>-5.9</v>
      </c>
      <c r="K17">
        <v>-1.7</v>
      </c>
      <c r="L17">
        <v>-0.3</v>
      </c>
      <c r="M17">
        <v>-1.2</v>
      </c>
    </row>
    <row r="18" spans="5:13" x14ac:dyDescent="0.35">
      <c r="F18" t="s">
        <v>21</v>
      </c>
      <c r="G18">
        <v>466.8</v>
      </c>
      <c r="H18">
        <v>458.5</v>
      </c>
      <c r="I18">
        <v>468.5</v>
      </c>
      <c r="J18">
        <v>1.7</v>
      </c>
      <c r="K18">
        <v>10</v>
      </c>
      <c r="L18">
        <v>2.2000000000000002</v>
      </c>
      <c r="M18">
        <v>0.4</v>
      </c>
    </row>
    <row r="19" spans="5:13" x14ac:dyDescent="0.35">
      <c r="F19" t="s">
        <v>22</v>
      </c>
      <c r="G19">
        <v>39.799999999999997</v>
      </c>
      <c r="H19">
        <v>43.8</v>
      </c>
      <c r="I19">
        <v>32.200000000000003</v>
      </c>
      <c r="J19">
        <v>-7.6</v>
      </c>
      <c r="K19">
        <v>-11.6</v>
      </c>
      <c r="L19">
        <v>-26.5</v>
      </c>
      <c r="M19">
        <v>-19.100000000000001</v>
      </c>
    </row>
    <row r="20" spans="5:13" x14ac:dyDescent="0.35">
      <c r="E20" t="s">
        <v>25</v>
      </c>
      <c r="F20" t="s">
        <v>19</v>
      </c>
      <c r="G20">
        <v>634.1</v>
      </c>
      <c r="H20">
        <v>637.9</v>
      </c>
      <c r="I20">
        <v>638.1</v>
      </c>
      <c r="J20">
        <v>4</v>
      </c>
      <c r="K20">
        <v>0.2</v>
      </c>
      <c r="L20">
        <v>0</v>
      </c>
      <c r="M20">
        <v>0.6</v>
      </c>
    </row>
    <row r="21" spans="5:13" x14ac:dyDescent="0.35">
      <c r="F21" t="s">
        <v>20</v>
      </c>
      <c r="G21">
        <v>385</v>
      </c>
      <c r="H21">
        <v>392.3</v>
      </c>
      <c r="I21">
        <v>394.5</v>
      </c>
      <c r="J21">
        <v>9.5</v>
      </c>
      <c r="K21">
        <v>2.2000000000000002</v>
      </c>
      <c r="L21">
        <v>0.6</v>
      </c>
      <c r="M21">
        <v>2.5</v>
      </c>
    </row>
    <row r="22" spans="5:13" x14ac:dyDescent="0.35">
      <c r="F22" t="s">
        <v>21</v>
      </c>
      <c r="G22">
        <v>354.8</v>
      </c>
      <c r="H22">
        <v>352.7</v>
      </c>
      <c r="I22">
        <v>356.9</v>
      </c>
      <c r="J22">
        <v>2.1</v>
      </c>
      <c r="K22">
        <v>4.2</v>
      </c>
      <c r="L22">
        <v>1.2</v>
      </c>
      <c r="M22">
        <v>0.6</v>
      </c>
    </row>
    <row r="23" spans="5:13" x14ac:dyDescent="0.35">
      <c r="F23" t="s">
        <v>22</v>
      </c>
      <c r="G23">
        <v>30.3</v>
      </c>
      <c r="H23">
        <v>39.6</v>
      </c>
      <c r="I23">
        <v>37.700000000000003</v>
      </c>
      <c r="J23">
        <v>7.4</v>
      </c>
      <c r="K23">
        <v>-1.9</v>
      </c>
      <c r="L23">
        <v>-4.8</v>
      </c>
      <c r="M23">
        <v>24.4</v>
      </c>
    </row>
    <row r="24" spans="5:13" x14ac:dyDescent="0.35">
      <c r="E24" t="s">
        <v>26</v>
      </c>
      <c r="F24" t="s">
        <v>19</v>
      </c>
      <c r="G24" s="2">
        <v>7077</v>
      </c>
      <c r="H24" s="2">
        <v>7137.5</v>
      </c>
      <c r="I24" s="2">
        <v>7142.7</v>
      </c>
      <c r="J24">
        <v>65.7</v>
      </c>
      <c r="K24">
        <v>5.2</v>
      </c>
      <c r="L24">
        <v>0.1</v>
      </c>
      <c r="M24">
        <v>0.9</v>
      </c>
    </row>
    <row r="25" spans="5:13" x14ac:dyDescent="0.35">
      <c r="F25" t="s">
        <v>20</v>
      </c>
      <c r="G25" s="2">
        <v>4579.3</v>
      </c>
      <c r="H25" s="2">
        <v>4612.2</v>
      </c>
      <c r="I25" s="2">
        <v>4603.3999999999996</v>
      </c>
      <c r="J25">
        <v>24.1</v>
      </c>
      <c r="K25">
        <v>-8.8000000000000007</v>
      </c>
      <c r="L25">
        <v>-0.2</v>
      </c>
      <c r="M25">
        <v>0.5</v>
      </c>
    </row>
    <row r="26" spans="5:13" x14ac:dyDescent="0.35">
      <c r="F26" t="s">
        <v>21</v>
      </c>
      <c r="G26" s="2">
        <v>4324.5</v>
      </c>
      <c r="H26" s="2">
        <v>4258</v>
      </c>
      <c r="I26" s="2">
        <v>4273.7</v>
      </c>
      <c r="J26">
        <v>-50.8</v>
      </c>
      <c r="K26">
        <v>15.7</v>
      </c>
      <c r="L26">
        <v>0.4</v>
      </c>
      <c r="M26">
        <v>-1.2</v>
      </c>
    </row>
    <row r="27" spans="5:13" x14ac:dyDescent="0.35">
      <c r="F27" t="s">
        <v>22</v>
      </c>
      <c r="G27">
        <v>254.7</v>
      </c>
      <c r="H27">
        <v>354.2</v>
      </c>
      <c r="I27">
        <v>329.7</v>
      </c>
      <c r="J27">
        <v>75</v>
      </c>
      <c r="K27">
        <v>-24.5</v>
      </c>
      <c r="L27">
        <v>-6.9</v>
      </c>
      <c r="M27">
        <v>29.4</v>
      </c>
    </row>
    <row r="28" spans="5:13" x14ac:dyDescent="0.35">
      <c r="E28" t="s">
        <v>27</v>
      </c>
      <c r="F28" t="s">
        <v>19</v>
      </c>
      <c r="G28" s="2">
        <v>12224.6</v>
      </c>
      <c r="H28" s="2">
        <v>12367.2</v>
      </c>
      <c r="I28" s="2">
        <v>12378.9</v>
      </c>
      <c r="J28">
        <v>154.30000000000001</v>
      </c>
      <c r="K28">
        <v>11.7</v>
      </c>
      <c r="L28">
        <v>0.1</v>
      </c>
      <c r="M28">
        <v>1.3</v>
      </c>
    </row>
    <row r="29" spans="5:13" x14ac:dyDescent="0.35">
      <c r="F29" t="s">
        <v>20</v>
      </c>
      <c r="G29" s="2">
        <v>7965.6</v>
      </c>
      <c r="H29" s="2">
        <v>8035.2</v>
      </c>
      <c r="I29" s="2">
        <v>8037.5</v>
      </c>
      <c r="J29">
        <v>71.900000000000006</v>
      </c>
      <c r="K29">
        <v>2.2999999999999998</v>
      </c>
      <c r="L29">
        <v>0</v>
      </c>
      <c r="M29">
        <v>0.9</v>
      </c>
    </row>
    <row r="30" spans="5:13" x14ac:dyDescent="0.35">
      <c r="F30" t="s">
        <v>21</v>
      </c>
      <c r="G30" s="2">
        <v>7525.3</v>
      </c>
      <c r="H30" s="2">
        <v>7267.2</v>
      </c>
      <c r="I30" s="2">
        <v>7303.8</v>
      </c>
      <c r="J30">
        <v>-221.5</v>
      </c>
      <c r="K30">
        <v>36.6</v>
      </c>
      <c r="L30">
        <v>0.5</v>
      </c>
      <c r="M30">
        <v>-2.9</v>
      </c>
    </row>
    <row r="31" spans="5:13" x14ac:dyDescent="0.35">
      <c r="F31" t="s">
        <v>22</v>
      </c>
      <c r="G31">
        <v>440.3</v>
      </c>
      <c r="H31">
        <v>768</v>
      </c>
      <c r="I31">
        <v>733.7</v>
      </c>
      <c r="J31">
        <v>293.39999999999998</v>
      </c>
      <c r="K31">
        <v>-34.299999999999997</v>
      </c>
      <c r="L31">
        <v>-4.5</v>
      </c>
      <c r="M31">
        <v>66.599999999999994</v>
      </c>
    </row>
    <row r="32" spans="5:13" x14ac:dyDescent="0.35">
      <c r="E32" t="s">
        <v>28</v>
      </c>
      <c r="F32" t="s">
        <v>19</v>
      </c>
      <c r="G32" s="2">
        <v>1043</v>
      </c>
      <c r="H32" s="2">
        <v>1047.9000000000001</v>
      </c>
      <c r="I32" s="2">
        <v>1048.2</v>
      </c>
      <c r="J32">
        <v>5.2</v>
      </c>
      <c r="K32">
        <v>0.3</v>
      </c>
      <c r="L32">
        <v>0</v>
      </c>
      <c r="M32">
        <v>0.5</v>
      </c>
    </row>
    <row r="33" spans="5:13" x14ac:dyDescent="0.35">
      <c r="F33" t="s">
        <v>20</v>
      </c>
      <c r="G33">
        <v>690.7</v>
      </c>
      <c r="H33">
        <v>700.2</v>
      </c>
      <c r="I33">
        <v>683.4</v>
      </c>
      <c r="J33">
        <v>-7.3</v>
      </c>
      <c r="K33">
        <v>-16.8</v>
      </c>
      <c r="L33">
        <v>-2.4</v>
      </c>
      <c r="M33">
        <v>-1.1000000000000001</v>
      </c>
    </row>
    <row r="34" spans="5:13" x14ac:dyDescent="0.35">
      <c r="F34" t="s">
        <v>21</v>
      </c>
      <c r="G34">
        <v>652.29999999999995</v>
      </c>
      <c r="H34">
        <v>650.5</v>
      </c>
      <c r="I34">
        <v>632.4</v>
      </c>
      <c r="J34">
        <v>-19.899999999999999</v>
      </c>
      <c r="K34">
        <v>-18.100000000000001</v>
      </c>
      <c r="L34">
        <v>-2.8</v>
      </c>
      <c r="M34">
        <v>-3.1</v>
      </c>
    </row>
    <row r="35" spans="5:13" x14ac:dyDescent="0.35">
      <c r="F35" t="s">
        <v>22</v>
      </c>
      <c r="G35">
        <v>38.4</v>
      </c>
      <c r="H35">
        <v>49.7</v>
      </c>
      <c r="I35">
        <v>50.9</v>
      </c>
      <c r="J35">
        <v>12.5</v>
      </c>
      <c r="K35">
        <v>1.2</v>
      </c>
      <c r="L35">
        <v>2.4</v>
      </c>
      <c r="M35">
        <v>32.6</v>
      </c>
    </row>
    <row r="36" spans="5:13" x14ac:dyDescent="0.35">
      <c r="E36" t="s">
        <v>29</v>
      </c>
      <c r="F36" t="s">
        <v>19</v>
      </c>
      <c r="G36">
        <v>892.8</v>
      </c>
      <c r="H36">
        <v>893.8</v>
      </c>
      <c r="I36">
        <v>894</v>
      </c>
      <c r="J36">
        <v>1.2</v>
      </c>
      <c r="K36">
        <v>0.2</v>
      </c>
      <c r="L36">
        <v>0</v>
      </c>
      <c r="M36">
        <v>0.1</v>
      </c>
    </row>
    <row r="37" spans="5:13" x14ac:dyDescent="0.35">
      <c r="F37" t="s">
        <v>20</v>
      </c>
      <c r="G37">
        <v>616.79999999999995</v>
      </c>
      <c r="H37">
        <v>601.20000000000005</v>
      </c>
      <c r="I37">
        <v>601.79999999999995</v>
      </c>
      <c r="J37">
        <v>-15</v>
      </c>
      <c r="K37">
        <v>0.6</v>
      </c>
      <c r="L37">
        <v>0.1</v>
      </c>
      <c r="M37">
        <v>-2.4</v>
      </c>
    </row>
    <row r="38" spans="5:13" x14ac:dyDescent="0.35">
      <c r="F38" t="s">
        <v>21</v>
      </c>
      <c r="G38">
        <v>580.9</v>
      </c>
      <c r="H38">
        <v>562.9</v>
      </c>
      <c r="I38">
        <v>560.1</v>
      </c>
      <c r="J38">
        <v>-20.8</v>
      </c>
      <c r="K38">
        <v>-2.8</v>
      </c>
      <c r="L38">
        <v>-0.5</v>
      </c>
      <c r="M38">
        <v>-3.6</v>
      </c>
    </row>
    <row r="39" spans="5:13" x14ac:dyDescent="0.35">
      <c r="F39" t="s">
        <v>22</v>
      </c>
      <c r="G39">
        <v>35.799999999999997</v>
      </c>
      <c r="H39">
        <v>38.200000000000003</v>
      </c>
      <c r="I39">
        <v>41.7</v>
      </c>
      <c r="J39">
        <v>5.9</v>
      </c>
      <c r="K39">
        <v>3.5</v>
      </c>
      <c r="L39">
        <v>9.1999999999999993</v>
      </c>
      <c r="M39">
        <v>16.5</v>
      </c>
    </row>
    <row r="40" spans="5:13" x14ac:dyDescent="0.35">
      <c r="E40" t="s">
        <v>30</v>
      </c>
      <c r="F40" t="s">
        <v>19</v>
      </c>
      <c r="G40" s="2">
        <v>3550.8</v>
      </c>
      <c r="H40" s="2">
        <v>3585.8</v>
      </c>
      <c r="I40" s="2">
        <v>3588.7</v>
      </c>
      <c r="J40">
        <v>37.9</v>
      </c>
      <c r="K40">
        <v>2.9</v>
      </c>
      <c r="L40">
        <v>0.1</v>
      </c>
      <c r="M40">
        <v>1.1000000000000001</v>
      </c>
    </row>
    <row r="41" spans="5:13" x14ac:dyDescent="0.35">
      <c r="F41" t="s">
        <v>20</v>
      </c>
      <c r="G41" s="2">
        <v>2521.6</v>
      </c>
      <c r="H41" s="2">
        <v>2494.6</v>
      </c>
      <c r="I41" s="2">
        <v>2493.4</v>
      </c>
      <c r="J41">
        <v>-28.2</v>
      </c>
      <c r="K41">
        <v>-1.2</v>
      </c>
      <c r="L41">
        <v>0</v>
      </c>
      <c r="M41">
        <v>-1.1000000000000001</v>
      </c>
    </row>
    <row r="42" spans="5:13" x14ac:dyDescent="0.35">
      <c r="F42" t="s">
        <v>21</v>
      </c>
      <c r="G42" s="2">
        <v>2339.1</v>
      </c>
      <c r="H42" s="2">
        <v>2227.4</v>
      </c>
      <c r="I42" s="2">
        <v>2216.6</v>
      </c>
      <c r="J42">
        <v>-122.5</v>
      </c>
      <c r="K42">
        <v>-10.8</v>
      </c>
      <c r="L42">
        <v>-0.5</v>
      </c>
      <c r="M42">
        <v>-5.2</v>
      </c>
    </row>
    <row r="43" spans="5:13" x14ac:dyDescent="0.35">
      <c r="F43" t="s">
        <v>22</v>
      </c>
      <c r="G43">
        <v>182.5</v>
      </c>
      <c r="H43">
        <v>267.10000000000002</v>
      </c>
      <c r="I43">
        <v>276.7</v>
      </c>
      <c r="J43">
        <v>94.2</v>
      </c>
      <c r="K43">
        <v>9.6</v>
      </c>
      <c r="L43">
        <v>3.6</v>
      </c>
      <c r="M43">
        <v>51.6</v>
      </c>
    </row>
    <row r="44" spans="5:13" x14ac:dyDescent="0.35">
      <c r="E44" t="s">
        <v>31</v>
      </c>
      <c r="F44" t="s">
        <v>19</v>
      </c>
      <c r="G44" s="2">
        <v>4129.3</v>
      </c>
      <c r="H44" s="2">
        <v>4189.3999999999996</v>
      </c>
      <c r="I44" s="2">
        <v>4193.3999999999996</v>
      </c>
      <c r="J44">
        <v>64.099999999999994</v>
      </c>
      <c r="K44">
        <v>4</v>
      </c>
      <c r="L44">
        <v>0.1</v>
      </c>
      <c r="M44">
        <v>1.6</v>
      </c>
    </row>
    <row r="45" spans="5:13" x14ac:dyDescent="0.35">
      <c r="F45" t="s">
        <v>20</v>
      </c>
      <c r="G45" s="2">
        <v>2683.1</v>
      </c>
      <c r="H45" s="2">
        <v>2692.8</v>
      </c>
      <c r="I45" s="2">
        <v>2694.1</v>
      </c>
      <c r="J45">
        <v>11</v>
      </c>
      <c r="K45">
        <v>1.3</v>
      </c>
      <c r="L45">
        <v>0</v>
      </c>
      <c r="M45">
        <v>0.4</v>
      </c>
    </row>
    <row r="46" spans="5:13" x14ac:dyDescent="0.35">
      <c r="F46" t="s">
        <v>21</v>
      </c>
      <c r="G46" s="2">
        <v>2548.5</v>
      </c>
      <c r="H46" s="2">
        <v>2477.8000000000002</v>
      </c>
      <c r="I46" s="2">
        <v>2501.6999999999998</v>
      </c>
      <c r="J46">
        <v>-46.8</v>
      </c>
      <c r="K46">
        <v>23.9</v>
      </c>
      <c r="L46">
        <v>1</v>
      </c>
      <c r="M46">
        <v>-1.8</v>
      </c>
    </row>
    <row r="47" spans="5:13" x14ac:dyDescent="0.35">
      <c r="F47" t="s">
        <v>22</v>
      </c>
      <c r="G47">
        <v>134.5</v>
      </c>
      <c r="H47">
        <v>215</v>
      </c>
      <c r="I47">
        <v>192.4</v>
      </c>
      <c r="J47">
        <v>57.9</v>
      </c>
      <c r="K47">
        <v>-22.6</v>
      </c>
      <c r="L47">
        <v>-10.5</v>
      </c>
      <c r="M47">
        <v>43</v>
      </c>
    </row>
    <row r="49" spans="1:2" x14ac:dyDescent="0.35">
      <c r="A49" t="s">
        <v>32</v>
      </c>
    </row>
    <row r="51" spans="1:2" x14ac:dyDescent="0.35">
      <c r="A51" t="s">
        <v>33</v>
      </c>
    </row>
    <row r="52" spans="1:2" x14ac:dyDescent="0.35">
      <c r="A52">
        <v>1</v>
      </c>
      <c r="B52" t="s">
        <v>34</v>
      </c>
    </row>
    <row r="53" spans="1:2" x14ac:dyDescent="0.35">
      <c r="A53">
        <v>2</v>
      </c>
      <c r="B53" t="s">
        <v>35</v>
      </c>
    </row>
    <row r="54" spans="1:2" x14ac:dyDescent="0.35">
      <c r="A54">
        <v>3</v>
      </c>
      <c r="B54" t="s">
        <v>36</v>
      </c>
    </row>
    <row r="55" spans="1:2" x14ac:dyDescent="0.35">
      <c r="A55">
        <v>4</v>
      </c>
      <c r="B55" t="s">
        <v>37</v>
      </c>
    </row>
    <row r="56" spans="1:2" x14ac:dyDescent="0.35">
      <c r="A56">
        <v>5</v>
      </c>
      <c r="B56" t="s">
        <v>38</v>
      </c>
    </row>
    <row r="57" spans="1:2" x14ac:dyDescent="0.35">
      <c r="A57">
        <v>6</v>
      </c>
      <c r="B57" t="s">
        <v>39</v>
      </c>
    </row>
    <row r="58" spans="1:2" x14ac:dyDescent="0.35">
      <c r="A58">
        <v>7</v>
      </c>
      <c r="B58" t="s">
        <v>40</v>
      </c>
    </row>
    <row r="59" spans="1:2" x14ac:dyDescent="0.35">
      <c r="A59">
        <v>8</v>
      </c>
      <c r="B59" t="s">
        <v>41</v>
      </c>
    </row>
    <row r="60" spans="1:2" x14ac:dyDescent="0.35">
      <c r="A60">
        <v>9</v>
      </c>
      <c r="B60" t="s">
        <v>42</v>
      </c>
    </row>
    <row r="62" spans="1:2" x14ac:dyDescent="0.35">
      <c r="A62" t="s">
        <v>43</v>
      </c>
    </row>
    <row r="63" spans="1:2" x14ac:dyDescent="0.35">
      <c r="A63" t="s">
        <v>44</v>
      </c>
    </row>
    <row r="64" spans="1:2" x14ac:dyDescent="0.35">
      <c r="A64"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Employment Nov 2020</vt:lpstr>
      <vt:lpstr>Source</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Krauth</dc:creator>
  <cp:lastModifiedBy>Brian Krauth</cp:lastModifiedBy>
  <dcterms:created xsi:type="dcterms:W3CDTF">2020-12-29T01:55:55Z</dcterms:created>
  <dcterms:modified xsi:type="dcterms:W3CDTF">2021-01-03T22:33:58Z</dcterms:modified>
</cp:coreProperties>
</file>