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boom/Documents/1_USC_DSCI/2022-2_CSCI544/Project/results/"/>
    </mc:Choice>
  </mc:AlternateContent>
  <xr:revisionPtr revIDLastSave="0" documentId="13_ncr:1_{EFC719C6-BAB3-1643-8543-71E310D84D4D}" xr6:coauthVersionLast="47" xr6:coauthVersionMax="47" xr10:uidLastSave="{00000000-0000-0000-0000-000000000000}"/>
  <bookViews>
    <workbookView xWindow="4720" yWindow="1360" windowWidth="288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1" l="1"/>
  <c r="Y40" i="1"/>
  <c r="X40" i="1"/>
  <c r="W40" i="1"/>
  <c r="V40" i="1"/>
  <c r="U40" i="1"/>
  <c r="Y39" i="1"/>
  <c r="X39" i="1"/>
  <c r="W39" i="1"/>
  <c r="V39" i="1"/>
  <c r="U39" i="1"/>
  <c r="Y38" i="1"/>
  <c r="X38" i="1"/>
  <c r="W38" i="1"/>
  <c r="V38" i="1"/>
  <c r="U38" i="1"/>
  <c r="Y37" i="1"/>
  <c r="X37" i="1"/>
  <c r="W37" i="1"/>
  <c r="V37" i="1"/>
  <c r="U37" i="1"/>
  <c r="Y36" i="1"/>
  <c r="X36" i="1"/>
  <c r="W36" i="1"/>
  <c r="V36" i="1"/>
  <c r="U36" i="1"/>
  <c r="Y35" i="1"/>
  <c r="X35" i="1"/>
  <c r="W35" i="1"/>
  <c r="V35" i="1"/>
  <c r="U35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X41" i="1" s="1"/>
  <c r="W31" i="1"/>
  <c r="V31" i="1"/>
  <c r="U31" i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U21" i="1"/>
  <c r="Y20" i="1"/>
  <c r="X20" i="1"/>
  <c r="W20" i="1"/>
  <c r="V20" i="1"/>
  <c r="U20" i="1"/>
  <c r="Y19" i="1"/>
  <c r="X19" i="1"/>
  <c r="W19" i="1"/>
  <c r="V19" i="1"/>
  <c r="U19" i="1"/>
  <c r="Y18" i="1"/>
  <c r="X18" i="1"/>
  <c r="W18" i="1"/>
  <c r="V18" i="1"/>
  <c r="U18" i="1"/>
  <c r="Y17" i="1"/>
  <c r="X17" i="1"/>
  <c r="W17" i="1"/>
  <c r="W27" i="1" s="1"/>
  <c r="V17" i="1"/>
  <c r="U17" i="1"/>
  <c r="Y12" i="1"/>
  <c r="X12" i="1"/>
  <c r="W12" i="1"/>
  <c r="V12" i="1"/>
  <c r="U12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Y7" i="1"/>
  <c r="X7" i="1"/>
  <c r="W7" i="1"/>
  <c r="V7" i="1"/>
  <c r="U7" i="1"/>
  <c r="Y6" i="1"/>
  <c r="X6" i="1"/>
  <c r="W6" i="1"/>
  <c r="V6" i="1"/>
  <c r="U6" i="1"/>
  <c r="Y5" i="1"/>
  <c r="X5" i="1"/>
  <c r="W5" i="1"/>
  <c r="V5" i="1"/>
  <c r="U5" i="1"/>
  <c r="Y4" i="1"/>
  <c r="X4" i="1"/>
  <c r="W4" i="1"/>
  <c r="V4" i="1"/>
  <c r="U4" i="1"/>
  <c r="Y3" i="1"/>
  <c r="Y13" i="1" s="1"/>
  <c r="X3" i="1"/>
  <c r="X13" i="1" s="1"/>
  <c r="W3" i="1"/>
  <c r="W13" i="1" s="1"/>
  <c r="V3" i="1"/>
  <c r="V13" i="1" s="1"/>
  <c r="U3" i="1"/>
  <c r="U13" i="1" s="1"/>
  <c r="N41" i="1"/>
  <c r="M40" i="1"/>
  <c r="L40" i="1"/>
  <c r="K40" i="1"/>
  <c r="J40" i="1"/>
  <c r="N40" i="1" s="1"/>
  <c r="M39" i="1"/>
  <c r="L39" i="1"/>
  <c r="K39" i="1"/>
  <c r="J39" i="1"/>
  <c r="N39" i="1" s="1"/>
  <c r="M38" i="1"/>
  <c r="N38" i="1" s="1"/>
  <c r="L38" i="1"/>
  <c r="K38" i="1"/>
  <c r="J38" i="1"/>
  <c r="M37" i="1"/>
  <c r="L37" i="1"/>
  <c r="K37" i="1"/>
  <c r="J37" i="1"/>
  <c r="N37" i="1" s="1"/>
  <c r="N36" i="1"/>
  <c r="M36" i="1"/>
  <c r="L36" i="1"/>
  <c r="K36" i="1"/>
  <c r="J36" i="1"/>
  <c r="M35" i="1"/>
  <c r="L35" i="1"/>
  <c r="N35" i="1" s="1"/>
  <c r="K35" i="1"/>
  <c r="J35" i="1"/>
  <c r="M34" i="1"/>
  <c r="L34" i="1"/>
  <c r="K34" i="1"/>
  <c r="J34" i="1"/>
  <c r="N34" i="1" s="1"/>
  <c r="N33" i="1"/>
  <c r="M33" i="1"/>
  <c r="L33" i="1"/>
  <c r="K33" i="1"/>
  <c r="J33" i="1"/>
  <c r="M32" i="1"/>
  <c r="M41" i="1" s="1"/>
  <c r="L32" i="1"/>
  <c r="K32" i="1"/>
  <c r="J32" i="1"/>
  <c r="N32" i="1" s="1"/>
  <c r="M31" i="1"/>
  <c r="L31" i="1"/>
  <c r="L41" i="1" s="1"/>
  <c r="K31" i="1"/>
  <c r="K41" i="1" s="1"/>
  <c r="J31" i="1"/>
  <c r="N31" i="1" s="1"/>
  <c r="M26" i="1"/>
  <c r="L26" i="1"/>
  <c r="K26" i="1"/>
  <c r="N26" i="1" s="1"/>
  <c r="J26" i="1"/>
  <c r="M25" i="1"/>
  <c r="L25" i="1"/>
  <c r="K25" i="1"/>
  <c r="J25" i="1"/>
  <c r="N25" i="1" s="1"/>
  <c r="N24" i="1"/>
  <c r="M24" i="1"/>
  <c r="L24" i="1"/>
  <c r="K24" i="1"/>
  <c r="J24" i="1"/>
  <c r="M23" i="1"/>
  <c r="L23" i="1"/>
  <c r="K23" i="1"/>
  <c r="J23" i="1"/>
  <c r="N23" i="1" s="1"/>
  <c r="M22" i="1"/>
  <c r="L22" i="1"/>
  <c r="K22" i="1"/>
  <c r="J22" i="1"/>
  <c r="N22" i="1" s="1"/>
  <c r="M21" i="1"/>
  <c r="L21" i="1"/>
  <c r="N21" i="1" s="1"/>
  <c r="K21" i="1"/>
  <c r="J21" i="1"/>
  <c r="M20" i="1"/>
  <c r="L20" i="1"/>
  <c r="K20" i="1"/>
  <c r="J20" i="1"/>
  <c r="N20" i="1" s="1"/>
  <c r="N19" i="1"/>
  <c r="M19" i="1"/>
  <c r="L19" i="1"/>
  <c r="K19" i="1"/>
  <c r="J19" i="1"/>
  <c r="M18" i="1"/>
  <c r="L18" i="1"/>
  <c r="K18" i="1"/>
  <c r="N18" i="1" s="1"/>
  <c r="J18" i="1"/>
  <c r="M17" i="1"/>
  <c r="M27" i="1" s="1"/>
  <c r="L17" i="1"/>
  <c r="L27" i="1" s="1"/>
  <c r="K17" i="1"/>
  <c r="K27" i="1" s="1"/>
  <c r="J17" i="1"/>
  <c r="N27" i="1" s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N4" i="1" s="1"/>
  <c r="L4" i="1"/>
  <c r="K4" i="1"/>
  <c r="J4" i="1"/>
  <c r="M3" i="1"/>
  <c r="M13" i="1" s="1"/>
  <c r="L3" i="1"/>
  <c r="K3" i="1"/>
  <c r="J3" i="1"/>
  <c r="N6" i="1"/>
  <c r="L13" i="1"/>
  <c r="W41" i="1" l="1"/>
  <c r="W42" i="1" s="1"/>
  <c r="Y41" i="1"/>
  <c r="U41" i="1"/>
  <c r="X42" i="1" s="1"/>
  <c r="V41" i="1"/>
  <c r="V42" i="1" s="1"/>
  <c r="X27" i="1"/>
  <c r="X28" i="1" s="1"/>
  <c r="Y27" i="1"/>
  <c r="U27" i="1"/>
  <c r="Y28" i="1" s="1"/>
  <c r="V27" i="1"/>
  <c r="W28" i="1"/>
  <c r="J41" i="1"/>
  <c r="J27" i="1"/>
  <c r="N17" i="1"/>
  <c r="N8" i="1"/>
  <c r="N10" i="1"/>
  <c r="N12" i="1"/>
  <c r="N5" i="1"/>
  <c r="N7" i="1"/>
  <c r="N9" i="1"/>
  <c r="N11" i="1"/>
  <c r="K13" i="1"/>
  <c r="N13" i="1"/>
  <c r="J13" i="1"/>
  <c r="N3" i="1"/>
  <c r="Y42" i="1" l="1"/>
</calcChain>
</file>

<file path=xl/sharedStrings.xml><?xml version="1.0" encoding="utf-8"?>
<sst xmlns="http://schemas.openxmlformats.org/spreadsheetml/2006/main" count="147" uniqueCount="27">
  <si>
    <t>stock_name</t>
  </si>
  <si>
    <t>rmse_baseline</t>
  </si>
  <si>
    <t>rmse_vader</t>
  </si>
  <si>
    <t>rmse_tb</t>
  </si>
  <si>
    <t>rmse_finbert</t>
  </si>
  <si>
    <t>rmse_flair</t>
  </si>
  <si>
    <t>AAPL</t>
  </si>
  <si>
    <t>MSFT</t>
  </si>
  <si>
    <t>V</t>
  </si>
  <si>
    <t>UNH</t>
  </si>
  <si>
    <t>JPM</t>
  </si>
  <si>
    <t>JNJ</t>
  </si>
  <si>
    <t>WMT</t>
  </si>
  <si>
    <t>PG</t>
  </si>
  <si>
    <t>CVX</t>
  </si>
  <si>
    <t>HD</t>
  </si>
  <si>
    <t>VADER</t>
  </si>
  <si>
    <t>TextBlob</t>
  </si>
  <si>
    <t>FinBERT</t>
  </si>
  <si>
    <t>Flair</t>
  </si>
  <si>
    <t>FFILL - No Mask</t>
  </si>
  <si>
    <t>FFILL (10 days) - No Mask</t>
  </si>
  <si>
    <t>FFILL - with Mask</t>
  </si>
  <si>
    <t>Today Stock Price</t>
  </si>
  <si>
    <t>Avg Stock Price</t>
  </si>
  <si>
    <t>Baseline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</si>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</sst>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0" fontId="5" fillId="2" borderId="0" xfId="0" applyFont="1" applyFill="1"/>
    <xf numFmtId="10" fontId="0" fillId="0" borderId="0" xfId="1" applyNumberFormat="1" applyFont="1"/>
    <xf numFmtId="10" fontId="0" fillId="0" borderId="3" xfId="1" applyNumberFormat="1" applyFont="1" applyBorder="1"/>
    <xf numFmtId="10" fontId="3" fillId="0" borderId="0" xfId="0" applyNumberFormat="1" applyFont="1"/>
    <xf numFmtId="10" fontId="0" fillId="0" borderId="2" xfId="1" applyNumberFormat="1" applyFont="1" applyBorder="1"/>
    <xf numFmtId="10" fontId="0" fillId="0" borderId="4" xfId="1" applyNumberFormat="1" applyFont="1" applyBorder="1"/>
    <xf numFmtId="10" fontId="3" fillId="0" borderId="2" xfId="0" applyNumberFormat="1" applyFont="1" applyBorder="1"/>
    <xf numFmtId="10" fontId="3" fillId="0" borderId="3" xfId="0" applyNumberFormat="1" applyFont="1" applyBorder="1"/>
    <xf numFmtId="0" fontId="0" fillId="0" borderId="2" xfId="0" applyBorder="1"/>
    <xf numFmtId="0" fontId="3" fillId="0" borderId="2" xfId="0" applyFont="1" applyBorder="1"/>
    <xf numFmtId="0" fontId="0" fillId="0" borderId="4" xfId="0" applyBorder="1"/>
    <xf numFmtId="0" fontId="3" fillId="0" borderId="3" xfId="0" applyFont="1" applyBorder="1"/>
    <xf numFmtId="0" fontId="3" fillId="0" borderId="4" xfId="0" applyFont="1" applyBorder="1"/>
    <xf numFmtId="0" fontId="0" fillId="0" borderId="3" xfId="0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abSelected="1" topLeftCell="J22" zoomScale="110" zoomScaleNormal="110" workbookViewId="0">
      <selection activeCell="U41" sqref="U41:Y41"/>
    </sheetView>
  </sheetViews>
  <sheetFormatPr baseColWidth="10" defaultColWidth="8.83203125" defaultRowHeight="15" x14ac:dyDescent="0.2"/>
  <cols>
    <col min="1" max="14" width="11.33203125" customWidth="1"/>
    <col min="22" max="22" width="20.33203125" bestFit="1" customWidth="1"/>
    <col min="23" max="25" width="19.1640625" bestFit="1" customWidth="1"/>
  </cols>
  <sheetData>
    <row r="1" spans="1:25" s="5" customFormat="1" ht="21" x14ac:dyDescent="0.25">
      <c r="A1" s="5" t="s">
        <v>20</v>
      </c>
    </row>
    <row r="2" spans="1:2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5"/>
      <c r="J2" s="14" t="s">
        <v>16</v>
      </c>
      <c r="K2" s="14" t="s">
        <v>17</v>
      </c>
      <c r="L2" s="14" t="s">
        <v>18</v>
      </c>
      <c r="M2" s="17" t="s">
        <v>19</v>
      </c>
      <c r="N2" s="13"/>
      <c r="Q2" s="2" t="s">
        <v>23</v>
      </c>
      <c r="R2" s="2" t="s">
        <v>24</v>
      </c>
      <c r="U2" s="2" t="s">
        <v>25</v>
      </c>
      <c r="V2" s="2" t="s">
        <v>16</v>
      </c>
      <c r="W2" s="2" t="s">
        <v>17</v>
      </c>
      <c r="X2" s="2" t="s">
        <v>18</v>
      </c>
      <c r="Y2" s="2" t="s">
        <v>19</v>
      </c>
    </row>
    <row r="3" spans="1:25" x14ac:dyDescent="0.2">
      <c r="A3" s="1">
        <v>0</v>
      </c>
      <c r="B3" t="s">
        <v>6</v>
      </c>
      <c r="C3" s="4">
        <v>3.6839900303852589</v>
      </c>
      <c r="D3" s="4">
        <v>3.7332893651572552</v>
      </c>
      <c r="E3" s="4">
        <v>4.0528174705666187</v>
      </c>
      <c r="F3" s="4">
        <v>6.684268804831123</v>
      </c>
      <c r="G3" s="4">
        <v>3.5980082404120912</v>
      </c>
      <c r="I3" s="16" t="s">
        <v>6</v>
      </c>
      <c r="J3" s="6">
        <f>(D3-$C3)/$Q3</f>
        <v>3.0792838708305014E-4</v>
      </c>
      <c r="K3" s="6">
        <f t="shared" ref="K3:K12" si="0">(E3-$C3)/$Q3</f>
        <v>2.3037316688404737E-3</v>
      </c>
      <c r="L3" s="6">
        <f t="shared" ref="L3:L12" si="1">(F3-$C3)/$Q3</f>
        <v>1.8740029821648123E-2</v>
      </c>
      <c r="M3" s="7">
        <f t="shared" ref="M3:M12" si="2">(G3-$C3)/$Q3</f>
        <v>-5.3705053075057865E-4</v>
      </c>
      <c r="N3" s="8">
        <f>AVERAGE(J3:M3)</f>
        <v>5.2036598367052669E-3</v>
      </c>
      <c r="Q3" s="4">
        <v>160.1</v>
      </c>
      <c r="R3">
        <v>150.29</v>
      </c>
      <c r="T3" s="16" t="s">
        <v>6</v>
      </c>
      <c r="U3" s="6">
        <f>C3/$R3</f>
        <v>2.45125426201694E-2</v>
      </c>
      <c r="V3" s="6">
        <f t="shared" ref="V3:V12" si="3">D3/$R3</f>
        <v>2.4840570664430472E-2</v>
      </c>
      <c r="W3" s="6">
        <f t="shared" ref="W3:W12" si="4">E3/$R3</f>
        <v>2.6966647618381922E-2</v>
      </c>
      <c r="X3" s="6">
        <f t="shared" ref="X3:X12" si="5">F3/$R3</f>
        <v>4.4475805474955908E-2</v>
      </c>
      <c r="Y3" s="6">
        <f t="shared" ref="Y3:Y12" si="6">G3/$R3</f>
        <v>2.3940436758347804E-2</v>
      </c>
    </row>
    <row r="4" spans="1:25" x14ac:dyDescent="0.2">
      <c r="A4" s="1">
        <v>1</v>
      </c>
      <c r="B4" t="s">
        <v>7</v>
      </c>
      <c r="C4" s="4">
        <v>6.4643616265532131</v>
      </c>
      <c r="D4" s="4">
        <v>5.6705998824636774</v>
      </c>
      <c r="E4" s="4">
        <v>5.9468618692419941</v>
      </c>
      <c r="F4" s="4">
        <v>6.1685042540188144</v>
      </c>
      <c r="G4" s="4">
        <v>5.6618080230601331</v>
      </c>
      <c r="I4" s="16" t="s">
        <v>7</v>
      </c>
      <c r="J4" s="6">
        <f t="shared" ref="J4:J12" si="7">(D4-$C4)/$Q4</f>
        <v>-2.7999638226728833E-3</v>
      </c>
      <c r="K4" s="6">
        <f t="shared" si="0"/>
        <v>-1.8254603594878797E-3</v>
      </c>
      <c r="L4" s="6">
        <f t="shared" si="1"/>
        <v>-1.043625427826021E-3</v>
      </c>
      <c r="M4" s="7">
        <f t="shared" si="2"/>
        <v>-2.830976766351829E-3</v>
      </c>
      <c r="N4" s="8">
        <f t="shared" ref="N4:N12" si="8">AVERAGE(J4:M4)</f>
        <v>-2.1250065940846535E-3</v>
      </c>
      <c r="Q4" s="4">
        <v>283.49</v>
      </c>
      <c r="R4">
        <v>258.55</v>
      </c>
      <c r="T4" s="16" t="s">
        <v>7</v>
      </c>
      <c r="U4" s="6">
        <f t="shared" ref="U4:U12" si="9">C4/$R4</f>
        <v>2.5002365602603802E-2</v>
      </c>
      <c r="V4" s="6">
        <f t="shared" si="3"/>
        <v>2.1932314378122906E-2</v>
      </c>
      <c r="W4" s="6">
        <f t="shared" si="4"/>
        <v>2.3000819451719178E-2</v>
      </c>
      <c r="X4" s="6">
        <f t="shared" si="5"/>
        <v>2.3858070988276209E-2</v>
      </c>
      <c r="Y4" s="6">
        <f t="shared" si="6"/>
        <v>2.189830989387017E-2</v>
      </c>
    </row>
    <row r="5" spans="1:25" x14ac:dyDescent="0.2">
      <c r="A5" s="1">
        <v>2</v>
      </c>
      <c r="B5" t="s">
        <v>8</v>
      </c>
      <c r="C5" s="4">
        <v>3.306473533942599</v>
      </c>
      <c r="D5" s="4">
        <v>3.6337604186966632</v>
      </c>
      <c r="E5" s="4">
        <v>3.290615855263832</v>
      </c>
      <c r="F5" s="4">
        <v>3.7528774155393898</v>
      </c>
      <c r="G5" s="4">
        <v>3.3740711358301452</v>
      </c>
      <c r="I5" s="16" t="s">
        <v>8</v>
      </c>
      <c r="J5" s="6">
        <f t="shared" si="7"/>
        <v>1.4366660144596998E-3</v>
      </c>
      <c r="K5" s="6">
        <f t="shared" si="0"/>
        <v>-6.9609229966932857E-5</v>
      </c>
      <c r="L5" s="6">
        <f t="shared" si="1"/>
        <v>1.9595447153188655E-3</v>
      </c>
      <c r="M5" s="7">
        <f t="shared" si="2"/>
        <v>2.9672798335255763E-4</v>
      </c>
      <c r="N5" s="8">
        <f t="shared" si="8"/>
        <v>9.0583237079104747E-4</v>
      </c>
      <c r="Q5" s="4">
        <v>227.81</v>
      </c>
      <c r="R5">
        <v>208.23</v>
      </c>
      <c r="T5" s="16" t="s">
        <v>8</v>
      </c>
      <c r="U5" s="6">
        <f t="shared" si="9"/>
        <v>1.5878948921589583E-2</v>
      </c>
      <c r="V5" s="6">
        <f t="shared" si="3"/>
        <v>1.7450705559701598E-2</v>
      </c>
      <c r="W5" s="6">
        <f t="shared" si="4"/>
        <v>1.5802794291234847E-2</v>
      </c>
      <c r="X5" s="6">
        <f t="shared" si="5"/>
        <v>1.8022750879025069E-2</v>
      </c>
      <c r="Y5" s="6">
        <f t="shared" si="6"/>
        <v>1.6203578426884434E-2</v>
      </c>
    </row>
    <row r="6" spans="1:25" x14ac:dyDescent="0.2">
      <c r="A6" s="1">
        <v>3</v>
      </c>
      <c r="B6" t="s">
        <v>9</v>
      </c>
      <c r="C6" s="4">
        <v>10.51617419225612</v>
      </c>
      <c r="D6" s="4">
        <v>11.97064628939418</v>
      </c>
      <c r="E6" s="4">
        <v>11.0717922889674</v>
      </c>
      <c r="F6" s="4">
        <v>10.412553462816581</v>
      </c>
      <c r="G6" s="4">
        <v>9.810471640162346</v>
      </c>
      <c r="I6" s="16" t="s">
        <v>9</v>
      </c>
      <c r="J6" s="6">
        <f t="shared" si="7"/>
        <v>2.7906753720103226E-3</v>
      </c>
      <c r="K6" s="6">
        <f t="shared" si="0"/>
        <v>1.0660567100506146E-3</v>
      </c>
      <c r="L6" s="6">
        <f t="shared" si="1"/>
        <v>-1.9881565156572314E-4</v>
      </c>
      <c r="M6" s="7">
        <f t="shared" si="2"/>
        <v>-1.3540216659831805E-3</v>
      </c>
      <c r="N6" s="8">
        <f t="shared" si="8"/>
        <v>5.7597369112800836E-4</v>
      </c>
      <c r="Q6" s="4">
        <v>521.19000000000005</v>
      </c>
      <c r="R6">
        <v>506.15</v>
      </c>
      <c r="T6" s="16" t="s">
        <v>9</v>
      </c>
      <c r="U6" s="6">
        <f t="shared" si="9"/>
        <v>2.0776793820519845E-2</v>
      </c>
      <c r="V6" s="6">
        <f t="shared" si="3"/>
        <v>2.3650392747988108E-2</v>
      </c>
      <c r="W6" s="6">
        <f t="shared" si="4"/>
        <v>2.1874527884949917E-2</v>
      </c>
      <c r="X6" s="6">
        <f t="shared" si="5"/>
        <v>2.0572070458987613E-2</v>
      </c>
      <c r="Y6" s="6">
        <f t="shared" si="6"/>
        <v>1.9382538062160122E-2</v>
      </c>
    </row>
    <row r="7" spans="1:25" x14ac:dyDescent="0.2">
      <c r="A7" s="1">
        <v>4</v>
      </c>
      <c r="B7" t="s">
        <v>10</v>
      </c>
      <c r="C7" s="4">
        <v>2.2562651862092031</v>
      </c>
      <c r="D7" s="4">
        <v>2.1173163856248061</v>
      </c>
      <c r="E7" s="4">
        <v>2.4898868386657349</v>
      </c>
      <c r="F7" s="4">
        <v>2.4162753025192329</v>
      </c>
      <c r="G7" s="4">
        <v>2.750898793969037</v>
      </c>
      <c r="I7" s="16" t="s">
        <v>10</v>
      </c>
      <c r="J7" s="6">
        <f t="shared" si="7"/>
        <v>-1.0813136232248799E-3</v>
      </c>
      <c r="K7" s="6">
        <f t="shared" si="0"/>
        <v>1.818067334292076E-3</v>
      </c>
      <c r="L7" s="6">
        <f t="shared" si="1"/>
        <v>1.24521491291852E-3</v>
      </c>
      <c r="M7" s="7">
        <f t="shared" si="2"/>
        <v>3.8492887763411196E-3</v>
      </c>
      <c r="N7" s="8">
        <f t="shared" si="8"/>
        <v>1.4578143500817088E-3</v>
      </c>
      <c r="Q7" s="4">
        <v>128.5</v>
      </c>
      <c r="R7">
        <v>123.62</v>
      </c>
      <c r="T7" s="16" t="s">
        <v>10</v>
      </c>
      <c r="U7" s="6">
        <f t="shared" si="9"/>
        <v>1.8251619367490722E-2</v>
      </c>
      <c r="V7" s="6">
        <f t="shared" si="3"/>
        <v>1.7127620009907831E-2</v>
      </c>
      <c r="W7" s="6">
        <f t="shared" si="4"/>
        <v>2.0141456387847718E-2</v>
      </c>
      <c r="X7" s="6">
        <f t="shared" si="5"/>
        <v>1.95459901514256E-2</v>
      </c>
      <c r="Y7" s="6">
        <f t="shared" si="6"/>
        <v>2.2252861947654402E-2</v>
      </c>
    </row>
    <row r="8" spans="1:25" x14ac:dyDescent="0.2">
      <c r="A8" s="1">
        <v>5</v>
      </c>
      <c r="B8" t="s">
        <v>11</v>
      </c>
      <c r="C8" s="4">
        <v>1.9692806596699299</v>
      </c>
      <c r="D8" s="4">
        <v>2.2528034992774821</v>
      </c>
      <c r="E8" s="4">
        <v>2.3426704758091019</v>
      </c>
      <c r="F8" s="4">
        <v>2.0683000968739109</v>
      </c>
      <c r="G8" s="4">
        <v>2.503873491149025</v>
      </c>
      <c r="I8" s="16" t="s">
        <v>11</v>
      </c>
      <c r="J8" s="6">
        <f t="shared" si="7"/>
        <v>1.7296415300607139E-3</v>
      </c>
      <c r="K8" s="6">
        <f t="shared" si="0"/>
        <v>2.2778783317421425E-3</v>
      </c>
      <c r="L8" s="6">
        <f t="shared" si="1"/>
        <v>6.0407172525610655E-4</v>
      </c>
      <c r="M8" s="7">
        <f t="shared" si="2"/>
        <v>3.2613032667099507E-3</v>
      </c>
      <c r="N8" s="8">
        <f t="shared" si="8"/>
        <v>1.9682237134422283E-3</v>
      </c>
      <c r="Q8" s="4">
        <v>163.92</v>
      </c>
      <c r="R8">
        <v>168.13</v>
      </c>
      <c r="T8" s="16" t="s">
        <v>11</v>
      </c>
      <c r="U8" s="6">
        <f t="shared" si="9"/>
        <v>1.1712845177362338E-2</v>
      </c>
      <c r="V8" s="6">
        <f t="shared" si="3"/>
        <v>1.3399176228379718E-2</v>
      </c>
      <c r="W8" s="6">
        <f t="shared" si="4"/>
        <v>1.3933685099679427E-2</v>
      </c>
      <c r="X8" s="6">
        <f t="shared" si="5"/>
        <v>1.2301790857514488E-2</v>
      </c>
      <c r="Y8" s="6">
        <f t="shared" si="6"/>
        <v>1.4892484929215638E-2</v>
      </c>
    </row>
    <row r="9" spans="1:25" x14ac:dyDescent="0.2">
      <c r="A9" s="1">
        <v>6</v>
      </c>
      <c r="B9" t="s">
        <v>12</v>
      </c>
      <c r="C9" s="4">
        <v>1.8130385139685301</v>
      </c>
      <c r="D9" s="4">
        <v>1.7422923179749079</v>
      </c>
      <c r="E9" s="4">
        <v>1.9157005862447349</v>
      </c>
      <c r="F9" s="4">
        <v>1.750091750985681</v>
      </c>
      <c r="G9" s="4">
        <v>1.733945064832296</v>
      </c>
      <c r="I9" s="16" t="s">
        <v>12</v>
      </c>
      <c r="J9" s="6">
        <f t="shared" si="7"/>
        <v>-4.7372569970284046E-4</v>
      </c>
      <c r="K9" s="6">
        <f t="shared" si="0"/>
        <v>6.8743854477169429E-4</v>
      </c>
      <c r="L9" s="6">
        <f t="shared" si="1"/>
        <v>-4.2149968516706218E-4</v>
      </c>
      <c r="M9" s="7">
        <f t="shared" si="2"/>
        <v>-5.2961998885920757E-4</v>
      </c>
      <c r="N9" s="8">
        <f t="shared" si="8"/>
        <v>-1.8435170723935397E-4</v>
      </c>
      <c r="Q9" s="4">
        <v>149.34</v>
      </c>
      <c r="R9">
        <v>137.78</v>
      </c>
      <c r="T9" s="16" t="s">
        <v>12</v>
      </c>
      <c r="U9" s="6">
        <f t="shared" si="9"/>
        <v>1.3158938263670563E-2</v>
      </c>
      <c r="V9" s="6">
        <f t="shared" si="3"/>
        <v>1.2645466090687386E-2</v>
      </c>
      <c r="W9" s="6">
        <f t="shared" si="4"/>
        <v>1.3904054189611954E-2</v>
      </c>
      <c r="X9" s="6">
        <f t="shared" si="5"/>
        <v>1.2702073965638562E-2</v>
      </c>
      <c r="Y9" s="6">
        <f t="shared" si="6"/>
        <v>1.2584882166005923E-2</v>
      </c>
    </row>
    <row r="10" spans="1:25" x14ac:dyDescent="0.2">
      <c r="A10" s="1">
        <v>7</v>
      </c>
      <c r="B10" t="s">
        <v>13</v>
      </c>
      <c r="C10" s="4">
        <v>1.9653002911538431</v>
      </c>
      <c r="D10" s="4">
        <v>2.4808356961059981</v>
      </c>
      <c r="E10" s="4">
        <v>3.6970859000661842</v>
      </c>
      <c r="F10" s="4">
        <v>2.68395243887027</v>
      </c>
      <c r="G10" s="4">
        <v>2.104775347895794</v>
      </c>
      <c r="I10" s="16" t="s">
        <v>13</v>
      </c>
      <c r="J10" s="6">
        <f t="shared" si="7"/>
        <v>3.4125597732981732E-3</v>
      </c>
      <c r="K10" s="6">
        <f t="shared" si="0"/>
        <v>1.146346467804555E-2</v>
      </c>
      <c r="L10" s="6">
        <f t="shared" si="1"/>
        <v>4.7570804773709339E-3</v>
      </c>
      <c r="M10" s="7">
        <f t="shared" si="2"/>
        <v>9.2324787675879347E-4</v>
      </c>
      <c r="N10" s="8">
        <f t="shared" si="8"/>
        <v>5.1390882013683621E-3</v>
      </c>
      <c r="Q10" s="4">
        <v>151.07</v>
      </c>
      <c r="R10">
        <v>141.66</v>
      </c>
      <c r="T10" s="16" t="s">
        <v>13</v>
      </c>
      <c r="U10" s="6">
        <f t="shared" si="9"/>
        <v>1.3873360801594261E-2</v>
      </c>
      <c r="V10" s="6">
        <f t="shared" si="3"/>
        <v>1.7512605506889722E-2</v>
      </c>
      <c r="W10" s="6">
        <f t="shared" si="4"/>
        <v>2.609830509717764E-2</v>
      </c>
      <c r="X10" s="6">
        <f t="shared" si="5"/>
        <v>1.8946438224412467E-2</v>
      </c>
      <c r="Y10" s="6">
        <f t="shared" si="6"/>
        <v>1.4857936946885459E-2</v>
      </c>
    </row>
    <row r="11" spans="1:25" x14ac:dyDescent="0.2">
      <c r="A11" s="1">
        <v>8</v>
      </c>
      <c r="B11" t="s">
        <v>14</v>
      </c>
      <c r="C11" s="4">
        <v>3.7462286437718122</v>
      </c>
      <c r="D11" s="4">
        <v>4.9973732539677309</v>
      </c>
      <c r="E11" s="4">
        <v>4.0242173650010162</v>
      </c>
      <c r="F11" s="4">
        <v>5.6934332578841564</v>
      </c>
      <c r="G11" s="4">
        <v>4.9179276689434968</v>
      </c>
      <c r="I11" s="16" t="s">
        <v>14</v>
      </c>
      <c r="J11" s="6">
        <f t="shared" si="7"/>
        <v>7.3674750335409184E-3</v>
      </c>
      <c r="K11" s="6">
        <f t="shared" si="0"/>
        <v>1.636961024786268E-3</v>
      </c>
      <c r="L11" s="6">
        <f t="shared" si="1"/>
        <v>1.1466285561843977E-2</v>
      </c>
      <c r="M11" s="7">
        <f t="shared" si="2"/>
        <v>6.8996527215385971E-3</v>
      </c>
      <c r="N11" s="8">
        <f t="shared" si="8"/>
        <v>6.8425935854274401E-3</v>
      </c>
      <c r="Q11" s="4">
        <v>169.82</v>
      </c>
      <c r="R11">
        <v>162.02000000000001</v>
      </c>
      <c r="T11" s="16" t="s">
        <v>14</v>
      </c>
      <c r="U11" s="6">
        <f t="shared" si="9"/>
        <v>2.3122013601850462E-2</v>
      </c>
      <c r="V11" s="6">
        <f t="shared" si="3"/>
        <v>3.0844175126328421E-2</v>
      </c>
      <c r="W11" s="6">
        <f t="shared" si="4"/>
        <v>2.4837781539322406E-2</v>
      </c>
      <c r="X11" s="6">
        <f t="shared" si="5"/>
        <v>3.5140311429972572E-2</v>
      </c>
      <c r="Y11" s="6">
        <f t="shared" si="6"/>
        <v>3.0353830816834321E-2</v>
      </c>
    </row>
    <row r="12" spans="1:25" x14ac:dyDescent="0.2">
      <c r="A12" s="1">
        <v>9</v>
      </c>
      <c r="B12" t="s">
        <v>15</v>
      </c>
      <c r="C12" s="4">
        <v>6.6226171997707119</v>
      </c>
      <c r="D12" s="4">
        <v>6.3279155327537877</v>
      </c>
      <c r="E12" s="4">
        <v>6.7020163568179774</v>
      </c>
      <c r="F12" s="4">
        <v>6.8302529536216063</v>
      </c>
      <c r="G12" s="4">
        <v>6.3938521144999916</v>
      </c>
      <c r="I12" s="17" t="s">
        <v>15</v>
      </c>
      <c r="J12" s="9">
        <f t="shared" si="7"/>
        <v>-1.0146731408102335E-3</v>
      </c>
      <c r="K12" s="9">
        <f t="shared" si="0"/>
        <v>2.7337542021507163E-4</v>
      </c>
      <c r="L12" s="9">
        <f t="shared" si="1"/>
        <v>7.1490068121090201E-4</v>
      </c>
      <c r="M12" s="10">
        <f t="shared" si="2"/>
        <v>-7.8765006635009077E-4</v>
      </c>
      <c r="N12" s="11">
        <f t="shared" si="8"/>
        <v>-2.0351177643358764E-4</v>
      </c>
      <c r="Q12" s="4">
        <v>290.44</v>
      </c>
      <c r="R12">
        <v>296.95</v>
      </c>
      <c r="T12" s="17" t="s">
        <v>15</v>
      </c>
      <c r="U12" s="6">
        <f t="shared" si="9"/>
        <v>2.2302128977170273E-2</v>
      </c>
      <c r="V12" s="6">
        <f t="shared" si="3"/>
        <v>2.1309700396544159E-2</v>
      </c>
      <c r="W12" s="6">
        <f t="shared" si="4"/>
        <v>2.2569511220131261E-2</v>
      </c>
      <c r="X12" s="6">
        <f t="shared" si="5"/>
        <v>2.3001356974647606E-2</v>
      </c>
      <c r="Y12" s="6">
        <f t="shared" si="6"/>
        <v>2.15317464707863E-2</v>
      </c>
    </row>
    <row r="13" spans="1:25" x14ac:dyDescent="0.2">
      <c r="I13" s="18"/>
      <c r="J13" s="8">
        <f>AVERAGE(J3:J12)</f>
        <v>1.1675269824042039E-3</v>
      </c>
      <c r="K13" s="8">
        <f t="shared" ref="K13:M13" si="10">AVERAGE(K3:K12)</f>
        <v>1.9631904123289081E-3</v>
      </c>
      <c r="L13" s="8">
        <f t="shared" si="10"/>
        <v>3.782318713100862E-3</v>
      </c>
      <c r="M13" s="12">
        <f t="shared" si="10"/>
        <v>9.1909016064061313E-4</v>
      </c>
      <c r="N13" s="8">
        <f>AVERAGE(J3:M12)</f>
        <v>1.958031567118647E-3</v>
      </c>
      <c r="T13" s="16" t="s">
        <v>26</v>
      </c>
      <c r="U13" s="19">
        <f>AVERAGE(U3:U12)</f>
        <v>1.8859155715402122E-2</v>
      </c>
      <c r="V13" s="19">
        <f t="shared" ref="V13:Y13" si="11">AVERAGE(V3:V12)</f>
        <v>2.0071272670898033E-2</v>
      </c>
      <c r="W13" s="19">
        <f t="shared" si="11"/>
        <v>2.0912958278005624E-2</v>
      </c>
      <c r="X13" s="19">
        <f t="shared" si="11"/>
        <v>2.2856665940485608E-2</v>
      </c>
      <c r="Y13" s="19">
        <f t="shared" si="11"/>
        <v>1.9789860641864453E-2</v>
      </c>
    </row>
    <row r="15" spans="1:25" s="5" customFormat="1" ht="21" x14ac:dyDescent="0.25">
      <c r="A15" s="5" t="s">
        <v>21</v>
      </c>
    </row>
    <row r="16" spans="1:25" x14ac:dyDescent="0.2">
      <c r="B16" s="3" t="s">
        <v>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I16" s="15"/>
      <c r="J16" s="14" t="s">
        <v>16</v>
      </c>
      <c r="K16" s="14" t="s">
        <v>17</v>
      </c>
      <c r="L16" s="14" t="s">
        <v>18</v>
      </c>
      <c r="M16" s="17" t="s">
        <v>19</v>
      </c>
      <c r="N16" s="13"/>
      <c r="Q16" s="2" t="s">
        <v>23</v>
      </c>
      <c r="R16" s="2" t="s">
        <v>24</v>
      </c>
      <c r="U16" s="2" t="s">
        <v>25</v>
      </c>
      <c r="V16" s="2" t="s">
        <v>16</v>
      </c>
      <c r="W16" s="2" t="s">
        <v>17</v>
      </c>
      <c r="X16" s="2" t="s">
        <v>18</v>
      </c>
      <c r="Y16" s="2" t="s">
        <v>19</v>
      </c>
    </row>
    <row r="17" spans="1:25" x14ac:dyDescent="0.2">
      <c r="A17" s="3">
        <v>0</v>
      </c>
      <c r="B17" t="s">
        <v>6</v>
      </c>
      <c r="C17" s="4">
        <v>3.4435379858727928</v>
      </c>
      <c r="D17" s="4">
        <v>3.7043022525395779</v>
      </c>
      <c r="E17" s="4">
        <v>3.909732740276028</v>
      </c>
      <c r="F17" s="4">
        <v>4.1342972374803466</v>
      </c>
      <c r="G17" s="4">
        <v>3.8557093115277881</v>
      </c>
      <c r="I17" s="16" t="s">
        <v>6</v>
      </c>
      <c r="J17" s="6">
        <f>(D17-$C17)/$Q17</f>
        <v>1.6287586924846041E-3</v>
      </c>
      <c r="K17" s="6">
        <f t="shared" ref="K17:K26" si="12">(E17-$C17)/$Q17</f>
        <v>2.9118972792207074E-3</v>
      </c>
      <c r="L17" s="6">
        <f t="shared" ref="L17:L26" si="13">(F17-$C17)/$Q17</f>
        <v>4.3145487295912169E-3</v>
      </c>
      <c r="M17" s="7">
        <f t="shared" ref="M17:M26" si="14">(G17-$C17)/$Q17</f>
        <v>2.5744617467520006E-3</v>
      </c>
      <c r="N17" s="8">
        <f>AVERAGE(J17:M17)</f>
        <v>2.8574166120121322E-3</v>
      </c>
      <c r="Q17" s="4">
        <v>160.1</v>
      </c>
      <c r="R17">
        <v>150.29</v>
      </c>
      <c r="T17" s="16" t="s">
        <v>6</v>
      </c>
      <c r="U17" s="6">
        <f>C17/$R17</f>
        <v>2.2912622169624013E-2</v>
      </c>
      <c r="V17" s="6">
        <f t="shared" ref="V17:V26" si="15">D17/$R17</f>
        <v>2.4647696137730907E-2</v>
      </c>
      <c r="W17" s="6">
        <f t="shared" ref="W17:W26" si="16">E17/$R17</f>
        <v>2.6014590061055481E-2</v>
      </c>
      <c r="X17" s="6">
        <f t="shared" ref="X17:X26" si="17">F17/$R17</f>
        <v>2.7508797907248299E-2</v>
      </c>
      <c r="Y17" s="6">
        <f t="shared" ref="Y17:Y26" si="18">G17/$R17</f>
        <v>2.5655128827784871E-2</v>
      </c>
    </row>
    <row r="18" spans="1:25" x14ac:dyDescent="0.2">
      <c r="A18" s="3">
        <v>1</v>
      </c>
      <c r="B18" t="s">
        <v>7</v>
      </c>
      <c r="C18" s="4">
        <v>9.3926485822902599</v>
      </c>
      <c r="D18" s="4">
        <v>9.5935207706622503</v>
      </c>
      <c r="E18" s="4">
        <v>9.8059379893625955</v>
      </c>
      <c r="F18" s="4">
        <v>7.995940967094425</v>
      </c>
      <c r="G18" s="4">
        <v>8.9001338357549162</v>
      </c>
      <c r="I18" s="16" t="s">
        <v>7</v>
      </c>
      <c r="J18" s="6">
        <f t="shared" ref="J18:J26" si="19">(D18-$C18)/$Q18</f>
        <v>7.0856886793887043E-4</v>
      </c>
      <c r="K18" s="6">
        <f t="shared" si="12"/>
        <v>1.457862383408006E-3</v>
      </c>
      <c r="L18" s="6">
        <f t="shared" si="13"/>
        <v>-4.9268320406216613E-3</v>
      </c>
      <c r="M18" s="7">
        <f t="shared" si="14"/>
        <v>-1.7373267012428786E-3</v>
      </c>
      <c r="N18" s="8">
        <f t="shared" ref="N18:N26" si="20">AVERAGE(J18:M18)</f>
        <v>-1.1244318726294159E-3</v>
      </c>
      <c r="Q18" s="4">
        <v>283.49</v>
      </c>
      <c r="R18">
        <v>258.55</v>
      </c>
      <c r="T18" s="16" t="s">
        <v>7</v>
      </c>
      <c r="U18" s="6">
        <f t="shared" ref="U18:U26" si="21">C18/$R18</f>
        <v>3.6328170884897544E-2</v>
      </c>
      <c r="V18" s="6">
        <f t="shared" si="15"/>
        <v>3.71050890375643E-2</v>
      </c>
      <c r="W18" s="6">
        <f t="shared" si="16"/>
        <v>3.7926660179317714E-2</v>
      </c>
      <c r="X18" s="6">
        <f t="shared" si="17"/>
        <v>3.0926091537785437E-2</v>
      </c>
      <c r="Y18" s="6">
        <f t="shared" si="18"/>
        <v>3.4423259855946298E-2</v>
      </c>
    </row>
    <row r="19" spans="1:25" x14ac:dyDescent="0.2">
      <c r="A19" s="3">
        <v>2</v>
      </c>
      <c r="B19" t="s">
        <v>8</v>
      </c>
      <c r="C19" s="4">
        <v>3.2810203326037701</v>
      </c>
      <c r="D19" s="4">
        <v>3.6906569162071121</v>
      </c>
      <c r="E19" s="4">
        <v>3.4868352695583038</v>
      </c>
      <c r="F19" s="4">
        <v>4.1509210281306954</v>
      </c>
      <c r="G19" s="4">
        <v>3.543460039478775</v>
      </c>
      <c r="I19" s="16" t="s">
        <v>8</v>
      </c>
      <c r="J19" s="6">
        <f t="shared" si="19"/>
        <v>1.7981501409215662E-3</v>
      </c>
      <c r="K19" s="6">
        <f t="shared" si="12"/>
        <v>9.03449966878248E-4</v>
      </c>
      <c r="L19" s="6">
        <f t="shared" si="13"/>
        <v>3.8185360411172702E-3</v>
      </c>
      <c r="M19" s="7">
        <f t="shared" si="14"/>
        <v>1.1520113554058418E-3</v>
      </c>
      <c r="N19" s="8">
        <f t="shared" si="20"/>
        <v>1.9180368760807315E-3</v>
      </c>
      <c r="Q19" s="4">
        <v>227.81</v>
      </c>
      <c r="R19">
        <v>208.23</v>
      </c>
      <c r="T19" s="16" t="s">
        <v>8</v>
      </c>
      <c r="U19" s="6">
        <f t="shared" si="21"/>
        <v>1.5756712926109449E-2</v>
      </c>
      <c r="V19" s="6">
        <f t="shared" si="15"/>
        <v>1.7723944274154118E-2</v>
      </c>
      <c r="W19" s="6">
        <f t="shared" si="16"/>
        <v>1.6745114870855803E-2</v>
      </c>
      <c r="X19" s="6">
        <f t="shared" si="17"/>
        <v>1.9934308351969916E-2</v>
      </c>
      <c r="Y19" s="6">
        <f t="shared" si="18"/>
        <v>1.7017048645626351E-2</v>
      </c>
    </row>
    <row r="20" spans="1:25" x14ac:dyDescent="0.2">
      <c r="A20" s="3">
        <v>3</v>
      </c>
      <c r="B20" t="s">
        <v>9</v>
      </c>
      <c r="C20" s="4">
        <v>8.5817803542637456</v>
      </c>
      <c r="D20" s="4">
        <v>9.0483443580300058</v>
      </c>
      <c r="E20" s="4">
        <v>12.23752766614728</v>
      </c>
      <c r="F20" s="4">
        <v>11.041897373555379</v>
      </c>
      <c r="G20" s="4">
        <v>9.3665509223459757</v>
      </c>
      <c r="I20" s="16" t="s">
        <v>9</v>
      </c>
      <c r="J20" s="6">
        <f t="shared" si="19"/>
        <v>8.9518986121425986E-4</v>
      </c>
      <c r="K20" s="6">
        <f t="shared" si="12"/>
        <v>7.0142314930899162E-3</v>
      </c>
      <c r="L20" s="6">
        <f t="shared" si="13"/>
        <v>4.7201922893601823E-3</v>
      </c>
      <c r="M20" s="7">
        <f t="shared" si="14"/>
        <v>1.5057283679315221E-3</v>
      </c>
      <c r="N20" s="8">
        <f t="shared" si="20"/>
        <v>3.5338355028989702E-3</v>
      </c>
      <c r="Q20" s="4">
        <v>521.19000000000005</v>
      </c>
      <c r="R20">
        <v>506.15</v>
      </c>
      <c r="T20" s="16" t="s">
        <v>9</v>
      </c>
      <c r="U20" s="6">
        <f t="shared" si="21"/>
        <v>1.6955014035886094E-2</v>
      </c>
      <c r="V20" s="6">
        <f t="shared" si="15"/>
        <v>1.787680402653365E-2</v>
      </c>
      <c r="W20" s="6">
        <f t="shared" si="16"/>
        <v>2.4177669991400336E-2</v>
      </c>
      <c r="X20" s="6">
        <f t="shared" si="17"/>
        <v>2.1815464533350547E-2</v>
      </c>
      <c r="Y20" s="6">
        <f t="shared" si="18"/>
        <v>1.8505484386735112E-2</v>
      </c>
    </row>
    <row r="21" spans="1:25" x14ac:dyDescent="0.2">
      <c r="A21" s="3">
        <v>4</v>
      </c>
      <c r="B21" t="s">
        <v>10</v>
      </c>
      <c r="C21" s="4">
        <v>2.4328877880829931</v>
      </c>
      <c r="D21" s="4">
        <v>2.4889346922422728</v>
      </c>
      <c r="E21" s="4">
        <v>2.492786264992644</v>
      </c>
      <c r="F21" s="4">
        <v>3.0290631359629181</v>
      </c>
      <c r="G21" s="4">
        <v>2.453455768952415</v>
      </c>
      <c r="I21" s="16" t="s">
        <v>10</v>
      </c>
      <c r="J21" s="6">
        <f t="shared" si="19"/>
        <v>4.3616267828233235E-4</v>
      </c>
      <c r="K21" s="6">
        <f t="shared" si="12"/>
        <v>4.6613600707899524E-4</v>
      </c>
      <c r="L21" s="6">
        <f t="shared" si="13"/>
        <v>4.6394968706608948E-3</v>
      </c>
      <c r="M21" s="7">
        <f t="shared" si="14"/>
        <v>1.6006210793324444E-4</v>
      </c>
      <c r="N21" s="8">
        <f t="shared" si="20"/>
        <v>1.4254644159888668E-3</v>
      </c>
      <c r="Q21" s="4">
        <v>128.5</v>
      </c>
      <c r="R21">
        <v>123.62</v>
      </c>
      <c r="T21" s="16" t="s">
        <v>10</v>
      </c>
      <c r="U21" s="6">
        <f t="shared" si="21"/>
        <v>1.9680373629533999E-2</v>
      </c>
      <c r="V21" s="6">
        <f t="shared" si="15"/>
        <v>2.0133754184130988E-2</v>
      </c>
      <c r="W21" s="6">
        <f t="shared" si="16"/>
        <v>2.0164910734449475E-2</v>
      </c>
      <c r="X21" s="6">
        <f t="shared" si="17"/>
        <v>2.4503018410960347E-2</v>
      </c>
      <c r="Y21" s="6">
        <f t="shared" si="18"/>
        <v>1.9846754319304442E-2</v>
      </c>
    </row>
    <row r="22" spans="1:25" x14ac:dyDescent="0.2">
      <c r="A22" s="3">
        <v>5</v>
      </c>
      <c r="B22" t="s">
        <v>11</v>
      </c>
      <c r="C22" s="4">
        <v>1.7647158947584709</v>
      </c>
      <c r="D22" s="4">
        <v>2.101740200273603</v>
      </c>
      <c r="E22" s="4">
        <v>2.0674898090722191</v>
      </c>
      <c r="F22" s="4">
        <v>1.9443999325075429</v>
      </c>
      <c r="G22" s="4">
        <v>2.0033368807683809</v>
      </c>
      <c r="I22" s="16" t="s">
        <v>11</v>
      </c>
      <c r="J22" s="6">
        <f t="shared" si="19"/>
        <v>2.0560291942113965E-3</v>
      </c>
      <c r="K22" s="6">
        <f t="shared" si="12"/>
        <v>1.847083420654882E-3</v>
      </c>
      <c r="L22" s="6">
        <f t="shared" si="13"/>
        <v>1.0961690931495366E-3</v>
      </c>
      <c r="M22" s="7">
        <f t="shared" si="14"/>
        <v>1.4557161176788069E-3</v>
      </c>
      <c r="N22" s="8">
        <f t="shared" si="20"/>
        <v>1.6137494564236556E-3</v>
      </c>
      <c r="Q22" s="4">
        <v>163.92</v>
      </c>
      <c r="R22">
        <v>168.13</v>
      </c>
      <c r="T22" s="16" t="s">
        <v>11</v>
      </c>
      <c r="U22" s="6">
        <f t="shared" si="21"/>
        <v>1.0496139265797127E-2</v>
      </c>
      <c r="V22" s="6">
        <f t="shared" si="15"/>
        <v>1.2500685185711074E-2</v>
      </c>
      <c r="W22" s="6">
        <f t="shared" si="16"/>
        <v>1.2296971445144942E-2</v>
      </c>
      <c r="X22" s="6">
        <f t="shared" si="17"/>
        <v>1.156486012316388E-2</v>
      </c>
      <c r="Y22" s="6">
        <f t="shared" si="18"/>
        <v>1.1915404037163986E-2</v>
      </c>
    </row>
    <row r="23" spans="1:25" x14ac:dyDescent="0.2">
      <c r="A23" s="3">
        <v>6</v>
      </c>
      <c r="B23" t="s">
        <v>12</v>
      </c>
      <c r="C23" s="4">
        <v>2.132603702698558</v>
      </c>
      <c r="D23" s="4">
        <v>2.4696532989387898</v>
      </c>
      <c r="E23" s="4">
        <v>2.2833313595995399</v>
      </c>
      <c r="F23" s="4">
        <v>2.8081949996765752</v>
      </c>
      <c r="G23" s="4">
        <v>3.1271677612893001</v>
      </c>
      <c r="I23" s="16" t="s">
        <v>12</v>
      </c>
      <c r="J23" s="6">
        <f t="shared" si="19"/>
        <v>2.256927790546617E-3</v>
      </c>
      <c r="K23" s="6">
        <f t="shared" si="12"/>
        <v>1.0092919305007492E-3</v>
      </c>
      <c r="L23" s="6">
        <f t="shared" si="13"/>
        <v>4.5238469062409076E-3</v>
      </c>
      <c r="M23" s="7">
        <f t="shared" si="14"/>
        <v>6.6597298686938665E-3</v>
      </c>
      <c r="N23" s="8">
        <f t="shared" si="20"/>
        <v>3.612449123995535E-3</v>
      </c>
      <c r="Q23" s="4">
        <v>149.34</v>
      </c>
      <c r="R23">
        <v>137.78</v>
      </c>
      <c r="T23" s="16" t="s">
        <v>12</v>
      </c>
      <c r="U23" s="6">
        <f t="shared" si="21"/>
        <v>1.547832561110871E-2</v>
      </c>
      <c r="V23" s="6">
        <f t="shared" si="15"/>
        <v>1.792461386949332E-2</v>
      </c>
      <c r="W23" s="6">
        <f t="shared" si="16"/>
        <v>1.6572299024528524E-2</v>
      </c>
      <c r="X23" s="6">
        <f t="shared" si="17"/>
        <v>2.0381731743914756E-2</v>
      </c>
      <c r="Y23" s="6">
        <f t="shared" si="18"/>
        <v>2.2696819286466104E-2</v>
      </c>
    </row>
    <row r="24" spans="1:25" x14ac:dyDescent="0.2">
      <c r="A24" s="3">
        <v>7</v>
      </c>
      <c r="B24" t="s">
        <v>13</v>
      </c>
      <c r="C24" s="4">
        <v>2.6185792067680662</v>
      </c>
      <c r="D24" s="4">
        <v>3.6244053923010471</v>
      </c>
      <c r="E24" s="4">
        <v>3.6742089196269361</v>
      </c>
      <c r="F24" s="4">
        <v>3.694139550918313</v>
      </c>
      <c r="G24" s="4">
        <v>3.2370414391371511</v>
      </c>
      <c r="I24" s="16" t="s">
        <v>13</v>
      </c>
      <c r="J24" s="6">
        <f t="shared" si="19"/>
        <v>6.6580140698549077E-3</v>
      </c>
      <c r="K24" s="6">
        <f t="shared" si="12"/>
        <v>6.9876859261194801E-3</v>
      </c>
      <c r="L24" s="6">
        <f t="shared" si="13"/>
        <v>7.1196157023250602E-3</v>
      </c>
      <c r="M24" s="7">
        <f t="shared" si="14"/>
        <v>4.0938785488123719E-3</v>
      </c>
      <c r="N24" s="8">
        <f t="shared" si="20"/>
        <v>6.2147985617779546E-3</v>
      </c>
      <c r="Q24" s="4">
        <v>151.07</v>
      </c>
      <c r="R24">
        <v>141.66</v>
      </c>
      <c r="T24" s="16" t="s">
        <v>13</v>
      </c>
      <c r="U24" s="6">
        <f t="shared" si="21"/>
        <v>1.8484958398758057E-2</v>
      </c>
      <c r="V24" s="6">
        <f t="shared" si="15"/>
        <v>2.558524207469326E-2</v>
      </c>
      <c r="W24" s="6">
        <f t="shared" si="16"/>
        <v>2.5936812929739771E-2</v>
      </c>
      <c r="X24" s="6">
        <f t="shared" si="17"/>
        <v>2.6077506359722669E-2</v>
      </c>
      <c r="Y24" s="6">
        <f t="shared" si="18"/>
        <v>2.2850779607067283E-2</v>
      </c>
    </row>
    <row r="25" spans="1:25" x14ac:dyDescent="0.2">
      <c r="A25" s="3">
        <v>8</v>
      </c>
      <c r="B25" t="s">
        <v>14</v>
      </c>
      <c r="C25" s="4">
        <v>5.7858533394355574</v>
      </c>
      <c r="D25" s="4">
        <v>5.7438532723606919</v>
      </c>
      <c r="E25" s="4">
        <v>7.5142606186931697</v>
      </c>
      <c r="F25" s="4">
        <v>7.9464132385212016</v>
      </c>
      <c r="G25" s="4">
        <v>6.5499957966101121</v>
      </c>
      <c r="I25" s="16" t="s">
        <v>14</v>
      </c>
      <c r="J25" s="6">
        <f t="shared" si="19"/>
        <v>-2.4732108747418138E-4</v>
      </c>
      <c r="K25" s="6">
        <f t="shared" si="12"/>
        <v>1.017787821963027E-2</v>
      </c>
      <c r="L25" s="6">
        <f t="shared" si="13"/>
        <v>1.2722646914884256E-2</v>
      </c>
      <c r="M25" s="7">
        <f t="shared" si="14"/>
        <v>4.4997200398925611E-3</v>
      </c>
      <c r="N25" s="8">
        <f t="shared" si="20"/>
        <v>6.7882310217332268E-3</v>
      </c>
      <c r="Q25" s="4">
        <v>169.82</v>
      </c>
      <c r="R25">
        <v>162.02000000000001</v>
      </c>
      <c r="T25" s="16" t="s">
        <v>14</v>
      </c>
      <c r="U25" s="6">
        <f t="shared" si="21"/>
        <v>3.5710735337832103E-2</v>
      </c>
      <c r="V25" s="6">
        <f t="shared" si="15"/>
        <v>3.5451507667946497E-2</v>
      </c>
      <c r="W25" s="6">
        <f t="shared" si="16"/>
        <v>4.6378599053778356E-2</v>
      </c>
      <c r="X25" s="6">
        <f t="shared" si="17"/>
        <v>4.9045878524387118E-2</v>
      </c>
      <c r="Y25" s="6">
        <f t="shared" si="18"/>
        <v>4.0427081820825279E-2</v>
      </c>
    </row>
    <row r="26" spans="1:25" x14ac:dyDescent="0.2">
      <c r="A26" s="3">
        <v>9</v>
      </c>
      <c r="B26" t="s">
        <v>15</v>
      </c>
      <c r="C26" s="4">
        <v>6.1376305835844152</v>
      </c>
      <c r="D26" s="4">
        <v>6.5058095408884142</v>
      </c>
      <c r="E26" s="4">
        <v>6.5190957422666793</v>
      </c>
      <c r="F26" s="4">
        <v>6.0001035706088839</v>
      </c>
      <c r="G26" s="4">
        <v>6.1790495392038567</v>
      </c>
      <c r="I26" s="17" t="s">
        <v>15</v>
      </c>
      <c r="J26" s="9">
        <f t="shared" si="19"/>
        <v>1.2676592662994046E-3</v>
      </c>
      <c r="K26" s="9">
        <f t="shared" si="12"/>
        <v>1.3134043474805955E-3</v>
      </c>
      <c r="L26" s="9">
        <f t="shared" si="13"/>
        <v>-4.7351264624545953E-4</v>
      </c>
      <c r="M26" s="10">
        <f t="shared" si="14"/>
        <v>1.426076147205672E-4</v>
      </c>
      <c r="N26" s="11">
        <f t="shared" si="20"/>
        <v>5.6253964556377694E-4</v>
      </c>
      <c r="Q26" s="4">
        <v>290.44</v>
      </c>
      <c r="R26">
        <v>296.95</v>
      </c>
      <c r="T26" s="17" t="s">
        <v>15</v>
      </c>
      <c r="U26" s="6">
        <f t="shared" si="21"/>
        <v>2.0668902453559238E-2</v>
      </c>
      <c r="V26" s="6">
        <f t="shared" si="15"/>
        <v>2.1908770974535828E-2</v>
      </c>
      <c r="W26" s="6">
        <f t="shared" si="16"/>
        <v>2.195351319167092E-2</v>
      </c>
      <c r="X26" s="6">
        <f t="shared" si="17"/>
        <v>2.0205770569486057E-2</v>
      </c>
      <c r="Y26" s="6">
        <f t="shared" si="18"/>
        <v>2.0808383698278688E-2</v>
      </c>
    </row>
    <row r="27" spans="1:25" x14ac:dyDescent="0.2">
      <c r="I27" s="18"/>
      <c r="J27" s="8">
        <f>AVERAGE(J17:J26)</f>
        <v>1.7458139474279776E-3</v>
      </c>
      <c r="K27" s="8">
        <f t="shared" ref="K27" si="22">AVERAGE(K17:K26)</f>
        <v>3.4088920974061849E-3</v>
      </c>
      <c r="L27" s="8">
        <f t="shared" ref="L27" si="23">AVERAGE(L17:L26)</f>
        <v>3.7554707860462202E-3</v>
      </c>
      <c r="M27" s="12">
        <f t="shared" ref="M27" si="24">AVERAGE(M17:M26)</f>
        <v>2.05065890665779E-3</v>
      </c>
      <c r="N27" s="8">
        <f>AVERAGE(J17:M26)</f>
        <v>2.7402089343845437E-3</v>
      </c>
      <c r="T27" s="16" t="s">
        <v>26</v>
      </c>
      <c r="U27" s="19">
        <f>AVERAGE(U17:U26)</f>
        <v>2.1247195471310633E-2</v>
      </c>
      <c r="V27" s="19">
        <f t="shared" ref="V27" si="25">AVERAGE(V17:V26)</f>
        <v>2.3085810743249394E-2</v>
      </c>
      <c r="W27" s="19">
        <f t="shared" ref="W27" si="26">AVERAGE(W17:W26)</f>
        <v>2.4816714148194134E-2</v>
      </c>
      <c r="X27" s="19">
        <f t="shared" ref="X27" si="27">AVERAGE(X17:X26)</f>
        <v>2.5196342806198906E-2</v>
      </c>
      <c r="Y27" s="19">
        <f t="shared" ref="Y27" si="28">AVERAGE(Y17:Y26)</f>
        <v>2.341461444851984E-2</v>
      </c>
    </row>
    <row r="28" spans="1:25" x14ac:dyDescent="0.2">
      <c r="U28" s="19">
        <v>2.1247195471310633E-2</v>
      </c>
      <c r="V28" s="19">
        <f>V27*$U13/$U27</f>
        <v>2.0491123179580142E-2</v>
      </c>
      <c r="W28" s="19">
        <f t="shared" ref="W28:Y28" si="29">W27*$U13/$U27</f>
        <v>2.2027484855465781E-2</v>
      </c>
      <c r="X28" s="19">
        <f t="shared" si="29"/>
        <v>2.2364445843329254E-2</v>
      </c>
      <c r="Y28" s="19">
        <f t="shared" si="29"/>
        <v>2.0782971592509247E-2</v>
      </c>
    </row>
    <row r="29" spans="1:25" s="5" customFormat="1" ht="21" x14ac:dyDescent="0.25">
      <c r="A29" s="5" t="s">
        <v>22</v>
      </c>
    </row>
    <row r="30" spans="1:25" x14ac:dyDescent="0.2"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I30" s="15"/>
      <c r="J30" s="14" t="s">
        <v>16</v>
      </c>
      <c r="K30" s="14" t="s">
        <v>17</v>
      </c>
      <c r="L30" s="14" t="s">
        <v>18</v>
      </c>
      <c r="M30" s="17" t="s">
        <v>19</v>
      </c>
      <c r="N30" s="13"/>
      <c r="Q30" s="2" t="s">
        <v>23</v>
      </c>
      <c r="R30" s="2" t="s">
        <v>24</v>
      </c>
      <c r="U30" s="2" t="s">
        <v>25</v>
      </c>
      <c r="V30" s="2" t="s">
        <v>16</v>
      </c>
      <c r="W30" s="2" t="s">
        <v>17</v>
      </c>
      <c r="X30" s="2" t="s">
        <v>18</v>
      </c>
      <c r="Y30" s="2" t="s">
        <v>19</v>
      </c>
    </row>
    <row r="31" spans="1:25" x14ac:dyDescent="0.2">
      <c r="A31" s="3">
        <v>0</v>
      </c>
      <c r="B31" t="s">
        <v>6</v>
      </c>
      <c r="C31" s="4">
        <v>3.4748650253708511</v>
      </c>
      <c r="D31" s="4">
        <v>5.1019340832229343</v>
      </c>
      <c r="E31" s="4">
        <v>3.3482671414145679</v>
      </c>
      <c r="F31" s="4">
        <v>3.8274210356751461</v>
      </c>
      <c r="G31" s="4">
        <v>3.8806707008589041</v>
      </c>
      <c r="I31" s="16" t="s">
        <v>6</v>
      </c>
      <c r="J31" s="6">
        <f>(D31-$C31)/$Q31</f>
        <v>1.0162829842923693E-2</v>
      </c>
      <c r="K31" s="6">
        <f t="shared" ref="K31:K40" si="30">(E31-$C31)/$Q31</f>
        <v>-7.907425606263781E-4</v>
      </c>
      <c r="L31" s="6">
        <f t="shared" ref="L31:L40" si="31">(F31-$C31)/$Q31</f>
        <v>2.2020987526814185E-3</v>
      </c>
      <c r="M31" s="7">
        <f t="shared" ref="M31:M40" si="32">(G31-$C31)/$Q31</f>
        <v>2.534701283498145E-3</v>
      </c>
      <c r="N31" s="8">
        <f>AVERAGE(J31:M31)</f>
        <v>3.5272218296192198E-3</v>
      </c>
      <c r="Q31" s="4">
        <v>160.1</v>
      </c>
      <c r="R31">
        <v>150.29</v>
      </c>
      <c r="T31" s="16" t="s">
        <v>6</v>
      </c>
      <c r="U31" s="6">
        <f>C31/$R31</f>
        <v>2.3121066107996881E-2</v>
      </c>
      <c r="V31" s="6">
        <f t="shared" ref="V31:V40" si="33">D31/$R31</f>
        <v>3.3947262513959242E-2</v>
      </c>
      <c r="W31" s="6">
        <f t="shared" ref="W31:W40" si="34">E31/$R31</f>
        <v>2.2278708772470346E-2</v>
      </c>
      <c r="X31" s="6">
        <f t="shared" ref="X31:X40" si="35">F31/$R31</f>
        <v>2.546690422300317E-2</v>
      </c>
      <c r="Y31" s="6">
        <f t="shared" ref="Y31:Y40" si="36">G31/$R31</f>
        <v>2.5821216986219336E-2</v>
      </c>
    </row>
    <row r="32" spans="1:25" x14ac:dyDescent="0.2">
      <c r="A32" s="3">
        <v>1</v>
      </c>
      <c r="B32" t="s">
        <v>7</v>
      </c>
      <c r="C32" s="4">
        <v>9.417247907360613</v>
      </c>
      <c r="D32" s="4">
        <v>6.6717926846405788</v>
      </c>
      <c r="E32" s="4">
        <v>8.9714074431426472</v>
      </c>
      <c r="F32" s="4">
        <v>7.6451381663743687</v>
      </c>
      <c r="G32" s="4">
        <v>6.9228250688780388</v>
      </c>
      <c r="I32" s="16" t="s">
        <v>7</v>
      </c>
      <c r="J32" s="6">
        <f t="shared" ref="J32:J40" si="37">(D32-$C32)/$Q32</f>
        <v>-9.6844870108999757E-3</v>
      </c>
      <c r="K32" s="6">
        <f t="shared" si="30"/>
        <v>-1.5726849773112486E-3</v>
      </c>
      <c r="L32" s="6">
        <f t="shared" si="31"/>
        <v>-6.2510485060716225E-3</v>
      </c>
      <c r="M32" s="7">
        <f t="shared" si="32"/>
        <v>-8.7989799939418474E-3</v>
      </c>
      <c r="N32" s="8">
        <f t="shared" ref="N32:N40" si="38">AVERAGE(J32:M32)</f>
        <v>-6.576800122056174E-3</v>
      </c>
      <c r="Q32" s="4">
        <v>283.49</v>
      </c>
      <c r="R32">
        <v>258.55</v>
      </c>
      <c r="T32" s="16" t="s">
        <v>7</v>
      </c>
      <c r="U32" s="6">
        <f t="shared" ref="U32:U40" si="39">C32/$R32</f>
        <v>3.6423314281031183E-2</v>
      </c>
      <c r="V32" s="6">
        <f t="shared" si="33"/>
        <v>2.5804651652061802E-2</v>
      </c>
      <c r="W32" s="6">
        <f t="shared" si="34"/>
        <v>3.4698926486724603E-2</v>
      </c>
      <c r="X32" s="6">
        <f t="shared" si="35"/>
        <v>2.9569283180716954E-2</v>
      </c>
      <c r="Y32" s="6">
        <f t="shared" si="36"/>
        <v>2.6775575590323102E-2</v>
      </c>
    </row>
    <row r="33" spans="1:25" x14ac:dyDescent="0.2">
      <c r="A33" s="3">
        <v>2</v>
      </c>
      <c r="B33" t="s">
        <v>8</v>
      </c>
      <c r="C33" s="4">
        <v>3.2561396020960331</v>
      </c>
      <c r="D33" s="4">
        <v>3.2957902226915832</v>
      </c>
      <c r="E33" s="4">
        <v>3.5791768472216079</v>
      </c>
      <c r="F33" s="4">
        <v>3.598759219858676</v>
      </c>
      <c r="G33" s="4">
        <v>3.3198850180352579</v>
      </c>
      <c r="I33" s="16" t="s">
        <v>8</v>
      </c>
      <c r="J33" s="6">
        <f t="shared" si="37"/>
        <v>1.7405127341007867E-4</v>
      </c>
      <c r="K33" s="6">
        <f t="shared" si="30"/>
        <v>1.418011698896338E-3</v>
      </c>
      <c r="L33" s="6">
        <f t="shared" si="31"/>
        <v>1.5039709308750399E-3</v>
      </c>
      <c r="M33" s="7">
        <f t="shared" si="32"/>
        <v>2.7981833957782705E-4</v>
      </c>
      <c r="N33" s="8">
        <f t="shared" si="38"/>
        <v>8.4396306068982088E-4</v>
      </c>
      <c r="Q33" s="4">
        <v>227.81</v>
      </c>
      <c r="R33">
        <v>208.23</v>
      </c>
      <c r="T33" s="16" t="s">
        <v>8</v>
      </c>
      <c r="U33" s="6">
        <f t="shared" si="39"/>
        <v>1.563722615423346E-2</v>
      </c>
      <c r="V33" s="6">
        <f t="shared" si="33"/>
        <v>1.5827643580135348E-2</v>
      </c>
      <c r="W33" s="6">
        <f t="shared" si="34"/>
        <v>1.7188574399565903E-2</v>
      </c>
      <c r="X33" s="6">
        <f t="shared" si="35"/>
        <v>1.728261643307245E-2</v>
      </c>
      <c r="Y33" s="6">
        <f t="shared" si="36"/>
        <v>1.5943355991140846E-2</v>
      </c>
    </row>
    <row r="34" spans="1:25" x14ac:dyDescent="0.2">
      <c r="A34" s="3">
        <v>3</v>
      </c>
      <c r="B34" t="s">
        <v>9</v>
      </c>
      <c r="C34" s="4">
        <v>8.4398226947332962</v>
      </c>
      <c r="D34" s="4">
        <v>8.7073167523885378</v>
      </c>
      <c r="E34" s="4">
        <v>9.3954302339837543</v>
      </c>
      <c r="F34" s="4">
        <v>8.9809519291980386</v>
      </c>
      <c r="G34" s="4">
        <v>8.9602452917242239</v>
      </c>
      <c r="I34" s="16" t="s">
        <v>9</v>
      </c>
      <c r="J34" s="6">
        <f t="shared" si="37"/>
        <v>5.1323712591423774E-4</v>
      </c>
      <c r="K34" s="6">
        <f t="shared" si="30"/>
        <v>1.8335108871053898E-3</v>
      </c>
      <c r="L34" s="6">
        <f t="shared" si="31"/>
        <v>1.0382571316885252E-3</v>
      </c>
      <c r="M34" s="7">
        <f t="shared" si="32"/>
        <v>9.9852759452584991E-4</v>
      </c>
      <c r="N34" s="8">
        <f t="shared" si="38"/>
        <v>1.0958831848085007E-3</v>
      </c>
      <c r="Q34" s="4">
        <v>521.19000000000005</v>
      </c>
      <c r="R34">
        <v>506.15</v>
      </c>
      <c r="T34" s="16" t="s">
        <v>9</v>
      </c>
      <c r="U34" s="6">
        <f t="shared" si="39"/>
        <v>1.6674548443610188E-2</v>
      </c>
      <c r="V34" s="6">
        <f t="shared" si="33"/>
        <v>1.7203036160008966E-2</v>
      </c>
      <c r="W34" s="6">
        <f t="shared" si="34"/>
        <v>1.8562541211071332E-2</v>
      </c>
      <c r="X34" s="6">
        <f t="shared" si="35"/>
        <v>1.7743656878786998E-2</v>
      </c>
      <c r="Y34" s="6">
        <f t="shared" si="36"/>
        <v>1.7702746797835078E-2</v>
      </c>
    </row>
    <row r="35" spans="1:25" x14ac:dyDescent="0.2">
      <c r="A35" s="3">
        <v>4</v>
      </c>
      <c r="B35" t="s">
        <v>10</v>
      </c>
      <c r="C35" s="4">
        <v>2.4372815827006842</v>
      </c>
      <c r="D35" s="4">
        <v>2.542051404444305</v>
      </c>
      <c r="E35" s="4">
        <v>2.9559944355090129</v>
      </c>
      <c r="F35" s="4">
        <v>2.7440330580018202</v>
      </c>
      <c r="G35" s="4">
        <v>2.5404026538637292</v>
      </c>
      <c r="I35" s="16" t="s">
        <v>10</v>
      </c>
      <c r="J35" s="6">
        <f t="shared" si="37"/>
        <v>8.1532935209043434E-4</v>
      </c>
      <c r="K35" s="6">
        <f t="shared" si="30"/>
        <v>4.036675897341079E-3</v>
      </c>
      <c r="L35" s="6">
        <f t="shared" si="31"/>
        <v>2.3871710140166225E-3</v>
      </c>
      <c r="M35" s="7">
        <f t="shared" si="32"/>
        <v>8.0249860827272398E-4</v>
      </c>
      <c r="N35" s="8">
        <f t="shared" si="38"/>
        <v>2.0104187179302148E-3</v>
      </c>
      <c r="Q35" s="4">
        <v>128.5</v>
      </c>
      <c r="R35">
        <v>123.62</v>
      </c>
      <c r="T35" s="16" t="s">
        <v>10</v>
      </c>
      <c r="U35" s="6">
        <f t="shared" si="39"/>
        <v>1.9715916378423265E-2</v>
      </c>
      <c r="V35" s="6">
        <f t="shared" si="33"/>
        <v>2.0563431519530051E-2</v>
      </c>
      <c r="W35" s="6">
        <f t="shared" si="34"/>
        <v>2.3911943338529466E-2</v>
      </c>
      <c r="X35" s="6">
        <f t="shared" si="35"/>
        <v>2.2197322908929139E-2</v>
      </c>
      <c r="Y35" s="6">
        <f t="shared" si="36"/>
        <v>2.055009427166906E-2</v>
      </c>
    </row>
    <row r="36" spans="1:25" x14ac:dyDescent="0.2">
      <c r="A36" s="3">
        <v>5</v>
      </c>
      <c r="B36" t="s">
        <v>11</v>
      </c>
      <c r="C36" s="4">
        <v>1.7417516822611601</v>
      </c>
      <c r="D36" s="4">
        <v>2.0614068892587061</v>
      </c>
      <c r="E36" s="4">
        <v>2.4396516011660938</v>
      </c>
      <c r="F36" s="4">
        <v>2.6212139681794082</v>
      </c>
      <c r="G36" s="4">
        <v>1.850642516220375</v>
      </c>
      <c r="I36" s="16" t="s">
        <v>11</v>
      </c>
      <c r="J36" s="6">
        <f t="shared" si="37"/>
        <v>1.9500683687014766E-3</v>
      </c>
      <c r="K36" s="6">
        <f t="shared" si="30"/>
        <v>4.2575641709671416E-3</v>
      </c>
      <c r="L36" s="6">
        <f t="shared" si="31"/>
        <v>5.3651920810044423E-3</v>
      </c>
      <c r="M36" s="7">
        <f t="shared" si="32"/>
        <v>6.6429254489516201E-4</v>
      </c>
      <c r="N36" s="8">
        <f t="shared" si="38"/>
        <v>3.0592792913920557E-3</v>
      </c>
      <c r="Q36" s="4">
        <v>163.92</v>
      </c>
      <c r="R36">
        <v>168.13</v>
      </c>
      <c r="T36" s="16" t="s">
        <v>11</v>
      </c>
      <c r="U36" s="6">
        <f t="shared" si="39"/>
        <v>1.0359553216327604E-2</v>
      </c>
      <c r="V36" s="6">
        <f t="shared" si="33"/>
        <v>1.2260791585432142E-2</v>
      </c>
      <c r="W36" s="6">
        <f t="shared" si="34"/>
        <v>1.4510507352442121E-2</v>
      </c>
      <c r="X36" s="6">
        <f t="shared" si="35"/>
        <v>1.5590400096231537E-2</v>
      </c>
      <c r="Y36" s="6">
        <f t="shared" si="36"/>
        <v>1.1007211777912182E-2</v>
      </c>
    </row>
    <row r="37" spans="1:25" x14ac:dyDescent="0.2">
      <c r="A37" s="3">
        <v>6</v>
      </c>
      <c r="B37" t="s">
        <v>12</v>
      </c>
      <c r="C37" s="4">
        <v>2.2542195305500741</v>
      </c>
      <c r="D37" s="4">
        <v>1.865011322664397</v>
      </c>
      <c r="E37" s="4">
        <v>1.902771037346608</v>
      </c>
      <c r="F37" s="4">
        <v>1.865602626568482</v>
      </c>
      <c r="G37" s="4">
        <v>2.4854362669517429</v>
      </c>
      <c r="I37" s="16" t="s">
        <v>12</v>
      </c>
      <c r="J37" s="6">
        <f t="shared" si="37"/>
        <v>-2.6061886158140961E-3</v>
      </c>
      <c r="K37" s="6">
        <f t="shared" si="30"/>
        <v>-2.353344671243244E-3</v>
      </c>
      <c r="L37" s="6">
        <f t="shared" si="31"/>
        <v>-2.6022291682174371E-3</v>
      </c>
      <c r="M37" s="7">
        <f t="shared" si="32"/>
        <v>1.5482572412057643E-3</v>
      </c>
      <c r="N37" s="8">
        <f t="shared" si="38"/>
        <v>-1.5033763035172533E-3</v>
      </c>
      <c r="Q37" s="4">
        <v>149.34</v>
      </c>
      <c r="R37">
        <v>137.78</v>
      </c>
      <c r="T37" s="16" t="s">
        <v>12</v>
      </c>
      <c r="U37" s="6">
        <f t="shared" si="39"/>
        <v>1.6361006899042487E-2</v>
      </c>
      <c r="V37" s="6">
        <f t="shared" si="33"/>
        <v>1.3536154178141944E-2</v>
      </c>
      <c r="W37" s="6">
        <f t="shared" si="34"/>
        <v>1.381021220312533E-2</v>
      </c>
      <c r="X37" s="6">
        <f t="shared" si="35"/>
        <v>1.3540445830806228E-2</v>
      </c>
      <c r="Y37" s="6">
        <f t="shared" si="36"/>
        <v>1.8039165821975199E-2</v>
      </c>
    </row>
    <row r="38" spans="1:25" x14ac:dyDescent="0.2">
      <c r="A38" s="3">
        <v>7</v>
      </c>
      <c r="B38" t="s">
        <v>13</v>
      </c>
      <c r="C38" s="4">
        <v>2.4556232203169199</v>
      </c>
      <c r="D38" s="4">
        <v>4.2863929108462777</v>
      </c>
      <c r="E38" s="4">
        <v>2.783038724369312</v>
      </c>
      <c r="F38" s="4">
        <v>2.0672330544909521</v>
      </c>
      <c r="G38" s="4">
        <v>2.8653648635157412</v>
      </c>
      <c r="I38" s="16" t="s">
        <v>13</v>
      </c>
      <c r="J38" s="6">
        <f t="shared" si="37"/>
        <v>1.2118684653004289E-2</v>
      </c>
      <c r="K38" s="6">
        <f t="shared" si="30"/>
        <v>2.1673098831825779E-3</v>
      </c>
      <c r="L38" s="6">
        <f t="shared" si="31"/>
        <v>-2.5709284823324809E-3</v>
      </c>
      <c r="M38" s="7">
        <f t="shared" si="32"/>
        <v>2.7122634752023648E-3</v>
      </c>
      <c r="N38" s="8">
        <f t="shared" si="38"/>
        <v>3.6068323822641877E-3</v>
      </c>
      <c r="Q38" s="4">
        <v>151.07</v>
      </c>
      <c r="R38">
        <v>141.66</v>
      </c>
      <c r="T38" s="16" t="s">
        <v>13</v>
      </c>
      <c r="U38" s="6">
        <f t="shared" si="39"/>
        <v>1.7334626714082452E-2</v>
      </c>
      <c r="V38" s="6">
        <f t="shared" si="33"/>
        <v>3.0258315056094012E-2</v>
      </c>
      <c r="W38" s="6">
        <f t="shared" si="34"/>
        <v>1.9645903743959567E-2</v>
      </c>
      <c r="X38" s="6">
        <f t="shared" si="35"/>
        <v>1.4592920051467966E-2</v>
      </c>
      <c r="Y38" s="6">
        <f t="shared" si="36"/>
        <v>2.0227056780430193E-2</v>
      </c>
    </row>
    <row r="39" spans="1:25" x14ac:dyDescent="0.2">
      <c r="A39" s="3">
        <v>8</v>
      </c>
      <c r="B39" t="s">
        <v>14</v>
      </c>
      <c r="C39" s="4">
        <v>5.402724336962363</v>
      </c>
      <c r="D39" s="4">
        <v>7.366298134755608</v>
      </c>
      <c r="E39" s="4">
        <v>6.4534382255126772</v>
      </c>
      <c r="F39" s="4">
        <v>7.2868411080759881</v>
      </c>
      <c r="G39" s="4">
        <v>6.8334286836160327</v>
      </c>
      <c r="I39" s="16" t="s">
        <v>14</v>
      </c>
      <c r="J39" s="6">
        <f t="shared" si="37"/>
        <v>1.1562676939072224E-2</v>
      </c>
      <c r="K39" s="6">
        <f t="shared" si="30"/>
        <v>6.1872211079396673E-3</v>
      </c>
      <c r="L39" s="6">
        <f t="shared" si="31"/>
        <v>1.1094787251876253E-2</v>
      </c>
      <c r="M39" s="7">
        <f t="shared" si="32"/>
        <v>8.4248283279570717E-3</v>
      </c>
      <c r="N39" s="8">
        <f t="shared" si="38"/>
        <v>9.3173784067113047E-3</v>
      </c>
      <c r="Q39" s="4">
        <v>169.82</v>
      </c>
      <c r="R39">
        <v>162.02000000000001</v>
      </c>
      <c r="T39" s="16" t="s">
        <v>14</v>
      </c>
      <c r="U39" s="6">
        <f t="shared" si="39"/>
        <v>3.3346033433911633E-2</v>
      </c>
      <c r="V39" s="6">
        <f t="shared" si="33"/>
        <v>4.5465363132672555E-2</v>
      </c>
      <c r="W39" s="6">
        <f t="shared" si="34"/>
        <v>3.9831121006744089E-2</v>
      </c>
      <c r="X39" s="6">
        <f t="shared" si="35"/>
        <v>4.497494820439444E-2</v>
      </c>
      <c r="Y39" s="6">
        <f t="shared" si="36"/>
        <v>4.2176451571509892E-2</v>
      </c>
    </row>
    <row r="40" spans="1:25" x14ac:dyDescent="0.2">
      <c r="A40" s="3">
        <v>9</v>
      </c>
      <c r="B40" t="s">
        <v>15</v>
      </c>
      <c r="C40" s="4">
        <v>5.9649917667995496</v>
      </c>
      <c r="D40" s="4">
        <v>6.1844480702833486</v>
      </c>
      <c r="E40" s="4">
        <v>6.5084213868655389</v>
      </c>
      <c r="F40" s="4">
        <v>6.6080445847266711</v>
      </c>
      <c r="G40" s="4">
        <v>6.1490551641978817</v>
      </c>
      <c r="I40" s="17" t="s">
        <v>15</v>
      </c>
      <c r="J40" s="9">
        <f t="shared" si="37"/>
        <v>7.5559944733438603E-4</v>
      </c>
      <c r="K40" s="9">
        <f t="shared" si="30"/>
        <v>1.8710563974176746E-3</v>
      </c>
      <c r="L40" s="9">
        <f t="shared" si="31"/>
        <v>2.2140642402118218E-3</v>
      </c>
      <c r="M40" s="10">
        <f t="shared" si="32"/>
        <v>6.3373983403915471E-4</v>
      </c>
      <c r="N40" s="11">
        <f t="shared" si="38"/>
        <v>1.3686149797507595E-3</v>
      </c>
      <c r="Q40" s="4">
        <v>290.44</v>
      </c>
      <c r="R40">
        <v>296.95</v>
      </c>
      <c r="T40" s="17" t="s">
        <v>15</v>
      </c>
      <c r="U40" s="6">
        <f t="shared" si="39"/>
        <v>2.0087529101867486E-2</v>
      </c>
      <c r="V40" s="6">
        <f t="shared" si="33"/>
        <v>2.0826563631194978E-2</v>
      </c>
      <c r="W40" s="6">
        <f t="shared" si="34"/>
        <v>2.1917566549471423E-2</v>
      </c>
      <c r="X40" s="6">
        <f t="shared" si="35"/>
        <v>2.2253054671583335E-2</v>
      </c>
      <c r="Y40" s="6">
        <f t="shared" si="36"/>
        <v>2.0707375531900597E-2</v>
      </c>
    </row>
    <row r="41" spans="1:25" x14ac:dyDescent="0.2">
      <c r="I41" s="18"/>
      <c r="J41" s="8">
        <f>AVERAGE(J31:J40)</f>
        <v>2.5761801375736746E-3</v>
      </c>
      <c r="K41" s="8">
        <f t="shared" ref="K41" si="40">AVERAGE(K31:K40)</f>
        <v>1.7054577833668996E-3</v>
      </c>
      <c r="L41" s="8">
        <f t="shared" ref="L41" si="41">AVERAGE(L31:L40)</f>
        <v>1.4381335245732582E-3</v>
      </c>
      <c r="M41" s="12">
        <f t="shared" ref="M41" si="42">AVERAGE(M31:M40)</f>
        <v>9.7999472552322167E-4</v>
      </c>
      <c r="N41" s="8">
        <f>AVERAGE(J31:M40)</f>
        <v>1.6749415427592639E-3</v>
      </c>
      <c r="T41" s="16" t="s">
        <v>26</v>
      </c>
      <c r="U41" s="19">
        <f>AVERAGE(U31:U40)</f>
        <v>2.0906082073052661E-2</v>
      </c>
      <c r="V41" s="19">
        <f t="shared" ref="V41" si="43">AVERAGE(V31:V40)</f>
        <v>2.3569321300923103E-2</v>
      </c>
      <c r="W41" s="19">
        <f t="shared" ref="W41" si="44">AVERAGE(W31:W40)</f>
        <v>2.2635600506410412E-2</v>
      </c>
      <c r="X41" s="19">
        <f t="shared" ref="X41" si="45">AVERAGE(X31:X40)</f>
        <v>2.2321155247899221E-2</v>
      </c>
      <c r="Y41" s="19">
        <f t="shared" ref="Y41" si="46">AVERAGE(Y31:Y40)</f>
        <v>2.189502511209155E-2</v>
      </c>
    </row>
    <row r="42" spans="1:25" x14ac:dyDescent="0.2">
      <c r="U42">
        <v>2.0906082073052661E-2</v>
      </c>
      <c r="V42" s="19">
        <f>V41*$U13/$U41</f>
        <v>2.1261635679379515E-2</v>
      </c>
      <c r="W42" s="19">
        <f t="shared" ref="W42:Y42" si="47">W41*$U13/$U41</f>
        <v>2.0419336017640333E-2</v>
      </c>
      <c r="X42" s="19">
        <f t="shared" si="47"/>
        <v>2.0135678272802708E-2</v>
      </c>
      <c r="Y42" s="19">
        <f t="shared" si="47"/>
        <v>1.9751270780373455E-2</v>
      </c>
    </row>
  </sheetData>
  <conditionalFormatting sqref="J3:N13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J17:N2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3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Voraporn Thirapatarapong</cp:lastModifiedBy>
  <dcterms:created xsi:type="dcterms:W3CDTF">2023-04-12T22:44:32Z</dcterms:created>
  <dcterms:modified xsi:type="dcterms:W3CDTF">2023-04-22T20:41:41Z</dcterms:modified>
</cp:coreProperties>
</file>