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L:\Job_UCBL_22nd_March_2020\IT\Budget\"/>
    </mc:Choice>
  </mc:AlternateContent>
  <xr:revisionPtr revIDLastSave="0" documentId="13_ncr:1_{283ED582-FDD5-44E5-ADB5-7C400D7841F9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18-Rest" sheetId="2" r:id="rId1"/>
    <sheet name="19" sheetId="1" r:id="rId2"/>
    <sheet name="20" sheetId="3" r:id="rId3"/>
    <sheet name="21" sheetId="4" r:id="rId4"/>
  </sheets>
  <externalReferences>
    <externalReference r:id="rId5"/>
  </externalReferences>
  <definedNames>
    <definedName name="__IntlFixup" hidden="1">TRUE</definedName>
    <definedName name="__IntlFixupTable" localSheetId="0" hidden="1">#REF!</definedName>
    <definedName name="__IntlFixupTable" localSheetId="1" hidden="1">#REF!</definedName>
    <definedName name="__IntlFixupTable" localSheetId="2" hidden="1">#REF!</definedName>
    <definedName name="__IntlFixupTable" localSheetId="3" hidden="1">#REF!</definedName>
    <definedName name="__IntlFixupTable" hidden="1">#REF!</definedName>
    <definedName name="_Order1" hidden="1">0</definedName>
    <definedName name="AA.Report.Files" localSheetId="0" hidden="1">#REF!</definedName>
    <definedName name="AA.Report.Files" localSheetId="1" hidden="1">#REF!</definedName>
    <definedName name="AA.Report.Files" localSheetId="2" hidden="1">#REF!</definedName>
    <definedName name="AA.Report.Files" localSheetId="3" hidden="1">#REF!</definedName>
    <definedName name="AA.Report.Files" hidden="1">#REF!</definedName>
    <definedName name="AA.Reports.Available" localSheetId="0" hidden="1">#REF!</definedName>
    <definedName name="AA.Reports.Available" localSheetId="1" hidden="1">#REF!</definedName>
    <definedName name="AA.Reports.Available" localSheetId="2" hidden="1">#REF!</definedName>
    <definedName name="AA.Reports.Available" localSheetId="3" hidden="1">#REF!</definedName>
    <definedName name="AA.Reports.Available" hidden="1">#REF!</definedName>
    <definedName name="ALD" localSheetId="0">#REF!</definedName>
    <definedName name="ALD" localSheetId="1">#REF!</definedName>
    <definedName name="ALD" localSheetId="2">#REF!</definedName>
    <definedName name="ALD" localSheetId="3">#REF!</definedName>
    <definedName name="ALD">#REF!</definedName>
    <definedName name="Data.Dump" localSheetId="0" hidden="1">OFFSET([0]!Data.Top.Left,1,0)</definedName>
    <definedName name="Data.Dump" localSheetId="1" hidden="1">OFFSET([0]!Data.Top.Left,1,0)</definedName>
    <definedName name="Data.Dump" localSheetId="2" hidden="1">OFFSET([0]!Data.Top.Left,1,0)</definedName>
    <definedName name="Data.Dump" localSheetId="3" hidden="1">OFFSET([0]!Data.Top.Left,1,0)</definedName>
    <definedName name="Data.Dump" hidden="1">OFFSET([0]!Data.Top.Left,1,0)</definedName>
    <definedName name="DATA_01" hidden="1">'[1]Sales Seasonality by Month'!$B$4</definedName>
    <definedName name="DATA_02" hidden="1">'[1]Sales Seasonality by Month'!$B$9</definedName>
    <definedName name="DATA_03" hidden="1">'[1]Sales Seasonality by Month'!$C$9:$C$20</definedName>
    <definedName name="DATA_04" hidden="1">'[1]Sales Seasonality by Month'!$F$9:$F$20</definedName>
    <definedName name="Database.File" localSheetId="0" hidden="1">#REF!</definedName>
    <definedName name="Database.File" localSheetId="1" hidden="1">#REF!</definedName>
    <definedName name="Database.File" localSheetId="2" hidden="1">#REF!</definedName>
    <definedName name="Database.File" localSheetId="3" hidden="1">#REF!</definedName>
    <definedName name="Database.File" hidden="1">#REF!</definedName>
    <definedName name="File.Type" localSheetId="0" hidden="1">#REF!</definedName>
    <definedName name="File.Type" localSheetId="1" hidden="1">#REF!</definedName>
    <definedName name="File.Type" localSheetId="2" hidden="1">#REF!</definedName>
    <definedName name="File.Type" localSheetId="3" hidden="1">#REF!</definedName>
    <definedName name="File.Type" hidden="1">#REF!</definedName>
    <definedName name="GradeList" localSheetId="0">#REF!</definedName>
    <definedName name="GradeList" localSheetId="2">#REF!</definedName>
    <definedName name="GradeList" localSheetId="3">#REF!</definedName>
    <definedName name="GradeList">#REF!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localSheetId="2" hidden="1">{"'Leverage'!$B$2:$M$418"}</definedName>
    <definedName name="HTML_Control" localSheetId="3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#N/A</definedName>
    <definedName name="Macro2">#N/A</definedName>
    <definedName name="OrderNums" localSheetId="0">#REF!</definedName>
    <definedName name="OrderNums" localSheetId="2">#REF!</definedName>
    <definedName name="OrderNums" localSheetId="3">#REF!</definedName>
    <definedName name="OrderNums">#REF!</definedName>
    <definedName name="OrdersC" localSheetId="0">#REF!</definedName>
    <definedName name="OrdersC" localSheetId="2">#REF!</definedName>
    <definedName name="OrdersC" localSheetId="3">#REF!</definedName>
    <definedName name="OrdersC">#REF!</definedName>
    <definedName name="OrdersE" localSheetId="0">#REF!</definedName>
    <definedName name="OrdersE" localSheetId="2">#REF!</definedName>
    <definedName name="OrdersE" localSheetId="3">#REF!</definedName>
    <definedName name="OrdersE">#REF!</definedName>
    <definedName name="OrdersW" localSheetId="0">#REF!</definedName>
    <definedName name="OrdersW" localSheetId="2">#REF!</definedName>
    <definedName name="OrdersW" localSheetId="3">#REF!</definedName>
    <definedName name="OrdersW">#REF!</definedName>
    <definedName name="Ownership" localSheetId="0" hidden="1">OFFSET([0]!Data.Top.Left,1,0)</definedName>
    <definedName name="Ownership" localSheetId="1" hidden="1">OFFSET([0]!Data.Top.Left,1,0)</definedName>
    <definedName name="Ownership" localSheetId="2" hidden="1">OFFSET([0]!Data.Top.Left,1,0)</definedName>
    <definedName name="Ownership" localSheetId="3" hidden="1">OFFSET([0]!Data.Top.Left,1,0)</definedName>
    <definedName name="Ownership" hidden="1">OFFSET([0]!Data.Top.Left,1,0)</definedName>
    <definedName name="ppt" localSheetId="0">#REF!</definedName>
    <definedName name="ppt" localSheetId="1">#REF!</definedName>
    <definedName name="ppt" localSheetId="2">#REF!</definedName>
    <definedName name="ppt" localSheetId="3">#REF!</definedName>
    <definedName name="ppt">#REF!</definedName>
    <definedName name="_xlnm.Print_Titles" localSheetId="0">'18-Rest'!$A:$A</definedName>
    <definedName name="_xlnm.Print_Titles" localSheetId="1">'19'!$A:$A</definedName>
    <definedName name="_xlnm.Print_Titles" localSheetId="2">'20'!$A:$A</definedName>
    <definedName name="_xlnm.Print_Titles" localSheetId="3">'21'!$A:$A</definedName>
    <definedName name="ProductCodes" localSheetId="0">#REF!</definedName>
    <definedName name="ProductCodes" localSheetId="2">#REF!</definedName>
    <definedName name="ProductCodes" localSheetId="3">#REF!</definedName>
    <definedName name="ProductCodes">#REF!</definedName>
    <definedName name="ProductList" localSheetId="0">#REF!</definedName>
    <definedName name="ProductList" localSheetId="2">#REF!</definedName>
    <definedName name="ProductList" localSheetId="3">#REF!</definedName>
    <definedName name="ProductList">#REF!</definedName>
    <definedName name="Show.Acct.Update.Warning" localSheetId="0" hidden="1">#REF!</definedName>
    <definedName name="Show.Acct.Update.Warning" localSheetId="1" hidden="1">#REF!</definedName>
    <definedName name="Show.Acct.Update.Warning" localSheetId="2" hidden="1">#REF!</definedName>
    <definedName name="Show.Acct.Update.Warning" localSheetId="3" hidden="1">#REF!</definedName>
    <definedName name="Show.Acct.Update.Warning" hidden="1">#REF!</definedName>
    <definedName name="Show.MDB.Update.Warning" localSheetId="0" hidden="1">#REF!</definedName>
    <definedName name="Show.MDB.Update.Warning" localSheetId="1" hidden="1">#REF!</definedName>
    <definedName name="Show.MDB.Update.Warning" localSheetId="2" hidden="1">#REF!</definedName>
    <definedName name="Show.MDB.Update.Warning" localSheetId="3" hidden="1">#REF!</definedName>
    <definedName name="Show.MDB.Update.Warning" hidden="1">#REF!</definedName>
    <definedName name="Start10" localSheetId="0">#REF!</definedName>
    <definedName name="Start10" localSheetId="2">#REF!</definedName>
    <definedName name="Start10" localSheetId="3">#REF!</definedName>
    <definedName name="Start10">#REF!</definedName>
    <definedName name="Start100" localSheetId="0">#REF!</definedName>
    <definedName name="Start100" localSheetId="2">#REF!</definedName>
    <definedName name="Start100" localSheetId="3">#REF!</definedName>
    <definedName name="Start100">#REF!</definedName>
    <definedName name="Start101" localSheetId="0">#REF!</definedName>
    <definedName name="Start101" localSheetId="2">#REF!</definedName>
    <definedName name="Start101" localSheetId="3">#REF!</definedName>
    <definedName name="Start101">#REF!</definedName>
    <definedName name="Start105" localSheetId="0">#REF!</definedName>
    <definedName name="Start105" localSheetId="2">#REF!</definedName>
    <definedName name="Start105" localSheetId="3">#REF!</definedName>
    <definedName name="Start105">#REF!</definedName>
    <definedName name="Start106" localSheetId="0">#REF!</definedName>
    <definedName name="Start106" localSheetId="2">#REF!</definedName>
    <definedName name="Start106" localSheetId="3">#REF!</definedName>
    <definedName name="Start106">#REF!</definedName>
    <definedName name="Start108" localSheetId="0">#REF!</definedName>
    <definedName name="Start108" localSheetId="2">#REF!</definedName>
    <definedName name="Start108" localSheetId="3">#REF!</definedName>
    <definedName name="Start108">#REF!</definedName>
    <definedName name="Start109" localSheetId="0">#REF!</definedName>
    <definedName name="Start109" localSheetId="2">#REF!</definedName>
    <definedName name="Start109" localSheetId="3">#REF!</definedName>
    <definedName name="Start109">#REF!</definedName>
    <definedName name="Start110" localSheetId="0">#REF!</definedName>
    <definedName name="Start110" localSheetId="2">#REF!</definedName>
    <definedName name="Start110" localSheetId="3">#REF!</definedName>
    <definedName name="Start110">#REF!</definedName>
    <definedName name="Start111" localSheetId="0">#REF!</definedName>
    <definedName name="Start111" localSheetId="2">#REF!</definedName>
    <definedName name="Start111" localSheetId="3">#REF!</definedName>
    <definedName name="Start111">#REF!</definedName>
    <definedName name="Start112" localSheetId="0">#REF!</definedName>
    <definedName name="Start112" localSheetId="2">#REF!</definedName>
    <definedName name="Start112" localSheetId="3">#REF!</definedName>
    <definedName name="Start112">#REF!</definedName>
    <definedName name="Start115" localSheetId="0">#REF!</definedName>
    <definedName name="Start115" localSheetId="2">#REF!</definedName>
    <definedName name="Start115" localSheetId="3">#REF!</definedName>
    <definedName name="Start115">#REF!</definedName>
    <definedName name="Start116" localSheetId="0">#REF!</definedName>
    <definedName name="Start116" localSheetId="2">#REF!</definedName>
    <definedName name="Start116" localSheetId="3">#REF!</definedName>
    <definedName name="Start116">#REF!</definedName>
    <definedName name="Start118" localSheetId="0">#REF!</definedName>
    <definedName name="Start118" localSheetId="2">#REF!</definedName>
    <definedName name="Start118" localSheetId="3">#REF!</definedName>
    <definedName name="Start118">#REF!</definedName>
    <definedName name="Start119" localSheetId="0">#REF!</definedName>
    <definedName name="Start119" localSheetId="2">#REF!</definedName>
    <definedName name="Start119" localSheetId="3">#REF!</definedName>
    <definedName name="Start119">#REF!</definedName>
    <definedName name="Start12" localSheetId="0">#REF!</definedName>
    <definedName name="Start12" localSheetId="2">#REF!</definedName>
    <definedName name="Start12" localSheetId="3">#REF!</definedName>
    <definedName name="Start12">#REF!</definedName>
    <definedName name="Start120" localSheetId="0">#REF!</definedName>
    <definedName name="Start120" localSheetId="2">#REF!</definedName>
    <definedName name="Start120" localSheetId="3">#REF!</definedName>
    <definedName name="Start120">#REF!</definedName>
    <definedName name="Start123" localSheetId="0">#REF!</definedName>
    <definedName name="Start123" localSheetId="2">#REF!</definedName>
    <definedName name="Start123" localSheetId="3">#REF!</definedName>
    <definedName name="Start123">#REF!</definedName>
    <definedName name="Start13" localSheetId="0">#REF!</definedName>
    <definedName name="Start13" localSheetId="2">#REF!</definedName>
    <definedName name="Start13" localSheetId="3">#REF!</definedName>
    <definedName name="Start13">#REF!</definedName>
    <definedName name="Start130" localSheetId="0">#REF!</definedName>
    <definedName name="Start130" localSheetId="2">#REF!</definedName>
    <definedName name="Start130" localSheetId="3">#REF!</definedName>
    <definedName name="Start130">#REF!</definedName>
    <definedName name="Start132" localSheetId="0">#REF!</definedName>
    <definedName name="Start132" localSheetId="2">#REF!</definedName>
    <definedName name="Start132" localSheetId="3">#REF!</definedName>
    <definedName name="Start132">#REF!</definedName>
    <definedName name="Start133" localSheetId="0">#REF!</definedName>
    <definedName name="Start133" localSheetId="2">#REF!</definedName>
    <definedName name="Start133" localSheetId="3">#REF!</definedName>
    <definedName name="Start133">#REF!</definedName>
    <definedName name="Start134" localSheetId="0">#REF!</definedName>
    <definedName name="Start134" localSheetId="2">#REF!</definedName>
    <definedName name="Start134" localSheetId="3">#REF!</definedName>
    <definedName name="Start134">#REF!</definedName>
    <definedName name="Start135" localSheetId="0">#REF!</definedName>
    <definedName name="Start135" localSheetId="2">#REF!</definedName>
    <definedName name="Start135" localSheetId="3">#REF!</definedName>
    <definedName name="Start135">#REF!</definedName>
    <definedName name="Start136" localSheetId="0">#REF!</definedName>
    <definedName name="Start136" localSheetId="2">#REF!</definedName>
    <definedName name="Start136" localSheetId="3">#REF!</definedName>
    <definedName name="Start136">#REF!</definedName>
    <definedName name="Start137" localSheetId="0">#REF!</definedName>
    <definedName name="Start137" localSheetId="2">#REF!</definedName>
    <definedName name="Start137" localSheetId="3">#REF!</definedName>
    <definedName name="Start137">#REF!</definedName>
    <definedName name="Start138" localSheetId="0">#REF!</definedName>
    <definedName name="Start138" localSheetId="2">#REF!</definedName>
    <definedName name="Start138" localSheetId="3">#REF!</definedName>
    <definedName name="Start138">#REF!</definedName>
    <definedName name="Start14" localSheetId="0">#REF!</definedName>
    <definedName name="Start14" localSheetId="2">#REF!</definedName>
    <definedName name="Start14" localSheetId="3">#REF!</definedName>
    <definedName name="Start14">#REF!</definedName>
    <definedName name="Start140" localSheetId="0">#REF!</definedName>
    <definedName name="Start140" localSheetId="2">#REF!</definedName>
    <definedName name="Start140" localSheetId="3">#REF!</definedName>
    <definedName name="Start140">#REF!</definedName>
    <definedName name="Start142" localSheetId="0">#REF!</definedName>
    <definedName name="Start142" localSheetId="2">#REF!</definedName>
    <definedName name="Start142" localSheetId="3">#REF!</definedName>
    <definedName name="Start142">#REF!</definedName>
    <definedName name="Start143" localSheetId="0">#REF!</definedName>
    <definedName name="Start143" localSheetId="2">#REF!</definedName>
    <definedName name="Start143" localSheetId="3">#REF!</definedName>
    <definedName name="Start143">#REF!</definedName>
    <definedName name="Start144" localSheetId="0">#REF!</definedName>
    <definedName name="Start144" localSheetId="2">#REF!</definedName>
    <definedName name="Start144" localSheetId="3">#REF!</definedName>
    <definedName name="Start144">#REF!</definedName>
    <definedName name="Start146" localSheetId="0">#REF!</definedName>
    <definedName name="Start146" localSheetId="2">#REF!</definedName>
    <definedName name="Start146" localSheetId="3">#REF!</definedName>
    <definedName name="Start146">#REF!</definedName>
    <definedName name="Start147" localSheetId="0">#REF!</definedName>
    <definedName name="Start147" localSheetId="2">#REF!</definedName>
    <definedName name="Start147" localSheetId="3">#REF!</definedName>
    <definedName name="Start147">#REF!</definedName>
    <definedName name="Start148" localSheetId="0">#REF!</definedName>
    <definedName name="Start148" localSheetId="2">#REF!</definedName>
    <definedName name="Start148" localSheetId="3">#REF!</definedName>
    <definedName name="Start148">#REF!</definedName>
    <definedName name="Start149" localSheetId="0">#REF!</definedName>
    <definedName name="Start149" localSheetId="2">#REF!</definedName>
    <definedName name="Start149" localSheetId="3">#REF!</definedName>
    <definedName name="Start149">#REF!</definedName>
    <definedName name="Start150" localSheetId="0">#REF!</definedName>
    <definedName name="Start150" localSheetId="2">#REF!</definedName>
    <definedName name="Start150" localSheetId="3">#REF!</definedName>
    <definedName name="Start150">#REF!</definedName>
    <definedName name="Start151" localSheetId="0">#REF!</definedName>
    <definedName name="Start151" localSheetId="2">#REF!</definedName>
    <definedName name="Start151" localSheetId="3">#REF!</definedName>
    <definedName name="Start151">#REF!</definedName>
    <definedName name="Start16" localSheetId="0">#REF!</definedName>
    <definedName name="Start16" localSheetId="2">#REF!</definedName>
    <definedName name="Start16" localSheetId="3">#REF!</definedName>
    <definedName name="Start16">#REF!</definedName>
    <definedName name="Start17" localSheetId="0">#REF!</definedName>
    <definedName name="Start17" localSheetId="2">#REF!</definedName>
    <definedName name="Start17" localSheetId="3">#REF!</definedName>
    <definedName name="Start17">#REF!</definedName>
    <definedName name="Start18" localSheetId="0">#REF!</definedName>
    <definedName name="Start18" localSheetId="2">#REF!</definedName>
    <definedName name="Start18" localSheetId="3">#REF!</definedName>
    <definedName name="Start18">#REF!</definedName>
    <definedName name="Start19" localSheetId="0">#REF!</definedName>
    <definedName name="Start19" localSheetId="2">#REF!</definedName>
    <definedName name="Start19" localSheetId="3">#REF!</definedName>
    <definedName name="Start19">#REF!</definedName>
    <definedName name="Start2" localSheetId="0">#REF!</definedName>
    <definedName name="Start2" localSheetId="2">#REF!</definedName>
    <definedName name="Start2" localSheetId="3">#REF!</definedName>
    <definedName name="Start2">#REF!</definedName>
    <definedName name="Start21" localSheetId="0">#REF!</definedName>
    <definedName name="Start21" localSheetId="2">#REF!</definedName>
    <definedName name="Start21" localSheetId="3">#REF!</definedName>
    <definedName name="Start21">#REF!</definedName>
    <definedName name="Start27" localSheetId="0">#REF!</definedName>
    <definedName name="Start27" localSheetId="2">#REF!</definedName>
    <definedName name="Start27" localSheetId="3">#REF!</definedName>
    <definedName name="Start27">#REF!</definedName>
    <definedName name="Start3" localSheetId="0">#REF!</definedName>
    <definedName name="Start3" localSheetId="2">#REF!</definedName>
    <definedName name="Start3" localSheetId="3">#REF!</definedName>
    <definedName name="Start3">#REF!</definedName>
    <definedName name="Start30" localSheetId="0">#REF!</definedName>
    <definedName name="Start30" localSheetId="2">#REF!</definedName>
    <definedName name="Start30" localSheetId="3">#REF!</definedName>
    <definedName name="Start30">#REF!</definedName>
    <definedName name="Start31" localSheetId="0">#REF!</definedName>
    <definedName name="Start31" localSheetId="2">#REF!</definedName>
    <definedName name="Start31" localSheetId="3">#REF!</definedName>
    <definedName name="Start31">#REF!</definedName>
    <definedName name="Start33" localSheetId="0">#REF!</definedName>
    <definedName name="Start33" localSheetId="2">#REF!</definedName>
    <definedName name="Start33" localSheetId="3">#REF!</definedName>
    <definedName name="Start33">#REF!</definedName>
    <definedName name="Start34" localSheetId="0">#REF!</definedName>
    <definedName name="Start34" localSheetId="2">#REF!</definedName>
    <definedName name="Start34" localSheetId="3">#REF!</definedName>
    <definedName name="Start34">#REF!</definedName>
    <definedName name="Start35" localSheetId="0">#REF!</definedName>
    <definedName name="Start35" localSheetId="2">#REF!</definedName>
    <definedName name="Start35" localSheetId="3">#REF!</definedName>
    <definedName name="Start35">#REF!</definedName>
    <definedName name="Start36" localSheetId="0">#REF!</definedName>
    <definedName name="Start36" localSheetId="2">#REF!</definedName>
    <definedName name="Start36" localSheetId="3">#REF!</definedName>
    <definedName name="Start36">#REF!</definedName>
    <definedName name="Start38" localSheetId="0">#REF!</definedName>
    <definedName name="Start38" localSheetId="2">#REF!</definedName>
    <definedName name="Start38" localSheetId="3">#REF!</definedName>
    <definedName name="Start38">#REF!</definedName>
    <definedName name="Start40" localSheetId="0">#REF!</definedName>
    <definedName name="Start40" localSheetId="2">#REF!</definedName>
    <definedName name="Start40" localSheetId="3">#REF!</definedName>
    <definedName name="Start40">#REF!</definedName>
    <definedName name="Start42" localSheetId="0">#REF!</definedName>
    <definedName name="Start42" localSheetId="2">#REF!</definedName>
    <definedName name="Start42" localSheetId="3">#REF!</definedName>
    <definedName name="Start42">#REF!</definedName>
    <definedName name="Start43" localSheetId="0">#REF!</definedName>
    <definedName name="Start43" localSheetId="2">#REF!</definedName>
    <definedName name="Start43" localSheetId="3">#REF!</definedName>
    <definedName name="Start43">#REF!</definedName>
    <definedName name="Start44" localSheetId="0">#REF!</definedName>
    <definedName name="Start44" localSheetId="2">#REF!</definedName>
    <definedName name="Start44" localSheetId="3">#REF!</definedName>
    <definedName name="Start44">#REF!</definedName>
    <definedName name="Start45" localSheetId="0">#REF!</definedName>
    <definedName name="Start45" localSheetId="2">#REF!</definedName>
    <definedName name="Start45" localSheetId="3">#REF!</definedName>
    <definedName name="Start45">#REF!</definedName>
    <definedName name="Start47" localSheetId="0">#REF!</definedName>
    <definedName name="Start47" localSheetId="2">#REF!</definedName>
    <definedName name="Start47" localSheetId="3">#REF!</definedName>
    <definedName name="Start47">#REF!</definedName>
    <definedName name="Start5" localSheetId="0">#REF!</definedName>
    <definedName name="Start5" localSheetId="2">#REF!</definedName>
    <definedName name="Start5" localSheetId="3">#REF!</definedName>
    <definedName name="Start5">#REF!</definedName>
    <definedName name="Start52" localSheetId="0">#REF!</definedName>
    <definedName name="Start52" localSheetId="2">#REF!</definedName>
    <definedName name="Start52" localSheetId="3">#REF!</definedName>
    <definedName name="Start52">#REF!</definedName>
    <definedName name="Start53" localSheetId="0">#REF!</definedName>
    <definedName name="Start53" localSheetId="2">#REF!</definedName>
    <definedName name="Start53" localSheetId="3">#REF!</definedName>
    <definedName name="Start53">#REF!</definedName>
    <definedName name="Start55" localSheetId="0">#REF!</definedName>
    <definedName name="Start55" localSheetId="2">#REF!</definedName>
    <definedName name="Start55" localSheetId="3">#REF!</definedName>
    <definedName name="Start55">#REF!</definedName>
    <definedName name="Start56" localSheetId="0">#REF!</definedName>
    <definedName name="Start56" localSheetId="2">#REF!</definedName>
    <definedName name="Start56" localSheetId="3">#REF!</definedName>
    <definedName name="Start56">#REF!</definedName>
    <definedName name="Start58" localSheetId="0">#REF!</definedName>
    <definedName name="Start58" localSheetId="2">#REF!</definedName>
    <definedName name="Start58" localSheetId="3">#REF!</definedName>
    <definedName name="Start58">#REF!</definedName>
    <definedName name="Start59" localSheetId="0">#REF!</definedName>
    <definedName name="Start59" localSheetId="2">#REF!</definedName>
    <definedName name="Start59" localSheetId="3">#REF!</definedName>
    <definedName name="Start59">#REF!</definedName>
    <definedName name="Start6" localSheetId="0">#REF!</definedName>
    <definedName name="Start6" localSheetId="2">#REF!</definedName>
    <definedName name="Start6" localSheetId="3">#REF!</definedName>
    <definedName name="Start6">#REF!</definedName>
    <definedName name="Start60" localSheetId="0">#REF!</definedName>
    <definedName name="Start60" localSheetId="2">#REF!</definedName>
    <definedName name="Start60" localSheetId="3">#REF!</definedName>
    <definedName name="Start60">#REF!</definedName>
    <definedName name="Start61" localSheetId="0">#REF!</definedName>
    <definedName name="Start61" localSheetId="2">#REF!</definedName>
    <definedName name="Start61" localSheetId="3">#REF!</definedName>
    <definedName name="Start61">#REF!</definedName>
    <definedName name="Start66" localSheetId="0">#REF!</definedName>
    <definedName name="Start66" localSheetId="2">#REF!</definedName>
    <definedName name="Start66" localSheetId="3">#REF!</definedName>
    <definedName name="Start66">#REF!</definedName>
    <definedName name="Start67" localSheetId="0">#REF!</definedName>
    <definedName name="Start67" localSheetId="2">#REF!</definedName>
    <definedName name="Start67" localSheetId="3">#REF!</definedName>
    <definedName name="Start67">#REF!</definedName>
    <definedName name="Start68" localSheetId="0">#REF!</definedName>
    <definedName name="Start68" localSheetId="2">#REF!</definedName>
    <definedName name="Start68" localSheetId="3">#REF!</definedName>
    <definedName name="Start68">#REF!</definedName>
    <definedName name="Start69" localSheetId="0">#REF!</definedName>
    <definedName name="Start69" localSheetId="2">#REF!</definedName>
    <definedName name="Start69" localSheetId="3">#REF!</definedName>
    <definedName name="Start69">#REF!</definedName>
    <definedName name="Start70" localSheetId="0">#REF!</definedName>
    <definedName name="Start70" localSheetId="2">#REF!</definedName>
    <definedName name="Start70" localSheetId="3">#REF!</definedName>
    <definedName name="Start70">#REF!</definedName>
    <definedName name="Start71" localSheetId="0">#REF!</definedName>
    <definedName name="Start71" localSheetId="2">#REF!</definedName>
    <definedName name="Start71" localSheetId="3">#REF!</definedName>
    <definedName name="Start71">#REF!</definedName>
    <definedName name="Start72" localSheetId="0">#REF!</definedName>
    <definedName name="Start72" localSheetId="2">#REF!</definedName>
    <definedName name="Start72" localSheetId="3">#REF!</definedName>
    <definedName name="Start72">#REF!</definedName>
    <definedName name="Start75" localSheetId="0">#REF!</definedName>
    <definedName name="Start75" localSheetId="2">#REF!</definedName>
    <definedName name="Start75" localSheetId="3">#REF!</definedName>
    <definedName name="Start75">#REF!</definedName>
    <definedName name="Start79" localSheetId="0">#REF!</definedName>
    <definedName name="Start79" localSheetId="2">#REF!</definedName>
    <definedName name="Start79" localSheetId="3">#REF!</definedName>
    <definedName name="Start79">#REF!</definedName>
    <definedName name="Start81" localSheetId="0">#REF!</definedName>
    <definedName name="Start81" localSheetId="2">#REF!</definedName>
    <definedName name="Start81" localSheetId="3">#REF!</definedName>
    <definedName name="Start81">#REF!</definedName>
    <definedName name="Start82" localSheetId="0">#REF!</definedName>
    <definedName name="Start82" localSheetId="2">#REF!</definedName>
    <definedName name="Start82" localSheetId="3">#REF!</definedName>
    <definedName name="Start82">#REF!</definedName>
    <definedName name="Start84" localSheetId="0">#REF!</definedName>
    <definedName name="Start84" localSheetId="2">#REF!</definedName>
    <definedName name="Start84" localSheetId="3">#REF!</definedName>
    <definedName name="Start84">#REF!</definedName>
    <definedName name="Start85" localSheetId="0">#REF!</definedName>
    <definedName name="Start85" localSheetId="2">#REF!</definedName>
    <definedName name="Start85" localSheetId="3">#REF!</definedName>
    <definedName name="Start85">#REF!</definedName>
    <definedName name="Start86" localSheetId="0">#REF!</definedName>
    <definedName name="Start86" localSheetId="2">#REF!</definedName>
    <definedName name="Start86" localSheetId="3">#REF!</definedName>
    <definedName name="Start86">#REF!</definedName>
    <definedName name="Start87" localSheetId="0">#REF!</definedName>
    <definedName name="Start87" localSheetId="2">#REF!</definedName>
    <definedName name="Start87" localSheetId="3">#REF!</definedName>
    <definedName name="Start87">#REF!</definedName>
    <definedName name="Start88" localSheetId="0">#REF!</definedName>
    <definedName name="Start88" localSheetId="2">#REF!</definedName>
    <definedName name="Start88" localSheetId="3">#REF!</definedName>
    <definedName name="Start88">#REF!</definedName>
    <definedName name="Start89" localSheetId="0">#REF!</definedName>
    <definedName name="Start89" localSheetId="2">#REF!</definedName>
    <definedName name="Start89" localSheetId="3">#REF!</definedName>
    <definedName name="Start89">#REF!</definedName>
    <definedName name="Start94" localSheetId="0">#REF!</definedName>
    <definedName name="Start94" localSheetId="2">#REF!</definedName>
    <definedName name="Start94" localSheetId="3">#REF!</definedName>
    <definedName name="Start94">#REF!</definedName>
    <definedName name="Start96" localSheetId="0">#REF!</definedName>
    <definedName name="Start96" localSheetId="2">#REF!</definedName>
    <definedName name="Start96" localSheetId="3">#REF!</definedName>
    <definedName name="Start96">#REF!</definedName>
    <definedName name="Start97" localSheetId="0">#REF!</definedName>
    <definedName name="Start97" localSheetId="2">#REF!</definedName>
    <definedName name="Start97" localSheetId="3">#REF!</definedName>
    <definedName name="Start97">#REF!</definedName>
    <definedName name="Start98" localSheetId="0">#REF!</definedName>
    <definedName name="Start98" localSheetId="2">#REF!</definedName>
    <definedName name="Start98" localSheetId="3">#REF!</definedName>
    <definedName name="Start98">#REF!</definedName>
    <definedName name="Start99" localSheetId="0">#REF!</definedName>
    <definedName name="Start99" localSheetId="2">#REF!</definedName>
    <definedName name="Start99" localSheetId="3">#REF!</definedName>
    <definedName name="Start99">#REF!</definedName>
    <definedName name="totaldec12" localSheetId="0">#REF!</definedName>
    <definedName name="totaldec12" localSheetId="1">#REF!</definedName>
    <definedName name="totaldec12" localSheetId="2">#REF!</definedName>
    <definedName name="totaldec12" localSheetId="3">#REF!</definedName>
    <definedName name="totaldec12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3" l="1"/>
  <c r="H48" i="3"/>
  <c r="G43" i="3"/>
  <c r="H43" i="3" s="1"/>
  <c r="G42" i="3"/>
  <c r="H42" i="3" s="1"/>
  <c r="G41" i="3"/>
  <c r="H41" i="3" s="1"/>
  <c r="G40" i="3"/>
  <c r="H40" i="3" s="1"/>
  <c r="F39" i="3"/>
  <c r="G39" i="3" s="1"/>
  <c r="H39" i="3" s="1"/>
  <c r="G33" i="3" l="1"/>
  <c r="H33" i="3" s="1"/>
  <c r="G31" i="3"/>
  <c r="H31" i="3" s="1"/>
  <c r="G32" i="3"/>
  <c r="H32" i="3" s="1"/>
  <c r="G51" i="3"/>
  <c r="H51" i="3" s="1"/>
  <c r="G50" i="3"/>
  <c r="H50" i="3" s="1"/>
  <c r="G79" i="3"/>
  <c r="G80" i="3"/>
  <c r="G81" i="3"/>
  <c r="G82" i="3"/>
  <c r="G83" i="3"/>
  <c r="G84" i="3"/>
  <c r="G85" i="3"/>
  <c r="G86" i="3"/>
  <c r="G87" i="3"/>
  <c r="G88" i="3"/>
  <c r="G89" i="3"/>
  <c r="G78" i="3"/>
  <c r="G37" i="3" l="1"/>
  <c r="H37" i="3" s="1"/>
  <c r="I37" i="3" l="1"/>
  <c r="J37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55" i="3"/>
  <c r="G44" i="3"/>
  <c r="H44" i="3" s="1"/>
  <c r="G45" i="3"/>
  <c r="H45" i="3" s="1"/>
  <c r="G46" i="3"/>
  <c r="H46" i="3" s="1"/>
  <c r="G47" i="3"/>
  <c r="H47" i="3" s="1"/>
  <c r="G49" i="3"/>
  <c r="H49" i="3" s="1"/>
  <c r="G52" i="3"/>
  <c r="H52" i="3" s="1"/>
  <c r="G53" i="3"/>
  <c r="H53" i="3" s="1"/>
  <c r="G38" i="3"/>
  <c r="H38" i="3" s="1"/>
  <c r="G14" i="3"/>
  <c r="G15" i="3"/>
  <c r="G16" i="3"/>
  <c r="H16" i="3" s="1"/>
  <c r="G17" i="3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4" i="3"/>
  <c r="H34" i="3" s="1"/>
  <c r="G35" i="3"/>
  <c r="H35" i="3" s="1"/>
  <c r="G13" i="3"/>
  <c r="F38" i="3"/>
  <c r="F34" i="3"/>
  <c r="F30" i="3"/>
  <c r="F27" i="3"/>
  <c r="G90" i="3" l="1"/>
  <c r="K37" i="3"/>
  <c r="M37" i="3"/>
  <c r="L37" i="3"/>
  <c r="H71" i="3"/>
  <c r="O37" i="3" l="1"/>
  <c r="N37" i="3"/>
  <c r="P37" i="3"/>
  <c r="G28" i="4"/>
  <c r="Q37" i="3" l="1"/>
  <c r="R37" i="3"/>
  <c r="S37" i="3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35" i="4"/>
  <c r="G36" i="4"/>
  <c r="G37" i="4"/>
  <c r="G38" i="4"/>
  <c r="G39" i="4"/>
  <c r="G40" i="4"/>
  <c r="G41" i="4"/>
  <c r="G42" i="4"/>
  <c r="G34" i="4"/>
  <c r="G26" i="4"/>
  <c r="G27" i="4"/>
  <c r="G29" i="4"/>
  <c r="G30" i="4"/>
  <c r="G31" i="4"/>
  <c r="G14" i="4"/>
  <c r="G15" i="4"/>
  <c r="G16" i="4"/>
  <c r="G17" i="4"/>
  <c r="G18" i="4"/>
  <c r="G19" i="4"/>
  <c r="G20" i="4"/>
  <c r="G21" i="4"/>
  <c r="G22" i="4"/>
  <c r="G23" i="4"/>
  <c r="G24" i="4"/>
  <c r="G25" i="4"/>
  <c r="G13" i="4"/>
  <c r="U89" i="1" l="1"/>
  <c r="T89" i="1"/>
  <c r="J85" i="1"/>
  <c r="H81" i="1"/>
  <c r="V61" i="4" l="1"/>
  <c r="U61" i="4"/>
  <c r="S61" i="4"/>
  <c r="R61" i="4"/>
  <c r="Q61" i="4"/>
  <c r="P61" i="4"/>
  <c r="O61" i="4"/>
  <c r="K57" i="4"/>
  <c r="I53" i="4"/>
  <c r="H39" i="4"/>
  <c r="J38" i="4"/>
  <c r="H38" i="4"/>
  <c r="K36" i="4"/>
  <c r="K35" i="4"/>
  <c r="K34" i="4"/>
  <c r="K33" i="4"/>
  <c r="N31" i="4"/>
  <c r="N61" i="4" s="1"/>
  <c r="I27" i="4"/>
  <c r="I61" i="4" s="1"/>
  <c r="J26" i="4"/>
  <c r="J25" i="4"/>
  <c r="H23" i="4"/>
  <c r="L22" i="4"/>
  <c r="L21" i="4"/>
  <c r="L20" i="4"/>
  <c r="M19" i="4"/>
  <c r="M18" i="4"/>
  <c r="K17" i="4"/>
  <c r="K16" i="4"/>
  <c r="H13" i="4"/>
  <c r="T12" i="4"/>
  <c r="T61" i="4" s="1"/>
  <c r="I11" i="4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J61" i="4" l="1"/>
  <c r="H61" i="4"/>
  <c r="K61" i="4"/>
  <c r="L61" i="4"/>
  <c r="M61" i="4"/>
  <c r="I11" i="3"/>
  <c r="V90" i="3" l="1"/>
  <c r="U90" i="3"/>
  <c r="S90" i="3"/>
  <c r="R90" i="3"/>
  <c r="Q90" i="3"/>
  <c r="P90" i="3"/>
  <c r="O90" i="3"/>
  <c r="K86" i="3"/>
  <c r="I82" i="3"/>
  <c r="K67" i="3"/>
  <c r="T67" i="3" s="1"/>
  <c r="T66" i="3"/>
  <c r="M65" i="3"/>
  <c r="M64" i="3"/>
  <c r="M62" i="3"/>
  <c r="L60" i="3"/>
  <c r="L59" i="3"/>
  <c r="L58" i="3"/>
  <c r="M56" i="3"/>
  <c r="K52" i="3"/>
  <c r="K44" i="3"/>
  <c r="K38" i="3"/>
  <c r="H17" i="3"/>
  <c r="H15" i="3"/>
  <c r="H14" i="3"/>
  <c r="H90" i="3" s="1"/>
  <c r="H13" i="3"/>
  <c r="T12" i="3"/>
  <c r="J11" i="3"/>
  <c r="K11" i="3" s="1"/>
  <c r="L11" i="3" s="1"/>
  <c r="M11" i="3" s="1"/>
  <c r="N11" i="3" s="1"/>
  <c r="O11" i="3" s="1"/>
  <c r="P11" i="3" s="1"/>
  <c r="Q11" i="3" s="1"/>
  <c r="R11" i="3" s="1"/>
  <c r="S11" i="3" s="1"/>
  <c r="U56" i="2"/>
  <c r="T56" i="2"/>
  <c r="R56" i="2"/>
  <c r="Q56" i="2"/>
  <c r="P56" i="2"/>
  <c r="O56" i="2"/>
  <c r="N56" i="2"/>
  <c r="J52" i="2"/>
  <c r="H48" i="2"/>
  <c r="M43" i="2"/>
  <c r="M56" i="2" s="1"/>
  <c r="L42" i="2"/>
  <c r="L41" i="2"/>
  <c r="K37" i="2"/>
  <c r="K36" i="2"/>
  <c r="K35" i="2"/>
  <c r="L33" i="2"/>
  <c r="G30" i="2"/>
  <c r="I29" i="2"/>
  <c r="I56" i="2" s="1"/>
  <c r="G29" i="2"/>
  <c r="J28" i="2"/>
  <c r="H56" i="2"/>
  <c r="L14" i="2"/>
  <c r="S12" i="2"/>
  <c r="H11" i="2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I90" i="3" l="1"/>
  <c r="J90" i="3"/>
  <c r="M90" i="3"/>
  <c r="L90" i="3"/>
  <c r="T90" i="3"/>
  <c r="K90" i="3"/>
  <c r="N90" i="3"/>
  <c r="K56" i="2"/>
  <c r="G56" i="2"/>
  <c r="J56" i="2"/>
  <c r="S43" i="2"/>
  <c r="S56" i="2" s="1"/>
  <c r="L56" i="2"/>
  <c r="G52" i="1"/>
  <c r="J49" i="1" l="1"/>
  <c r="J19" i="1" l="1"/>
  <c r="J20" i="1" l="1"/>
  <c r="J18" i="1"/>
  <c r="L36" i="1" l="1"/>
  <c r="G30" i="1" l="1"/>
  <c r="K29" i="1" l="1"/>
  <c r="J47" i="1" l="1"/>
  <c r="J46" i="1"/>
  <c r="L23" i="1" l="1"/>
  <c r="L22" i="1"/>
  <c r="I33" i="1" l="1"/>
  <c r="J48" i="1" l="1"/>
  <c r="K28" i="1" l="1"/>
  <c r="I51" i="1" l="1"/>
  <c r="G51" i="1"/>
  <c r="I32" i="1"/>
  <c r="G13" i="1"/>
  <c r="G89" i="1" l="1"/>
  <c r="S12" i="1"/>
  <c r="S89" i="1" s="1"/>
  <c r="H11" i="1"/>
  <c r="I11" i="1" l="1"/>
  <c r="H89" i="1"/>
  <c r="J11" i="1" l="1"/>
  <c r="I89" i="1"/>
  <c r="K11" i="1" l="1"/>
  <c r="J89" i="1"/>
  <c r="L11" i="1" l="1"/>
  <c r="K89" i="1"/>
  <c r="M11" i="1" l="1"/>
  <c r="L89" i="1"/>
  <c r="N11" i="1" l="1"/>
  <c r="M89" i="1"/>
  <c r="O11" i="1" l="1"/>
  <c r="N89" i="1"/>
  <c r="P11" i="1" l="1"/>
  <c r="O89" i="1"/>
  <c r="Q11" i="1" l="1"/>
  <c r="P89" i="1"/>
  <c r="R11" i="1" l="1"/>
  <c r="R89" i="1" s="1"/>
  <c r="Q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Shuvro</author>
  </authors>
  <commentList>
    <comment ref="H3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Shuvro:</t>
        </r>
        <r>
          <rPr>
            <sz val="9"/>
            <color indexed="81"/>
            <rFont val="Tahoma"/>
            <family val="2"/>
          </rPr>
          <t xml:space="preserve">
Dependency: Floor UPS</t>
        </r>
      </text>
    </comment>
  </commentList>
</comments>
</file>

<file path=xl/sharedStrings.xml><?xml version="1.0" encoding="utf-8"?>
<sst xmlns="http://schemas.openxmlformats.org/spreadsheetml/2006/main" count="857" uniqueCount="314">
  <si>
    <t>For preparing Capital Expenditure Plan Form-6A should be used at all levels and for all types of capital expenditure. This form is self-explanatory and separate sheets may be attached for brief explanation on any items or projects.</t>
  </si>
  <si>
    <t xml:space="preserve">Specimen of the Form-6A: </t>
  </si>
  <si>
    <t>Link3 Technologies Limited</t>
  </si>
  <si>
    <t>CAPITAL EXPENDITURE BUDGET</t>
  </si>
  <si>
    <t xml:space="preserve">Business: </t>
  </si>
  <si>
    <t>Location/Region:</t>
  </si>
  <si>
    <t xml:space="preserve">Currency: Taka </t>
  </si>
  <si>
    <t>FORM-6A</t>
  </si>
  <si>
    <t>Location</t>
  </si>
  <si>
    <t>Product Description</t>
  </si>
  <si>
    <t>Brand / Model</t>
  </si>
  <si>
    <t>Category**</t>
  </si>
  <si>
    <t>Total Qty</t>
  </si>
  <si>
    <t>Unit Rate</t>
  </si>
  <si>
    <t>Budgeted (Year - 1)</t>
  </si>
  <si>
    <t>Qtr -1</t>
  </si>
  <si>
    <t>Qtr -2</t>
  </si>
  <si>
    <t>Qtr -3</t>
  </si>
  <si>
    <t>Qtr -4</t>
  </si>
  <si>
    <t>Total</t>
  </si>
  <si>
    <t>Year - 2</t>
  </si>
  <si>
    <t>Year - 3</t>
  </si>
  <si>
    <t>Technical Equipments:</t>
  </si>
  <si>
    <r>
      <t xml:space="preserve">B.  </t>
    </r>
    <r>
      <rPr>
        <b/>
        <sz val="11"/>
        <color rgb="FF242536"/>
        <rFont val="Tahoma"/>
        <family val="2"/>
      </rPr>
      <t>Cost Efficiency</t>
    </r>
  </si>
  <si>
    <r>
      <t xml:space="preserve">C. </t>
    </r>
    <r>
      <rPr>
        <b/>
        <sz val="11"/>
        <color rgb="FF242536"/>
        <rFont val="Tahoma"/>
        <family val="2"/>
      </rPr>
      <t>Replacement – Upgrading</t>
    </r>
  </si>
  <si>
    <r>
      <t xml:space="preserve">D. </t>
    </r>
    <r>
      <rPr>
        <b/>
        <sz val="11"/>
        <color rgb="FF242536"/>
        <rFont val="Tahoma"/>
        <family val="2"/>
      </rPr>
      <t>Replacement – like for like</t>
    </r>
  </si>
  <si>
    <r>
      <t xml:space="preserve">E.  </t>
    </r>
    <r>
      <rPr>
        <b/>
        <sz val="11"/>
        <color rgb="FF242536"/>
        <rFont val="Tahoma"/>
        <family val="2"/>
      </rPr>
      <t>SHEQ (Safety, Health, Environment and Quality)</t>
    </r>
  </si>
  <si>
    <t>Note: Please use separate sheet for brief commentaries on any item (if necessary). Brand and Model to be mentioned where necessary.</t>
  </si>
  <si>
    <t>Note: If required please insert row and column.</t>
  </si>
  <si>
    <t>DELL</t>
  </si>
  <si>
    <t>Server</t>
  </si>
  <si>
    <t>Seagate</t>
  </si>
  <si>
    <t>Router</t>
  </si>
  <si>
    <t>Firewall - PaloAlto PA-3020 (PA-3020 Appliance, Threat prevention subscription, PA-3020, PANDB URL filtering subscription, PA-3020, WildFire subscription, PA-3020, Partner enabled premium support 3 year prepaid, PA-3020)</t>
  </si>
  <si>
    <t>PaloAlto</t>
  </si>
  <si>
    <t>Firewall</t>
  </si>
  <si>
    <t>Switch</t>
  </si>
  <si>
    <t>APC</t>
  </si>
  <si>
    <t xml:space="preserve">TRIPP LITE P005-003 Heavy Duty Power Extension Cord 15A 14AWG C14 to C13, 3-Feet </t>
  </si>
  <si>
    <t>Power Cord</t>
  </si>
  <si>
    <t>Cable</t>
  </si>
  <si>
    <t>Technical Equipments: Software</t>
  </si>
  <si>
    <t>1 Year</t>
  </si>
  <si>
    <t>CIO-Index Recurring Membership</t>
  </si>
  <si>
    <t>CIO-Index</t>
  </si>
  <si>
    <t>Software</t>
  </si>
  <si>
    <t>Microsoft</t>
  </si>
  <si>
    <t>Windows 10 Professional x64 (Get Genuine Upgrade - Compliance Upgrade) (VLSC Single Key- Open, No Level Get Genuine SKU)</t>
  </si>
  <si>
    <t>Server AMC - Vendor SLA - 3 Years Recurring</t>
  </si>
  <si>
    <t>DELL Server Vendor (ISL)</t>
  </si>
  <si>
    <t>ISL</t>
  </si>
  <si>
    <t>AMC</t>
  </si>
  <si>
    <t>Printer &amp; Photocopier AMC</t>
  </si>
  <si>
    <t>FLORA</t>
  </si>
  <si>
    <t>Synology Storage SLA</t>
  </si>
  <si>
    <t>Corporate Projukti</t>
  </si>
  <si>
    <t>Cisco C3560 Switch</t>
  </si>
  <si>
    <t>Cisco</t>
  </si>
  <si>
    <t>UPS</t>
  </si>
  <si>
    <t>Perpetual</t>
  </si>
  <si>
    <t>Hard Disk</t>
  </si>
  <si>
    <t>DELL/HP</t>
  </si>
  <si>
    <t>Workstation</t>
  </si>
  <si>
    <t>Cisco 4431 Integrated Service Router</t>
  </si>
  <si>
    <t>AuditScripts</t>
  </si>
  <si>
    <t>Infrastructure Audit Documentation</t>
  </si>
  <si>
    <t>3 Years</t>
  </si>
  <si>
    <t>Cisco SG350XG-24F 24-Port 10G SFP+ Stackable Managed Switch</t>
  </si>
  <si>
    <t>1 year</t>
  </si>
  <si>
    <t>APC Smart-UPS Rack Type 6000VA 230V</t>
  </si>
  <si>
    <t>AuditScripts Security Policy &amp; Audit Toolkit (Single Organization License)</t>
  </si>
  <si>
    <t>Emulex</t>
  </si>
  <si>
    <t>Network Card</t>
  </si>
  <si>
    <t>Dymo</t>
  </si>
  <si>
    <t>Label Printer</t>
  </si>
  <si>
    <t>Pre-Assessment</t>
  </si>
  <si>
    <t>Actual Audit</t>
  </si>
  <si>
    <t>Audit</t>
  </si>
  <si>
    <t>3 Years Recurring</t>
  </si>
  <si>
    <t>Seagate/DELL</t>
  </si>
  <si>
    <t>600 GB x 12 15K RPM SAS 12Gbps 2.5in Hot-plug Hard Drive for R730XD</t>
  </si>
  <si>
    <t>Dymo LabelWriter 450 Turbo Label Printer (SKU: 1752265) for Asset Label Printing</t>
  </si>
  <si>
    <t>Asset Label</t>
  </si>
  <si>
    <t>DELL Laptop XPS 15 (i7-8750H, 16GB, 512GB SSD, NVIDIA GeForce GTX 1060 Max-Q)</t>
  </si>
  <si>
    <t>8TB Enterprise NAS SATA</t>
  </si>
  <si>
    <t>ADVISERA</t>
  </si>
  <si>
    <t>ISO 20000 Document</t>
  </si>
  <si>
    <t>ITIL® and ISO 20000 Premium Documentation Toolkit (Information Security Management)</t>
  </si>
  <si>
    <t>DYMO LW Durable Labels for LabelWriter Label Printers, White Poly, 1” x 3-1/2”, Roll of 100 (1976200)</t>
  </si>
  <si>
    <t>DYMO LW Durable 2-1/4" x 1-1/4" White Poly, 800 labels
SKU: 1933084</t>
  </si>
  <si>
    <t>Apple</t>
  </si>
  <si>
    <t>Laptop</t>
  </si>
  <si>
    <t>MacBook, i7, 3.6GHz, 8GB, 512GB, 12inch</t>
  </si>
  <si>
    <t>Handheld Bar Code Reader</t>
  </si>
  <si>
    <t>Any</t>
  </si>
  <si>
    <t>Intel</t>
  </si>
  <si>
    <t>PCIe Riser Card</t>
  </si>
  <si>
    <t>Intel X710 Dual Port 10Gb, SFP+, Converged Network Adapter, with SR Optics for R730 (SKU: [407-BBVK][407-BBVK][540-BBHP] / X710SF)</t>
  </si>
  <si>
    <t>PCIe Riser for R730 (Risers with up to 1 FH, x8 PCIe Slots + 2 FH, x16 PCIe Slots) ([330-BBCO][330-BBCP][374-BBHS] / RSR12 )</t>
  </si>
  <si>
    <t xml:space="preserve">Intel X710 Dual Port 10Gb Direct Attach, SFP+, Converged Network Adapter for R730xd ([540-BBHP] / X710DA ) </t>
  </si>
  <si>
    <t>PCIe Riser for R730xd (Risers with up to 1, x8 PCIe Slots + 2, x16 PCIe Slots) ([330-BBCO][374-BBHT] / RSR12 )</t>
  </si>
  <si>
    <t>Card Printer</t>
  </si>
  <si>
    <t>System Center 2016 Software Assurance</t>
  </si>
  <si>
    <t>Microsoft OMS (Complete SDN Management)</t>
  </si>
  <si>
    <t>Network Equipment: Router/Switch/Firewall</t>
  </si>
  <si>
    <t>Technical Equipments: Projects</t>
  </si>
  <si>
    <t>Replace all Cat 6 Cables with Cat 7A</t>
  </si>
  <si>
    <t>Panduit</t>
  </si>
  <si>
    <t>Replace all Cat 6 FacePlates with Cat 7A FacePlates</t>
  </si>
  <si>
    <t>FacePlate</t>
  </si>
  <si>
    <t>Wireless Automation (Device Autoenrollment)</t>
  </si>
  <si>
    <t>Wireless AP</t>
  </si>
  <si>
    <t>Wireless Controller</t>
  </si>
  <si>
    <t>Cisco Enterprise Management 3.x, 
Prime Infrastructure 3.x</t>
  </si>
  <si>
    <t>Replace Server Room Patch Panel with Cat 7A Patch Panel</t>
  </si>
  <si>
    <t>Replace FacePlate Modular Gang</t>
  </si>
  <si>
    <t>Audit Farm</t>
  </si>
  <si>
    <t>Emulex LPe32000-M2 Gen-6 32GFC, 2*10G SFP+ PCIe Server I/O HBA Card (Synology 2416rp+)</t>
  </si>
  <si>
    <t>Seagate 12 TB IronWolf 3.5 Inch 7200 RPM Internal Hard Drive (256 MB Cache, 180 TB/Year Workload Rate, Up to 210 MB/s) (External VM Backup)</t>
  </si>
  <si>
    <t>Branded Desktop with 24" Monitor (i7-8th Gen, 32GB, 2TB) (External VM Backup)</t>
  </si>
  <si>
    <t>APC Temperature &amp; Humidity Sensor for the APC PDU</t>
  </si>
  <si>
    <t>Sensor</t>
  </si>
  <si>
    <t>ISO 27001 Certification</t>
  </si>
  <si>
    <t>Project-01: Cable Layout for all the Desks</t>
  </si>
  <si>
    <t xml:space="preserve">Project-02: Nasir </t>
  </si>
  <si>
    <t>HP</t>
  </si>
  <si>
    <t>Desktop</t>
  </si>
  <si>
    <t>HP ProDesk 600 Microtower with 24" Monitor (i7/16GB/7200rpm Seagate 1TB)</t>
  </si>
  <si>
    <t>1KV UPS</t>
  </si>
  <si>
    <t>F5 Load Balancer</t>
  </si>
  <si>
    <t>Floor UPS Batteries</t>
  </si>
  <si>
    <t>Synology</t>
  </si>
  <si>
    <t>Storage</t>
  </si>
  <si>
    <t>FireEye</t>
  </si>
  <si>
    <t>Cyber Threat Management</t>
  </si>
  <si>
    <t>DELL Laptop Latitude (i7, 16GB, 1TB)</t>
  </si>
  <si>
    <t>PDU</t>
  </si>
  <si>
    <t>APC AP9562 Rack PDU/Basic/1U/15A/120V, Spike &amp; Surge Protector (Colocity)</t>
  </si>
  <si>
    <t>HP ProDesk 600, Desktop with 24" Monitor (i7-8th Gen, 32GB, 2TB) (External VM Backup &amp; Dashboard)</t>
  </si>
  <si>
    <t>Printer</t>
  </si>
  <si>
    <t>Cisco ASA 5502 Firewall Licensing (Colocity)</t>
  </si>
  <si>
    <t>Cisco C3560 Switch L3 Switch (Colocity)</t>
  </si>
  <si>
    <t>Technical Equipments: Call Center</t>
  </si>
  <si>
    <t>HP LaserJet Pro MFP M227SDN Monochrome</t>
  </si>
  <si>
    <t>NetApp</t>
  </si>
  <si>
    <t>Synology DiskStation DS2415+, with 12 *12TB (Seagate 12TB Exos X12 7200 rpm SATA III 3.5" Internal HDD) (Internal Office Storage)</t>
  </si>
  <si>
    <t>APC Rack PDU</t>
  </si>
  <si>
    <t>PCI-DSS Certification</t>
  </si>
  <si>
    <t>Pre-assessment</t>
  </si>
  <si>
    <t>Actual Assessment</t>
  </si>
  <si>
    <t>Microsoft Windows Server 2016 Datacenter Edition (for R730 OS)</t>
  </si>
  <si>
    <t>DB Server</t>
  </si>
  <si>
    <t>SQL Server 2016 (Core-Database)</t>
  </si>
  <si>
    <t>Zebra ZXP3 Dual-Side ID Card Printer (MiFare/DesFire/Proximity)</t>
  </si>
  <si>
    <t>Zebra</t>
  </si>
  <si>
    <t>Electronic Books (Various)</t>
  </si>
  <si>
    <t>eBooks</t>
  </si>
  <si>
    <t>HP Color LaserJet Pro 402</t>
  </si>
  <si>
    <t>HP ProDesk 600 Microtower with 24" Monitor (i7/16GB/7200rpm Seagate 1TB, 128GB SSD)</t>
  </si>
  <si>
    <t>Cisco 4461 Integrated Service Router</t>
  </si>
  <si>
    <t>DELL/SEAGATE</t>
  </si>
  <si>
    <t>1.2TB 10K SFF SAS, 12gbps</t>
  </si>
  <si>
    <t>Multi-vendor</t>
  </si>
  <si>
    <t>LB</t>
  </si>
  <si>
    <t>F5</t>
  </si>
  <si>
    <t>DELL R840 Server</t>
  </si>
  <si>
    <t>Rack Horizontal PDU</t>
  </si>
  <si>
    <t>IBM/APC</t>
  </si>
  <si>
    <t>ISACA</t>
  </si>
  <si>
    <t>Membership</t>
  </si>
  <si>
    <t>ISACA Membership - Yearly Recurrance</t>
  </si>
  <si>
    <t>ISC2</t>
  </si>
  <si>
    <t>Memberhsip</t>
  </si>
  <si>
    <t>Recurring</t>
  </si>
  <si>
    <t>UPS Batteries 12Volt 65Ampere (Existing UPS)</t>
  </si>
  <si>
    <t>20KV UPS (Floor UPS - 8th Floor)</t>
  </si>
  <si>
    <t>UPS Batteries 12Volt 65Ampere (8th Floor)</t>
  </si>
  <si>
    <t>Diamec</t>
  </si>
  <si>
    <t>Battery</t>
  </si>
  <si>
    <t>Desktop PC</t>
  </si>
  <si>
    <t>Logitech Headphone H340</t>
  </si>
  <si>
    <t>Logitech</t>
  </si>
  <si>
    <t>Headphone</t>
  </si>
  <si>
    <t>Digicard</t>
  </si>
  <si>
    <t>E1/T1 Line</t>
  </si>
  <si>
    <t>TNT</t>
  </si>
  <si>
    <t>LandLine</t>
  </si>
  <si>
    <t>-</t>
  </si>
  <si>
    <t>HP ProDesk 600 with 24" Monitor</t>
  </si>
  <si>
    <t>Technical Equipments: Membership</t>
  </si>
  <si>
    <t>HouseOnTheHill</t>
  </si>
  <si>
    <t>ITSM</t>
  </si>
  <si>
    <t>ServiceDesk ITSM Enterprise (houseonthehill.com)</t>
  </si>
  <si>
    <t>OTC</t>
  </si>
  <si>
    <t>ISC2 Membership</t>
  </si>
  <si>
    <t>Technical Equipments: Spare Parts</t>
  </si>
  <si>
    <t>DELL R740 PSU</t>
  </si>
  <si>
    <t>PSU</t>
  </si>
  <si>
    <t>DELL R740 RAID Card</t>
  </si>
  <si>
    <t>DELL R740XD PSU</t>
  </si>
  <si>
    <t>RAID Controller</t>
  </si>
  <si>
    <t>DELL R740XD RAID Card</t>
  </si>
  <si>
    <t>RAM</t>
  </si>
  <si>
    <t>DELL R740 SAS HDD</t>
  </si>
  <si>
    <t>DELL R740XD SAS HDD</t>
  </si>
  <si>
    <t>HDD</t>
  </si>
  <si>
    <t>DELL Desktop (i7, 16GB, 1TB)</t>
  </si>
  <si>
    <t>ISMS.Online</t>
  </si>
  <si>
    <t>ISMS</t>
  </si>
  <si>
    <t>5,00,000</t>
  </si>
  <si>
    <t>DELL R940 Server</t>
  </si>
  <si>
    <t>DELL Laptop Latitude (i9, 16GB, 1TB)</t>
  </si>
  <si>
    <t>40KV UPS with 80 Batteries (65AMP)</t>
  </si>
  <si>
    <t>ANy</t>
  </si>
  <si>
    <t>Synology DiskStation DS3716rp+, with 12 *12TB (Seagate 12TB Exos X12 7200 rpm SATA III 3.5" Internal HDD) (Internal Office Storage)</t>
  </si>
  <si>
    <t>Seagate 8TB NAS SATA-III, 6gbps</t>
  </si>
  <si>
    <t>900 GB x 12 15K RPM SAS 12Gbps 2.5in Hot-plug Hard Drive (SPARE DRIVES)</t>
  </si>
  <si>
    <t>Zebra Toner</t>
  </si>
  <si>
    <t>Toner</t>
  </si>
  <si>
    <t>DELL R740XD RAM, 64GB*8</t>
  </si>
  <si>
    <t>DELL R740 RAM, 16GB*8</t>
  </si>
  <si>
    <t xml:space="preserve">Intel X710 Dual Port 40Gb Direct Attach, SFP+, Converged Network Adapter for R730xd ([540-BBHP] / X710DA ) </t>
  </si>
  <si>
    <t>PCIe Riser for R740xd (Risers with up to 1, x8 PCIe Slots + 2, x16 PCIe Slots) ([330-BBCO][374-BBHT] / RSR12 )</t>
  </si>
  <si>
    <t>DELL NAS Storage (User Data Backup)</t>
  </si>
  <si>
    <t>DELL SAN Storage (Server Cluster Storage)</t>
  </si>
  <si>
    <t>900 GB x 12 15K RPM SAS 12Gbps 2.5in Hot-plug Hard Drive for R730XD</t>
  </si>
  <si>
    <t>DELL R740XD Server</t>
  </si>
  <si>
    <t>IT Training: CDCP &amp; CDCS, CEH, SOC RED/BLUE/PURPLE Training</t>
  </si>
  <si>
    <t>Procheck, FireEye</t>
  </si>
  <si>
    <t>Training</t>
  </si>
  <si>
    <t>900 GB x 24 15K RPM SAS 12Gbps 2.5in Hot-plug Hard Drive for R730XD</t>
  </si>
  <si>
    <t>12TB Enterprise NAS SATA</t>
  </si>
  <si>
    <t>HP LaserJet Pro MFP 4XXXDN Monochrome</t>
  </si>
  <si>
    <t>HP Color LaserJet 3XXX</t>
  </si>
  <si>
    <t>3KV UPS, 8 Batteries</t>
  </si>
  <si>
    <t>20KV UPS APC</t>
  </si>
  <si>
    <t>Project-02: Cable Layout for all the Desks</t>
  </si>
  <si>
    <t>Project-01: SOC</t>
  </si>
  <si>
    <t>Television</t>
  </si>
  <si>
    <t>Cisco 4431 ISR Router</t>
  </si>
  <si>
    <t>Cisco VPN Router</t>
  </si>
  <si>
    <t>VPN Router</t>
  </si>
  <si>
    <t>NESSUS Vulnerability Scanner</t>
  </si>
  <si>
    <t>NESSUS</t>
  </si>
  <si>
    <t>VA Scanner</t>
  </si>
  <si>
    <t>Application Security testing</t>
  </si>
  <si>
    <t>MultiPart</t>
  </si>
  <si>
    <t>Yearly VAPT</t>
  </si>
  <si>
    <t>MiultiPart</t>
  </si>
  <si>
    <t>Yearly PCI-DSS Compliance Assessments</t>
  </si>
  <si>
    <t>Sovereign</t>
  </si>
  <si>
    <t>QSA</t>
  </si>
  <si>
    <t>Yearly ISO 27001 Compliance Assessment</t>
  </si>
  <si>
    <t>Bureau Veritas</t>
  </si>
  <si>
    <t>ISO Standard Document Purchase (22301, 27XXX)</t>
  </si>
  <si>
    <t>Pentest Tools Subscriptions (Monthly)</t>
  </si>
  <si>
    <t>DELL PowerEdge R740XD2</t>
  </si>
  <si>
    <t>900 GB x 12 SSD 12Gbps 2.5in Hot-plug Hard Drive</t>
  </si>
  <si>
    <t>Microsoft Windows Server 2016 Datacenter Edition (for R740XD2 OS)</t>
  </si>
  <si>
    <t>Technical Equipments: Servers</t>
  </si>
  <si>
    <t>Synology RackStation RS4017xs+</t>
  </si>
  <si>
    <t>FireEye NX/FX</t>
  </si>
  <si>
    <t>42" Monitor</t>
  </si>
  <si>
    <t>Sony/SAMSUNG</t>
  </si>
  <si>
    <t>Enterprise Management 3.x, 
Prime Infrastructure 3.x</t>
  </si>
  <si>
    <t>Epson</t>
  </si>
  <si>
    <t>iMac Mini</t>
  </si>
  <si>
    <t>Machintosh</t>
  </si>
  <si>
    <t>24" DELL/HP Monitor</t>
  </si>
  <si>
    <t>Monitor</t>
  </si>
  <si>
    <t>Dell S6010- ON Switch</t>
  </si>
  <si>
    <t>Dell EMC S4148T-ON</t>
  </si>
  <si>
    <t>DELL 7048 Switch</t>
  </si>
  <si>
    <t>DELL Laptop (i7, 16GB, 1TB)</t>
  </si>
  <si>
    <t>2 Year</t>
  </si>
  <si>
    <t>3 Year</t>
  </si>
  <si>
    <t>Server Rack</t>
  </si>
  <si>
    <t>Generic</t>
  </si>
  <si>
    <t>Rack</t>
  </si>
  <si>
    <t>InfoTech Dashboard Component</t>
  </si>
  <si>
    <t>InfoTech</t>
  </si>
  <si>
    <t>Metronet Colocation</t>
  </si>
  <si>
    <t>Metronet</t>
  </si>
  <si>
    <t>Colocation</t>
  </si>
  <si>
    <t>Project-03: New Office</t>
  </si>
  <si>
    <t>Cat 7A Cables with Cat 7A RJ45 Connector</t>
  </si>
  <si>
    <t>Cat 7A FacePlates with Cat 7A Crone</t>
  </si>
  <si>
    <t>Cat7A - 3m Patch Cable Panduit</t>
  </si>
  <si>
    <t>Cat7A Patch Panel with 7A Crone Multicolor</t>
  </si>
  <si>
    <t>Patch Panel</t>
  </si>
  <si>
    <t>HP Color Laser 300X Series DN</t>
  </si>
  <si>
    <t>Epson Dot Matrix L130 Printer with Extra Toner</t>
  </si>
  <si>
    <t>Zebra 3 Model Card Printer</t>
  </si>
  <si>
    <t>ID Card Printer</t>
  </si>
  <si>
    <t>Cartridge for Zebra</t>
  </si>
  <si>
    <t>Cartridge</t>
  </si>
  <si>
    <t xml:space="preserve">ID Card </t>
  </si>
  <si>
    <t>Mango</t>
  </si>
  <si>
    <t>Advisera</t>
  </si>
  <si>
    <t>System Center 2019 Software Assurance</t>
  </si>
  <si>
    <t>Cisco/Linksys/Aruba</t>
  </si>
  <si>
    <t>SMART</t>
  </si>
  <si>
    <t>Cisco ISR4461/K9 Integrated Service Router</t>
  </si>
  <si>
    <t>Cisco ISR4331 SEC/K9 Integrated Service Router</t>
  </si>
  <si>
    <t>Cisco C9200L-24T-4G-E WAN Switch</t>
  </si>
  <si>
    <t>Cisco N9K-C93108TC-EX-24 MZ Server Farm Switch</t>
  </si>
  <si>
    <t>Firewall - PaloAlto PAN-PA-3220 (PA-3220 Appliance, Threat prevention subscription, PA-3020, PANDB URL filtering subscription, PA-3220, WildFire subscription, PA-3220, Partner enabled premium support 3 year prepaid, PA-3220)</t>
  </si>
  <si>
    <t>DELL EMC SC5020F SAN Storage Switch</t>
  </si>
  <si>
    <t>SAN Switch</t>
  </si>
  <si>
    <t>Mikrotik CCR1036</t>
  </si>
  <si>
    <t>Mikrotik</t>
  </si>
  <si>
    <t>Router &amp; Switch</t>
  </si>
  <si>
    <t>Cisco Catalyst 2960-48P Switch</t>
  </si>
  <si>
    <t>Dell EMC SC5020F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</si>
</sst>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212835"/>
      <name val="Tahoma"/>
      <family val="2"/>
    </font>
    <font>
      <b/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b/>
      <sz val="11"/>
      <color rgb="FF242536"/>
      <name val="Tahoma"/>
      <family val="2"/>
    </font>
    <font>
      <b/>
      <sz val="1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165" fontId="9" fillId="0" borderId="2" xfId="1" applyNumberFormat="1" applyFont="1" applyBorder="1" applyAlignment="1">
      <alignment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5" fontId="2" fillId="0" borderId="0" xfId="1" applyNumberFormat="1" applyFont="1" applyAlignment="1">
      <alignment horizontal="center" vertical="center"/>
    </xf>
    <xf numFmtId="0" fontId="2" fillId="6" borderId="0" xfId="0" applyFont="1" applyFill="1"/>
    <xf numFmtId="165" fontId="9" fillId="6" borderId="2" xfId="1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165" fontId="8" fillId="0" borderId="6" xfId="1" applyNumberFormat="1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left" vertical="center" wrapText="1" indent="2"/>
    </xf>
    <xf numFmtId="165" fontId="9" fillId="0" borderId="1" xfId="1" applyNumberFormat="1" applyFont="1" applyBorder="1" applyAlignment="1">
      <alignment vertical="center" wrapText="1"/>
    </xf>
    <xf numFmtId="165" fontId="9" fillId="0" borderId="1" xfId="1" applyNumberFormat="1" applyFont="1" applyBorder="1" applyAlignment="1">
      <alignment horizontal="center" vertical="center" wrapText="1"/>
    </xf>
    <xf numFmtId="165" fontId="9" fillId="6" borderId="1" xfId="1" applyNumberFormat="1" applyFont="1" applyFill="1" applyBorder="1" applyAlignment="1">
      <alignment horizontal="center" vertical="center" wrapText="1"/>
    </xf>
    <xf numFmtId="165" fontId="9" fillId="0" borderId="1" xfId="1" applyNumberFormat="1" applyFont="1" applyBorder="1" applyAlignment="1">
      <alignment vertical="center"/>
    </xf>
    <xf numFmtId="165" fontId="9" fillId="0" borderId="6" xfId="1" applyNumberFormat="1" applyFont="1" applyBorder="1" applyAlignment="1">
      <alignment vertical="center" wrapText="1"/>
    </xf>
    <xf numFmtId="165" fontId="9" fillId="0" borderId="6" xfId="1" applyNumberFormat="1" applyFont="1" applyBorder="1" applyAlignment="1">
      <alignment horizontal="center" vertical="center" wrapText="1"/>
    </xf>
    <xf numFmtId="165" fontId="9" fillId="6" borderId="6" xfId="1" applyNumberFormat="1" applyFont="1" applyFill="1" applyBorder="1" applyAlignment="1">
      <alignment horizontal="center" vertical="center" wrapText="1"/>
    </xf>
    <xf numFmtId="165" fontId="11" fillId="7" borderId="7" xfId="1" applyNumberFormat="1" applyFont="1" applyFill="1" applyBorder="1" applyAlignment="1">
      <alignment vertical="center"/>
    </xf>
    <xf numFmtId="165" fontId="9" fillId="7" borderId="8" xfId="1" applyNumberFormat="1" applyFont="1" applyFill="1" applyBorder="1" applyAlignment="1">
      <alignment vertical="center" wrapText="1"/>
    </xf>
    <xf numFmtId="165" fontId="9" fillId="7" borderId="8" xfId="1" applyNumberFormat="1" applyFont="1" applyFill="1" applyBorder="1" applyAlignment="1">
      <alignment horizontal="center" vertical="center" wrapText="1"/>
    </xf>
    <xf numFmtId="165" fontId="7" fillId="7" borderId="8" xfId="1" applyNumberFormat="1" applyFont="1" applyFill="1" applyBorder="1" applyAlignment="1">
      <alignment vertical="center"/>
    </xf>
    <xf numFmtId="165" fontId="7" fillId="7" borderId="9" xfId="1" applyNumberFormat="1" applyFont="1" applyFill="1" applyBorder="1" applyAlignment="1">
      <alignment vertical="center"/>
    </xf>
    <xf numFmtId="165" fontId="8" fillId="0" borderId="5" xfId="1" applyNumberFormat="1" applyFont="1" applyBorder="1" applyAlignment="1">
      <alignment vertical="center"/>
    </xf>
    <xf numFmtId="165" fontId="9" fillId="0" borderId="6" xfId="1" applyNumberFormat="1" applyFont="1" applyBorder="1" applyAlignment="1">
      <alignment vertical="center"/>
    </xf>
    <xf numFmtId="165" fontId="9" fillId="7" borderId="8" xfId="1" applyNumberFormat="1" applyFont="1" applyFill="1" applyBorder="1" applyAlignment="1">
      <alignment vertical="center"/>
    </xf>
    <xf numFmtId="165" fontId="9" fillId="7" borderId="9" xfId="1" applyNumberFormat="1" applyFont="1" applyFill="1" applyBorder="1" applyAlignment="1">
      <alignment vertical="center"/>
    </xf>
    <xf numFmtId="165" fontId="8" fillId="0" borderId="5" xfId="1" applyNumberFormat="1" applyFont="1" applyBorder="1" applyAlignment="1">
      <alignment horizontal="center" vertical="center"/>
    </xf>
    <xf numFmtId="0" fontId="9" fillId="0" borderId="1" xfId="1" applyNumberFormat="1" applyFon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5" fontId="8" fillId="0" borderId="10" xfId="1" applyNumberFormat="1" applyFont="1" applyBorder="1" applyAlignment="1">
      <alignment vertical="center"/>
    </xf>
    <xf numFmtId="165" fontId="9" fillId="0" borderId="5" xfId="1" applyNumberFormat="1" applyFont="1" applyBorder="1" applyAlignment="1">
      <alignment vertical="center" wrapText="1"/>
    </xf>
    <xf numFmtId="165" fontId="9" fillId="0" borderId="5" xfId="1" applyNumberFormat="1" applyFont="1" applyBorder="1" applyAlignment="1">
      <alignment horizontal="center" vertical="center" wrapText="1"/>
    </xf>
    <xf numFmtId="165" fontId="9" fillId="6" borderId="5" xfId="1" applyNumberFormat="1" applyFont="1" applyFill="1" applyBorder="1" applyAlignment="1">
      <alignment horizontal="center" vertical="center" wrapText="1"/>
    </xf>
    <xf numFmtId="165" fontId="9" fillId="0" borderId="5" xfId="1" applyNumberFormat="1" applyFont="1" applyBorder="1" applyAlignment="1">
      <alignment vertical="center"/>
    </xf>
    <xf numFmtId="165" fontId="9" fillId="0" borderId="11" xfId="1" applyNumberFormat="1" applyFont="1" applyBorder="1" applyAlignment="1">
      <alignment vertical="center"/>
    </xf>
    <xf numFmtId="165" fontId="11" fillId="0" borderId="0" xfId="1" applyNumberFormat="1" applyFont="1" applyAlignment="1">
      <alignment vertical="center"/>
    </xf>
    <xf numFmtId="165" fontId="7" fillId="8" borderId="2" xfId="1" applyNumberFormat="1" applyFont="1" applyFill="1" applyBorder="1" applyAlignment="1">
      <alignment horizontal="left" vertical="center" wrapText="1"/>
    </xf>
    <xf numFmtId="165" fontId="7" fillId="8" borderId="6" xfId="1" applyNumberFormat="1" applyFont="1" applyFill="1" applyBorder="1" applyAlignment="1">
      <alignment vertical="center" wrapText="1"/>
    </xf>
    <xf numFmtId="165" fontId="9" fillId="0" borderId="6" xfId="1" applyNumberFormat="1" applyFont="1" applyBorder="1" applyAlignment="1">
      <alignment horizontal="left" vertical="top" wrapText="1"/>
    </xf>
    <xf numFmtId="165" fontId="8" fillId="0" borderId="2" xfId="1" applyNumberFormat="1" applyFont="1" applyBorder="1" applyAlignment="1">
      <alignment horizontal="center" vertical="center"/>
    </xf>
    <xf numFmtId="165" fontId="11" fillId="7" borderId="12" xfId="1" applyNumberFormat="1" applyFont="1" applyFill="1" applyBorder="1" applyAlignment="1">
      <alignment vertical="center"/>
    </xf>
    <xf numFmtId="0" fontId="2" fillId="0" borderId="2" xfId="0" applyFont="1" applyBorder="1"/>
    <xf numFmtId="165" fontId="9" fillId="0" borderId="2" xfId="1" applyNumberFormat="1" applyFont="1" applyBorder="1" applyAlignment="1">
      <alignment horizontal="left" vertical="center" wrapText="1"/>
    </xf>
    <xf numFmtId="165" fontId="11" fillId="9" borderId="7" xfId="1" applyNumberFormat="1" applyFont="1" applyFill="1" applyBorder="1" applyAlignment="1">
      <alignment vertical="center"/>
    </xf>
    <xf numFmtId="165" fontId="9" fillId="9" borderId="8" xfId="1" applyNumberFormat="1" applyFont="1" applyFill="1" applyBorder="1" applyAlignment="1">
      <alignment vertical="center" wrapText="1"/>
    </xf>
    <xf numFmtId="165" fontId="9" fillId="9" borderId="8" xfId="1" applyNumberFormat="1" applyFont="1" applyFill="1" applyBorder="1" applyAlignment="1">
      <alignment horizontal="center" vertical="center" wrapText="1"/>
    </xf>
    <xf numFmtId="165" fontId="9" fillId="9" borderId="8" xfId="1" applyNumberFormat="1" applyFont="1" applyFill="1" applyBorder="1" applyAlignment="1">
      <alignment vertical="center"/>
    </xf>
    <xf numFmtId="0" fontId="2" fillId="9" borderId="13" xfId="0" applyFont="1" applyFill="1" applyBorder="1"/>
    <xf numFmtId="165" fontId="8" fillId="0" borderId="0" xfId="1" applyNumberFormat="1" applyFont="1" applyAlignment="1">
      <alignment horizontal="center" vertical="center"/>
    </xf>
    <xf numFmtId="0" fontId="9" fillId="0" borderId="0" xfId="1" applyNumberFormat="1" applyFont="1" applyAlignment="1">
      <alignment vertical="center" wrapText="1"/>
    </xf>
    <xf numFmtId="165" fontId="9" fillId="0" borderId="0" xfId="1" applyNumberFormat="1" applyFont="1" applyAlignment="1">
      <alignment horizontal="center" vertical="center" wrapText="1"/>
    </xf>
    <xf numFmtId="165" fontId="9" fillId="0" borderId="0" xfId="1" applyNumberFormat="1" applyFont="1" applyAlignment="1">
      <alignment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165" fontId="9" fillId="0" borderId="10" xfId="1" applyNumberFormat="1" applyFont="1" applyBorder="1" applyAlignment="1">
      <alignment vertical="center"/>
    </xf>
    <xf numFmtId="165" fontId="9" fillId="0" borderId="4" xfId="1" applyNumberFormat="1" applyFont="1" applyBorder="1" applyAlignment="1">
      <alignment vertical="center" wrapText="1"/>
    </xf>
    <xf numFmtId="165" fontId="11" fillId="9" borderId="12" xfId="1" applyNumberFormat="1" applyFont="1" applyFill="1" applyBorder="1" applyAlignment="1">
      <alignment vertical="center"/>
    </xf>
    <xf numFmtId="165" fontId="2" fillId="0" borderId="14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 wrapText="1"/>
    </xf>
    <xf numFmtId="165" fontId="9" fillId="6" borderId="0" xfId="1" applyNumberFormat="1" applyFont="1" applyFill="1" applyAlignment="1">
      <alignment horizontal="center" vertical="center" wrapText="1"/>
    </xf>
    <xf numFmtId="165" fontId="9" fillId="9" borderId="15" xfId="1" applyNumberFormat="1" applyFont="1" applyFill="1" applyBorder="1" applyAlignment="1">
      <alignment vertical="center"/>
    </xf>
    <xf numFmtId="165" fontId="9" fillId="9" borderId="9" xfId="1" applyNumberFormat="1" applyFont="1" applyFill="1" applyBorder="1" applyAlignment="1">
      <alignment vertical="center"/>
    </xf>
    <xf numFmtId="165" fontId="9" fillId="9" borderId="15" xfId="1" applyNumberFormat="1" applyFont="1" applyFill="1" applyBorder="1" applyAlignment="1">
      <alignment vertical="center" wrapText="1"/>
    </xf>
    <xf numFmtId="165" fontId="11" fillId="9" borderId="16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5" fontId="9" fillId="0" borderId="2" xfId="1" applyNumberFormat="1" applyFont="1" applyBorder="1" applyAlignment="1">
      <alignment horizontal="right" indent="1"/>
    </xf>
    <xf numFmtId="165" fontId="11" fillId="0" borderId="0" xfId="1" applyNumberFormat="1" applyFont="1" applyFill="1" applyBorder="1" applyAlignment="1">
      <alignment vertical="center"/>
    </xf>
    <xf numFmtId="165" fontId="9" fillId="0" borderId="5" xfId="1" applyNumberFormat="1" applyFont="1" applyFill="1" applyBorder="1" applyAlignment="1">
      <alignment vertical="center"/>
    </xf>
    <xf numFmtId="165" fontId="9" fillId="0" borderId="11" xfId="1" applyNumberFormat="1" applyFont="1" applyFill="1" applyBorder="1" applyAlignment="1">
      <alignment vertical="center"/>
    </xf>
    <xf numFmtId="0" fontId="2" fillId="0" borderId="0" xfId="0" applyFont="1" applyFill="1"/>
    <xf numFmtId="165" fontId="7" fillId="8" borderId="2" xfId="1" applyNumberFormat="1" applyFont="1" applyFill="1" applyBorder="1" applyAlignment="1">
      <alignment vertical="center" wrapText="1"/>
    </xf>
    <xf numFmtId="165" fontId="9" fillId="0" borderId="2" xfId="1" applyNumberFormat="1" applyFont="1" applyFill="1" applyBorder="1" applyAlignment="1">
      <alignment horizontal="center" vertical="center" wrapText="1"/>
    </xf>
    <xf numFmtId="165" fontId="9" fillId="0" borderId="2" xfId="1" applyNumberFormat="1" applyFont="1" applyFill="1" applyBorder="1" applyAlignment="1">
      <alignment vertical="center"/>
    </xf>
    <xf numFmtId="0" fontId="2" fillId="0" borderId="6" xfId="0" applyFont="1" applyBorder="1" applyAlignment="1">
      <alignment horizontal="center"/>
    </xf>
    <xf numFmtId="165" fontId="9" fillId="7" borderId="15" xfId="1" applyNumberFormat="1" applyFont="1" applyFill="1" applyBorder="1" applyAlignment="1">
      <alignment vertical="center"/>
    </xf>
    <xf numFmtId="165" fontId="9" fillId="0" borderId="6" xfId="1" applyNumberFormat="1" applyFont="1" applyFill="1" applyBorder="1" applyAlignment="1">
      <alignment horizontal="center" vertical="center" wrapText="1"/>
    </xf>
    <xf numFmtId="165" fontId="9" fillId="0" borderId="6" xfId="1" applyNumberFormat="1" applyFont="1" applyFill="1" applyBorder="1" applyAlignment="1">
      <alignment vertical="center"/>
    </xf>
    <xf numFmtId="165" fontId="8" fillId="0" borderId="10" xfId="1" applyNumberFormat="1" applyFont="1" applyBorder="1" applyAlignment="1">
      <alignment horizontal="center" vertical="center"/>
    </xf>
    <xf numFmtId="0" fontId="9" fillId="0" borderId="5" xfId="1" applyNumberFormat="1" applyFont="1" applyBorder="1" applyAlignment="1">
      <alignment vertical="center" wrapText="1"/>
    </xf>
    <xf numFmtId="0" fontId="9" fillId="0" borderId="2" xfId="1" applyNumberFormat="1" applyFont="1" applyBorder="1" applyAlignment="1">
      <alignment vertical="center" wrapText="1"/>
    </xf>
    <xf numFmtId="165" fontId="2" fillId="0" borderId="2" xfId="1" applyNumberFormat="1" applyFont="1" applyBorder="1" applyAlignment="1">
      <alignment horizontal="center" vertical="center"/>
    </xf>
    <xf numFmtId="165" fontId="11" fillId="7" borderId="17" xfId="1" applyNumberFormat="1" applyFont="1" applyFill="1" applyBorder="1" applyAlignment="1">
      <alignment vertical="center"/>
    </xf>
    <xf numFmtId="165" fontId="9" fillId="7" borderId="18" xfId="1" applyNumberFormat="1" applyFont="1" applyFill="1" applyBorder="1" applyAlignment="1">
      <alignment vertical="center" wrapText="1"/>
    </xf>
    <xf numFmtId="165" fontId="9" fillId="7" borderId="18" xfId="1" applyNumberFormat="1" applyFont="1" applyFill="1" applyBorder="1" applyAlignment="1">
      <alignment horizontal="center" vertical="center" wrapText="1"/>
    </xf>
    <xf numFmtId="165" fontId="9" fillId="7" borderId="18" xfId="1" applyNumberFormat="1" applyFont="1" applyFill="1" applyBorder="1" applyAlignment="1">
      <alignment vertical="center"/>
    </xf>
    <xf numFmtId="165" fontId="9" fillId="7" borderId="19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165" fontId="7" fillId="5" borderId="8" xfId="1" applyNumberFormat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nzourul\AppData\Roaming\Microsoft\Templates\Sales%20Seasonality%20by%20Month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easonality by Month"/>
      <sheetName val="About JaxWorks"/>
    </sheetNames>
    <sheetDataSet>
      <sheetData sheetId="0">
        <row r="4">
          <cell r="B4" t="str">
            <v>For the Year 2003</v>
          </cell>
        </row>
        <row r="9">
          <cell r="B9" t="str">
            <v>Jan</v>
          </cell>
          <cell r="C9">
            <v>100000</v>
          </cell>
          <cell r="F9">
            <v>7.0000000000000007E-2</v>
          </cell>
        </row>
        <row r="10">
          <cell r="C10">
            <v>101300</v>
          </cell>
          <cell r="F10">
            <v>7.4999999999999997E-2</v>
          </cell>
        </row>
        <row r="11">
          <cell r="C11">
            <v>102616.9</v>
          </cell>
          <cell r="F11">
            <v>0.09</v>
          </cell>
        </row>
        <row r="12">
          <cell r="C12">
            <v>103950.9197</v>
          </cell>
          <cell r="F12">
            <v>0.09</v>
          </cell>
        </row>
        <row r="13">
          <cell r="C13">
            <v>105302.28165610001</v>
          </cell>
          <cell r="F13">
            <v>0.09</v>
          </cell>
        </row>
        <row r="14">
          <cell r="C14">
            <v>106671.211317629</v>
          </cell>
          <cell r="F14">
            <v>0.08</v>
          </cell>
        </row>
        <row r="15">
          <cell r="C15">
            <v>108057.93706475801</v>
          </cell>
          <cell r="F15">
            <v>7.0000000000000007E-2</v>
          </cell>
        </row>
        <row r="16">
          <cell r="C16">
            <v>109462.6902466</v>
          </cell>
          <cell r="F16">
            <v>9.5000000000000001E-2</v>
          </cell>
        </row>
        <row r="17">
          <cell r="C17">
            <v>110885.705219806</v>
          </cell>
          <cell r="F17">
            <v>0.09</v>
          </cell>
        </row>
        <row r="18">
          <cell r="C18">
            <v>112327.21938766399</v>
          </cell>
          <cell r="F18">
            <v>0.09</v>
          </cell>
        </row>
        <row r="19">
          <cell r="C19">
            <v>113787.473239703</v>
          </cell>
          <cell r="F19">
            <v>7.0000000000000007E-2</v>
          </cell>
        </row>
        <row r="20">
          <cell r="C20">
            <v>115266.710391819</v>
          </cell>
          <cell r="F20">
            <v>0.09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zoomScale="90" zoomScaleNormal="90" workbookViewId="0">
      <pane xSplit="6" ySplit="11" topLeftCell="G21" activePane="bottomRight" state="frozen"/>
      <selection pane="topRight" activeCell="G1" sqref="G1"/>
      <selection pane="bottomLeft" activeCell="A12" sqref="A12"/>
      <selection pane="bottomRight" activeCell="A27" sqref="A27"/>
    </sheetView>
  </sheetViews>
  <sheetFormatPr defaultColWidth="9.140625" defaultRowHeight="14.25" x14ac:dyDescent="0.2"/>
  <cols>
    <col min="1" max="1" width="44.42578125" style="2" customWidth="1"/>
    <col min="2" max="2" width="45.42578125" style="13" customWidth="1"/>
    <col min="3" max="3" width="16.5703125" style="2" bestFit="1" customWidth="1"/>
    <col min="4" max="4" width="20.28515625" style="15" customWidth="1"/>
    <col min="5" max="5" width="9.140625" style="2"/>
    <col min="6" max="6" width="12.42578125" style="2" bestFit="1" customWidth="1"/>
    <col min="7" max="9" width="14.85546875" style="2" bestFit="1" customWidth="1"/>
    <col min="10" max="10" width="18.28515625" style="2" customWidth="1"/>
    <col min="11" max="13" width="14.85546875" style="2" bestFit="1" customWidth="1"/>
    <col min="14" max="17" width="12.5703125" style="2" bestFit="1" customWidth="1"/>
    <col min="18" max="18" width="17" style="2" customWidth="1"/>
    <col min="19" max="19" width="19" style="2" customWidth="1"/>
    <col min="20" max="16384" width="9.140625" style="2"/>
  </cols>
  <sheetData>
    <row r="1" spans="1:21" ht="47.25" hidden="1" customHeight="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idden="1" x14ac:dyDescent="0.2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</row>
    <row r="3" spans="1:21" hidden="1" x14ac:dyDescent="0.2">
      <c r="A3" s="105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</row>
    <row r="4" spans="1:21" ht="15" hidden="1" x14ac:dyDescent="0.2">
      <c r="A4" s="108" t="s">
        <v>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</row>
    <row r="5" spans="1:21" hidden="1" x14ac:dyDescent="0.2">
      <c r="A5" s="3"/>
    </row>
    <row r="6" spans="1:21" hidden="1" x14ac:dyDescent="0.2">
      <c r="A6" s="109" t="s">
        <v>4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</row>
    <row r="7" spans="1:21" hidden="1" x14ac:dyDescent="0.2">
      <c r="A7" s="105" t="s">
        <v>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4"/>
      <c r="T7" s="4"/>
      <c r="U7" s="4"/>
    </row>
    <row r="8" spans="1:21" ht="15" hidden="1" x14ac:dyDescent="0.2">
      <c r="A8" s="108" t="s">
        <v>6</v>
      </c>
      <c r="B8" s="108"/>
      <c r="C8" s="108"/>
      <c r="D8" s="108"/>
      <c r="T8" s="110" t="s">
        <v>7</v>
      </c>
      <c r="U8" s="110"/>
    </row>
    <row r="9" spans="1:21" s="5" customFormat="1" ht="22.5" customHeight="1" x14ac:dyDescent="0.2">
      <c r="A9" s="104" t="s">
        <v>8</v>
      </c>
      <c r="B9" s="104" t="s">
        <v>9</v>
      </c>
      <c r="C9" s="104" t="s">
        <v>10</v>
      </c>
      <c r="D9" s="112" t="s">
        <v>11</v>
      </c>
      <c r="E9" s="104" t="s">
        <v>12</v>
      </c>
      <c r="F9" s="104" t="s">
        <v>13</v>
      </c>
      <c r="G9" s="114" t="s">
        <v>14</v>
      </c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5"/>
      <c r="U9" s="116"/>
    </row>
    <row r="10" spans="1:21" s="5" customFormat="1" ht="22.5" customHeight="1" x14ac:dyDescent="0.2">
      <c r="A10" s="111"/>
      <c r="B10" s="111"/>
      <c r="C10" s="111"/>
      <c r="D10" s="113"/>
      <c r="E10" s="111"/>
      <c r="F10" s="111"/>
      <c r="G10" s="117" t="s">
        <v>15</v>
      </c>
      <c r="H10" s="117"/>
      <c r="I10" s="117"/>
      <c r="J10" s="118" t="s">
        <v>16</v>
      </c>
      <c r="K10" s="118"/>
      <c r="L10" s="118"/>
      <c r="M10" s="119" t="s">
        <v>17</v>
      </c>
      <c r="N10" s="119"/>
      <c r="O10" s="119"/>
      <c r="P10" s="120" t="s">
        <v>18</v>
      </c>
      <c r="Q10" s="120"/>
      <c r="R10" s="120"/>
      <c r="S10" s="103" t="s">
        <v>19</v>
      </c>
      <c r="T10" s="103" t="s">
        <v>20</v>
      </c>
      <c r="U10" s="103" t="s">
        <v>21</v>
      </c>
    </row>
    <row r="11" spans="1:21" s="5" customFormat="1" ht="15" thickBot="1" x14ac:dyDescent="0.25">
      <c r="A11" s="111"/>
      <c r="B11" s="111"/>
      <c r="C11" s="111"/>
      <c r="D11" s="113"/>
      <c r="E11" s="111"/>
      <c r="F11" s="111"/>
      <c r="G11" s="38">
        <v>43296</v>
      </c>
      <c r="H11" s="38">
        <f>G11+30</f>
        <v>43326</v>
      </c>
      <c r="I11" s="38">
        <f t="shared" ref="I11:R11" si="0">H11+30</f>
        <v>43356</v>
      </c>
      <c r="J11" s="39">
        <f t="shared" si="0"/>
        <v>43386</v>
      </c>
      <c r="K11" s="39">
        <f t="shared" si="0"/>
        <v>43416</v>
      </c>
      <c r="L11" s="39">
        <f t="shared" si="0"/>
        <v>43446</v>
      </c>
      <c r="M11" s="40">
        <f t="shared" si="0"/>
        <v>43476</v>
      </c>
      <c r="N11" s="40">
        <f t="shared" si="0"/>
        <v>43506</v>
      </c>
      <c r="O11" s="40">
        <f t="shared" si="0"/>
        <v>43536</v>
      </c>
      <c r="P11" s="41">
        <f t="shared" si="0"/>
        <v>43566</v>
      </c>
      <c r="Q11" s="41">
        <f t="shared" si="0"/>
        <v>43596</v>
      </c>
      <c r="R11" s="41">
        <f t="shared" si="0"/>
        <v>43626</v>
      </c>
      <c r="S11" s="104"/>
      <c r="T11" s="104"/>
      <c r="U11" s="104"/>
    </row>
    <row r="12" spans="1:21" ht="15" thickBot="1" x14ac:dyDescent="0.25">
      <c r="A12" s="27" t="s">
        <v>22</v>
      </c>
      <c r="B12" s="28"/>
      <c r="C12" s="29"/>
      <c r="D12" s="29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>
        <f>SUM(G12:R12)</f>
        <v>0</v>
      </c>
      <c r="T12" s="34"/>
      <c r="U12" s="35"/>
    </row>
    <row r="13" spans="1:21" x14ac:dyDescent="0.2">
      <c r="A13" s="18" t="s">
        <v>66</v>
      </c>
      <c r="B13" s="24" t="s">
        <v>226</v>
      </c>
      <c r="C13" s="25" t="s">
        <v>29</v>
      </c>
      <c r="D13" s="26" t="s">
        <v>30</v>
      </c>
      <c r="E13" s="33">
        <v>1</v>
      </c>
      <c r="F13" s="33">
        <v>2500000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>
        <v>2500000</v>
      </c>
      <c r="S13" s="33"/>
      <c r="T13" s="33"/>
      <c r="U13" s="33"/>
    </row>
    <row r="14" spans="1:21" ht="28.5" x14ac:dyDescent="0.2">
      <c r="A14" s="18" t="s">
        <v>42</v>
      </c>
      <c r="B14" s="11" t="s">
        <v>80</v>
      </c>
      <c r="C14" s="12" t="s">
        <v>79</v>
      </c>
      <c r="D14" s="16" t="s">
        <v>60</v>
      </c>
      <c r="E14" s="6">
        <v>12</v>
      </c>
      <c r="F14" s="6">
        <v>30000</v>
      </c>
      <c r="G14" s="6"/>
      <c r="H14" s="6"/>
      <c r="I14" s="6"/>
      <c r="J14" s="6"/>
      <c r="K14" s="6"/>
      <c r="L14" s="6">
        <f>F14*E14</f>
        <v>360000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ht="42.75" x14ac:dyDescent="0.2">
      <c r="A15" s="18" t="s">
        <v>66</v>
      </c>
      <c r="B15" s="11" t="s">
        <v>138</v>
      </c>
      <c r="C15" s="12" t="s">
        <v>61</v>
      </c>
      <c r="D15" s="16" t="s">
        <v>62</v>
      </c>
      <c r="E15" s="6">
        <v>1</v>
      </c>
      <c r="F15" s="6">
        <v>110000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18" t="s">
        <v>42</v>
      </c>
      <c r="B16" s="11" t="s">
        <v>143</v>
      </c>
      <c r="C16" s="12" t="s">
        <v>125</v>
      </c>
      <c r="D16" s="16" t="s">
        <v>139</v>
      </c>
      <c r="E16" s="6">
        <v>1</v>
      </c>
      <c r="F16" s="6">
        <v>35000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18"/>
      <c r="B17" s="11" t="s">
        <v>157</v>
      </c>
      <c r="C17" s="12" t="s">
        <v>125</v>
      </c>
      <c r="D17" s="16" t="s">
        <v>139</v>
      </c>
      <c r="E17" s="6">
        <v>1</v>
      </c>
      <c r="F17" s="6">
        <v>65000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18" t="s">
        <v>66</v>
      </c>
      <c r="B18" s="11" t="s">
        <v>135</v>
      </c>
      <c r="C18" s="12" t="s">
        <v>29</v>
      </c>
      <c r="D18" s="16" t="s">
        <v>62</v>
      </c>
      <c r="E18" s="6">
        <v>7</v>
      </c>
      <c r="F18" s="6">
        <v>65000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28.5" x14ac:dyDescent="0.2">
      <c r="A19" s="18" t="s">
        <v>66</v>
      </c>
      <c r="B19" s="11" t="s">
        <v>83</v>
      </c>
      <c r="C19" s="12" t="s">
        <v>29</v>
      </c>
      <c r="D19" s="16" t="s">
        <v>62</v>
      </c>
      <c r="E19" s="6">
        <v>1</v>
      </c>
      <c r="F19" s="6">
        <v>170000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18" t="s">
        <v>42</v>
      </c>
      <c r="B20" s="11" t="s">
        <v>92</v>
      </c>
      <c r="C20" s="12" t="s">
        <v>90</v>
      </c>
      <c r="D20" s="16" t="s">
        <v>91</v>
      </c>
      <c r="E20" s="6">
        <v>1</v>
      </c>
      <c r="F20" s="6">
        <v>145000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18" t="s">
        <v>42</v>
      </c>
      <c r="B21" s="11" t="s">
        <v>69</v>
      </c>
      <c r="C21" s="12" t="s">
        <v>37</v>
      </c>
      <c r="D21" s="16" t="s">
        <v>58</v>
      </c>
      <c r="E21" s="6">
        <v>1</v>
      </c>
      <c r="F21" s="6">
        <v>600000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28.5" x14ac:dyDescent="0.2">
      <c r="A22" s="18"/>
      <c r="B22" s="20" t="s">
        <v>137</v>
      </c>
      <c r="C22" s="21" t="s">
        <v>37</v>
      </c>
      <c r="D22" s="22" t="s">
        <v>136</v>
      </c>
      <c r="E22" s="23">
        <v>2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x14ac:dyDescent="0.2">
      <c r="A23" s="52"/>
      <c r="B23" s="20" t="s">
        <v>130</v>
      </c>
      <c r="C23" s="21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t="57.75" thickBot="1" x14ac:dyDescent="0.25">
      <c r="A24" s="36" t="s">
        <v>42</v>
      </c>
      <c r="B24" s="37" t="s">
        <v>118</v>
      </c>
      <c r="C24" s="21" t="s">
        <v>31</v>
      </c>
      <c r="D24" s="22" t="s">
        <v>31</v>
      </c>
      <c r="E24" s="23">
        <v>2</v>
      </c>
      <c r="F24" s="23">
        <v>50000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5" thickBot="1" x14ac:dyDescent="0.25">
      <c r="A25" s="27" t="s">
        <v>104</v>
      </c>
      <c r="B25" s="28"/>
      <c r="C25" s="29"/>
      <c r="D25" s="29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</row>
    <row r="26" spans="1:21" x14ac:dyDescent="0.2">
      <c r="A26" s="14"/>
      <c r="B26" s="24" t="s">
        <v>140</v>
      </c>
      <c r="C26" s="25" t="s">
        <v>57</v>
      </c>
      <c r="D26" s="26" t="s">
        <v>35</v>
      </c>
      <c r="E26" s="33">
        <v>1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2">
      <c r="A27" s="14"/>
      <c r="B27" s="24" t="s">
        <v>239</v>
      </c>
      <c r="C27" s="25" t="s">
        <v>57</v>
      </c>
      <c r="D27" s="26" t="s">
        <v>32</v>
      </c>
      <c r="E27" s="33">
        <v>2</v>
      </c>
      <c r="F27" s="33">
        <v>1500000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>
        <v>1500000</v>
      </c>
      <c r="S27" s="33"/>
      <c r="T27" s="33"/>
      <c r="U27" s="33"/>
    </row>
    <row r="28" spans="1:21" x14ac:dyDescent="0.2">
      <c r="A28" s="18" t="s">
        <v>42</v>
      </c>
      <c r="B28" s="11" t="s">
        <v>141</v>
      </c>
      <c r="C28" s="12" t="s">
        <v>57</v>
      </c>
      <c r="D28" s="16" t="s">
        <v>36</v>
      </c>
      <c r="E28" s="6">
        <v>2</v>
      </c>
      <c r="F28" s="6">
        <v>230000</v>
      </c>
      <c r="G28" s="6"/>
      <c r="H28" s="6"/>
      <c r="I28" s="6"/>
      <c r="J28" s="6">
        <f>F28*E28</f>
        <v>460000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42.75" x14ac:dyDescent="0.2">
      <c r="A29" s="32"/>
      <c r="B29" s="20" t="s">
        <v>38</v>
      </c>
      <c r="C29" s="21" t="s">
        <v>39</v>
      </c>
      <c r="D29" s="22" t="s">
        <v>40</v>
      </c>
      <c r="E29" s="23">
        <v>20</v>
      </c>
      <c r="F29" s="23">
        <v>2000</v>
      </c>
      <c r="G29" s="23">
        <f>F29*E29</f>
        <v>40000</v>
      </c>
      <c r="H29" s="23"/>
      <c r="I29" s="23">
        <f>F29*E29</f>
        <v>40000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ht="29.25" thickBot="1" x14ac:dyDescent="0.25">
      <c r="A30" s="42"/>
      <c r="B30" s="43" t="s">
        <v>120</v>
      </c>
      <c r="C30" s="44" t="s">
        <v>37</v>
      </c>
      <c r="D30" s="45" t="s">
        <v>121</v>
      </c>
      <c r="E30" s="46">
        <v>2</v>
      </c>
      <c r="F30" s="46">
        <v>15000</v>
      </c>
      <c r="G30" s="46">
        <f>F30*E30</f>
        <v>30000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</row>
    <row r="31" spans="1:21" ht="15" thickBot="1" x14ac:dyDescent="0.25">
      <c r="A31" s="27" t="s">
        <v>41</v>
      </c>
      <c r="B31" s="28"/>
      <c r="C31" s="29"/>
      <c r="D31" s="29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/>
    </row>
    <row r="32" spans="1:21" x14ac:dyDescent="0.2">
      <c r="A32" s="14" t="s">
        <v>42</v>
      </c>
      <c r="B32" s="24" t="s">
        <v>43</v>
      </c>
      <c r="C32" s="25" t="s">
        <v>44</v>
      </c>
      <c r="D32" s="26" t="s">
        <v>45</v>
      </c>
      <c r="E32" s="33">
        <v>1</v>
      </c>
      <c r="F32" s="33">
        <v>35000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ht="42.75" x14ac:dyDescent="0.2">
      <c r="A33" s="14" t="s">
        <v>42</v>
      </c>
      <c r="B33" s="11" t="s">
        <v>87</v>
      </c>
      <c r="C33" s="12" t="s">
        <v>85</v>
      </c>
      <c r="D33" s="16" t="s">
        <v>86</v>
      </c>
      <c r="E33" s="6">
        <v>1</v>
      </c>
      <c r="F33" s="6">
        <v>90000</v>
      </c>
      <c r="G33" s="6"/>
      <c r="H33" s="6"/>
      <c r="I33" s="6"/>
      <c r="J33" s="6"/>
      <c r="K33" s="6"/>
      <c r="L33" s="6">
        <f>F33*E33</f>
        <v>90000</v>
      </c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14" t="s">
        <v>42</v>
      </c>
      <c r="B34" s="11" t="s">
        <v>122</v>
      </c>
      <c r="C34" s="12" t="s">
        <v>116</v>
      </c>
      <c r="D34" s="16" t="s">
        <v>77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14"/>
      <c r="B35" s="19" t="s">
        <v>75</v>
      </c>
      <c r="C35" s="12" t="s">
        <v>116</v>
      </c>
      <c r="D35" s="16" t="s">
        <v>77</v>
      </c>
      <c r="E35" s="6">
        <v>1</v>
      </c>
      <c r="F35" s="6">
        <v>170000</v>
      </c>
      <c r="G35" s="6"/>
      <c r="H35" s="6"/>
      <c r="I35" s="6"/>
      <c r="J35" s="6"/>
      <c r="K35" s="6">
        <f>F35</f>
        <v>170000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14"/>
      <c r="B36" s="19" t="s">
        <v>76</v>
      </c>
      <c r="C36" s="12" t="s">
        <v>116</v>
      </c>
      <c r="D36" s="16" t="s">
        <v>77</v>
      </c>
      <c r="E36" s="6">
        <v>1</v>
      </c>
      <c r="F36" s="6">
        <v>400000</v>
      </c>
      <c r="G36" s="6"/>
      <c r="H36" s="6"/>
      <c r="I36" s="6"/>
      <c r="J36" s="6"/>
      <c r="K36" s="6">
        <f>F36</f>
        <v>400000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14"/>
      <c r="B37" s="19" t="s">
        <v>78</v>
      </c>
      <c r="C37" s="12" t="s">
        <v>116</v>
      </c>
      <c r="D37" s="16" t="s">
        <v>77</v>
      </c>
      <c r="E37" s="6">
        <v>3</v>
      </c>
      <c r="F37" s="6">
        <v>70000</v>
      </c>
      <c r="G37" s="6"/>
      <c r="H37" s="6"/>
      <c r="I37" s="6"/>
      <c r="J37" s="6"/>
      <c r="K37" s="6">
        <f>F37*E37</f>
        <v>210000</v>
      </c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14"/>
      <c r="B38" s="55" t="s">
        <v>147</v>
      </c>
      <c r="C38" s="12"/>
      <c r="D38" s="16"/>
      <c r="E38" s="6"/>
      <c r="F38" s="6">
        <v>8000000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14"/>
      <c r="B39" s="19" t="s">
        <v>148</v>
      </c>
      <c r="C39" s="12" t="s">
        <v>116</v>
      </c>
      <c r="D39" s="16" t="s">
        <v>77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14"/>
      <c r="B40" s="19" t="s">
        <v>149</v>
      </c>
      <c r="C40" s="12" t="s">
        <v>116</v>
      </c>
      <c r="D40" s="16" t="s">
        <v>77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14" t="s">
        <v>59</v>
      </c>
      <c r="B41" s="11" t="s">
        <v>102</v>
      </c>
      <c r="C41" s="12" t="s">
        <v>46</v>
      </c>
      <c r="D41" s="16" t="s">
        <v>45</v>
      </c>
      <c r="E41" s="6">
        <v>1</v>
      </c>
      <c r="F41" s="6">
        <v>350000</v>
      </c>
      <c r="G41" s="6"/>
      <c r="H41" s="6"/>
      <c r="I41" s="6"/>
      <c r="J41" s="6"/>
      <c r="K41" s="6"/>
      <c r="L41" s="6">
        <f>F41</f>
        <v>350000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14"/>
      <c r="B42" s="11" t="s">
        <v>103</v>
      </c>
      <c r="C42" s="12"/>
      <c r="D42" s="16"/>
      <c r="E42" s="6"/>
      <c r="F42" s="6"/>
      <c r="G42" s="6"/>
      <c r="H42" s="6"/>
      <c r="I42" s="6"/>
      <c r="J42" s="6"/>
      <c r="K42" s="6"/>
      <c r="L42" s="6">
        <f>F42</f>
        <v>0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ht="28.5" x14ac:dyDescent="0.2">
      <c r="A43" s="14" t="s">
        <v>59</v>
      </c>
      <c r="B43" s="11" t="s">
        <v>150</v>
      </c>
      <c r="C43" s="12" t="s">
        <v>46</v>
      </c>
      <c r="D43" s="16" t="s">
        <v>45</v>
      </c>
      <c r="E43" s="6">
        <v>1</v>
      </c>
      <c r="F43" s="6">
        <v>480000</v>
      </c>
      <c r="G43" s="6"/>
      <c r="H43" s="6"/>
      <c r="I43" s="6"/>
      <c r="J43" s="6"/>
      <c r="K43" s="6"/>
      <c r="L43" s="6"/>
      <c r="M43" s="6">
        <f>F43*E43</f>
        <v>480000</v>
      </c>
      <c r="N43" s="6"/>
      <c r="O43" s="6"/>
      <c r="P43" s="6"/>
      <c r="Q43" s="6"/>
      <c r="R43" s="6"/>
      <c r="S43" s="6">
        <f t="shared" ref="S43" si="1">SUM(G43:R43)</f>
        <v>480000</v>
      </c>
      <c r="T43" s="6"/>
      <c r="U43" s="6"/>
    </row>
    <row r="44" spans="1:21" ht="15" thickBot="1" x14ac:dyDescent="0.25">
      <c r="A44" s="14" t="s">
        <v>59</v>
      </c>
      <c r="B44" s="43" t="s">
        <v>152</v>
      </c>
      <c r="C44" s="44" t="s">
        <v>46</v>
      </c>
      <c r="D44" s="45" t="s">
        <v>151</v>
      </c>
      <c r="E44" s="43">
        <v>1</v>
      </c>
      <c r="F44" s="43">
        <v>4500000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7"/>
    </row>
    <row r="45" spans="1:21" ht="15" thickBot="1" x14ac:dyDescent="0.25">
      <c r="A45" s="27" t="s">
        <v>105</v>
      </c>
      <c r="B45" s="28"/>
      <c r="C45" s="29"/>
      <c r="D45" s="29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</row>
    <row r="46" spans="1:21" ht="28.5" x14ac:dyDescent="0.2">
      <c r="A46" s="48"/>
      <c r="B46" s="50" t="s">
        <v>123</v>
      </c>
      <c r="C46" s="25"/>
      <c r="D46" s="25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2">
      <c r="A47" s="14"/>
      <c r="B47" s="19" t="s">
        <v>106</v>
      </c>
      <c r="C47" s="12" t="s">
        <v>107</v>
      </c>
      <c r="D47" s="16" t="s">
        <v>40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28.5" x14ac:dyDescent="0.2">
      <c r="A48" s="14"/>
      <c r="B48" s="19" t="s">
        <v>108</v>
      </c>
      <c r="C48" s="12" t="s">
        <v>107</v>
      </c>
      <c r="D48" s="16" t="s">
        <v>109</v>
      </c>
      <c r="E48" s="6"/>
      <c r="F48" s="6"/>
      <c r="G48" s="6"/>
      <c r="H48" s="6">
        <f>F48*E48</f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">
      <c r="A49" s="14"/>
      <c r="B49" s="19" t="s">
        <v>115</v>
      </c>
      <c r="C49" s="12"/>
      <c r="D49" s="1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28.5" x14ac:dyDescent="0.2">
      <c r="A50" s="14"/>
      <c r="B50" s="19" t="s">
        <v>114</v>
      </c>
      <c r="C50" s="12"/>
      <c r="D50" s="1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14"/>
      <c r="B51" s="49" t="s">
        <v>124</v>
      </c>
      <c r="C51" s="12"/>
      <c r="D51" s="1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14"/>
      <c r="B52" s="11" t="s">
        <v>110</v>
      </c>
      <c r="C52" s="12" t="s">
        <v>57</v>
      </c>
      <c r="D52" s="16"/>
      <c r="E52" s="6"/>
      <c r="F52" s="6"/>
      <c r="G52" s="6"/>
      <c r="H52" s="6"/>
      <c r="I52" s="6"/>
      <c r="J52" s="6">
        <f>F52*E52</f>
        <v>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14"/>
      <c r="B53" s="11" t="s">
        <v>111</v>
      </c>
      <c r="C53" s="12" t="s">
        <v>57</v>
      </c>
      <c r="D53" s="1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14"/>
      <c r="B54" s="11" t="s">
        <v>112</v>
      </c>
      <c r="C54" s="12" t="s">
        <v>57</v>
      </c>
      <c r="D54" s="1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29.25" thickBot="1" x14ac:dyDescent="0.25">
      <c r="A55" s="14"/>
      <c r="B55" s="20" t="s">
        <v>113</v>
      </c>
      <c r="C55" s="21" t="s">
        <v>57</v>
      </c>
      <c r="D55" s="2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5" thickBot="1" x14ac:dyDescent="0.25">
      <c r="A56" s="27" t="s">
        <v>48</v>
      </c>
      <c r="B56" s="28"/>
      <c r="C56" s="29"/>
      <c r="D56" s="29"/>
      <c r="E56" s="28"/>
      <c r="F56" s="28"/>
      <c r="G56" s="30">
        <f t="shared" ref="G56:U56" si="2">SUM(G12:G43)</f>
        <v>70000</v>
      </c>
      <c r="H56" s="30">
        <f t="shared" si="2"/>
        <v>0</v>
      </c>
      <c r="I56" s="30">
        <f t="shared" si="2"/>
        <v>40000</v>
      </c>
      <c r="J56" s="30">
        <f t="shared" si="2"/>
        <v>460000</v>
      </c>
      <c r="K56" s="30">
        <f t="shared" si="2"/>
        <v>780000</v>
      </c>
      <c r="L56" s="30">
        <f t="shared" si="2"/>
        <v>800000</v>
      </c>
      <c r="M56" s="30">
        <f t="shared" si="2"/>
        <v>480000</v>
      </c>
      <c r="N56" s="30">
        <f t="shared" si="2"/>
        <v>0</v>
      </c>
      <c r="O56" s="30">
        <f t="shared" si="2"/>
        <v>0</v>
      </c>
      <c r="P56" s="30">
        <f t="shared" si="2"/>
        <v>0</v>
      </c>
      <c r="Q56" s="30">
        <f t="shared" si="2"/>
        <v>0</v>
      </c>
      <c r="R56" s="30">
        <f t="shared" si="2"/>
        <v>4000000</v>
      </c>
      <c r="S56" s="30">
        <f t="shared" si="2"/>
        <v>480000</v>
      </c>
      <c r="T56" s="30">
        <f t="shared" si="2"/>
        <v>0</v>
      </c>
      <c r="U56" s="31">
        <f t="shared" si="2"/>
        <v>0</v>
      </c>
    </row>
    <row r="57" spans="1:21" x14ac:dyDescent="0.2">
      <c r="A57" s="14" t="s">
        <v>42</v>
      </c>
      <c r="B57" s="24" t="s">
        <v>49</v>
      </c>
      <c r="C57" s="25"/>
      <c r="D57" s="26" t="s">
        <v>51</v>
      </c>
      <c r="E57" s="24">
        <v>1</v>
      </c>
      <c r="F57" s="24">
        <v>240000</v>
      </c>
    </row>
    <row r="58" spans="1:21" x14ac:dyDescent="0.2">
      <c r="A58" s="14" t="s">
        <v>42</v>
      </c>
      <c r="B58" s="11" t="s">
        <v>52</v>
      </c>
      <c r="C58" s="12"/>
      <c r="D58" s="16" t="s">
        <v>51</v>
      </c>
      <c r="E58" s="11">
        <v>1</v>
      </c>
      <c r="F58" s="11">
        <v>120000</v>
      </c>
    </row>
    <row r="59" spans="1:21" x14ac:dyDescent="0.2">
      <c r="A59" s="14" t="s">
        <v>42</v>
      </c>
      <c r="B59" s="11" t="s">
        <v>54</v>
      </c>
      <c r="C59" s="12"/>
      <c r="D59" s="16" t="s">
        <v>51</v>
      </c>
      <c r="E59" s="11">
        <v>2</v>
      </c>
      <c r="F59" s="11">
        <v>320000</v>
      </c>
    </row>
    <row r="60" spans="1:21" x14ac:dyDescent="0.2">
      <c r="A60" s="7" t="s">
        <v>23</v>
      </c>
    </row>
    <row r="61" spans="1:21" x14ac:dyDescent="0.2">
      <c r="A61" s="8" t="s">
        <v>24</v>
      </c>
    </row>
    <row r="62" spans="1:21" x14ac:dyDescent="0.2">
      <c r="A62" s="8" t="s">
        <v>25</v>
      </c>
    </row>
    <row r="63" spans="1:21" x14ac:dyDescent="0.2">
      <c r="A63" s="8" t="s">
        <v>26</v>
      </c>
    </row>
    <row r="64" spans="1:21" x14ac:dyDescent="0.2">
      <c r="A64" s="8"/>
    </row>
    <row r="65" spans="1:21" x14ac:dyDescent="0.2">
      <c r="A65" s="9" t="s">
        <v>27</v>
      </c>
      <c r="B65" s="1"/>
      <c r="C65" s="1"/>
      <c r="D65" s="1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7" spans="1:21" x14ac:dyDescent="0.2">
      <c r="A67" s="10" t="s">
        <v>28</v>
      </c>
    </row>
  </sheetData>
  <mergeCells count="23">
    <mergeCell ref="T9:U9"/>
    <mergeCell ref="U10:U11"/>
    <mergeCell ref="G10:I10"/>
    <mergeCell ref="J10:L10"/>
    <mergeCell ref="M10:O10"/>
    <mergeCell ref="P10:R10"/>
    <mergeCell ref="S10:S11"/>
    <mergeCell ref="T10:T11"/>
    <mergeCell ref="A7:R7"/>
    <mergeCell ref="A1:K1"/>
    <mergeCell ref="A2:U2"/>
    <mergeCell ref="A3:U3"/>
    <mergeCell ref="A4:U4"/>
    <mergeCell ref="A6:U6"/>
    <mergeCell ref="A8:D8"/>
    <mergeCell ref="T8:U8"/>
    <mergeCell ref="A9:A11"/>
    <mergeCell ref="B9:B11"/>
    <mergeCell ref="C9:C11"/>
    <mergeCell ref="D9:D11"/>
    <mergeCell ref="E9:E11"/>
    <mergeCell ref="F9:F11"/>
    <mergeCell ref="G9:S9"/>
  </mergeCells>
  <pageMargins left="0.16" right="0.18" top="0.47" bottom="0.3" header="0.3" footer="0.18"/>
  <pageSetup scale="85" orientation="landscape" horizontalDpi="4294967295" verticalDpi="4294967295" r:id="rId1"/>
  <headerFooter>
    <oddFooter>Page &amp;P of &amp;N</oddFoot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"/>
  <sheetViews>
    <sheetView zoomScale="90" zoomScaleNormal="90" workbookViewId="0">
      <pane xSplit="6" ySplit="11" topLeftCell="I12" activePane="bottomRight" state="frozen"/>
      <selection pane="topRight" activeCell="G1" sqref="G1"/>
      <selection pane="bottomLeft" activeCell="A12" sqref="A12"/>
      <selection pane="bottomRight" activeCell="B59" sqref="B59"/>
    </sheetView>
  </sheetViews>
  <sheetFormatPr defaultColWidth="9.140625" defaultRowHeight="14.25" x14ac:dyDescent="0.2"/>
  <cols>
    <col min="1" max="1" width="44.42578125" style="2" customWidth="1"/>
    <col min="2" max="2" width="45.42578125" style="13" customWidth="1"/>
    <col min="3" max="3" width="16.5703125" style="2" bestFit="1" customWidth="1"/>
    <col min="4" max="4" width="20.28515625" style="15" customWidth="1"/>
    <col min="5" max="5" width="9.140625" style="2"/>
    <col min="6" max="6" width="12.42578125" style="2" bestFit="1" customWidth="1"/>
    <col min="7" max="9" width="14.85546875" style="2" bestFit="1" customWidth="1"/>
    <col min="10" max="10" width="18.28515625" style="2" customWidth="1"/>
    <col min="11" max="13" width="14.85546875" style="2" bestFit="1" customWidth="1"/>
    <col min="14" max="17" width="12.5703125" style="2" bestFit="1" customWidth="1"/>
    <col min="18" max="18" width="26" style="2" customWidth="1"/>
    <col min="19" max="19" width="19" style="2" customWidth="1"/>
    <col min="20" max="16384" width="9.140625" style="2"/>
  </cols>
  <sheetData>
    <row r="1" spans="1:21" ht="47.25" hidden="1" customHeight="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idden="1" x14ac:dyDescent="0.2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</row>
    <row r="3" spans="1:21" hidden="1" x14ac:dyDescent="0.2">
      <c r="A3" s="105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</row>
    <row r="4" spans="1:21" ht="15" hidden="1" x14ac:dyDescent="0.2">
      <c r="A4" s="108" t="s">
        <v>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</row>
    <row r="5" spans="1:21" hidden="1" x14ac:dyDescent="0.2">
      <c r="A5" s="3"/>
    </row>
    <row r="6" spans="1:21" hidden="1" x14ac:dyDescent="0.2">
      <c r="A6" s="109" t="s">
        <v>4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</row>
    <row r="7" spans="1:21" hidden="1" x14ac:dyDescent="0.2">
      <c r="A7" s="105" t="s">
        <v>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4"/>
      <c r="T7" s="4"/>
      <c r="U7" s="4"/>
    </row>
    <row r="8" spans="1:21" ht="15" hidden="1" x14ac:dyDescent="0.2">
      <c r="A8" s="108" t="s">
        <v>6</v>
      </c>
      <c r="B8" s="108"/>
      <c r="C8" s="108"/>
      <c r="D8" s="108"/>
      <c r="T8" s="110" t="s">
        <v>7</v>
      </c>
      <c r="U8" s="110"/>
    </row>
    <row r="9" spans="1:21" s="5" customFormat="1" ht="22.5" customHeight="1" x14ac:dyDescent="0.2">
      <c r="A9" s="104" t="s">
        <v>8</v>
      </c>
      <c r="B9" s="104" t="s">
        <v>9</v>
      </c>
      <c r="C9" s="104" t="s">
        <v>10</v>
      </c>
      <c r="D9" s="112" t="s">
        <v>11</v>
      </c>
      <c r="E9" s="104" t="s">
        <v>12</v>
      </c>
      <c r="F9" s="104" t="s">
        <v>13</v>
      </c>
      <c r="G9" s="114" t="s">
        <v>14</v>
      </c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5"/>
      <c r="U9" s="116"/>
    </row>
    <row r="10" spans="1:21" s="5" customFormat="1" ht="22.5" customHeight="1" x14ac:dyDescent="0.2">
      <c r="A10" s="111"/>
      <c r="B10" s="111"/>
      <c r="C10" s="111"/>
      <c r="D10" s="113"/>
      <c r="E10" s="111"/>
      <c r="F10" s="111"/>
      <c r="G10" s="117" t="s">
        <v>15</v>
      </c>
      <c r="H10" s="117"/>
      <c r="I10" s="117"/>
      <c r="J10" s="118" t="s">
        <v>16</v>
      </c>
      <c r="K10" s="118"/>
      <c r="L10" s="118"/>
      <c r="M10" s="119" t="s">
        <v>17</v>
      </c>
      <c r="N10" s="119"/>
      <c r="O10" s="119"/>
      <c r="P10" s="120" t="s">
        <v>18</v>
      </c>
      <c r="Q10" s="120"/>
      <c r="R10" s="120"/>
      <c r="S10" s="103" t="s">
        <v>19</v>
      </c>
      <c r="T10" s="103" t="s">
        <v>20</v>
      </c>
      <c r="U10" s="103" t="s">
        <v>21</v>
      </c>
    </row>
    <row r="11" spans="1:21" s="5" customFormat="1" ht="15" thickBot="1" x14ac:dyDescent="0.25">
      <c r="A11" s="111"/>
      <c r="B11" s="111"/>
      <c r="C11" s="111"/>
      <c r="D11" s="113"/>
      <c r="E11" s="111"/>
      <c r="F11" s="111"/>
      <c r="G11" s="38">
        <v>43661</v>
      </c>
      <c r="H11" s="38">
        <f>G11+30</f>
        <v>43691</v>
      </c>
      <c r="I11" s="38">
        <f t="shared" ref="I11:R11" si="0">H11+30</f>
        <v>43721</v>
      </c>
      <c r="J11" s="39">
        <f t="shared" si="0"/>
        <v>43751</v>
      </c>
      <c r="K11" s="39">
        <f t="shared" si="0"/>
        <v>43781</v>
      </c>
      <c r="L11" s="39">
        <f t="shared" si="0"/>
        <v>43811</v>
      </c>
      <c r="M11" s="40">
        <f t="shared" si="0"/>
        <v>43841</v>
      </c>
      <c r="N11" s="40">
        <f t="shared" si="0"/>
        <v>43871</v>
      </c>
      <c r="O11" s="40">
        <f t="shared" si="0"/>
        <v>43901</v>
      </c>
      <c r="P11" s="41">
        <f t="shared" si="0"/>
        <v>43931</v>
      </c>
      <c r="Q11" s="41">
        <f t="shared" si="0"/>
        <v>43961</v>
      </c>
      <c r="R11" s="41">
        <f t="shared" si="0"/>
        <v>43991</v>
      </c>
      <c r="S11" s="104"/>
      <c r="T11" s="104"/>
      <c r="U11" s="104"/>
    </row>
    <row r="12" spans="1:21" ht="15" thickBot="1" x14ac:dyDescent="0.25">
      <c r="A12" s="27" t="s">
        <v>22</v>
      </c>
      <c r="B12" s="28"/>
      <c r="C12" s="29"/>
      <c r="D12" s="29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>
        <f>SUM(G12:R12)</f>
        <v>0</v>
      </c>
      <c r="T12" s="34"/>
      <c r="U12" s="35"/>
    </row>
    <row r="13" spans="1:21" x14ac:dyDescent="0.2">
      <c r="A13" s="18" t="s">
        <v>66</v>
      </c>
      <c r="B13" s="24" t="s">
        <v>165</v>
      </c>
      <c r="C13" s="25" t="s">
        <v>29</v>
      </c>
      <c r="D13" s="26" t="s">
        <v>30</v>
      </c>
      <c r="E13" s="33">
        <v>1</v>
      </c>
      <c r="F13" s="33">
        <v>3500000</v>
      </c>
      <c r="G13" s="33">
        <f>F13</f>
        <v>3500000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>
        <v>2500000</v>
      </c>
      <c r="S13" s="33"/>
      <c r="T13" s="33"/>
      <c r="U13" s="33"/>
    </row>
    <row r="14" spans="1:21" x14ac:dyDescent="0.2">
      <c r="A14" s="18"/>
      <c r="B14" s="24" t="s">
        <v>226</v>
      </c>
      <c r="C14" s="25" t="s">
        <v>29</v>
      </c>
      <c r="D14" s="26" t="s">
        <v>30</v>
      </c>
      <c r="E14" s="33">
        <v>1</v>
      </c>
      <c r="F14" s="33">
        <v>2000000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x14ac:dyDescent="0.2">
      <c r="A15" s="18"/>
      <c r="B15" s="24" t="s">
        <v>224</v>
      </c>
      <c r="C15" s="25" t="s">
        <v>29</v>
      </c>
      <c r="D15" s="26" t="s">
        <v>132</v>
      </c>
      <c r="E15" s="33">
        <v>1</v>
      </c>
      <c r="F15" s="33">
        <v>4000000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x14ac:dyDescent="0.2">
      <c r="A16" s="18" t="s">
        <v>66</v>
      </c>
      <c r="B16" s="24" t="s">
        <v>223</v>
      </c>
      <c r="C16" s="25" t="s">
        <v>29</v>
      </c>
      <c r="D16" s="26" t="s">
        <v>132</v>
      </c>
      <c r="E16" s="33">
        <v>2</v>
      </c>
      <c r="F16" s="33">
        <v>2000000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57" x14ac:dyDescent="0.2">
      <c r="A17" s="18"/>
      <c r="B17" s="24" t="s">
        <v>214</v>
      </c>
      <c r="C17" s="25" t="s">
        <v>131</v>
      </c>
      <c r="D17" s="26" t="s">
        <v>132</v>
      </c>
      <c r="E17" s="33">
        <v>1</v>
      </c>
      <c r="F17" s="33">
        <v>500000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57" x14ac:dyDescent="0.2">
      <c r="A18" s="18"/>
      <c r="B18" s="24" t="s">
        <v>97</v>
      </c>
      <c r="C18" s="25" t="s">
        <v>95</v>
      </c>
      <c r="D18" s="26" t="s">
        <v>72</v>
      </c>
      <c r="E18" s="33">
        <v>1</v>
      </c>
      <c r="F18" s="33">
        <v>40000</v>
      </c>
      <c r="G18" s="33"/>
      <c r="H18" s="33"/>
      <c r="I18" s="33"/>
      <c r="J18" s="33">
        <f>F18</f>
        <v>40000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42.75" x14ac:dyDescent="0.2">
      <c r="A19" s="18"/>
      <c r="B19" s="51" t="s">
        <v>98</v>
      </c>
      <c r="C19" s="25" t="s">
        <v>29</v>
      </c>
      <c r="D19" s="26" t="s">
        <v>96</v>
      </c>
      <c r="E19" s="33">
        <v>1</v>
      </c>
      <c r="F19" s="33">
        <v>25000</v>
      </c>
      <c r="G19" s="33"/>
      <c r="H19" s="33"/>
      <c r="I19" s="33"/>
      <c r="J19" s="33">
        <f>F19</f>
        <v>25000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ht="42.75" x14ac:dyDescent="0.2">
      <c r="A20" s="18"/>
      <c r="B20" s="24" t="s">
        <v>99</v>
      </c>
      <c r="C20" s="25" t="s">
        <v>95</v>
      </c>
      <c r="D20" s="26" t="s">
        <v>72</v>
      </c>
      <c r="E20" s="33">
        <v>1</v>
      </c>
      <c r="F20" s="33">
        <v>69000</v>
      </c>
      <c r="G20" s="33"/>
      <c r="H20" s="33"/>
      <c r="I20" s="33"/>
      <c r="J20" s="33">
        <f>F20</f>
        <v>69000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ht="42.75" x14ac:dyDescent="0.2">
      <c r="A21" s="18"/>
      <c r="B21" s="24" t="s">
        <v>100</v>
      </c>
      <c r="C21" s="25" t="s">
        <v>29</v>
      </c>
      <c r="D21" s="26" t="s">
        <v>96</v>
      </c>
      <c r="E21" s="33">
        <v>1</v>
      </c>
      <c r="F21" s="33">
        <v>25000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8.5" x14ac:dyDescent="0.2">
      <c r="A22" s="18" t="s">
        <v>42</v>
      </c>
      <c r="B22" s="11" t="s">
        <v>225</v>
      </c>
      <c r="C22" s="12" t="s">
        <v>79</v>
      </c>
      <c r="D22" s="16" t="s">
        <v>60</v>
      </c>
      <c r="E22" s="6">
        <v>12</v>
      </c>
      <c r="F22" s="6">
        <v>40000</v>
      </c>
      <c r="G22" s="6"/>
      <c r="H22" s="6"/>
      <c r="I22" s="6"/>
      <c r="J22" s="6"/>
      <c r="K22" s="6"/>
      <c r="L22" s="6">
        <f>F22*E22</f>
        <v>480000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28.5" x14ac:dyDescent="0.2">
      <c r="A23" s="18" t="s">
        <v>42</v>
      </c>
      <c r="B23" s="11" t="s">
        <v>216</v>
      </c>
      <c r="C23" s="12" t="s">
        <v>79</v>
      </c>
      <c r="D23" s="16" t="s">
        <v>60</v>
      </c>
      <c r="E23" s="6">
        <v>4</v>
      </c>
      <c r="F23" s="6">
        <v>40000</v>
      </c>
      <c r="G23" s="6"/>
      <c r="H23" s="6"/>
      <c r="I23" s="6"/>
      <c r="J23" s="6"/>
      <c r="K23" s="6"/>
      <c r="L23" s="6">
        <f>F23*E23</f>
        <v>160000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18" t="s">
        <v>42</v>
      </c>
      <c r="B24" s="11" t="s">
        <v>161</v>
      </c>
      <c r="C24" s="12" t="s">
        <v>160</v>
      </c>
      <c r="D24" s="16" t="s">
        <v>60</v>
      </c>
      <c r="E24" s="6">
        <v>4</v>
      </c>
      <c r="F24" s="6">
        <v>35000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18"/>
      <c r="B25" s="11" t="s">
        <v>215</v>
      </c>
      <c r="C25" s="12" t="s">
        <v>31</v>
      </c>
      <c r="D25" s="16" t="s">
        <v>60</v>
      </c>
      <c r="E25" s="6">
        <v>8</v>
      </c>
      <c r="F25" s="6">
        <v>30000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18"/>
      <c r="B26" s="11" t="s">
        <v>232</v>
      </c>
      <c r="C26" s="12" t="s">
        <v>125</v>
      </c>
      <c r="D26" s="16" t="s">
        <v>139</v>
      </c>
      <c r="E26" s="6">
        <v>8</v>
      </c>
      <c r="F26" s="6">
        <v>95000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18"/>
      <c r="B27" s="11" t="s">
        <v>233</v>
      </c>
      <c r="C27" s="12" t="s">
        <v>125</v>
      </c>
      <c r="D27" s="16" t="s">
        <v>139</v>
      </c>
      <c r="E27" s="6">
        <v>2</v>
      </c>
      <c r="F27" s="6">
        <v>95000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28.5" x14ac:dyDescent="0.2">
      <c r="A28" s="18" t="s">
        <v>66</v>
      </c>
      <c r="B28" s="11" t="s">
        <v>119</v>
      </c>
      <c r="C28" s="12" t="s">
        <v>61</v>
      </c>
      <c r="D28" s="16" t="s">
        <v>62</v>
      </c>
      <c r="E28" s="6">
        <v>1</v>
      </c>
      <c r="F28" s="6">
        <v>110000</v>
      </c>
      <c r="G28" s="6"/>
      <c r="H28" s="6"/>
      <c r="I28" s="6"/>
      <c r="J28" s="6"/>
      <c r="K28" s="6">
        <f>F28</f>
        <v>110000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18" t="s">
        <v>66</v>
      </c>
      <c r="B29" s="11" t="s">
        <v>206</v>
      </c>
      <c r="C29" s="12" t="s">
        <v>29</v>
      </c>
      <c r="D29" s="16" t="s">
        <v>62</v>
      </c>
      <c r="E29" s="6">
        <v>20</v>
      </c>
      <c r="F29" s="6">
        <v>65000</v>
      </c>
      <c r="G29" s="6"/>
      <c r="H29" s="6"/>
      <c r="I29" s="6"/>
      <c r="J29" s="6"/>
      <c r="K29" s="6">
        <f>F29*E29</f>
        <v>1300000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18" t="s">
        <v>42</v>
      </c>
      <c r="B30" s="11" t="s">
        <v>92</v>
      </c>
      <c r="C30" s="12" t="s">
        <v>90</v>
      </c>
      <c r="D30" s="16" t="s">
        <v>91</v>
      </c>
      <c r="E30" s="6">
        <v>1</v>
      </c>
      <c r="F30" s="6">
        <v>145000</v>
      </c>
      <c r="G30" s="6">
        <f>F30</f>
        <v>145000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28.5" x14ac:dyDescent="0.2">
      <c r="A31" s="18" t="s">
        <v>66</v>
      </c>
      <c r="B31" s="11" t="s">
        <v>158</v>
      </c>
      <c r="C31" s="12" t="s">
        <v>125</v>
      </c>
      <c r="D31" s="16" t="s">
        <v>126</v>
      </c>
      <c r="E31" s="6">
        <v>47</v>
      </c>
      <c r="F31" s="6">
        <v>75000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18" t="s">
        <v>42</v>
      </c>
      <c r="B32" s="11" t="s">
        <v>84</v>
      </c>
      <c r="C32" s="12" t="s">
        <v>31</v>
      </c>
      <c r="D32" s="16" t="s">
        <v>60</v>
      </c>
      <c r="E32" s="6">
        <v>8</v>
      </c>
      <c r="F32" s="6">
        <v>35000</v>
      </c>
      <c r="G32" s="6"/>
      <c r="H32" s="6"/>
      <c r="I32" s="6">
        <f>F32*E32</f>
        <v>280000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6" ht="42.75" x14ac:dyDescent="0.2">
      <c r="A33" s="18"/>
      <c r="B33" s="11" t="s">
        <v>117</v>
      </c>
      <c r="C33" s="12" t="s">
        <v>71</v>
      </c>
      <c r="D33" s="12" t="s">
        <v>72</v>
      </c>
      <c r="E33" s="6">
        <v>3</v>
      </c>
      <c r="F33" s="6">
        <v>80000</v>
      </c>
      <c r="G33" s="6"/>
      <c r="H33" s="6"/>
      <c r="I33" s="6">
        <f>F33*E33</f>
        <v>240000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6" ht="28.5" x14ac:dyDescent="0.2">
      <c r="A34" s="18" t="s">
        <v>42</v>
      </c>
      <c r="B34" s="11" t="s">
        <v>153</v>
      </c>
      <c r="C34" s="12" t="s">
        <v>154</v>
      </c>
      <c r="D34" s="12" t="s">
        <v>101</v>
      </c>
      <c r="E34" s="6">
        <v>1</v>
      </c>
      <c r="F34" s="6">
        <v>120000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6" x14ac:dyDescent="0.2">
      <c r="A35" s="18"/>
      <c r="B35" s="11" t="s">
        <v>217</v>
      </c>
      <c r="C35" s="12" t="s">
        <v>154</v>
      </c>
      <c r="D35" s="12" t="s">
        <v>218</v>
      </c>
      <c r="E35" s="6">
        <v>5</v>
      </c>
      <c r="F35" s="6">
        <v>5000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6" x14ac:dyDescent="0.2">
      <c r="A36" s="18"/>
      <c r="B36" s="19" t="s">
        <v>93</v>
      </c>
      <c r="C36" s="12" t="s">
        <v>94</v>
      </c>
      <c r="D36" s="12" t="s">
        <v>94</v>
      </c>
      <c r="E36" s="6">
        <v>2</v>
      </c>
      <c r="F36" s="6">
        <v>20000</v>
      </c>
      <c r="G36" s="6"/>
      <c r="H36" s="6"/>
      <c r="I36" s="6"/>
      <c r="J36" s="6"/>
      <c r="K36" s="6"/>
      <c r="L36" s="6">
        <f>E36*F36</f>
        <v>40000</v>
      </c>
      <c r="M36" s="6"/>
      <c r="N36" s="6"/>
      <c r="O36" s="6"/>
      <c r="P36" s="6"/>
      <c r="Q36" s="6"/>
      <c r="R36" s="6"/>
      <c r="S36" s="6"/>
      <c r="T36" s="6"/>
      <c r="U36" s="6"/>
    </row>
    <row r="37" spans="1:26" x14ac:dyDescent="0.2">
      <c r="A37" s="18" t="s">
        <v>42</v>
      </c>
      <c r="B37" s="11" t="s">
        <v>143</v>
      </c>
      <c r="C37" s="12" t="s">
        <v>125</v>
      </c>
      <c r="D37" s="16" t="s">
        <v>139</v>
      </c>
      <c r="E37" s="6">
        <v>2</v>
      </c>
      <c r="F37" s="6">
        <v>35000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6" x14ac:dyDescent="0.2">
      <c r="A38" s="18" t="s">
        <v>42</v>
      </c>
      <c r="B38" s="11" t="s">
        <v>69</v>
      </c>
      <c r="C38" s="12" t="s">
        <v>37</v>
      </c>
      <c r="D38" s="16" t="s">
        <v>58</v>
      </c>
      <c r="E38" s="6">
        <v>2</v>
      </c>
      <c r="F38" s="6">
        <v>600000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6" x14ac:dyDescent="0.2">
      <c r="A39" s="65"/>
      <c r="B39" s="20" t="s">
        <v>146</v>
      </c>
      <c r="C39" s="21" t="s">
        <v>37</v>
      </c>
      <c r="D39" s="22" t="s">
        <v>136</v>
      </c>
      <c r="E39" s="23">
        <v>2</v>
      </c>
      <c r="F39" s="23">
        <v>120000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6" s="54" customFormat="1" ht="28.5" x14ac:dyDescent="0.2">
      <c r="B40" s="11" t="s">
        <v>120</v>
      </c>
      <c r="C40" s="12" t="s">
        <v>37</v>
      </c>
      <c r="D40" s="16" t="s">
        <v>121</v>
      </c>
      <c r="E40" s="6">
        <v>2</v>
      </c>
      <c r="F40" s="6">
        <v>15000</v>
      </c>
      <c r="G40" s="68"/>
      <c r="H40" s="12"/>
      <c r="I40" s="1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54"/>
      <c r="B41" s="11" t="s">
        <v>166</v>
      </c>
      <c r="C41" s="12" t="s">
        <v>167</v>
      </c>
      <c r="D41" s="16" t="s">
        <v>136</v>
      </c>
      <c r="E41" s="6">
        <v>2</v>
      </c>
      <c r="F41" s="6">
        <v>100000</v>
      </c>
      <c r="G41" s="11"/>
      <c r="H41" s="12"/>
      <c r="I41" s="1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4"/>
      <c r="W41" s="64"/>
      <c r="X41" s="64"/>
      <c r="Y41" s="64"/>
      <c r="Z41" s="64"/>
    </row>
    <row r="42" spans="1:26" x14ac:dyDescent="0.2">
      <c r="A42" s="54"/>
      <c r="B42" s="11" t="s">
        <v>175</v>
      </c>
      <c r="C42" s="12" t="s">
        <v>94</v>
      </c>
      <c r="D42" s="16" t="s">
        <v>58</v>
      </c>
      <c r="E42" s="6">
        <v>1</v>
      </c>
      <c r="F42" s="6">
        <v>800000</v>
      </c>
      <c r="G42" s="71"/>
      <c r="H42" s="63"/>
      <c r="I42" s="72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x14ac:dyDescent="0.2">
      <c r="A43" s="66"/>
      <c r="B43" s="20" t="s">
        <v>207</v>
      </c>
      <c r="C43" s="21" t="s">
        <v>208</v>
      </c>
      <c r="D43" s="22" t="s">
        <v>45</v>
      </c>
      <c r="E43" s="23">
        <v>1</v>
      </c>
      <c r="F43" s="79" t="s">
        <v>209</v>
      </c>
      <c r="G43" s="71"/>
      <c r="H43" s="63"/>
      <c r="I43" s="72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x14ac:dyDescent="0.2">
      <c r="A44" s="66"/>
      <c r="B44" s="37" t="s">
        <v>176</v>
      </c>
      <c r="C44" s="21" t="s">
        <v>177</v>
      </c>
      <c r="D44" s="22" t="s">
        <v>178</v>
      </c>
      <c r="E44" s="23">
        <v>40</v>
      </c>
      <c r="F44" s="23">
        <v>14000</v>
      </c>
      <c r="G44" s="71"/>
      <c r="H44" s="63"/>
      <c r="I44" s="72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" thickBot="1" x14ac:dyDescent="0.25">
      <c r="A45" s="65"/>
      <c r="B45" s="37" t="s">
        <v>174</v>
      </c>
      <c r="C45" s="21" t="s">
        <v>177</v>
      </c>
      <c r="D45" s="21" t="s">
        <v>178</v>
      </c>
      <c r="E45" s="23">
        <v>40</v>
      </c>
      <c r="F45" s="23">
        <v>14000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</row>
    <row r="46" spans="1:26" s="60" customFormat="1" ht="15" thickBot="1" x14ac:dyDescent="0.25">
      <c r="A46" s="56" t="s">
        <v>104</v>
      </c>
      <c r="B46" s="57"/>
      <c r="C46" s="58"/>
      <c r="D46" s="58"/>
      <c r="E46" s="59"/>
      <c r="F46" s="59"/>
      <c r="G46" s="74"/>
      <c r="H46" s="73"/>
      <c r="I46" s="59"/>
      <c r="J46" s="59">
        <f>F47*E47</f>
        <v>10800000</v>
      </c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</row>
    <row r="47" spans="1:26" x14ac:dyDescent="0.2">
      <c r="A47" s="70" t="s">
        <v>68</v>
      </c>
      <c r="B47" s="24" t="s">
        <v>159</v>
      </c>
      <c r="C47" s="25" t="s">
        <v>57</v>
      </c>
      <c r="D47" s="26" t="s">
        <v>32</v>
      </c>
      <c r="E47" s="33">
        <v>2</v>
      </c>
      <c r="F47" s="33">
        <v>5400000</v>
      </c>
      <c r="G47" s="33"/>
      <c r="H47" s="33"/>
      <c r="I47" s="33"/>
      <c r="J47" s="33">
        <f>F48*E48</f>
        <v>660000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6" x14ac:dyDescent="0.2">
      <c r="A48" s="18" t="s">
        <v>42</v>
      </c>
      <c r="B48" s="11" t="s">
        <v>56</v>
      </c>
      <c r="C48" s="12" t="s">
        <v>57</v>
      </c>
      <c r="D48" s="16" t="s">
        <v>36</v>
      </c>
      <c r="E48" s="6">
        <v>2</v>
      </c>
      <c r="F48" s="6">
        <v>330000</v>
      </c>
      <c r="G48" s="6"/>
      <c r="H48" s="6"/>
      <c r="I48" s="6"/>
      <c r="J48" s="6">
        <f>F49</f>
        <v>300000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28.5" x14ac:dyDescent="0.2">
      <c r="A49" s="52" t="s">
        <v>42</v>
      </c>
      <c r="B49" s="11" t="s">
        <v>67</v>
      </c>
      <c r="C49" s="12" t="s">
        <v>57</v>
      </c>
      <c r="D49" s="16" t="s">
        <v>36</v>
      </c>
      <c r="E49" s="6">
        <v>1</v>
      </c>
      <c r="F49" s="6">
        <v>300000</v>
      </c>
      <c r="G49" s="6"/>
      <c r="H49" s="6"/>
      <c r="I49" s="6"/>
      <c r="J49" s="6">
        <f>F50*E50</f>
        <v>9000000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85.5" x14ac:dyDescent="0.2">
      <c r="A50" s="52" t="s">
        <v>66</v>
      </c>
      <c r="B50" s="11" t="s">
        <v>33</v>
      </c>
      <c r="C50" s="12" t="s">
        <v>34</v>
      </c>
      <c r="D50" s="16" t="s">
        <v>35</v>
      </c>
      <c r="E50" s="6">
        <v>2</v>
      </c>
      <c r="F50" s="6">
        <v>4500000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x14ac:dyDescent="0.2">
      <c r="A51" s="52" t="s">
        <v>66</v>
      </c>
      <c r="B51" s="11" t="s">
        <v>129</v>
      </c>
      <c r="C51" s="12" t="s">
        <v>164</v>
      </c>
      <c r="D51" s="16" t="s">
        <v>163</v>
      </c>
      <c r="E51" s="6">
        <v>1</v>
      </c>
      <c r="F51" s="6">
        <v>5000000</v>
      </c>
      <c r="G51" s="23">
        <f>F52*E52</f>
        <v>40000</v>
      </c>
      <c r="H51" s="23"/>
      <c r="I51" s="23">
        <f>F52*E52</f>
        <v>40000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42.75" x14ac:dyDescent="0.2">
      <c r="A52" s="52" t="s">
        <v>42</v>
      </c>
      <c r="B52" s="20" t="s">
        <v>38</v>
      </c>
      <c r="C52" s="21" t="s">
        <v>39</v>
      </c>
      <c r="D52" s="22" t="s">
        <v>40</v>
      </c>
      <c r="E52" s="23">
        <v>20</v>
      </c>
      <c r="F52" s="23">
        <v>2000</v>
      </c>
      <c r="G52" s="46">
        <f>F53*E53</f>
        <v>30000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7"/>
    </row>
    <row r="53" spans="1:21" s="66" customFormat="1" ht="29.25" thickBot="1" x14ac:dyDescent="0.25">
      <c r="A53" s="65" t="s">
        <v>42</v>
      </c>
      <c r="B53" s="20" t="s">
        <v>120</v>
      </c>
      <c r="C53" s="21" t="s">
        <v>37</v>
      </c>
      <c r="D53" s="21" t="s">
        <v>121</v>
      </c>
      <c r="E53" s="23">
        <v>2</v>
      </c>
      <c r="F53" s="23">
        <v>15000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s="60" customFormat="1" ht="15" thickBot="1" x14ac:dyDescent="0.25">
      <c r="A54" s="76" t="s">
        <v>195</v>
      </c>
      <c r="B54" s="75"/>
      <c r="C54" s="58"/>
      <c r="D54" s="58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</row>
    <row r="55" spans="1:21" x14ac:dyDescent="0.2">
      <c r="A55" s="14" t="s">
        <v>193</v>
      </c>
      <c r="B55" s="24" t="s">
        <v>196</v>
      </c>
      <c r="C55" s="25" t="s">
        <v>29</v>
      </c>
      <c r="D55" s="26" t="s">
        <v>197</v>
      </c>
      <c r="E55" s="33">
        <v>2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67"/>
      <c r="T55" s="46"/>
      <c r="U55" s="47"/>
    </row>
    <row r="56" spans="1:21" x14ac:dyDescent="0.2">
      <c r="A56" s="14" t="s">
        <v>193</v>
      </c>
      <c r="B56" s="11" t="s">
        <v>198</v>
      </c>
      <c r="C56" s="12" t="s">
        <v>29</v>
      </c>
      <c r="D56" s="16" t="s">
        <v>200</v>
      </c>
      <c r="E56" s="6">
        <v>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7"/>
      <c r="T56" s="46"/>
      <c r="U56" s="47"/>
    </row>
    <row r="57" spans="1:21" x14ac:dyDescent="0.2">
      <c r="A57" s="14" t="s">
        <v>193</v>
      </c>
      <c r="B57" s="20" t="s">
        <v>220</v>
      </c>
      <c r="C57" s="21" t="s">
        <v>29</v>
      </c>
      <c r="D57" s="22" t="s">
        <v>202</v>
      </c>
      <c r="E57" s="23">
        <v>8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64"/>
      <c r="T57" s="64"/>
      <c r="U57" s="64"/>
    </row>
    <row r="58" spans="1:21" x14ac:dyDescent="0.2">
      <c r="A58" s="14" t="s">
        <v>193</v>
      </c>
      <c r="B58" s="20" t="s">
        <v>203</v>
      </c>
      <c r="C58" s="21" t="s">
        <v>29</v>
      </c>
      <c r="D58" s="22" t="s">
        <v>205</v>
      </c>
      <c r="E58" s="23">
        <v>2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64"/>
      <c r="T58" s="64"/>
      <c r="U58" s="64"/>
    </row>
    <row r="59" spans="1:21" x14ac:dyDescent="0.2">
      <c r="A59" s="14"/>
      <c r="B59" s="20"/>
      <c r="C59" s="21"/>
      <c r="D59" s="22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64"/>
      <c r="T59" s="64"/>
      <c r="U59" s="64"/>
    </row>
    <row r="60" spans="1:21" x14ac:dyDescent="0.2">
      <c r="A60" s="14" t="s">
        <v>193</v>
      </c>
      <c r="B60" s="20" t="s">
        <v>199</v>
      </c>
      <c r="C60" s="21" t="s">
        <v>29</v>
      </c>
      <c r="D60" s="22" t="s">
        <v>197</v>
      </c>
      <c r="E60" s="23">
        <v>2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64"/>
      <c r="T60" s="64"/>
      <c r="U60" s="64"/>
    </row>
    <row r="61" spans="1:21" x14ac:dyDescent="0.2">
      <c r="A61" s="14" t="s">
        <v>193</v>
      </c>
      <c r="B61" s="11" t="s">
        <v>201</v>
      </c>
      <c r="C61" s="12" t="s">
        <v>29</v>
      </c>
      <c r="D61" s="16" t="s">
        <v>200</v>
      </c>
      <c r="E61" s="6">
        <v>1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64"/>
      <c r="T61" s="64"/>
      <c r="U61" s="64"/>
    </row>
    <row r="62" spans="1:21" x14ac:dyDescent="0.2">
      <c r="A62" s="14" t="s">
        <v>193</v>
      </c>
      <c r="B62" s="20" t="s">
        <v>219</v>
      </c>
      <c r="C62" s="21" t="s">
        <v>29</v>
      </c>
      <c r="D62" s="22" t="s">
        <v>202</v>
      </c>
      <c r="E62" s="23">
        <v>8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64"/>
      <c r="T62" s="64"/>
      <c r="U62" s="64"/>
    </row>
    <row r="63" spans="1:21" x14ac:dyDescent="0.2">
      <c r="A63" s="14" t="s">
        <v>193</v>
      </c>
      <c r="B63" s="20" t="s">
        <v>204</v>
      </c>
      <c r="C63" s="21" t="s">
        <v>29</v>
      </c>
      <c r="D63" s="22" t="s">
        <v>205</v>
      </c>
      <c r="E63" s="23">
        <v>2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64"/>
      <c r="T63" s="64"/>
      <c r="U63" s="64"/>
    </row>
    <row r="64" spans="1:21" x14ac:dyDescent="0.2">
      <c r="A64" s="14" t="s">
        <v>193</v>
      </c>
      <c r="B64" s="20"/>
      <c r="C64" s="21"/>
      <c r="D64" s="2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64"/>
      <c r="T64" s="64"/>
      <c r="U64" s="64"/>
    </row>
    <row r="65" spans="1:21" ht="15" thickBot="1" x14ac:dyDescent="0.25">
      <c r="A65" s="14" t="s">
        <v>193</v>
      </c>
      <c r="B65" s="20"/>
      <c r="C65" s="21"/>
      <c r="D65" s="21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64"/>
      <c r="T65" s="64"/>
      <c r="U65" s="64"/>
    </row>
    <row r="66" spans="1:21" s="60" customFormat="1" ht="15" thickBot="1" x14ac:dyDescent="0.25">
      <c r="A66" s="69" t="s">
        <v>189</v>
      </c>
      <c r="B66" s="57"/>
      <c r="C66" s="58"/>
      <c r="D66" s="58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1" x14ac:dyDescent="0.2">
      <c r="A67" s="14" t="s">
        <v>173</v>
      </c>
      <c r="B67" s="24" t="s">
        <v>43</v>
      </c>
      <c r="C67" s="25" t="s">
        <v>44</v>
      </c>
      <c r="D67" s="26" t="s">
        <v>45</v>
      </c>
      <c r="E67" s="33">
        <v>1</v>
      </c>
      <c r="F67" s="33">
        <v>35000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67"/>
      <c r="T67" s="46"/>
      <c r="U67" s="47"/>
    </row>
    <row r="68" spans="1:21" x14ac:dyDescent="0.2">
      <c r="A68" s="14" t="s">
        <v>173</v>
      </c>
      <c r="B68" s="11" t="s">
        <v>155</v>
      </c>
      <c r="C68" s="12" t="s">
        <v>162</v>
      </c>
      <c r="D68" s="16" t="s">
        <v>156</v>
      </c>
      <c r="E68" s="6"/>
      <c r="F68" s="6">
        <v>30000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7"/>
      <c r="T68" s="46"/>
      <c r="U68" s="47"/>
    </row>
    <row r="69" spans="1:21" ht="28.5" x14ac:dyDescent="0.2">
      <c r="A69" s="14" t="s">
        <v>193</v>
      </c>
      <c r="B69" s="20" t="s">
        <v>192</v>
      </c>
      <c r="C69" s="21" t="s">
        <v>190</v>
      </c>
      <c r="D69" s="22" t="s">
        <v>191</v>
      </c>
      <c r="E69" s="23">
        <v>1</v>
      </c>
      <c r="F69" s="23">
        <v>120000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64"/>
      <c r="T69" s="64"/>
      <c r="U69" s="64"/>
    </row>
    <row r="70" spans="1:21" x14ac:dyDescent="0.2">
      <c r="A70" s="14" t="s">
        <v>173</v>
      </c>
      <c r="B70" s="20" t="s">
        <v>194</v>
      </c>
      <c r="C70" s="21" t="s">
        <v>171</v>
      </c>
      <c r="D70" s="22" t="s">
        <v>172</v>
      </c>
      <c r="E70" s="23">
        <v>1</v>
      </c>
      <c r="F70" s="23">
        <v>130500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64"/>
      <c r="T70" s="64"/>
      <c r="U70" s="64"/>
    </row>
    <row r="71" spans="1:21" ht="15" thickBot="1" x14ac:dyDescent="0.25">
      <c r="A71" s="14" t="s">
        <v>173</v>
      </c>
      <c r="B71" s="20" t="s">
        <v>170</v>
      </c>
      <c r="C71" s="21" t="s">
        <v>168</v>
      </c>
      <c r="D71" s="21" t="s">
        <v>169</v>
      </c>
      <c r="E71" s="23">
        <v>1</v>
      </c>
      <c r="F71" s="23">
        <v>27000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64"/>
      <c r="T71" s="64"/>
      <c r="U71" s="64"/>
    </row>
    <row r="72" spans="1:21" s="60" customFormat="1" ht="15" thickBot="1" x14ac:dyDescent="0.25">
      <c r="A72" s="56" t="s">
        <v>142</v>
      </c>
      <c r="B72" s="57"/>
      <c r="C72" s="58"/>
      <c r="D72" s="58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</row>
    <row r="73" spans="1:21" x14ac:dyDescent="0.2">
      <c r="A73" s="14" t="s">
        <v>42</v>
      </c>
      <c r="B73" s="24" t="s">
        <v>188</v>
      </c>
      <c r="C73" s="25" t="s">
        <v>125</v>
      </c>
      <c r="D73" s="26" t="s">
        <v>179</v>
      </c>
      <c r="E73" s="33">
        <v>50</v>
      </c>
      <c r="F73" s="33">
        <v>55000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7"/>
    </row>
    <row r="74" spans="1:21" x14ac:dyDescent="0.2">
      <c r="A74" s="14"/>
      <c r="B74" s="11" t="s">
        <v>180</v>
      </c>
      <c r="C74" s="12" t="s">
        <v>181</v>
      </c>
      <c r="D74" s="16" t="s">
        <v>182</v>
      </c>
      <c r="E74" s="6">
        <v>100</v>
      </c>
      <c r="F74" s="6">
        <v>3000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7"/>
    </row>
    <row r="75" spans="1:21" x14ac:dyDescent="0.2">
      <c r="A75" s="14"/>
      <c r="B75" s="11" t="s">
        <v>184</v>
      </c>
      <c r="C75" s="12" t="s">
        <v>185</v>
      </c>
      <c r="D75" s="16" t="s">
        <v>186</v>
      </c>
      <c r="E75" s="6">
        <v>2</v>
      </c>
      <c r="F75" s="6" t="s">
        <v>187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7"/>
    </row>
    <row r="76" spans="1:21" x14ac:dyDescent="0.2">
      <c r="A76" s="14"/>
      <c r="B76" s="11" t="s">
        <v>183</v>
      </c>
      <c r="C76" s="12"/>
      <c r="D76" s="16"/>
      <c r="E76" s="6"/>
      <c r="F76" s="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7"/>
    </row>
    <row r="77" spans="1:21" ht="15" thickBot="1" x14ac:dyDescent="0.25">
      <c r="A77" s="14"/>
      <c r="B77" s="20"/>
      <c r="C77" s="21"/>
      <c r="D77" s="22"/>
      <c r="E77" s="23"/>
      <c r="F77" s="23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7"/>
    </row>
    <row r="78" spans="1:21" s="60" customFormat="1" ht="15" thickBot="1" x14ac:dyDescent="0.25">
      <c r="A78" s="27" t="s">
        <v>105</v>
      </c>
      <c r="B78" s="28"/>
      <c r="C78" s="29"/>
      <c r="D78" s="29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79" spans="1:21" ht="28.5" x14ac:dyDescent="0.2">
      <c r="A79" s="48"/>
      <c r="B79" s="50" t="s">
        <v>123</v>
      </c>
      <c r="C79" s="25"/>
      <c r="D79" s="25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2">
      <c r="A80" s="14"/>
      <c r="B80" s="19"/>
      <c r="C80" s="12"/>
      <c r="D80" s="1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14"/>
      <c r="B81" s="19"/>
      <c r="C81" s="12"/>
      <c r="D81" s="16"/>
      <c r="E81" s="6"/>
      <c r="F81" s="6"/>
      <c r="G81" s="6"/>
      <c r="H81" s="6">
        <f>F81*E81</f>
        <v>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14"/>
      <c r="B82" s="19"/>
      <c r="C82" s="12"/>
      <c r="D82" s="1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14"/>
      <c r="B83" s="19"/>
      <c r="C83" s="12"/>
      <c r="D83" s="1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14"/>
      <c r="B84" s="49"/>
      <c r="C84" s="12"/>
      <c r="D84" s="1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14"/>
      <c r="B85" s="11"/>
      <c r="C85" s="12"/>
      <c r="D85" s="16"/>
      <c r="E85" s="6"/>
      <c r="F85" s="6"/>
      <c r="G85" s="6"/>
      <c r="H85" s="6"/>
      <c r="I85" s="6"/>
      <c r="J85" s="6">
        <f>F85*E85</f>
        <v>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14"/>
      <c r="B86" s="11"/>
      <c r="C86" s="12"/>
      <c r="D86" s="1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14"/>
      <c r="B87" s="11"/>
      <c r="C87" s="12"/>
      <c r="D87" s="1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5" thickBot="1" x14ac:dyDescent="0.25">
      <c r="A88" s="14"/>
      <c r="B88" s="20"/>
      <c r="C88" s="21"/>
      <c r="D88" s="22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21" ht="15" thickBot="1" x14ac:dyDescent="0.25">
      <c r="A89" s="27" t="s">
        <v>48</v>
      </c>
      <c r="B89" s="28"/>
      <c r="C89" s="29"/>
      <c r="D89" s="29"/>
      <c r="E89" s="28"/>
      <c r="F89" s="28"/>
      <c r="G89" s="30">
        <f>SUM(G10:G76)</f>
        <v>3758661</v>
      </c>
      <c r="H89" s="30">
        <f t="shared" ref="H89:U89" si="1">SUM(H10:H76)</f>
        <v>43691</v>
      </c>
      <c r="I89" s="30">
        <f t="shared" si="1"/>
        <v>603721</v>
      </c>
      <c r="J89" s="30">
        <f t="shared" si="1"/>
        <v>20937751</v>
      </c>
      <c r="K89" s="30">
        <f t="shared" si="1"/>
        <v>1453781</v>
      </c>
      <c r="L89" s="30">
        <f t="shared" si="1"/>
        <v>723811</v>
      </c>
      <c r="M89" s="30">
        <f t="shared" si="1"/>
        <v>43841</v>
      </c>
      <c r="N89" s="30">
        <f t="shared" si="1"/>
        <v>43871</v>
      </c>
      <c r="O89" s="30">
        <f t="shared" si="1"/>
        <v>43901</v>
      </c>
      <c r="P89" s="30">
        <f t="shared" si="1"/>
        <v>43931</v>
      </c>
      <c r="Q89" s="30">
        <f t="shared" si="1"/>
        <v>43961</v>
      </c>
      <c r="R89" s="30">
        <f t="shared" si="1"/>
        <v>2543991</v>
      </c>
      <c r="S89" s="30">
        <f t="shared" si="1"/>
        <v>0</v>
      </c>
      <c r="T89" s="30">
        <f t="shared" si="1"/>
        <v>0</v>
      </c>
      <c r="U89" s="31">
        <f t="shared" si="1"/>
        <v>0</v>
      </c>
    </row>
    <row r="90" spans="1:21" x14ac:dyDescent="0.2">
      <c r="A90" s="14" t="s">
        <v>42</v>
      </c>
      <c r="B90" s="24" t="s">
        <v>49</v>
      </c>
      <c r="C90" s="25" t="s">
        <v>50</v>
      </c>
      <c r="D90" s="26" t="s">
        <v>51</v>
      </c>
      <c r="E90" s="24">
        <v>1</v>
      </c>
      <c r="F90" s="24">
        <v>240000</v>
      </c>
    </row>
    <row r="91" spans="1:21" x14ac:dyDescent="0.2">
      <c r="A91" s="14" t="s">
        <v>42</v>
      </c>
      <c r="B91" s="11" t="s">
        <v>52</v>
      </c>
      <c r="C91" s="12" t="s">
        <v>53</v>
      </c>
      <c r="D91" s="16" t="s">
        <v>51</v>
      </c>
      <c r="E91" s="11">
        <v>1</v>
      </c>
      <c r="F91" s="11">
        <v>120000</v>
      </c>
    </row>
    <row r="92" spans="1:21" ht="28.5" x14ac:dyDescent="0.2">
      <c r="A92" s="14" t="s">
        <v>42</v>
      </c>
      <c r="B92" s="11" t="s">
        <v>54</v>
      </c>
      <c r="C92" s="12" t="s">
        <v>55</v>
      </c>
      <c r="D92" s="16" t="s">
        <v>51</v>
      </c>
      <c r="E92" s="11">
        <v>2</v>
      </c>
      <c r="F92" s="11">
        <v>320000</v>
      </c>
    </row>
    <row r="93" spans="1:21" x14ac:dyDescent="0.2">
      <c r="A93" s="7" t="s">
        <v>23</v>
      </c>
    </row>
    <row r="94" spans="1:21" x14ac:dyDescent="0.2">
      <c r="A94" s="8" t="s">
        <v>24</v>
      </c>
    </row>
    <row r="95" spans="1:21" x14ac:dyDescent="0.2">
      <c r="A95" s="8" t="s">
        <v>25</v>
      </c>
    </row>
    <row r="96" spans="1:21" x14ac:dyDescent="0.2">
      <c r="A96" s="8" t="s">
        <v>26</v>
      </c>
    </row>
    <row r="97" spans="1:21" x14ac:dyDescent="0.2">
      <c r="A97" s="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">
      <c r="A98" s="9" t="s">
        <v>27</v>
      </c>
      <c r="B98" s="1"/>
      <c r="C98" s="1"/>
      <c r="D98" s="17"/>
      <c r="E98" s="1"/>
      <c r="F98" s="1"/>
    </row>
    <row r="100" spans="1:21" x14ac:dyDescent="0.2">
      <c r="A100" s="10" t="s">
        <v>28</v>
      </c>
    </row>
  </sheetData>
  <mergeCells count="23">
    <mergeCell ref="T9:U9"/>
    <mergeCell ref="U10:U11"/>
    <mergeCell ref="S10:S11"/>
    <mergeCell ref="T10:T11"/>
    <mergeCell ref="G10:I10"/>
    <mergeCell ref="J10:L10"/>
    <mergeCell ref="M10:O10"/>
    <mergeCell ref="P10:R10"/>
    <mergeCell ref="A7:R7"/>
    <mergeCell ref="A1:K1"/>
    <mergeCell ref="A2:U2"/>
    <mergeCell ref="A3:U3"/>
    <mergeCell ref="A4:U4"/>
    <mergeCell ref="A6:U6"/>
    <mergeCell ref="A8:D8"/>
    <mergeCell ref="T8:U8"/>
    <mergeCell ref="A9:A11"/>
    <mergeCell ref="B9:B11"/>
    <mergeCell ref="C9:C11"/>
    <mergeCell ref="D9:D11"/>
    <mergeCell ref="E9:E11"/>
    <mergeCell ref="F9:F11"/>
    <mergeCell ref="G9:S9"/>
  </mergeCells>
  <pageMargins left="0.16" right="0.18" top="0.47" bottom="0.3" header="0.3" footer="0.18"/>
  <pageSetup scale="85" orientation="landscape" horizontalDpi="4294967295" verticalDpi="4294967295" r:id="rId1"/>
  <headerFooter>
    <oddFooter>Page &amp;P of &amp;N</oddFooter>
  </headerFooter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1"/>
  <sheetViews>
    <sheetView tabSelected="1" zoomScale="70" zoomScaleNormal="70" zoomScaleSheetLayoutView="90" workbookViewId="0">
      <pane xSplit="7" ySplit="11" topLeftCell="H12" activePane="bottomRight" state="frozen"/>
      <selection pane="topRight" activeCell="G1" sqref="G1"/>
      <selection pane="bottomLeft" activeCell="A12" sqref="A12"/>
      <selection pane="bottomRight" activeCell="F48" sqref="F48"/>
    </sheetView>
  </sheetViews>
  <sheetFormatPr defaultColWidth="9.140625" defaultRowHeight="14.25" x14ac:dyDescent="0.2"/>
  <cols>
    <col min="1" max="1" width="44.42578125" style="2" customWidth="1"/>
    <col min="2" max="2" width="45.42578125" style="13" customWidth="1"/>
    <col min="3" max="3" width="24.5703125" style="2" customWidth="1"/>
    <col min="4" max="4" width="20.28515625" style="15" customWidth="1"/>
    <col min="5" max="5" width="9.140625" style="2"/>
    <col min="6" max="6" width="13" style="2" bestFit="1" customWidth="1"/>
    <col min="7" max="7" width="21.7109375" style="2" customWidth="1"/>
    <col min="8" max="8" width="17.85546875" style="2" bestFit="1" customWidth="1"/>
    <col min="9" max="10" width="14.85546875" style="2" bestFit="1" customWidth="1"/>
    <col min="11" max="11" width="18.28515625" style="2" customWidth="1"/>
    <col min="12" max="14" width="14.85546875" style="2" bestFit="1" customWidth="1"/>
    <col min="15" max="19" width="12.5703125" style="2" bestFit="1" customWidth="1"/>
    <col min="20" max="20" width="19" style="2" customWidth="1"/>
    <col min="21" max="16384" width="9.140625" style="2"/>
  </cols>
  <sheetData>
    <row r="1" spans="1:22" ht="47.25" hidden="1" customHeight="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idden="1" x14ac:dyDescent="0.2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idden="1" x14ac:dyDescent="0.2">
      <c r="A3" s="105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spans="1:22" ht="15" hidden="1" x14ac:dyDescent="0.2">
      <c r="A4" s="108" t="s">
        <v>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idden="1" x14ac:dyDescent="0.2">
      <c r="A5" s="3"/>
    </row>
    <row r="6" spans="1:22" hidden="1" x14ac:dyDescent="0.2">
      <c r="A6" s="109" t="s">
        <v>4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hidden="1" x14ac:dyDescent="0.2">
      <c r="A7" s="105" t="s">
        <v>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4"/>
      <c r="U7" s="4"/>
      <c r="V7" s="4"/>
    </row>
    <row r="8" spans="1:22" ht="15" hidden="1" x14ac:dyDescent="0.2">
      <c r="A8" s="108" t="s">
        <v>6</v>
      </c>
      <c r="B8" s="108"/>
      <c r="C8" s="108"/>
      <c r="D8" s="108"/>
      <c r="U8" s="110" t="s">
        <v>7</v>
      </c>
      <c r="V8" s="110"/>
    </row>
    <row r="9" spans="1:22" s="5" customFormat="1" ht="22.5" customHeight="1" x14ac:dyDescent="0.2">
      <c r="A9" s="104" t="s">
        <v>8</v>
      </c>
      <c r="B9" s="104" t="s">
        <v>9</v>
      </c>
      <c r="C9" s="104" t="s">
        <v>10</v>
      </c>
      <c r="D9" s="112" t="s">
        <v>11</v>
      </c>
      <c r="E9" s="104" t="s">
        <v>12</v>
      </c>
      <c r="F9" s="104" t="s">
        <v>13</v>
      </c>
      <c r="G9" s="104" t="s">
        <v>19</v>
      </c>
      <c r="H9" s="114" t="s">
        <v>14</v>
      </c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5"/>
      <c r="V9" s="116"/>
    </row>
    <row r="10" spans="1:22" s="5" customFormat="1" ht="22.5" customHeight="1" x14ac:dyDescent="0.2">
      <c r="A10" s="111"/>
      <c r="B10" s="111"/>
      <c r="C10" s="111"/>
      <c r="D10" s="113"/>
      <c r="E10" s="111"/>
      <c r="F10" s="111"/>
      <c r="G10" s="111"/>
      <c r="H10" s="117" t="s">
        <v>15</v>
      </c>
      <c r="I10" s="117"/>
      <c r="J10" s="117"/>
      <c r="K10" s="118" t="s">
        <v>16</v>
      </c>
      <c r="L10" s="118"/>
      <c r="M10" s="118"/>
      <c r="N10" s="119" t="s">
        <v>17</v>
      </c>
      <c r="O10" s="119"/>
      <c r="P10" s="119"/>
      <c r="Q10" s="120" t="s">
        <v>18</v>
      </c>
      <c r="R10" s="120"/>
      <c r="S10" s="120"/>
      <c r="T10" s="103" t="s">
        <v>19</v>
      </c>
      <c r="U10" s="103" t="s">
        <v>20</v>
      </c>
      <c r="V10" s="103" t="s">
        <v>21</v>
      </c>
    </row>
    <row r="11" spans="1:22" s="5" customFormat="1" ht="15" thickBot="1" x14ac:dyDescent="0.25">
      <c r="A11" s="111"/>
      <c r="B11" s="111"/>
      <c r="C11" s="111"/>
      <c r="D11" s="113"/>
      <c r="E11" s="111"/>
      <c r="F11" s="111"/>
      <c r="G11" s="111"/>
      <c r="H11" s="38">
        <v>44027</v>
      </c>
      <c r="I11" s="38">
        <f>H11+30</f>
        <v>44057</v>
      </c>
      <c r="J11" s="38">
        <f t="shared" ref="J11:S11" si="0">I11+30</f>
        <v>44087</v>
      </c>
      <c r="K11" s="39">
        <f t="shared" si="0"/>
        <v>44117</v>
      </c>
      <c r="L11" s="39">
        <f t="shared" si="0"/>
        <v>44147</v>
      </c>
      <c r="M11" s="39">
        <f t="shared" si="0"/>
        <v>44177</v>
      </c>
      <c r="N11" s="40">
        <f t="shared" si="0"/>
        <v>44207</v>
      </c>
      <c r="O11" s="40">
        <f t="shared" si="0"/>
        <v>44237</v>
      </c>
      <c r="P11" s="40">
        <f t="shared" si="0"/>
        <v>44267</v>
      </c>
      <c r="Q11" s="41">
        <f t="shared" si="0"/>
        <v>44297</v>
      </c>
      <c r="R11" s="41">
        <f t="shared" si="0"/>
        <v>44327</v>
      </c>
      <c r="S11" s="41">
        <f t="shared" si="0"/>
        <v>44357</v>
      </c>
      <c r="T11" s="104"/>
      <c r="U11" s="104"/>
      <c r="V11" s="104"/>
    </row>
    <row r="12" spans="1:22" ht="15" thickBot="1" x14ac:dyDescent="0.25">
      <c r="A12" s="27" t="s">
        <v>259</v>
      </c>
      <c r="B12" s="28"/>
      <c r="C12" s="29"/>
      <c r="D12" s="29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>
        <f>SUM(H12:S12)</f>
        <v>0</v>
      </c>
      <c r="U12" s="34"/>
      <c r="V12" s="35"/>
    </row>
    <row r="13" spans="1:22" x14ac:dyDescent="0.2">
      <c r="A13" s="18" t="s">
        <v>66</v>
      </c>
      <c r="B13" s="24" t="s">
        <v>256</v>
      </c>
      <c r="C13" s="25" t="s">
        <v>29</v>
      </c>
      <c r="D13" s="26" t="s">
        <v>30</v>
      </c>
      <c r="E13" s="33">
        <v>3</v>
      </c>
      <c r="F13" s="33">
        <v>2800000</v>
      </c>
      <c r="G13" s="33">
        <f>F13*E13</f>
        <v>8400000</v>
      </c>
      <c r="H13" s="33">
        <f>G13</f>
        <v>8400000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>
        <v>2500000</v>
      </c>
      <c r="T13" s="33"/>
      <c r="U13" s="33"/>
      <c r="V13" s="33"/>
    </row>
    <row r="14" spans="1:22" ht="57" x14ac:dyDescent="0.2">
      <c r="A14" s="18"/>
      <c r="B14" s="24" t="s">
        <v>97</v>
      </c>
      <c r="C14" s="25" t="s">
        <v>95</v>
      </c>
      <c r="D14" s="26" t="s">
        <v>72</v>
      </c>
      <c r="E14" s="33">
        <v>3</v>
      </c>
      <c r="F14" s="33">
        <v>40000</v>
      </c>
      <c r="G14" s="33">
        <f t="shared" ref="G14:G74" si="1">F14*E14</f>
        <v>120000</v>
      </c>
      <c r="H14" s="33">
        <f>G14</f>
        <v>120000</v>
      </c>
      <c r="I14" s="33"/>
      <c r="J14" s="33"/>
      <c r="K14" s="54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1:22" ht="42.75" x14ac:dyDescent="0.2">
      <c r="A15" s="18"/>
      <c r="B15" s="24" t="s">
        <v>221</v>
      </c>
      <c r="C15" s="25" t="s">
        <v>95</v>
      </c>
      <c r="D15" s="26" t="s">
        <v>72</v>
      </c>
      <c r="E15" s="33">
        <v>3</v>
      </c>
      <c r="F15" s="33">
        <v>69000</v>
      </c>
      <c r="G15" s="33">
        <f t="shared" si="1"/>
        <v>207000</v>
      </c>
      <c r="H15" s="33">
        <f>G15</f>
        <v>207000</v>
      </c>
      <c r="I15" s="33"/>
      <c r="J15" s="33"/>
      <c r="K15" s="54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 ht="42.75" x14ac:dyDescent="0.2">
      <c r="A16" s="18"/>
      <c r="B16" s="24" t="s">
        <v>222</v>
      </c>
      <c r="C16" s="25" t="s">
        <v>29</v>
      </c>
      <c r="D16" s="26" t="s">
        <v>96</v>
      </c>
      <c r="E16" s="33">
        <v>3</v>
      </c>
      <c r="F16" s="33">
        <v>25000</v>
      </c>
      <c r="G16" s="33">
        <f t="shared" si="1"/>
        <v>75000</v>
      </c>
      <c r="H16" s="33">
        <f>G16</f>
        <v>75000</v>
      </c>
      <c r="I16" s="33"/>
      <c r="J16" s="33"/>
      <c r="K16" s="6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1:22" ht="28.5" x14ac:dyDescent="0.2">
      <c r="A17" s="18" t="s">
        <v>42</v>
      </c>
      <c r="B17" s="11" t="s">
        <v>257</v>
      </c>
      <c r="C17" s="12" t="s">
        <v>79</v>
      </c>
      <c r="D17" s="16" t="s">
        <v>60</v>
      </c>
      <c r="E17" s="6">
        <v>16</v>
      </c>
      <c r="F17" s="6">
        <v>40000</v>
      </c>
      <c r="G17" s="33">
        <f t="shared" si="1"/>
        <v>640000</v>
      </c>
      <c r="H17" s="6">
        <f>G17*E17</f>
        <v>10240000</v>
      </c>
      <c r="I17" s="6"/>
      <c r="J17" s="6"/>
      <c r="K17" s="6"/>
      <c r="L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">
      <c r="A18" s="18" t="s">
        <v>66</v>
      </c>
      <c r="B18" s="11" t="s">
        <v>273</v>
      </c>
      <c r="C18" s="12" t="s">
        <v>29</v>
      </c>
      <c r="D18" s="16" t="s">
        <v>62</v>
      </c>
      <c r="E18" s="6">
        <v>20</v>
      </c>
      <c r="F18" s="6">
        <v>90000</v>
      </c>
      <c r="G18" s="33">
        <f t="shared" si="1"/>
        <v>1800000</v>
      </c>
      <c r="H18" s="6">
        <f t="shared" ref="H18:H35" si="2">G18*E18</f>
        <v>36000000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28.5" x14ac:dyDescent="0.2">
      <c r="A19" s="18" t="s">
        <v>66</v>
      </c>
      <c r="B19" s="11" t="s">
        <v>83</v>
      </c>
      <c r="C19" s="12" t="s">
        <v>29</v>
      </c>
      <c r="D19" s="16" t="s">
        <v>62</v>
      </c>
      <c r="E19" s="6">
        <v>5</v>
      </c>
      <c r="F19" s="6">
        <v>170000</v>
      </c>
      <c r="G19" s="33">
        <f t="shared" si="1"/>
        <v>850000</v>
      </c>
      <c r="H19" s="6">
        <f t="shared" si="2"/>
        <v>4250000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">
      <c r="A20" s="18"/>
      <c r="B20" s="11" t="s">
        <v>268</v>
      </c>
      <c r="C20" s="12" t="s">
        <v>29</v>
      </c>
      <c r="D20" s="16" t="s">
        <v>269</v>
      </c>
      <c r="E20" s="6">
        <v>20</v>
      </c>
      <c r="F20" s="6">
        <v>160000</v>
      </c>
      <c r="G20" s="33">
        <f t="shared" si="1"/>
        <v>3200000</v>
      </c>
      <c r="H20" s="6">
        <f t="shared" si="2"/>
        <v>64000000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">
      <c r="A21" s="18"/>
      <c r="B21" s="11" t="s">
        <v>266</v>
      </c>
      <c r="C21" s="12" t="s">
        <v>90</v>
      </c>
      <c r="D21" s="16" t="s">
        <v>267</v>
      </c>
      <c r="E21" s="6">
        <v>5</v>
      </c>
      <c r="F21" s="6">
        <v>120000</v>
      </c>
      <c r="G21" s="33">
        <f t="shared" si="1"/>
        <v>600000</v>
      </c>
      <c r="H21" s="6">
        <f t="shared" si="2"/>
        <v>3000000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28.5" x14ac:dyDescent="0.2">
      <c r="A22" s="18" t="s">
        <v>42</v>
      </c>
      <c r="B22" s="11" t="s">
        <v>81</v>
      </c>
      <c r="C22" s="12" t="s">
        <v>73</v>
      </c>
      <c r="D22" s="12" t="s">
        <v>74</v>
      </c>
      <c r="E22" s="6">
        <v>1</v>
      </c>
      <c r="F22" s="6">
        <v>35000</v>
      </c>
      <c r="G22" s="33">
        <f t="shared" si="1"/>
        <v>35000</v>
      </c>
      <c r="H22" s="6">
        <f t="shared" si="2"/>
        <v>35000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42.75" x14ac:dyDescent="0.2">
      <c r="A23" s="18"/>
      <c r="B23" s="19" t="s">
        <v>89</v>
      </c>
      <c r="C23" s="12" t="s">
        <v>73</v>
      </c>
      <c r="D23" s="12" t="s">
        <v>82</v>
      </c>
      <c r="E23" s="6">
        <v>5</v>
      </c>
      <c r="F23" s="6">
        <v>10000</v>
      </c>
      <c r="G23" s="33">
        <f t="shared" si="1"/>
        <v>50000</v>
      </c>
      <c r="H23" s="6">
        <f t="shared" si="2"/>
        <v>250000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42.75" x14ac:dyDescent="0.2">
      <c r="A24" s="18"/>
      <c r="B24" s="19" t="s">
        <v>88</v>
      </c>
      <c r="C24" s="12" t="s">
        <v>73</v>
      </c>
      <c r="D24" s="12" t="s">
        <v>82</v>
      </c>
      <c r="E24" s="6">
        <v>5</v>
      </c>
      <c r="F24" s="6">
        <v>10000</v>
      </c>
      <c r="G24" s="33">
        <f t="shared" si="1"/>
        <v>50000</v>
      </c>
      <c r="H24" s="6">
        <f t="shared" si="2"/>
        <v>250000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">
      <c r="A25" s="18" t="s">
        <v>42</v>
      </c>
      <c r="B25" s="55" t="s">
        <v>276</v>
      </c>
      <c r="C25" s="12" t="s">
        <v>277</v>
      </c>
      <c r="D25" s="12" t="s">
        <v>278</v>
      </c>
      <c r="E25" s="6">
        <v>1</v>
      </c>
      <c r="F25" s="6">
        <v>60000</v>
      </c>
      <c r="G25" s="33">
        <f t="shared" si="1"/>
        <v>60000</v>
      </c>
      <c r="H25" s="6">
        <f t="shared" si="2"/>
        <v>60000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">
      <c r="A26" s="52" t="s">
        <v>42</v>
      </c>
      <c r="B26" s="11" t="s">
        <v>69</v>
      </c>
      <c r="C26" s="12" t="s">
        <v>37</v>
      </c>
      <c r="D26" s="16" t="s">
        <v>58</v>
      </c>
      <c r="E26" s="6">
        <v>1</v>
      </c>
      <c r="F26" s="6">
        <v>600000</v>
      </c>
      <c r="G26" s="33">
        <f t="shared" si="1"/>
        <v>600000</v>
      </c>
      <c r="H26" s="6">
        <f t="shared" si="2"/>
        <v>600000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">
      <c r="A27" s="52" t="s">
        <v>274</v>
      </c>
      <c r="B27" s="11" t="s">
        <v>234</v>
      </c>
      <c r="C27" s="12" t="s">
        <v>94</v>
      </c>
      <c r="D27" s="16" t="s">
        <v>58</v>
      </c>
      <c r="E27" s="6">
        <v>10</v>
      </c>
      <c r="F27" s="6">
        <f>10*7000</f>
        <v>70000</v>
      </c>
      <c r="G27" s="33">
        <f t="shared" si="1"/>
        <v>700000</v>
      </c>
      <c r="H27" s="6">
        <f t="shared" si="2"/>
        <v>7000000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">
      <c r="A28" s="52" t="s">
        <v>275</v>
      </c>
      <c r="B28" s="11" t="s">
        <v>235</v>
      </c>
      <c r="C28" s="12" t="s">
        <v>37</v>
      </c>
      <c r="D28" s="16" t="s">
        <v>58</v>
      </c>
      <c r="E28" s="6">
        <v>1</v>
      </c>
      <c r="F28" s="6">
        <v>1000000</v>
      </c>
      <c r="G28" s="33">
        <f t="shared" si="1"/>
        <v>1000000</v>
      </c>
      <c r="H28" s="6">
        <f t="shared" si="2"/>
        <v>1000000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">
      <c r="A29" s="52"/>
      <c r="B29" s="11" t="s">
        <v>260</v>
      </c>
      <c r="C29" s="12" t="s">
        <v>131</v>
      </c>
      <c r="D29" s="16" t="s">
        <v>132</v>
      </c>
      <c r="E29" s="6">
        <v>1</v>
      </c>
      <c r="F29" s="6">
        <v>2500000</v>
      </c>
      <c r="G29" s="33">
        <f t="shared" si="1"/>
        <v>2500000</v>
      </c>
      <c r="H29" s="6">
        <f t="shared" si="2"/>
        <v>2500000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57" x14ac:dyDescent="0.2">
      <c r="A30" s="52" t="s">
        <v>42</v>
      </c>
      <c r="B30" s="93" t="s">
        <v>118</v>
      </c>
      <c r="C30" s="12" t="s">
        <v>31</v>
      </c>
      <c r="D30" s="16" t="s">
        <v>31</v>
      </c>
      <c r="E30" s="6">
        <v>2</v>
      </c>
      <c r="F30" s="6">
        <f>2*50000</f>
        <v>100000</v>
      </c>
      <c r="G30" s="33">
        <f t="shared" si="1"/>
        <v>200000</v>
      </c>
      <c r="H30" s="6">
        <f t="shared" si="2"/>
        <v>400000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">
      <c r="A31" s="52"/>
      <c r="B31" s="93" t="s">
        <v>292</v>
      </c>
      <c r="C31" s="12" t="s">
        <v>154</v>
      </c>
      <c r="D31" s="16" t="s">
        <v>293</v>
      </c>
      <c r="E31" s="6">
        <v>1</v>
      </c>
      <c r="F31" s="6">
        <v>100000</v>
      </c>
      <c r="G31" s="33">
        <f t="shared" si="1"/>
        <v>100000</v>
      </c>
      <c r="H31" s="6">
        <f t="shared" si="2"/>
        <v>100000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">
      <c r="A32" s="52"/>
      <c r="B32" s="93" t="s">
        <v>294</v>
      </c>
      <c r="C32" s="12" t="s">
        <v>154</v>
      </c>
      <c r="D32" s="16" t="s">
        <v>295</v>
      </c>
      <c r="E32" s="6">
        <v>5</v>
      </c>
      <c r="F32" s="6">
        <v>30000</v>
      </c>
      <c r="G32" s="33">
        <f t="shared" si="1"/>
        <v>150000</v>
      </c>
      <c r="H32" s="6">
        <f t="shared" si="2"/>
        <v>750000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">
      <c r="A33" s="52"/>
      <c r="B33" s="93" t="s">
        <v>296</v>
      </c>
      <c r="C33" s="12" t="s">
        <v>297</v>
      </c>
      <c r="D33" s="16" t="s">
        <v>293</v>
      </c>
      <c r="E33" s="6">
        <v>100</v>
      </c>
      <c r="F33" s="6">
        <v>35</v>
      </c>
      <c r="G33" s="33">
        <f t="shared" si="1"/>
        <v>3500</v>
      </c>
      <c r="H33" s="6">
        <f t="shared" si="2"/>
        <v>350000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28.5" x14ac:dyDescent="0.2">
      <c r="A34" s="52" t="s">
        <v>42</v>
      </c>
      <c r="B34" s="93" t="s">
        <v>291</v>
      </c>
      <c r="C34" s="12" t="s">
        <v>265</v>
      </c>
      <c r="D34" s="16" t="s">
        <v>139</v>
      </c>
      <c r="E34" s="6">
        <v>2</v>
      </c>
      <c r="F34" s="6">
        <f>13000*2</f>
        <v>26000</v>
      </c>
      <c r="G34" s="33">
        <f t="shared" si="1"/>
        <v>52000</v>
      </c>
      <c r="H34" s="6">
        <f t="shared" si="2"/>
        <v>104000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5" thickBot="1" x14ac:dyDescent="0.25">
      <c r="A35" s="91" t="s">
        <v>68</v>
      </c>
      <c r="B35" s="92" t="s">
        <v>290</v>
      </c>
      <c r="C35" s="44" t="s">
        <v>125</v>
      </c>
      <c r="D35" s="45" t="s">
        <v>139</v>
      </c>
      <c r="E35" s="46">
        <v>1</v>
      </c>
      <c r="F35" s="46">
        <v>35000</v>
      </c>
      <c r="G35" s="33">
        <f t="shared" si="1"/>
        <v>35000</v>
      </c>
      <c r="H35" s="6">
        <f t="shared" si="2"/>
        <v>35000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</row>
    <row r="36" spans="1:22" x14ac:dyDescent="0.2">
      <c r="A36" s="95" t="s">
        <v>104</v>
      </c>
      <c r="B36" s="96"/>
      <c r="C36" s="97"/>
      <c r="D36" s="97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9"/>
    </row>
    <row r="37" spans="1:22" x14ac:dyDescent="0.2">
      <c r="A37" s="101" t="s">
        <v>173</v>
      </c>
      <c r="B37" s="100" t="s">
        <v>281</v>
      </c>
      <c r="C37" s="85" t="s">
        <v>282</v>
      </c>
      <c r="D37" s="85" t="s">
        <v>283</v>
      </c>
      <c r="E37" s="86">
        <v>1</v>
      </c>
      <c r="F37" s="86">
        <v>85000</v>
      </c>
      <c r="G37" s="86">
        <f>F37*E37</f>
        <v>85000</v>
      </c>
      <c r="H37" s="86">
        <f t="shared" ref="H37:H43" si="3">G37</f>
        <v>85000</v>
      </c>
      <c r="I37" s="86">
        <f>G37</f>
        <v>85000</v>
      </c>
      <c r="J37" s="86">
        <f>G37</f>
        <v>85000</v>
      </c>
      <c r="K37" s="86">
        <f t="shared" ref="K37" si="4">J37</f>
        <v>85000</v>
      </c>
      <c r="L37" s="86">
        <f t="shared" ref="L37" si="5">J37</f>
        <v>85000</v>
      </c>
      <c r="M37" s="86">
        <f t="shared" ref="M37" si="6">J37</f>
        <v>85000</v>
      </c>
      <c r="N37" s="86">
        <f t="shared" ref="N37" si="7">M37</f>
        <v>85000</v>
      </c>
      <c r="O37" s="86">
        <f t="shared" ref="O37" si="8">M37</f>
        <v>85000</v>
      </c>
      <c r="P37" s="86">
        <f t="shared" ref="P37" si="9">M37</f>
        <v>85000</v>
      </c>
      <c r="Q37" s="86">
        <f t="shared" ref="Q37" si="10">P37</f>
        <v>85000</v>
      </c>
      <c r="R37" s="86">
        <f t="shared" ref="R37" si="11">P37</f>
        <v>85000</v>
      </c>
      <c r="S37" s="86">
        <f t="shared" ref="S37" si="12">P37</f>
        <v>85000</v>
      </c>
      <c r="T37" s="86"/>
      <c r="U37" s="86"/>
      <c r="V37" s="86"/>
    </row>
    <row r="38" spans="1:22" ht="28.5" x14ac:dyDescent="0.2">
      <c r="A38" s="94" t="s">
        <v>68</v>
      </c>
      <c r="B38" s="24" t="s">
        <v>303</v>
      </c>
      <c r="C38" s="25" t="s">
        <v>57</v>
      </c>
      <c r="D38" s="26" t="s">
        <v>32</v>
      </c>
      <c r="E38" s="33">
        <v>1</v>
      </c>
      <c r="F38" s="33">
        <f>2*1400000</f>
        <v>2800000</v>
      </c>
      <c r="G38" s="33">
        <f t="shared" si="1"/>
        <v>2800000</v>
      </c>
      <c r="H38" s="33">
        <f t="shared" si="3"/>
        <v>2800000</v>
      </c>
      <c r="I38" s="33"/>
      <c r="J38" s="33"/>
      <c r="K38" s="33">
        <f>G38*E38</f>
        <v>2800000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spans="1:22" x14ac:dyDescent="0.2">
      <c r="A39" s="18" t="s">
        <v>66</v>
      </c>
      <c r="B39" s="24" t="s">
        <v>302</v>
      </c>
      <c r="C39" s="25" t="s">
        <v>57</v>
      </c>
      <c r="D39" s="26" t="s">
        <v>32</v>
      </c>
      <c r="E39" s="33">
        <v>2</v>
      </c>
      <c r="F39" s="33">
        <f>2*1400000</f>
        <v>2800000</v>
      </c>
      <c r="G39" s="33">
        <f t="shared" ref="G39" si="13">F39*E39</f>
        <v>5600000</v>
      </c>
      <c r="H39" s="33">
        <f t="shared" si="3"/>
        <v>5600000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spans="1:22" x14ac:dyDescent="0.2">
      <c r="A40" s="18" t="s">
        <v>66</v>
      </c>
      <c r="B40" s="24" t="s">
        <v>304</v>
      </c>
      <c r="C40" s="25" t="s">
        <v>57</v>
      </c>
      <c r="D40" s="26" t="s">
        <v>36</v>
      </c>
      <c r="E40" s="33">
        <v>2</v>
      </c>
      <c r="F40" s="33">
        <v>1000000</v>
      </c>
      <c r="G40" s="33">
        <f t="shared" ref="G40" si="14">F40*E40</f>
        <v>2000000</v>
      </c>
      <c r="H40" s="33">
        <f t="shared" si="3"/>
        <v>2000000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spans="1:22" ht="28.5" x14ac:dyDescent="0.2">
      <c r="A41" s="18" t="s">
        <v>66</v>
      </c>
      <c r="B41" s="24" t="s">
        <v>305</v>
      </c>
      <c r="C41" s="25" t="s">
        <v>57</v>
      </c>
      <c r="D41" s="26" t="s">
        <v>36</v>
      </c>
      <c r="E41" s="33">
        <v>2</v>
      </c>
      <c r="F41" s="33">
        <v>1200000</v>
      </c>
      <c r="G41" s="33">
        <f t="shared" ref="G41" si="15">F41*E41</f>
        <v>2400000</v>
      </c>
      <c r="H41" s="33">
        <f t="shared" si="3"/>
        <v>2400000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spans="1:22" x14ac:dyDescent="0.2">
      <c r="A42" s="94" t="s">
        <v>68</v>
      </c>
      <c r="B42" s="24" t="s">
        <v>307</v>
      </c>
      <c r="C42" s="25" t="s">
        <v>29</v>
      </c>
      <c r="D42" s="26" t="s">
        <v>308</v>
      </c>
      <c r="E42" s="33">
        <v>2</v>
      </c>
      <c r="F42" s="33">
        <v>800000</v>
      </c>
      <c r="G42" s="33">
        <f t="shared" ref="G42" si="16">F42*E42</f>
        <v>1600000</v>
      </c>
      <c r="H42" s="33">
        <f t="shared" si="3"/>
        <v>1600000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spans="1:22" x14ac:dyDescent="0.2">
      <c r="A43" s="94" t="s">
        <v>68</v>
      </c>
      <c r="B43" s="24" t="s">
        <v>309</v>
      </c>
      <c r="C43" s="25" t="s">
        <v>310</v>
      </c>
      <c r="D43" s="26" t="s">
        <v>311</v>
      </c>
      <c r="E43" s="33">
        <v>1</v>
      </c>
      <c r="F43" s="33">
        <v>200000</v>
      </c>
      <c r="G43" s="33">
        <f t="shared" ref="G43" si="17">F43*E43</f>
        <v>200000</v>
      </c>
      <c r="H43" s="33">
        <f t="shared" si="3"/>
        <v>200000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</row>
    <row r="44" spans="1:22" x14ac:dyDescent="0.2">
      <c r="A44" s="52" t="s">
        <v>42</v>
      </c>
      <c r="B44" s="11" t="s">
        <v>312</v>
      </c>
      <c r="C44" s="25" t="s">
        <v>57</v>
      </c>
      <c r="D44" s="16" t="s">
        <v>36</v>
      </c>
      <c r="E44" s="6">
        <v>2</v>
      </c>
      <c r="F44" s="6">
        <v>800000</v>
      </c>
      <c r="G44" s="33">
        <f t="shared" si="1"/>
        <v>1600000</v>
      </c>
      <c r="H44" s="33">
        <f t="shared" ref="H44:H53" si="18">G44</f>
        <v>1600000</v>
      </c>
      <c r="I44" s="6"/>
      <c r="J44" s="6"/>
      <c r="K44" s="6">
        <f>G44*E44</f>
        <v>3200000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">
      <c r="A45" s="18"/>
      <c r="B45" s="11" t="s">
        <v>270</v>
      </c>
      <c r="C45" s="25" t="s">
        <v>29</v>
      </c>
      <c r="D45" s="16" t="s">
        <v>36</v>
      </c>
      <c r="E45" s="6">
        <v>2</v>
      </c>
      <c r="F45" s="6">
        <v>500000</v>
      </c>
      <c r="G45" s="33">
        <f t="shared" si="1"/>
        <v>1000000</v>
      </c>
      <c r="H45" s="33">
        <f t="shared" si="18"/>
        <v>1000000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">
      <c r="A46" s="18"/>
      <c r="B46" s="11" t="s">
        <v>271</v>
      </c>
      <c r="C46" s="25" t="s">
        <v>29</v>
      </c>
      <c r="D46" s="16" t="s">
        <v>36</v>
      </c>
      <c r="E46" s="6">
        <v>3</v>
      </c>
      <c r="F46" s="6">
        <v>500000</v>
      </c>
      <c r="G46" s="33">
        <f t="shared" si="1"/>
        <v>1500000</v>
      </c>
      <c r="H46" s="33">
        <f t="shared" si="18"/>
        <v>1500000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">
      <c r="A47" s="18"/>
      <c r="B47" s="11" t="s">
        <v>272</v>
      </c>
      <c r="C47" s="25" t="s">
        <v>29</v>
      </c>
      <c r="D47" s="16" t="s">
        <v>36</v>
      </c>
      <c r="E47" s="6">
        <v>1</v>
      </c>
      <c r="F47" s="6">
        <v>500000</v>
      </c>
      <c r="G47" s="33">
        <f t="shared" si="1"/>
        <v>500000</v>
      </c>
      <c r="H47" s="33">
        <f t="shared" si="18"/>
        <v>500000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">
      <c r="A48" s="18"/>
      <c r="B48" s="11" t="s">
        <v>313</v>
      </c>
      <c r="C48" s="25" t="s">
        <v>29</v>
      </c>
      <c r="D48" s="16" t="s">
        <v>132</v>
      </c>
      <c r="E48" s="6">
        <v>1</v>
      </c>
      <c r="F48" s="6">
        <v>5000000</v>
      </c>
      <c r="G48" s="33">
        <f t="shared" si="1"/>
        <v>5000000</v>
      </c>
      <c r="H48" s="33">
        <f t="shared" si="18"/>
        <v>5000000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">
      <c r="A49" s="18"/>
      <c r="B49" s="11" t="s">
        <v>240</v>
      </c>
      <c r="C49" s="87" t="s">
        <v>57</v>
      </c>
      <c r="D49" s="16" t="s">
        <v>241</v>
      </c>
      <c r="E49" s="6">
        <v>2</v>
      </c>
      <c r="F49" s="6">
        <v>1500000</v>
      </c>
      <c r="G49" s="33">
        <f t="shared" si="1"/>
        <v>3000000</v>
      </c>
      <c r="H49" s="33">
        <f t="shared" si="18"/>
        <v>3000000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">
      <c r="A50" s="18"/>
      <c r="B50" s="11" t="s">
        <v>288</v>
      </c>
      <c r="C50" s="87" t="s">
        <v>107</v>
      </c>
      <c r="D50" s="16" t="s">
        <v>289</v>
      </c>
      <c r="E50" s="6">
        <v>2</v>
      </c>
      <c r="F50" s="6">
        <v>25000</v>
      </c>
      <c r="G50" s="33">
        <f t="shared" si="1"/>
        <v>50000</v>
      </c>
      <c r="H50" s="33">
        <f t="shared" si="18"/>
        <v>50000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">
      <c r="A51" s="18"/>
      <c r="B51" s="11" t="s">
        <v>287</v>
      </c>
      <c r="C51" s="87" t="s">
        <v>107</v>
      </c>
      <c r="D51" s="16" t="s">
        <v>40</v>
      </c>
      <c r="E51" s="6">
        <v>50</v>
      </c>
      <c r="F51" s="6">
        <v>1200</v>
      </c>
      <c r="G51" s="33">
        <f t="shared" si="1"/>
        <v>60000</v>
      </c>
      <c r="H51" s="33">
        <f t="shared" si="18"/>
        <v>60000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85.5" x14ac:dyDescent="0.2">
      <c r="A52" s="18" t="s">
        <v>66</v>
      </c>
      <c r="B52" s="11" t="s">
        <v>306</v>
      </c>
      <c r="C52" s="12" t="s">
        <v>34</v>
      </c>
      <c r="D52" s="16" t="s">
        <v>35</v>
      </c>
      <c r="E52" s="6">
        <v>2</v>
      </c>
      <c r="F52" s="6">
        <v>5000000</v>
      </c>
      <c r="G52" s="33">
        <f t="shared" si="1"/>
        <v>10000000</v>
      </c>
      <c r="H52" s="33">
        <f t="shared" si="18"/>
        <v>10000000</v>
      </c>
      <c r="I52" s="6"/>
      <c r="J52" s="6"/>
      <c r="K52" s="6">
        <f>G52*E52</f>
        <v>20000000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29.25" thickBot="1" x14ac:dyDescent="0.25">
      <c r="A53" s="52" t="s">
        <v>66</v>
      </c>
      <c r="B53" s="20" t="s">
        <v>261</v>
      </c>
      <c r="C53" s="21" t="s">
        <v>133</v>
      </c>
      <c r="D53" s="22" t="s">
        <v>134</v>
      </c>
      <c r="E53" s="23">
        <v>2</v>
      </c>
      <c r="F53" s="23">
        <v>5000000</v>
      </c>
      <c r="G53" s="33">
        <f t="shared" si="1"/>
        <v>10000000</v>
      </c>
      <c r="H53" s="33">
        <f t="shared" si="18"/>
        <v>10000000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1:22" ht="15" thickBot="1" x14ac:dyDescent="0.25">
      <c r="A54" s="53" t="s">
        <v>41</v>
      </c>
      <c r="B54" s="28"/>
      <c r="C54" s="29"/>
      <c r="D54" s="29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5"/>
    </row>
    <row r="55" spans="1:22" x14ac:dyDescent="0.2">
      <c r="A55" s="14" t="s">
        <v>42</v>
      </c>
      <c r="B55" s="43" t="s">
        <v>43</v>
      </c>
      <c r="C55" s="44" t="s">
        <v>44</v>
      </c>
      <c r="D55" s="45" t="s">
        <v>45</v>
      </c>
      <c r="E55" s="46">
        <v>1</v>
      </c>
      <c r="F55" s="46">
        <v>35000</v>
      </c>
      <c r="G55" s="33">
        <f t="shared" si="1"/>
        <v>35000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ht="42.75" x14ac:dyDescent="0.2">
      <c r="A56" s="94" t="s">
        <v>42</v>
      </c>
      <c r="B56" s="11" t="s">
        <v>87</v>
      </c>
      <c r="C56" s="12" t="s">
        <v>85</v>
      </c>
      <c r="D56" s="16" t="s">
        <v>86</v>
      </c>
      <c r="E56" s="6">
        <v>1</v>
      </c>
      <c r="F56" s="6">
        <v>95000</v>
      </c>
      <c r="G56" s="33">
        <f t="shared" si="1"/>
        <v>95000</v>
      </c>
      <c r="H56" s="6"/>
      <c r="I56" s="6"/>
      <c r="J56" s="6"/>
      <c r="K56" s="6"/>
      <c r="L56" s="6"/>
      <c r="M56" s="6">
        <f>G56*E56</f>
        <v>95000</v>
      </c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2">
      <c r="A57" s="94" t="s">
        <v>42</v>
      </c>
      <c r="B57" s="11" t="s">
        <v>122</v>
      </c>
      <c r="C57" s="12" t="s">
        <v>253</v>
      </c>
      <c r="D57" s="16" t="s">
        <v>77</v>
      </c>
      <c r="E57" s="6"/>
      <c r="F57" s="6">
        <v>2500000</v>
      </c>
      <c r="G57" s="33">
        <f t="shared" si="1"/>
        <v>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">
      <c r="A58" s="94"/>
      <c r="B58" s="19" t="s">
        <v>75</v>
      </c>
      <c r="C58" s="12" t="s">
        <v>116</v>
      </c>
      <c r="D58" s="16" t="s">
        <v>77</v>
      </c>
      <c r="E58" s="6">
        <v>1</v>
      </c>
      <c r="F58" s="6"/>
      <c r="G58" s="33">
        <f t="shared" si="1"/>
        <v>0</v>
      </c>
      <c r="H58" s="6"/>
      <c r="I58" s="6"/>
      <c r="J58" s="6"/>
      <c r="K58" s="6"/>
      <c r="L58" s="6">
        <f>G58</f>
        <v>0</v>
      </c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">
      <c r="A59" s="94"/>
      <c r="B59" s="19" t="s">
        <v>76</v>
      </c>
      <c r="C59" s="12" t="s">
        <v>116</v>
      </c>
      <c r="D59" s="16" t="s">
        <v>77</v>
      </c>
      <c r="E59" s="6">
        <v>1</v>
      </c>
      <c r="F59" s="6"/>
      <c r="G59" s="33">
        <f t="shared" si="1"/>
        <v>0</v>
      </c>
      <c r="H59" s="6"/>
      <c r="I59" s="6"/>
      <c r="J59" s="6"/>
      <c r="K59" s="6"/>
      <c r="L59" s="6">
        <f>G59</f>
        <v>0</v>
      </c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">
      <c r="A60" s="94"/>
      <c r="B60" s="19" t="s">
        <v>78</v>
      </c>
      <c r="C60" s="12" t="s">
        <v>116</v>
      </c>
      <c r="D60" s="16" t="s">
        <v>77</v>
      </c>
      <c r="E60" s="6">
        <v>3</v>
      </c>
      <c r="F60" s="6"/>
      <c r="G60" s="33">
        <f t="shared" si="1"/>
        <v>0</v>
      </c>
      <c r="H60" s="6"/>
      <c r="I60" s="6"/>
      <c r="J60" s="6"/>
      <c r="K60" s="6"/>
      <c r="L60" s="6">
        <f>G60*E60</f>
        <v>0</v>
      </c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28.5" x14ac:dyDescent="0.2">
      <c r="A61" s="94"/>
      <c r="B61" s="19" t="s">
        <v>254</v>
      </c>
      <c r="C61" s="12" t="s">
        <v>298</v>
      </c>
      <c r="D61" s="16" t="s">
        <v>77</v>
      </c>
      <c r="E61" s="6">
        <v>1</v>
      </c>
      <c r="F61" s="6">
        <v>90000</v>
      </c>
      <c r="G61" s="33">
        <f t="shared" si="1"/>
        <v>90000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28.5" x14ac:dyDescent="0.2">
      <c r="A62" s="94" t="s">
        <v>42</v>
      </c>
      <c r="B62" s="11" t="s">
        <v>70</v>
      </c>
      <c r="C62" s="12" t="s">
        <v>64</v>
      </c>
      <c r="D62" s="16" t="s">
        <v>65</v>
      </c>
      <c r="E62" s="6">
        <v>1</v>
      </c>
      <c r="F62" s="6">
        <v>800000</v>
      </c>
      <c r="G62" s="33">
        <f t="shared" si="1"/>
        <v>800000</v>
      </c>
      <c r="H62" s="6"/>
      <c r="I62" s="6"/>
      <c r="J62" s="6"/>
      <c r="K62" s="6"/>
      <c r="L62" s="6"/>
      <c r="M62" s="6">
        <f>G62</f>
        <v>800000</v>
      </c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">
      <c r="A63" s="94"/>
      <c r="B63" s="11" t="s">
        <v>279</v>
      </c>
      <c r="C63" s="12" t="s">
        <v>280</v>
      </c>
      <c r="D63" s="16" t="s">
        <v>45</v>
      </c>
      <c r="E63" s="6">
        <v>1</v>
      </c>
      <c r="F63" s="6">
        <v>2200000</v>
      </c>
      <c r="G63" s="33">
        <f t="shared" si="1"/>
        <v>2200000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">
      <c r="A64" s="94" t="s">
        <v>59</v>
      </c>
      <c r="B64" s="11" t="s">
        <v>299</v>
      </c>
      <c r="C64" s="12" t="s">
        <v>46</v>
      </c>
      <c r="D64" s="16" t="s">
        <v>45</v>
      </c>
      <c r="E64" s="6">
        <v>1</v>
      </c>
      <c r="F64" s="6">
        <v>320000</v>
      </c>
      <c r="G64" s="33">
        <f t="shared" si="1"/>
        <v>320000</v>
      </c>
      <c r="H64" s="6"/>
      <c r="I64" s="6"/>
      <c r="J64" s="6"/>
      <c r="K64" s="6"/>
      <c r="L64" s="6"/>
      <c r="M64" s="6">
        <f>G64</f>
        <v>320000</v>
      </c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">
      <c r="A65" s="94"/>
      <c r="B65" s="11" t="s">
        <v>103</v>
      </c>
      <c r="C65" s="12" t="s">
        <v>46</v>
      </c>
      <c r="D65" s="16" t="s">
        <v>45</v>
      </c>
      <c r="E65" s="6">
        <v>1</v>
      </c>
      <c r="F65" s="6"/>
      <c r="G65" s="33">
        <f t="shared" si="1"/>
        <v>0</v>
      </c>
      <c r="H65" s="6"/>
      <c r="I65" s="6"/>
      <c r="J65" s="6"/>
      <c r="K65" s="6"/>
      <c r="L65" s="6"/>
      <c r="M65" s="6">
        <f>G65</f>
        <v>0</v>
      </c>
      <c r="N65" s="6"/>
      <c r="O65" s="6"/>
      <c r="P65" s="6"/>
      <c r="Q65" s="6"/>
      <c r="R65" s="6"/>
      <c r="S65" s="6"/>
      <c r="T65" s="6"/>
      <c r="U65" s="6"/>
      <c r="V65" s="6"/>
    </row>
    <row r="66" spans="1:22" ht="28.5" x14ac:dyDescent="0.2">
      <c r="A66" s="94" t="s">
        <v>59</v>
      </c>
      <c r="B66" s="11" t="s">
        <v>258</v>
      </c>
      <c r="C66" s="12" t="s">
        <v>46</v>
      </c>
      <c r="D66" s="16" t="s">
        <v>45</v>
      </c>
      <c r="E66" s="6">
        <v>3</v>
      </c>
      <c r="F66" s="6">
        <v>500000</v>
      </c>
      <c r="G66" s="33">
        <f t="shared" si="1"/>
        <v>1500000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>
        <f t="shared" ref="T66:T67" si="19">SUM(H66:S66)</f>
        <v>0</v>
      </c>
      <c r="U66" s="6"/>
      <c r="V66" s="6"/>
    </row>
    <row r="67" spans="1:22" ht="42.75" x14ac:dyDescent="0.2">
      <c r="A67" s="94" t="s">
        <v>59</v>
      </c>
      <c r="B67" s="11" t="s">
        <v>47</v>
      </c>
      <c r="C67" s="12" t="s">
        <v>46</v>
      </c>
      <c r="D67" s="16" t="s">
        <v>45</v>
      </c>
      <c r="E67" s="11">
        <v>20</v>
      </c>
      <c r="F67" s="11">
        <v>15000</v>
      </c>
      <c r="G67" s="33">
        <f t="shared" si="1"/>
        <v>300000</v>
      </c>
      <c r="H67" s="6"/>
      <c r="I67" s="6"/>
      <c r="J67" s="6"/>
      <c r="K67" s="6">
        <f>G67*E67</f>
        <v>6000000</v>
      </c>
      <c r="L67" s="6"/>
      <c r="M67" s="6"/>
      <c r="N67" s="6"/>
      <c r="O67" s="6"/>
      <c r="P67" s="6"/>
      <c r="Q67" s="6"/>
      <c r="R67" s="6"/>
      <c r="S67" s="6"/>
      <c r="T67" s="6">
        <f t="shared" si="19"/>
        <v>6000000</v>
      </c>
      <c r="U67" s="6"/>
      <c r="V67" s="6"/>
    </row>
    <row r="68" spans="1:22" ht="28.5" x14ac:dyDescent="0.2">
      <c r="A68" s="94"/>
      <c r="B68" s="11" t="s">
        <v>227</v>
      </c>
      <c r="C68" s="12" t="s">
        <v>228</v>
      </c>
      <c r="D68" s="16" t="s">
        <v>229</v>
      </c>
      <c r="E68" s="11">
        <v>2</v>
      </c>
      <c r="F68" s="11">
        <v>2000000</v>
      </c>
      <c r="G68" s="33">
        <f t="shared" si="1"/>
        <v>4000000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">
      <c r="A69" s="94"/>
      <c r="B69" s="11" t="s">
        <v>252</v>
      </c>
      <c r="C69" s="12" t="s">
        <v>253</v>
      </c>
      <c r="D69" s="16" t="s">
        <v>251</v>
      </c>
      <c r="E69" s="11">
        <v>1</v>
      </c>
      <c r="F69" s="11">
        <v>1000000</v>
      </c>
      <c r="G69" s="33">
        <f t="shared" si="1"/>
        <v>1000000</v>
      </c>
      <c r="H69" s="11">
        <v>1000000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2">
      <c r="A70" s="94"/>
      <c r="B70" s="11" t="s">
        <v>249</v>
      </c>
      <c r="C70" s="12" t="s">
        <v>250</v>
      </c>
      <c r="D70" s="16" t="s">
        <v>251</v>
      </c>
      <c r="E70" s="11">
        <v>1</v>
      </c>
      <c r="F70" s="11">
        <v>5500000</v>
      </c>
      <c r="G70" s="33">
        <f t="shared" si="1"/>
        <v>5500000</v>
      </c>
      <c r="H70" s="6"/>
      <c r="I70" s="6"/>
      <c r="J70" s="6">
        <v>3500000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2">
      <c r="A71" s="94" t="s">
        <v>42</v>
      </c>
      <c r="B71" s="11" t="s">
        <v>242</v>
      </c>
      <c r="C71" s="12" t="s">
        <v>243</v>
      </c>
      <c r="D71" s="16" t="s">
        <v>244</v>
      </c>
      <c r="E71" s="11">
        <v>1</v>
      </c>
      <c r="F71" s="11">
        <v>220000</v>
      </c>
      <c r="G71" s="33">
        <f t="shared" si="1"/>
        <v>220000</v>
      </c>
      <c r="H71" s="6">
        <f>G71</f>
        <v>220000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">
      <c r="A72" s="94"/>
      <c r="B72" s="11" t="s">
        <v>245</v>
      </c>
      <c r="C72" s="12" t="s">
        <v>246</v>
      </c>
      <c r="D72" s="16"/>
      <c r="E72" s="11"/>
      <c r="F72" s="11">
        <v>25000000</v>
      </c>
      <c r="G72" s="33">
        <f t="shared" si="1"/>
        <v>0</v>
      </c>
      <c r="H72" s="6"/>
      <c r="I72" s="11">
        <v>20000000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2">
      <c r="A73" s="94"/>
      <c r="B73" s="11" t="s">
        <v>255</v>
      </c>
      <c r="C73" s="12" t="s">
        <v>246</v>
      </c>
      <c r="D73" s="16" t="s">
        <v>244</v>
      </c>
      <c r="E73" s="11"/>
      <c r="F73" s="11">
        <v>5000000</v>
      </c>
      <c r="G73" s="33">
        <f t="shared" si="1"/>
        <v>0</v>
      </c>
      <c r="H73" s="11">
        <v>20000</v>
      </c>
      <c r="I73" s="11">
        <v>20000</v>
      </c>
      <c r="J73" s="11">
        <v>20000</v>
      </c>
      <c r="K73" s="11">
        <v>20000</v>
      </c>
      <c r="L73" s="11">
        <v>20000</v>
      </c>
      <c r="M73" s="11">
        <v>20000</v>
      </c>
      <c r="N73" s="11">
        <v>20000</v>
      </c>
      <c r="O73" s="11">
        <v>20000</v>
      </c>
      <c r="P73" s="11">
        <v>20000</v>
      </c>
      <c r="Q73" s="11">
        <v>20000</v>
      </c>
      <c r="R73" s="11">
        <v>20000</v>
      </c>
      <c r="S73" s="11">
        <v>20000</v>
      </c>
      <c r="T73" s="6"/>
      <c r="U73" s="6"/>
      <c r="V73" s="6"/>
    </row>
    <row r="74" spans="1:22" x14ac:dyDescent="0.2">
      <c r="A74" s="94"/>
      <c r="B74" s="11" t="s">
        <v>247</v>
      </c>
      <c r="C74" s="12" t="s">
        <v>248</v>
      </c>
      <c r="D74" s="16"/>
      <c r="E74" s="11">
        <v>1</v>
      </c>
      <c r="F74" s="11">
        <v>5000000</v>
      </c>
      <c r="G74" s="33">
        <f t="shared" si="1"/>
        <v>5000000</v>
      </c>
      <c r="H74" s="6"/>
      <c r="I74" s="11"/>
      <c r="J74" s="6"/>
      <c r="K74" s="11">
        <v>5000000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" thickBot="1" x14ac:dyDescent="0.25">
      <c r="A75" s="14"/>
      <c r="B75" s="43"/>
      <c r="C75" s="44"/>
      <c r="D75" s="45"/>
      <c r="E75" s="43"/>
      <c r="F75" s="43"/>
      <c r="G75" s="43"/>
      <c r="H75" s="46"/>
      <c r="I75" s="43"/>
      <c r="J75" s="46"/>
      <c r="K75" s="43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7"/>
    </row>
    <row r="76" spans="1:22" ht="15" thickBot="1" x14ac:dyDescent="0.25">
      <c r="A76" s="27" t="s">
        <v>105</v>
      </c>
      <c r="B76" s="28"/>
      <c r="C76" s="29"/>
      <c r="D76" s="29"/>
      <c r="E76" s="34"/>
      <c r="F76" s="34"/>
      <c r="G76" s="34"/>
      <c r="H76" s="35"/>
      <c r="I76" s="88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5"/>
    </row>
    <row r="77" spans="1:22" s="83" customFormat="1" x14ac:dyDescent="0.2">
      <c r="A77" s="80"/>
      <c r="B77" s="50" t="s">
        <v>237</v>
      </c>
      <c r="C77" s="89"/>
      <c r="D77" s="89"/>
      <c r="E77" s="90"/>
      <c r="F77" s="90"/>
      <c r="G77" s="90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2"/>
    </row>
    <row r="78" spans="1:22" s="83" customFormat="1" x14ac:dyDescent="0.2">
      <c r="A78" s="80"/>
      <c r="B78" s="19" t="s">
        <v>262</v>
      </c>
      <c r="C78" s="85" t="s">
        <v>263</v>
      </c>
      <c r="D78" s="85" t="s">
        <v>238</v>
      </c>
      <c r="E78" s="86">
        <v>4</v>
      </c>
      <c r="F78" s="86">
        <v>60000</v>
      </c>
      <c r="G78" s="33">
        <f t="shared" ref="G78:G89" si="20">F78*E78</f>
        <v>240000</v>
      </c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</row>
    <row r="79" spans="1:22" s="83" customFormat="1" x14ac:dyDescent="0.2">
      <c r="A79" s="80"/>
      <c r="B79" s="19"/>
      <c r="C79" s="85"/>
      <c r="D79" s="85"/>
      <c r="E79" s="86"/>
      <c r="F79" s="86"/>
      <c r="G79" s="33">
        <f t="shared" si="20"/>
        <v>0</v>
      </c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</row>
    <row r="80" spans="1:22" ht="28.5" x14ac:dyDescent="0.2">
      <c r="A80" s="48"/>
      <c r="B80" s="84" t="s">
        <v>236</v>
      </c>
      <c r="C80" s="12"/>
      <c r="D80" s="12"/>
      <c r="E80" s="6"/>
      <c r="F80" s="6">
        <v>500000</v>
      </c>
      <c r="G80" s="33">
        <f t="shared" si="20"/>
        <v>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2">
      <c r="A81" s="14"/>
      <c r="B81" s="19" t="s">
        <v>285</v>
      </c>
      <c r="C81" s="12" t="s">
        <v>107</v>
      </c>
      <c r="D81" s="16" t="s">
        <v>40</v>
      </c>
      <c r="E81" s="6"/>
      <c r="F81" s="6"/>
      <c r="G81" s="33">
        <f t="shared" si="20"/>
        <v>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2">
      <c r="A82" s="14"/>
      <c r="B82" s="19" t="s">
        <v>286</v>
      </c>
      <c r="C82" s="12" t="s">
        <v>107</v>
      </c>
      <c r="D82" s="16" t="s">
        <v>109</v>
      </c>
      <c r="E82" s="6"/>
      <c r="F82" s="6"/>
      <c r="G82" s="33">
        <f t="shared" si="20"/>
        <v>0</v>
      </c>
      <c r="H82" s="6"/>
      <c r="I82" s="6">
        <f>G82*E82</f>
        <v>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2">
      <c r="A83" s="14"/>
      <c r="B83" s="19" t="s">
        <v>115</v>
      </c>
      <c r="C83" s="12"/>
      <c r="D83" s="16"/>
      <c r="E83" s="6"/>
      <c r="F83" s="6"/>
      <c r="G83" s="33">
        <f t="shared" si="20"/>
        <v>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28.5" x14ac:dyDescent="0.2">
      <c r="A84" s="14"/>
      <c r="B84" s="19" t="s">
        <v>114</v>
      </c>
      <c r="C84" s="12"/>
      <c r="D84" s="16"/>
      <c r="E84" s="6"/>
      <c r="F84" s="6"/>
      <c r="G84" s="33">
        <f t="shared" si="20"/>
        <v>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2">
      <c r="A85" s="14"/>
      <c r="B85" s="49" t="s">
        <v>284</v>
      </c>
      <c r="C85" s="12"/>
      <c r="D85" s="16"/>
      <c r="E85" s="6"/>
      <c r="F85" s="6">
        <v>5000000</v>
      </c>
      <c r="G85" s="33">
        <f t="shared" si="20"/>
        <v>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2">
      <c r="A86" s="14"/>
      <c r="B86" s="11" t="s">
        <v>110</v>
      </c>
      <c r="C86" s="12" t="s">
        <v>300</v>
      </c>
      <c r="D86" s="16"/>
      <c r="E86" s="6"/>
      <c r="F86" s="6"/>
      <c r="G86" s="33">
        <f t="shared" si="20"/>
        <v>0</v>
      </c>
      <c r="H86" s="6"/>
      <c r="I86" s="6"/>
      <c r="J86" s="6"/>
      <c r="K86" s="6">
        <f>G86*E86</f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2">
      <c r="A87" s="14"/>
      <c r="B87" s="11" t="s">
        <v>111</v>
      </c>
      <c r="C87" s="12" t="s">
        <v>300</v>
      </c>
      <c r="D87" s="16"/>
      <c r="E87" s="6">
        <v>4</v>
      </c>
      <c r="F87" s="6">
        <v>35000</v>
      </c>
      <c r="G87" s="33">
        <f t="shared" si="20"/>
        <v>140000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2">
      <c r="A88" s="14"/>
      <c r="B88" s="11" t="s">
        <v>112</v>
      </c>
      <c r="C88" s="12" t="s">
        <v>300</v>
      </c>
      <c r="D88" s="16"/>
      <c r="E88" s="6"/>
      <c r="F88" s="6">
        <v>500000</v>
      </c>
      <c r="G88" s="33">
        <f t="shared" si="20"/>
        <v>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29.25" thickBot="1" x14ac:dyDescent="0.25">
      <c r="A89" s="14"/>
      <c r="B89" s="20" t="s">
        <v>264</v>
      </c>
      <c r="C89" s="12" t="s">
        <v>300</v>
      </c>
      <c r="D89" s="22"/>
      <c r="E89" s="23"/>
      <c r="F89" s="23"/>
      <c r="G89" s="33">
        <f t="shared" si="20"/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 spans="1:22" ht="15" thickBot="1" x14ac:dyDescent="0.25">
      <c r="A90" s="27" t="s">
        <v>48</v>
      </c>
      <c r="B90" s="28"/>
      <c r="C90" s="29"/>
      <c r="D90" s="29"/>
      <c r="E90" s="28"/>
      <c r="F90" s="28"/>
      <c r="G90" s="102">
        <f>SUM(G13:G89)</f>
        <v>90262500</v>
      </c>
      <c r="H90" s="30">
        <f>SUM(H12:H89)</f>
        <v>188361000</v>
      </c>
      <c r="I90" s="30">
        <f t="shared" ref="I90:V90" si="21">SUM(I12:I67)</f>
        <v>85000</v>
      </c>
      <c r="J90" s="30">
        <f t="shared" si="21"/>
        <v>85000</v>
      </c>
      <c r="K90" s="30">
        <f t="shared" si="21"/>
        <v>32085000</v>
      </c>
      <c r="L90" s="30">
        <f t="shared" si="21"/>
        <v>85000</v>
      </c>
      <c r="M90" s="30">
        <f t="shared" si="21"/>
        <v>1300000</v>
      </c>
      <c r="N90" s="30">
        <f t="shared" si="21"/>
        <v>85000</v>
      </c>
      <c r="O90" s="30">
        <f t="shared" si="21"/>
        <v>85000</v>
      </c>
      <c r="P90" s="30">
        <f t="shared" si="21"/>
        <v>85000</v>
      </c>
      <c r="Q90" s="30">
        <f t="shared" si="21"/>
        <v>85000</v>
      </c>
      <c r="R90" s="30">
        <f t="shared" si="21"/>
        <v>85000</v>
      </c>
      <c r="S90" s="30">
        <f t="shared" si="21"/>
        <v>2585000</v>
      </c>
      <c r="T90" s="30">
        <f t="shared" si="21"/>
        <v>6000000</v>
      </c>
      <c r="U90" s="30">
        <f t="shared" si="21"/>
        <v>0</v>
      </c>
      <c r="V90" s="31">
        <f t="shared" si="21"/>
        <v>0</v>
      </c>
    </row>
    <row r="91" spans="1:22" x14ac:dyDescent="0.2">
      <c r="A91" s="14" t="s">
        <v>42</v>
      </c>
      <c r="B91" s="24" t="s">
        <v>49</v>
      </c>
      <c r="C91" s="25" t="s">
        <v>301</v>
      </c>
      <c r="D91" s="26" t="s">
        <v>51</v>
      </c>
      <c r="E91" s="24">
        <v>1</v>
      </c>
      <c r="F91" s="24">
        <v>240000</v>
      </c>
      <c r="G91" s="24">
        <v>240000</v>
      </c>
    </row>
    <row r="92" spans="1:22" x14ac:dyDescent="0.2">
      <c r="A92" s="14" t="s">
        <v>42</v>
      </c>
      <c r="B92" s="11" t="s">
        <v>52</v>
      </c>
      <c r="C92" s="12" t="s">
        <v>53</v>
      </c>
      <c r="D92" s="16" t="s">
        <v>51</v>
      </c>
      <c r="E92" s="11">
        <v>1</v>
      </c>
      <c r="F92" s="11">
        <v>120000</v>
      </c>
      <c r="G92" s="11">
        <v>120000</v>
      </c>
    </row>
    <row r="93" spans="1:22" x14ac:dyDescent="0.2">
      <c r="A93" s="14" t="s">
        <v>42</v>
      </c>
      <c r="B93" s="11" t="s">
        <v>54</v>
      </c>
      <c r="C93" s="12" t="s">
        <v>55</v>
      </c>
      <c r="D93" s="16" t="s">
        <v>51</v>
      </c>
      <c r="E93" s="11">
        <v>2</v>
      </c>
      <c r="F93" s="11">
        <v>320000</v>
      </c>
      <c r="G93" s="11">
        <v>320000</v>
      </c>
    </row>
    <row r="94" spans="1:22" x14ac:dyDescent="0.2">
      <c r="A94" s="7" t="s">
        <v>23</v>
      </c>
    </row>
    <row r="95" spans="1:22" x14ac:dyDescent="0.2">
      <c r="A95" s="8" t="s">
        <v>24</v>
      </c>
    </row>
    <row r="96" spans="1:22" x14ac:dyDescent="0.2">
      <c r="A96" s="8" t="s">
        <v>25</v>
      </c>
    </row>
    <row r="97" spans="1:22" x14ac:dyDescent="0.2">
      <c r="A97" s="8" t="s">
        <v>26</v>
      </c>
    </row>
    <row r="98" spans="1:22" x14ac:dyDescent="0.2">
      <c r="A98" s="8"/>
    </row>
    <row r="99" spans="1:22" x14ac:dyDescent="0.2">
      <c r="A99" s="9" t="s">
        <v>27</v>
      </c>
      <c r="B99" s="1"/>
      <c r="C99" s="1"/>
      <c r="D99" s="1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1" spans="1:22" x14ac:dyDescent="0.2">
      <c r="A101" s="10" t="s">
        <v>28</v>
      </c>
    </row>
  </sheetData>
  <mergeCells count="24">
    <mergeCell ref="F9:F11"/>
    <mergeCell ref="A7:S7"/>
    <mergeCell ref="A1:L1"/>
    <mergeCell ref="A2:V2"/>
    <mergeCell ref="A3:V3"/>
    <mergeCell ref="A4:V4"/>
    <mergeCell ref="A6:V6"/>
    <mergeCell ref="A8:D8"/>
    <mergeCell ref="U8:V8"/>
    <mergeCell ref="A9:A11"/>
    <mergeCell ref="B9:B11"/>
    <mergeCell ref="C9:C11"/>
    <mergeCell ref="D9:D11"/>
    <mergeCell ref="E9:E11"/>
    <mergeCell ref="G9:G11"/>
    <mergeCell ref="H9:T9"/>
    <mergeCell ref="U9:V9"/>
    <mergeCell ref="V10:V11"/>
    <mergeCell ref="H10:J10"/>
    <mergeCell ref="K10:M10"/>
    <mergeCell ref="N10:P10"/>
    <mergeCell ref="Q10:S10"/>
    <mergeCell ref="T10:T11"/>
    <mergeCell ref="U10:U11"/>
  </mergeCells>
  <phoneticPr fontId="14" type="noConversion"/>
  <pageMargins left="0.16" right="0.18" top="0.47" bottom="0.3" header="0.3" footer="0.18"/>
  <pageSetup scale="85" orientation="landscape" horizontalDpi="4294967295" verticalDpi="4294967295" r:id="rId1"/>
  <headerFooter>
    <oddFooter>Page &amp;P of &amp;N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3"/>
  <sheetViews>
    <sheetView zoomScale="90" zoomScaleNormal="90" workbookViewId="0">
      <pane xSplit="6" ySplit="11" topLeftCell="G24" activePane="bottomRight" state="frozen"/>
      <selection pane="topRight" activeCell="G1" sqref="G1"/>
      <selection pane="bottomLeft" activeCell="A12" sqref="A12"/>
      <selection pane="bottomRight" activeCell="B14" sqref="B14"/>
    </sheetView>
  </sheetViews>
  <sheetFormatPr defaultColWidth="9.140625" defaultRowHeight="14.25" x14ac:dyDescent="0.2"/>
  <cols>
    <col min="1" max="1" width="44.42578125" style="2" customWidth="1"/>
    <col min="2" max="2" width="45.42578125" style="13" customWidth="1"/>
    <col min="3" max="3" width="16.5703125" style="2" bestFit="1" customWidth="1"/>
    <col min="4" max="4" width="20.28515625" style="15" customWidth="1"/>
    <col min="5" max="5" width="9.140625" style="2"/>
    <col min="6" max="6" width="13" style="2" bestFit="1" customWidth="1"/>
    <col min="7" max="7" width="13" style="2" customWidth="1"/>
    <col min="8" max="10" width="14.85546875" style="2" bestFit="1" customWidth="1"/>
    <col min="11" max="11" width="18.28515625" style="2" customWidth="1"/>
    <col min="12" max="14" width="14.85546875" style="2" bestFit="1" customWidth="1"/>
    <col min="15" max="19" width="12.5703125" style="2" bestFit="1" customWidth="1"/>
    <col min="20" max="20" width="19" style="2" customWidth="1"/>
    <col min="21" max="16384" width="9.140625" style="2"/>
  </cols>
  <sheetData>
    <row r="1" spans="1:22" ht="47.25" hidden="1" customHeight="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idden="1" x14ac:dyDescent="0.2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idden="1" x14ac:dyDescent="0.2">
      <c r="A3" s="105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spans="1:22" ht="15" hidden="1" x14ac:dyDescent="0.2">
      <c r="A4" s="108" t="s">
        <v>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idden="1" x14ac:dyDescent="0.2">
      <c r="A5" s="3"/>
    </row>
    <row r="6" spans="1:22" hidden="1" x14ac:dyDescent="0.2">
      <c r="A6" s="109" t="s">
        <v>4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hidden="1" x14ac:dyDescent="0.2">
      <c r="A7" s="105" t="s">
        <v>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4"/>
      <c r="U7" s="4"/>
      <c r="V7" s="4"/>
    </row>
    <row r="8" spans="1:22" ht="15" hidden="1" x14ac:dyDescent="0.2">
      <c r="A8" s="108" t="s">
        <v>6</v>
      </c>
      <c r="B8" s="108"/>
      <c r="C8" s="108"/>
      <c r="D8" s="108"/>
      <c r="U8" s="110" t="s">
        <v>7</v>
      </c>
      <c r="V8" s="110"/>
    </row>
    <row r="9" spans="1:22" s="5" customFormat="1" ht="22.5" customHeight="1" x14ac:dyDescent="0.2">
      <c r="A9" s="104" t="s">
        <v>8</v>
      </c>
      <c r="B9" s="104" t="s">
        <v>9</v>
      </c>
      <c r="C9" s="104" t="s">
        <v>10</v>
      </c>
      <c r="D9" s="112" t="s">
        <v>11</v>
      </c>
      <c r="E9" s="104" t="s">
        <v>12</v>
      </c>
      <c r="F9" s="104" t="s">
        <v>13</v>
      </c>
      <c r="G9" s="77"/>
      <c r="H9" s="114" t="s">
        <v>14</v>
      </c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5"/>
      <c r="V9" s="116"/>
    </row>
    <row r="10" spans="1:22" s="5" customFormat="1" ht="22.5" customHeight="1" x14ac:dyDescent="0.2">
      <c r="A10" s="111"/>
      <c r="B10" s="111"/>
      <c r="C10" s="111"/>
      <c r="D10" s="113"/>
      <c r="E10" s="111"/>
      <c r="F10" s="111"/>
      <c r="G10" s="78"/>
      <c r="H10" s="117" t="s">
        <v>15</v>
      </c>
      <c r="I10" s="117"/>
      <c r="J10" s="117"/>
      <c r="K10" s="118" t="s">
        <v>16</v>
      </c>
      <c r="L10" s="118"/>
      <c r="M10" s="118"/>
      <c r="N10" s="119" t="s">
        <v>17</v>
      </c>
      <c r="O10" s="119"/>
      <c r="P10" s="119"/>
      <c r="Q10" s="120" t="s">
        <v>18</v>
      </c>
      <c r="R10" s="120"/>
      <c r="S10" s="120"/>
      <c r="T10" s="103" t="s">
        <v>19</v>
      </c>
      <c r="U10" s="103" t="s">
        <v>20</v>
      </c>
      <c r="V10" s="103" t="s">
        <v>21</v>
      </c>
    </row>
    <row r="11" spans="1:22" s="5" customFormat="1" ht="15" thickBot="1" x14ac:dyDescent="0.25">
      <c r="A11" s="111"/>
      <c r="B11" s="111"/>
      <c r="C11" s="111"/>
      <c r="D11" s="113"/>
      <c r="E11" s="111"/>
      <c r="F11" s="111"/>
      <c r="G11" s="78"/>
      <c r="H11" s="38">
        <v>43661</v>
      </c>
      <c r="I11" s="38">
        <f>H11+30</f>
        <v>43691</v>
      </c>
      <c r="J11" s="38">
        <f t="shared" ref="J11:S11" si="0">I11+30</f>
        <v>43721</v>
      </c>
      <c r="K11" s="39">
        <f t="shared" si="0"/>
        <v>43751</v>
      </c>
      <c r="L11" s="39">
        <f t="shared" si="0"/>
        <v>43781</v>
      </c>
      <c r="M11" s="39">
        <f t="shared" si="0"/>
        <v>43811</v>
      </c>
      <c r="N11" s="40">
        <f t="shared" si="0"/>
        <v>43841</v>
      </c>
      <c r="O11" s="40">
        <f t="shared" si="0"/>
        <v>43871</v>
      </c>
      <c r="P11" s="40">
        <f t="shared" si="0"/>
        <v>43901</v>
      </c>
      <c r="Q11" s="41">
        <f t="shared" si="0"/>
        <v>43931</v>
      </c>
      <c r="R11" s="41">
        <f t="shared" si="0"/>
        <v>43961</v>
      </c>
      <c r="S11" s="41">
        <f t="shared" si="0"/>
        <v>43991</v>
      </c>
      <c r="T11" s="104"/>
      <c r="U11" s="104"/>
      <c r="V11" s="104"/>
    </row>
    <row r="12" spans="1:22" ht="15" thickBot="1" x14ac:dyDescent="0.25">
      <c r="A12" s="27" t="s">
        <v>22</v>
      </c>
      <c r="B12" s="28"/>
      <c r="C12" s="29"/>
      <c r="D12" s="29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>
        <f>SUM(H12:S12)</f>
        <v>0</v>
      </c>
      <c r="U12" s="34"/>
      <c r="V12" s="35"/>
    </row>
    <row r="13" spans="1:22" x14ac:dyDescent="0.2">
      <c r="A13" s="18" t="s">
        <v>66</v>
      </c>
      <c r="B13" s="24" t="s">
        <v>210</v>
      </c>
      <c r="C13" s="25" t="s">
        <v>29</v>
      </c>
      <c r="D13" s="26" t="s">
        <v>30</v>
      </c>
      <c r="E13" s="33">
        <v>0</v>
      </c>
      <c r="F13" s="33">
        <v>4500000</v>
      </c>
      <c r="G13" s="33">
        <f>F13*E13</f>
        <v>0</v>
      </c>
      <c r="H13" s="33">
        <f>F13</f>
        <v>4500000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>
        <v>2500000</v>
      </c>
      <c r="T13" s="33"/>
      <c r="U13" s="33"/>
      <c r="V13" s="33"/>
    </row>
    <row r="14" spans="1:22" x14ac:dyDescent="0.2">
      <c r="A14" s="18" t="s">
        <v>66</v>
      </c>
      <c r="B14" s="24" t="s">
        <v>144</v>
      </c>
      <c r="C14" s="25" t="s">
        <v>144</v>
      </c>
      <c r="D14" s="26" t="s">
        <v>132</v>
      </c>
      <c r="E14" s="33"/>
      <c r="F14" s="33"/>
      <c r="G14" s="33">
        <f t="shared" ref="G14:G31" si="1">F14*E14</f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1:22" ht="57" x14ac:dyDescent="0.2">
      <c r="A15" s="18"/>
      <c r="B15" s="24" t="s">
        <v>145</v>
      </c>
      <c r="C15" s="25" t="s">
        <v>131</v>
      </c>
      <c r="D15" s="26" t="s">
        <v>132</v>
      </c>
      <c r="E15" s="33">
        <v>1</v>
      </c>
      <c r="F15" s="33">
        <v>1200000</v>
      </c>
      <c r="G15" s="33">
        <f t="shared" si="1"/>
        <v>1200000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 ht="57" x14ac:dyDescent="0.2">
      <c r="A16" s="18"/>
      <c r="B16" s="24" t="s">
        <v>97</v>
      </c>
      <c r="C16" s="25" t="s">
        <v>95</v>
      </c>
      <c r="D16" s="26" t="s">
        <v>72</v>
      </c>
      <c r="E16" s="33">
        <v>1</v>
      </c>
      <c r="F16" s="33">
        <v>40000</v>
      </c>
      <c r="G16" s="33">
        <f t="shared" si="1"/>
        <v>40000</v>
      </c>
      <c r="H16" s="33"/>
      <c r="I16" s="33"/>
      <c r="J16" s="33"/>
      <c r="K16" s="33">
        <f>F16</f>
        <v>40000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1:27" ht="42.75" x14ac:dyDescent="0.2">
      <c r="A17" s="18"/>
      <c r="B17" s="24" t="s">
        <v>99</v>
      </c>
      <c r="C17" s="25" t="s">
        <v>95</v>
      </c>
      <c r="D17" s="26" t="s">
        <v>72</v>
      </c>
      <c r="E17" s="33">
        <v>1</v>
      </c>
      <c r="F17" s="33">
        <v>100000</v>
      </c>
      <c r="G17" s="33">
        <f t="shared" si="1"/>
        <v>100000</v>
      </c>
      <c r="H17" s="33"/>
      <c r="I17" s="33"/>
      <c r="J17" s="33"/>
      <c r="K17" s="33">
        <f>F17</f>
        <v>100000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spans="1:27" ht="28.5" x14ac:dyDescent="0.2">
      <c r="A18" s="18" t="s">
        <v>42</v>
      </c>
      <c r="B18" s="11" t="s">
        <v>230</v>
      </c>
      <c r="C18" s="12" t="s">
        <v>79</v>
      </c>
      <c r="D18" s="16" t="s">
        <v>60</v>
      </c>
      <c r="E18" s="6">
        <v>24</v>
      </c>
      <c r="F18" s="6">
        <v>40000</v>
      </c>
      <c r="G18" s="33">
        <f t="shared" si="1"/>
        <v>960000</v>
      </c>
      <c r="H18" s="6"/>
      <c r="I18" s="6"/>
      <c r="J18" s="6"/>
      <c r="K18" s="6"/>
      <c r="L18" s="6"/>
      <c r="M18" s="6">
        <f>F18*E18</f>
        <v>960000</v>
      </c>
      <c r="N18" s="6"/>
      <c r="O18" s="6"/>
      <c r="P18" s="6"/>
      <c r="Q18" s="6"/>
      <c r="R18" s="6"/>
      <c r="S18" s="6"/>
      <c r="T18" s="6"/>
      <c r="U18" s="6"/>
      <c r="V18" s="6"/>
    </row>
    <row r="19" spans="1:27" ht="28.5" x14ac:dyDescent="0.2">
      <c r="A19" s="18" t="s">
        <v>42</v>
      </c>
      <c r="B19" s="11" t="s">
        <v>216</v>
      </c>
      <c r="C19" s="12" t="s">
        <v>79</v>
      </c>
      <c r="D19" s="16" t="s">
        <v>60</v>
      </c>
      <c r="E19" s="6">
        <v>12</v>
      </c>
      <c r="F19" s="6">
        <v>50000</v>
      </c>
      <c r="G19" s="33">
        <f t="shared" si="1"/>
        <v>600000</v>
      </c>
      <c r="H19" s="6"/>
      <c r="I19" s="6"/>
      <c r="J19" s="6"/>
      <c r="K19" s="6"/>
      <c r="L19" s="6"/>
      <c r="M19" s="6">
        <f>F19*E19</f>
        <v>600000</v>
      </c>
      <c r="N19" s="6"/>
      <c r="O19" s="6"/>
      <c r="P19" s="6"/>
      <c r="Q19" s="6"/>
      <c r="R19" s="6"/>
      <c r="S19" s="6"/>
      <c r="T19" s="6"/>
      <c r="U19" s="6"/>
      <c r="V19" s="6"/>
    </row>
    <row r="20" spans="1:27" ht="28.5" x14ac:dyDescent="0.2">
      <c r="A20" s="18" t="s">
        <v>66</v>
      </c>
      <c r="B20" s="11" t="s">
        <v>119</v>
      </c>
      <c r="C20" s="12" t="s">
        <v>61</v>
      </c>
      <c r="D20" s="16" t="s">
        <v>62</v>
      </c>
      <c r="E20" s="6">
        <v>1</v>
      </c>
      <c r="F20" s="6">
        <v>110000</v>
      </c>
      <c r="G20" s="33">
        <f t="shared" si="1"/>
        <v>110000</v>
      </c>
      <c r="H20" s="6"/>
      <c r="I20" s="6"/>
      <c r="J20" s="6"/>
      <c r="K20" s="6"/>
      <c r="L20" s="6">
        <f>F20</f>
        <v>110000</v>
      </c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7" x14ac:dyDescent="0.2">
      <c r="A21" s="18" t="s">
        <v>66</v>
      </c>
      <c r="B21" s="11" t="s">
        <v>211</v>
      </c>
      <c r="C21" s="12" t="s">
        <v>29</v>
      </c>
      <c r="D21" s="16" t="s">
        <v>62</v>
      </c>
      <c r="E21" s="6">
        <v>10</v>
      </c>
      <c r="F21" s="6">
        <v>65000</v>
      </c>
      <c r="G21" s="33">
        <f t="shared" si="1"/>
        <v>650000</v>
      </c>
      <c r="H21" s="6"/>
      <c r="I21" s="6"/>
      <c r="J21" s="6"/>
      <c r="K21" s="6"/>
      <c r="L21" s="6">
        <f>F21*E21</f>
        <v>650000</v>
      </c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7" ht="28.5" x14ac:dyDescent="0.2">
      <c r="A22" s="18" t="s">
        <v>66</v>
      </c>
      <c r="B22" s="11" t="s">
        <v>83</v>
      </c>
      <c r="C22" s="12" t="s">
        <v>29</v>
      </c>
      <c r="D22" s="16" t="s">
        <v>62</v>
      </c>
      <c r="E22" s="6">
        <v>1</v>
      </c>
      <c r="F22" s="6">
        <v>170000</v>
      </c>
      <c r="G22" s="33">
        <f t="shared" si="1"/>
        <v>170000</v>
      </c>
      <c r="H22" s="6"/>
      <c r="I22" s="6"/>
      <c r="J22" s="6"/>
      <c r="K22" s="6"/>
      <c r="L22" s="6">
        <f>F22</f>
        <v>170000</v>
      </c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7" x14ac:dyDescent="0.2">
      <c r="A23" s="18" t="s">
        <v>42</v>
      </c>
      <c r="B23" s="11" t="s">
        <v>92</v>
      </c>
      <c r="C23" s="12" t="s">
        <v>90</v>
      </c>
      <c r="D23" s="16" t="s">
        <v>91</v>
      </c>
      <c r="E23" s="6">
        <v>5</v>
      </c>
      <c r="F23" s="6">
        <v>145000</v>
      </c>
      <c r="G23" s="33">
        <f t="shared" si="1"/>
        <v>725000</v>
      </c>
      <c r="H23" s="6">
        <f>F23</f>
        <v>145000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7" ht="28.5" x14ac:dyDescent="0.2">
      <c r="A24" s="18" t="s">
        <v>66</v>
      </c>
      <c r="B24" s="11" t="s">
        <v>127</v>
      </c>
      <c r="C24" s="12" t="s">
        <v>125</v>
      </c>
      <c r="D24" s="16" t="s">
        <v>126</v>
      </c>
      <c r="E24" s="6">
        <v>47</v>
      </c>
      <c r="F24" s="6">
        <v>75000</v>
      </c>
      <c r="G24" s="33">
        <f t="shared" si="1"/>
        <v>3525000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7" x14ac:dyDescent="0.2">
      <c r="A25" s="18" t="s">
        <v>42</v>
      </c>
      <c r="B25" s="11" t="s">
        <v>231</v>
      </c>
      <c r="C25" s="12" t="s">
        <v>31</v>
      </c>
      <c r="D25" s="16" t="s">
        <v>60</v>
      </c>
      <c r="E25" s="6">
        <v>48</v>
      </c>
      <c r="F25" s="6">
        <v>35000</v>
      </c>
      <c r="G25" s="33">
        <f t="shared" si="1"/>
        <v>1680000</v>
      </c>
      <c r="H25" s="6"/>
      <c r="I25" s="6"/>
      <c r="J25" s="6">
        <f>F25*E25</f>
        <v>1680000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7" ht="42.75" x14ac:dyDescent="0.2">
      <c r="A26" s="18"/>
      <c r="B26" s="11" t="s">
        <v>117</v>
      </c>
      <c r="C26" s="12" t="s">
        <v>71</v>
      </c>
      <c r="D26" s="12" t="s">
        <v>72</v>
      </c>
      <c r="E26" s="6">
        <v>3</v>
      </c>
      <c r="F26" s="6">
        <v>80000</v>
      </c>
      <c r="G26" s="33">
        <f t="shared" si="1"/>
        <v>240000</v>
      </c>
      <c r="H26" s="6"/>
      <c r="I26" s="6"/>
      <c r="J26" s="6">
        <f>F26*E26</f>
        <v>240000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7" x14ac:dyDescent="0.2">
      <c r="A27" s="18" t="s">
        <v>42</v>
      </c>
      <c r="B27" s="11" t="s">
        <v>232</v>
      </c>
      <c r="C27" s="12" t="s">
        <v>125</v>
      </c>
      <c r="D27" s="16" t="s">
        <v>139</v>
      </c>
      <c r="E27" s="6">
        <v>8</v>
      </c>
      <c r="F27" s="6">
        <v>95000</v>
      </c>
      <c r="G27" s="33">
        <f t="shared" si="1"/>
        <v>760000</v>
      </c>
      <c r="H27" s="6"/>
      <c r="I27" s="6">
        <f>F29</f>
        <v>800000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7" x14ac:dyDescent="0.2">
      <c r="A28" s="18"/>
      <c r="B28" s="11" t="s">
        <v>233</v>
      </c>
      <c r="C28" s="12" t="s">
        <v>125</v>
      </c>
      <c r="D28" s="16" t="s">
        <v>139</v>
      </c>
      <c r="E28" s="6">
        <v>2</v>
      </c>
      <c r="F28" s="6">
        <v>95000</v>
      </c>
      <c r="G28" s="33">
        <f t="shared" si="1"/>
        <v>190000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1:27" x14ac:dyDescent="0.2">
      <c r="A29" s="18" t="s">
        <v>42</v>
      </c>
      <c r="B29" s="11" t="s">
        <v>69</v>
      </c>
      <c r="C29" s="12" t="s">
        <v>37</v>
      </c>
      <c r="D29" s="16" t="s">
        <v>58</v>
      </c>
      <c r="E29" s="6">
        <v>4</v>
      </c>
      <c r="F29" s="6">
        <v>800000</v>
      </c>
      <c r="G29" s="33">
        <f t="shared" si="1"/>
        <v>3200000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1:27" x14ac:dyDescent="0.2">
      <c r="A30" s="65"/>
      <c r="B30" s="20" t="s">
        <v>146</v>
      </c>
      <c r="C30" s="21"/>
      <c r="D30" s="22"/>
      <c r="E30" s="23">
        <v>8</v>
      </c>
      <c r="F30" s="23">
        <v>120000</v>
      </c>
      <c r="G30" s="33">
        <f t="shared" si="1"/>
        <v>960000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spans="1:27" s="54" customFormat="1" ht="28.5" x14ac:dyDescent="0.2">
      <c r="B31" s="11" t="s">
        <v>120</v>
      </c>
      <c r="C31" s="12" t="s">
        <v>37</v>
      </c>
      <c r="D31" s="16" t="s">
        <v>121</v>
      </c>
      <c r="E31" s="6">
        <v>2</v>
      </c>
      <c r="F31" s="6">
        <v>15000</v>
      </c>
      <c r="G31" s="33">
        <f t="shared" si="1"/>
        <v>30000</v>
      </c>
      <c r="H31" s="11" t="s">
        <v>128</v>
      </c>
      <c r="I31" s="12" t="s">
        <v>94</v>
      </c>
      <c r="J31" s="16" t="s">
        <v>58</v>
      </c>
      <c r="K31" s="6">
        <v>47</v>
      </c>
      <c r="L31" s="6">
        <v>7000</v>
      </c>
      <c r="M31" s="6"/>
      <c r="N31" s="6">
        <f>F32*E32</f>
        <v>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" thickBot="1" x14ac:dyDescent="0.25">
      <c r="A32" s="61"/>
      <c r="B32" s="62" t="s">
        <v>212</v>
      </c>
      <c r="C32" s="63" t="s">
        <v>94</v>
      </c>
      <c r="D32" s="63" t="s">
        <v>213</v>
      </c>
      <c r="E32" s="64">
        <v>2</v>
      </c>
      <c r="F32" s="64"/>
      <c r="G32" s="64">
        <v>2960000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</row>
    <row r="33" spans="1:22" s="60" customFormat="1" ht="15" thickBot="1" x14ac:dyDescent="0.25">
      <c r="A33" s="56" t="s">
        <v>104</v>
      </c>
      <c r="B33" s="57"/>
      <c r="C33" s="58"/>
      <c r="D33" s="58"/>
      <c r="E33" s="59"/>
      <c r="F33" s="59"/>
      <c r="G33" s="59"/>
      <c r="H33" s="59"/>
      <c r="I33" s="59"/>
      <c r="J33" s="59"/>
      <c r="K33" s="59">
        <f>F34*E34</f>
        <v>2800000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</row>
    <row r="34" spans="1:22" x14ac:dyDescent="0.2">
      <c r="A34" s="14" t="s">
        <v>68</v>
      </c>
      <c r="B34" s="24" t="s">
        <v>63</v>
      </c>
      <c r="C34" s="25" t="s">
        <v>57</v>
      </c>
      <c r="D34" s="26" t="s">
        <v>32</v>
      </c>
      <c r="E34" s="33">
        <v>2</v>
      </c>
      <c r="F34" s="33">
        <v>1400000</v>
      </c>
      <c r="G34" s="33">
        <f>F34*E34</f>
        <v>2800000</v>
      </c>
      <c r="H34" s="33"/>
      <c r="I34" s="33"/>
      <c r="J34" s="33"/>
      <c r="K34" s="33">
        <f>F35*E35</f>
        <v>460000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spans="1:22" x14ac:dyDescent="0.2">
      <c r="A35" s="18" t="s">
        <v>42</v>
      </c>
      <c r="B35" s="11" t="s">
        <v>56</v>
      </c>
      <c r="C35" s="12" t="s">
        <v>57</v>
      </c>
      <c r="D35" s="16" t="s">
        <v>36</v>
      </c>
      <c r="E35" s="6">
        <v>2</v>
      </c>
      <c r="F35" s="6">
        <v>230000</v>
      </c>
      <c r="G35" s="33">
        <f t="shared" ref="G35:G65" si="2">F35*E35</f>
        <v>460000</v>
      </c>
      <c r="H35" s="6"/>
      <c r="I35" s="6"/>
      <c r="J35" s="6"/>
      <c r="K35" s="6">
        <f>F36</f>
        <v>300000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28.5" x14ac:dyDescent="0.2">
      <c r="A36" s="18" t="s">
        <v>42</v>
      </c>
      <c r="B36" s="11" t="s">
        <v>67</v>
      </c>
      <c r="C36" s="12" t="s">
        <v>57</v>
      </c>
      <c r="D36" s="16" t="s">
        <v>36</v>
      </c>
      <c r="E36" s="6">
        <v>1</v>
      </c>
      <c r="F36" s="6">
        <v>300000</v>
      </c>
      <c r="G36" s="33">
        <f t="shared" si="2"/>
        <v>300000</v>
      </c>
      <c r="H36" s="6"/>
      <c r="I36" s="6"/>
      <c r="J36" s="6"/>
      <c r="K36" s="6">
        <f>F37*E37</f>
        <v>9000000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85.5" x14ac:dyDescent="0.2">
      <c r="A37" s="18" t="s">
        <v>66</v>
      </c>
      <c r="B37" s="11" t="s">
        <v>33</v>
      </c>
      <c r="C37" s="12" t="s">
        <v>34</v>
      </c>
      <c r="D37" s="16" t="s">
        <v>35</v>
      </c>
      <c r="E37" s="6">
        <v>2</v>
      </c>
      <c r="F37" s="6">
        <v>4500000</v>
      </c>
      <c r="G37" s="33">
        <f t="shared" si="2"/>
        <v>9000000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1:22" x14ac:dyDescent="0.2">
      <c r="A38" s="36" t="s">
        <v>66</v>
      </c>
      <c r="B38" s="20" t="s">
        <v>129</v>
      </c>
      <c r="C38" s="21"/>
      <c r="D38" s="22"/>
      <c r="E38" s="23">
        <v>1</v>
      </c>
      <c r="F38" s="23">
        <v>5000000</v>
      </c>
      <c r="G38" s="33">
        <f t="shared" si="2"/>
        <v>5000000</v>
      </c>
      <c r="H38" s="23">
        <f>F39*E39</f>
        <v>40000</v>
      </c>
      <c r="I38" s="23"/>
      <c r="J38" s="23">
        <f>F39*E39</f>
        <v>40000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spans="1:22" ht="43.5" thickBot="1" x14ac:dyDescent="0.25">
      <c r="A39" s="32"/>
      <c r="B39" s="20" t="s">
        <v>38</v>
      </c>
      <c r="C39" s="21" t="s">
        <v>39</v>
      </c>
      <c r="D39" s="22" t="s">
        <v>40</v>
      </c>
      <c r="E39" s="23">
        <v>20</v>
      </c>
      <c r="F39" s="23">
        <v>2000</v>
      </c>
      <c r="G39" s="33">
        <f t="shared" si="2"/>
        <v>40000</v>
      </c>
      <c r="H39" s="46">
        <f>F40*E40</f>
        <v>30000</v>
      </c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7"/>
    </row>
    <row r="40" spans="1:22" ht="29.25" thickBot="1" x14ac:dyDescent="0.25">
      <c r="A40" s="42"/>
      <c r="B40" s="43" t="s">
        <v>120</v>
      </c>
      <c r="C40" s="44" t="s">
        <v>37</v>
      </c>
      <c r="D40" s="45" t="s">
        <v>121</v>
      </c>
      <c r="E40" s="46">
        <v>2</v>
      </c>
      <c r="F40" s="46">
        <v>15000</v>
      </c>
      <c r="G40" s="33">
        <f t="shared" si="2"/>
        <v>30000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5"/>
    </row>
    <row r="41" spans="1:22" ht="15" thickBot="1" x14ac:dyDescent="0.25">
      <c r="A41" s="27" t="s">
        <v>41</v>
      </c>
      <c r="B41" s="28"/>
      <c r="C41" s="29"/>
      <c r="D41" s="29"/>
      <c r="E41" s="34"/>
      <c r="F41" s="34"/>
      <c r="G41" s="33">
        <f t="shared" si="2"/>
        <v>0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spans="1:22" x14ac:dyDescent="0.2">
      <c r="A42" s="14" t="s">
        <v>42</v>
      </c>
      <c r="B42" s="24" t="s">
        <v>43</v>
      </c>
      <c r="C42" s="25" t="s">
        <v>44</v>
      </c>
      <c r="D42" s="26" t="s">
        <v>45</v>
      </c>
      <c r="E42" s="33">
        <v>1</v>
      </c>
      <c r="F42" s="33">
        <v>35000</v>
      </c>
      <c r="G42" s="33">
        <f t="shared" si="2"/>
        <v>35000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7"/>
    </row>
    <row r="43" spans="1:22" ht="15" thickBot="1" x14ac:dyDescent="0.25">
      <c r="A43" s="14"/>
      <c r="B43" s="43"/>
      <c r="C43" s="44"/>
      <c r="D43" s="45"/>
      <c r="E43" s="46"/>
      <c r="F43" s="46"/>
      <c r="G43" s="33">
        <f t="shared" si="2"/>
        <v>0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7"/>
    </row>
    <row r="44" spans="1:22" ht="15" thickBot="1" x14ac:dyDescent="0.25">
      <c r="A44" s="14"/>
      <c r="B44" s="43"/>
      <c r="C44" s="44"/>
      <c r="D44" s="45"/>
      <c r="E44" s="46"/>
      <c r="F44" s="46"/>
      <c r="G44" s="33">
        <f t="shared" si="2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5"/>
    </row>
    <row r="45" spans="1:22" ht="15" thickBot="1" x14ac:dyDescent="0.25">
      <c r="A45" s="27" t="s">
        <v>142</v>
      </c>
      <c r="B45" s="28"/>
      <c r="C45" s="29"/>
      <c r="D45" s="29"/>
      <c r="E45" s="34"/>
      <c r="F45" s="34"/>
      <c r="G45" s="33">
        <f t="shared" si="2"/>
        <v>0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</row>
    <row r="46" spans="1:22" x14ac:dyDescent="0.2">
      <c r="A46" s="14" t="s">
        <v>42</v>
      </c>
      <c r="B46" s="24"/>
      <c r="C46" s="25"/>
      <c r="D46" s="26"/>
      <c r="E46" s="33">
        <v>50</v>
      </c>
      <c r="F46" s="33"/>
      <c r="G46" s="33">
        <f t="shared" si="2"/>
        <v>0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7"/>
    </row>
    <row r="47" spans="1:22" x14ac:dyDescent="0.2">
      <c r="A47" s="14"/>
      <c r="B47" s="43"/>
      <c r="C47" s="44"/>
      <c r="D47" s="45"/>
      <c r="E47" s="46"/>
      <c r="F47" s="46"/>
      <c r="G47" s="33">
        <f t="shared" si="2"/>
        <v>0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7"/>
    </row>
    <row r="48" spans="1:22" x14ac:dyDescent="0.2">
      <c r="A48" s="14"/>
      <c r="B48" s="43"/>
      <c r="C48" s="44"/>
      <c r="D48" s="45"/>
      <c r="E48" s="46"/>
      <c r="F48" s="46"/>
      <c r="G48" s="33">
        <f t="shared" si="2"/>
        <v>0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7"/>
    </row>
    <row r="49" spans="1:22" ht="15" thickBot="1" x14ac:dyDescent="0.25">
      <c r="A49" s="14"/>
      <c r="B49" s="43"/>
      <c r="C49" s="44"/>
      <c r="D49" s="45"/>
      <c r="E49" s="46"/>
      <c r="F49" s="46"/>
      <c r="G49" s="33">
        <f t="shared" si="2"/>
        <v>0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7"/>
    </row>
    <row r="50" spans="1:22" ht="15" thickBot="1" x14ac:dyDescent="0.25">
      <c r="A50" s="14"/>
      <c r="B50" s="43"/>
      <c r="C50" s="44"/>
      <c r="D50" s="45"/>
      <c r="E50" s="43"/>
      <c r="F50" s="43"/>
      <c r="G50" s="33">
        <f t="shared" si="2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5"/>
    </row>
    <row r="51" spans="1:22" ht="15" thickBot="1" x14ac:dyDescent="0.25">
      <c r="A51" s="27" t="s">
        <v>105</v>
      </c>
      <c r="B51" s="28"/>
      <c r="C51" s="29"/>
      <c r="D51" s="29"/>
      <c r="E51" s="34"/>
      <c r="F51" s="34"/>
      <c r="G51" s="33">
        <f t="shared" si="2"/>
        <v>0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</row>
    <row r="52" spans="1:22" ht="28.5" x14ac:dyDescent="0.2">
      <c r="A52" s="48"/>
      <c r="B52" s="50" t="s">
        <v>123</v>
      </c>
      <c r="C52" s="25"/>
      <c r="D52" s="25"/>
      <c r="E52" s="33"/>
      <c r="F52" s="33"/>
      <c r="G52" s="33">
        <f t="shared" si="2"/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">
      <c r="A53" s="14"/>
      <c r="B53" s="19" t="s">
        <v>106</v>
      </c>
      <c r="C53" s="12" t="s">
        <v>107</v>
      </c>
      <c r="D53" s="16" t="s">
        <v>40</v>
      </c>
      <c r="E53" s="6"/>
      <c r="F53" s="6"/>
      <c r="G53" s="33">
        <f t="shared" si="2"/>
        <v>0</v>
      </c>
      <c r="H53" s="6"/>
      <c r="I53" s="6">
        <f>F54*E54</f>
        <v>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28.5" x14ac:dyDescent="0.2">
      <c r="A54" s="14"/>
      <c r="B54" s="19" t="s">
        <v>108</v>
      </c>
      <c r="C54" s="12" t="s">
        <v>107</v>
      </c>
      <c r="D54" s="16" t="s">
        <v>109</v>
      </c>
      <c r="E54" s="6"/>
      <c r="F54" s="6"/>
      <c r="G54" s="33">
        <f t="shared" si="2"/>
        <v>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">
      <c r="A55" s="14"/>
      <c r="B55" s="19" t="s">
        <v>115</v>
      </c>
      <c r="C55" s="12"/>
      <c r="D55" s="16"/>
      <c r="E55" s="6"/>
      <c r="F55" s="6"/>
      <c r="G55" s="33">
        <f t="shared" si="2"/>
        <v>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28.5" x14ac:dyDescent="0.2">
      <c r="A56" s="14"/>
      <c r="B56" s="19" t="s">
        <v>114</v>
      </c>
      <c r="C56" s="12"/>
      <c r="D56" s="16"/>
      <c r="E56" s="6"/>
      <c r="F56" s="6"/>
      <c r="G56" s="33">
        <f t="shared" si="2"/>
        <v>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2">
      <c r="A57" s="14"/>
      <c r="B57" s="49" t="s">
        <v>124</v>
      </c>
      <c r="C57" s="12"/>
      <c r="D57" s="16"/>
      <c r="E57" s="6"/>
      <c r="F57" s="6"/>
      <c r="G57" s="33">
        <f t="shared" si="2"/>
        <v>0</v>
      </c>
      <c r="H57" s="6"/>
      <c r="I57" s="6"/>
      <c r="J57" s="6"/>
      <c r="K57" s="6">
        <f>F58*E58</f>
        <v>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">
      <c r="A58" s="14"/>
      <c r="B58" s="11" t="s">
        <v>110</v>
      </c>
      <c r="C58" s="12" t="s">
        <v>57</v>
      </c>
      <c r="D58" s="16"/>
      <c r="E58" s="6"/>
      <c r="F58" s="6"/>
      <c r="G58" s="33">
        <f t="shared" si="2"/>
        <v>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">
      <c r="A59" s="14"/>
      <c r="B59" s="11" t="s">
        <v>111</v>
      </c>
      <c r="C59" s="12" t="s">
        <v>57</v>
      </c>
      <c r="D59" s="16"/>
      <c r="E59" s="6"/>
      <c r="F59" s="6"/>
      <c r="G59" s="33">
        <f t="shared" si="2"/>
        <v>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" thickBot="1" x14ac:dyDescent="0.25">
      <c r="A60" s="14"/>
      <c r="B60" s="11" t="s">
        <v>112</v>
      </c>
      <c r="C60" s="12" t="s">
        <v>57</v>
      </c>
      <c r="D60" s="16"/>
      <c r="E60" s="6"/>
      <c r="F60" s="6"/>
      <c r="G60" s="33">
        <f t="shared" si="2"/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 ht="29.25" thickBot="1" x14ac:dyDescent="0.25">
      <c r="A61" s="14"/>
      <c r="B61" s="20" t="s">
        <v>113</v>
      </c>
      <c r="C61" s="21" t="s">
        <v>57</v>
      </c>
      <c r="D61" s="22"/>
      <c r="E61" s="23"/>
      <c r="F61" s="23"/>
      <c r="G61" s="33">
        <f t="shared" si="2"/>
        <v>0</v>
      </c>
      <c r="H61" s="30">
        <f t="shared" ref="H61:V61" si="3">SUM(H12:H41)</f>
        <v>4715000</v>
      </c>
      <c r="I61" s="30">
        <f t="shared" si="3"/>
        <v>800000</v>
      </c>
      <c r="J61" s="30">
        <f t="shared" si="3"/>
        <v>1960000</v>
      </c>
      <c r="K61" s="30">
        <f t="shared" si="3"/>
        <v>12700047</v>
      </c>
      <c r="L61" s="30">
        <f t="shared" si="3"/>
        <v>937000</v>
      </c>
      <c r="M61" s="30">
        <f t="shared" si="3"/>
        <v>1560000</v>
      </c>
      <c r="N61" s="30">
        <f t="shared" si="3"/>
        <v>0</v>
      </c>
      <c r="O61" s="30">
        <f t="shared" si="3"/>
        <v>0</v>
      </c>
      <c r="P61" s="30">
        <f t="shared" si="3"/>
        <v>0</v>
      </c>
      <c r="Q61" s="30">
        <f t="shared" si="3"/>
        <v>0</v>
      </c>
      <c r="R61" s="30">
        <f t="shared" si="3"/>
        <v>0</v>
      </c>
      <c r="S61" s="30">
        <f t="shared" si="3"/>
        <v>2500000</v>
      </c>
      <c r="T61" s="30">
        <f t="shared" si="3"/>
        <v>0</v>
      </c>
      <c r="U61" s="30">
        <f t="shared" si="3"/>
        <v>0</v>
      </c>
      <c r="V61" s="31">
        <f t="shared" si="3"/>
        <v>0</v>
      </c>
    </row>
    <row r="62" spans="1:22" ht="15" thickBot="1" x14ac:dyDescent="0.25">
      <c r="A62" s="27" t="s">
        <v>48</v>
      </c>
      <c r="B62" s="28"/>
      <c r="C62" s="29"/>
      <c r="D62" s="29"/>
      <c r="E62" s="28"/>
      <c r="F62" s="28"/>
      <c r="G62" s="33">
        <f t="shared" si="2"/>
        <v>0</v>
      </c>
    </row>
    <row r="63" spans="1:22" x14ac:dyDescent="0.2">
      <c r="A63" s="14" t="s">
        <v>42</v>
      </c>
      <c r="B63" s="24" t="s">
        <v>49</v>
      </c>
      <c r="C63" s="25" t="s">
        <v>50</v>
      </c>
      <c r="D63" s="26" t="s">
        <v>51</v>
      </c>
      <c r="E63" s="24">
        <v>1</v>
      </c>
      <c r="F63" s="24">
        <v>480000</v>
      </c>
      <c r="G63" s="33">
        <f t="shared" si="2"/>
        <v>480000</v>
      </c>
    </row>
    <row r="64" spans="1:22" x14ac:dyDescent="0.2">
      <c r="A64" s="14" t="s">
        <v>42</v>
      </c>
      <c r="B64" s="11" t="s">
        <v>52</v>
      </c>
      <c r="C64" s="12" t="s">
        <v>53</v>
      </c>
      <c r="D64" s="16" t="s">
        <v>51</v>
      </c>
      <c r="E64" s="11">
        <v>1</v>
      </c>
      <c r="F64" s="11">
        <v>220000</v>
      </c>
      <c r="G64" s="33">
        <f t="shared" si="2"/>
        <v>220000</v>
      </c>
    </row>
    <row r="65" spans="1:22" ht="28.5" x14ac:dyDescent="0.2">
      <c r="A65" s="14" t="s">
        <v>42</v>
      </c>
      <c r="B65" s="11" t="s">
        <v>54</v>
      </c>
      <c r="C65" s="12" t="s">
        <v>55</v>
      </c>
      <c r="D65" s="16" t="s">
        <v>51</v>
      </c>
      <c r="E65" s="11">
        <v>2</v>
      </c>
      <c r="F65" s="11">
        <v>420000</v>
      </c>
      <c r="G65" s="33">
        <f t="shared" si="2"/>
        <v>840000</v>
      </c>
    </row>
    <row r="66" spans="1:22" x14ac:dyDescent="0.2">
      <c r="A66" s="7" t="s">
        <v>23</v>
      </c>
    </row>
    <row r="67" spans="1:22" x14ac:dyDescent="0.2">
      <c r="A67" s="8" t="s">
        <v>24</v>
      </c>
    </row>
    <row r="68" spans="1:22" x14ac:dyDescent="0.2">
      <c r="A68" s="8" t="s">
        <v>25</v>
      </c>
    </row>
    <row r="69" spans="1:22" x14ac:dyDescent="0.2">
      <c r="A69" s="8" t="s">
        <v>26</v>
      </c>
    </row>
    <row r="70" spans="1:22" x14ac:dyDescent="0.2">
      <c r="A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">
      <c r="A71" s="9" t="s">
        <v>27</v>
      </c>
      <c r="B71" s="1"/>
      <c r="C71" s="1"/>
      <c r="D71" s="17"/>
      <c r="E71" s="1"/>
      <c r="F71" s="1"/>
      <c r="G71" s="1"/>
    </row>
    <row r="73" spans="1:22" x14ac:dyDescent="0.2">
      <c r="A73" s="10" t="s">
        <v>28</v>
      </c>
    </row>
  </sheetData>
  <mergeCells count="23">
    <mergeCell ref="U9:V9"/>
    <mergeCell ref="V10:V11"/>
    <mergeCell ref="H10:J10"/>
    <mergeCell ref="K10:M10"/>
    <mergeCell ref="N10:P10"/>
    <mergeCell ref="Q10:S10"/>
    <mergeCell ref="T10:T11"/>
    <mergeCell ref="U10:U11"/>
    <mergeCell ref="A7:S7"/>
    <mergeCell ref="A1:L1"/>
    <mergeCell ref="A2:V2"/>
    <mergeCell ref="A3:V3"/>
    <mergeCell ref="A4:V4"/>
    <mergeCell ref="A6:V6"/>
    <mergeCell ref="A8:D8"/>
    <mergeCell ref="U8:V8"/>
    <mergeCell ref="A9:A11"/>
    <mergeCell ref="B9:B11"/>
    <mergeCell ref="C9:C11"/>
    <mergeCell ref="D9:D11"/>
    <mergeCell ref="E9:E11"/>
    <mergeCell ref="F9:F11"/>
    <mergeCell ref="H9:T9"/>
  </mergeCells>
  <pageMargins left="0.16" right="0.18" top="0.47" bottom="0.3" header="0.3" footer="0.18"/>
  <pageSetup scale="85" orientation="landscape" horizontalDpi="4294967295" verticalDpi="4294967295" r:id="rId1"/>
  <headerFooter>
    <oddFooter>Page &amp;P of &amp;N</oddFooter>
  </headerFooter>
  <colBreaks count="1" manualBreakCount="1">
    <brk id="1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18-Rest</vt:lpstr>
      <vt:lpstr>19</vt:lpstr>
      <vt:lpstr>20</vt:lpstr>
      <vt:lpstr>21</vt:lpstr>
      <vt:lpstr>'18-Rest'!Print_Titles</vt:lpstr>
      <vt:lpstr>'19'!Print_Titles</vt:lpstr>
      <vt:lpstr>'20'!Print_Titles</vt:lpstr>
      <vt:lpstr>'21'!Print_Titles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shahab.yamin@bigitnet.com</dc:creator>
  <cp:lastModifiedBy>Shahab Al Yamin Chawdhury</cp:lastModifiedBy>
  <cp:lastPrinted>2018-02-13T06:32:18Z</cp:lastPrinted>
  <dcterms:created xsi:type="dcterms:W3CDTF">2017-02-08T11:38:23Z</dcterms:created>
  <dcterms:modified xsi:type="dcterms:W3CDTF">2020-04-07T10:25:36Z</dcterms:modified>
</cp:coreProperties>
</file>