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09e41282bb22f/Desktop/Work/Role Research/"/>
    </mc:Choice>
  </mc:AlternateContent>
  <xr:revisionPtr revIDLastSave="2253" documentId="8_{F658CED2-4876-436D-BF21-390E95042AC7}" xr6:coauthVersionLast="47" xr6:coauthVersionMax="47" xr10:uidLastSave="{BE0018DA-C635-442D-8482-B24939845B13}"/>
  <bookViews>
    <workbookView xWindow="1520" yWindow="1520" windowWidth="28800" windowHeight="15360" xr2:uid="{8A2D5D1A-5EF9-48F7-BE7A-E9B82333B95F}"/>
  </bookViews>
  <sheets>
    <sheet name="Index" sheetId="10" r:id="rId1"/>
    <sheet name="Jobs" sheetId="1" r:id="rId2"/>
    <sheet name="Skills" sheetId="2" r:id="rId3"/>
    <sheet name="Education" sheetId="3" r:id="rId4"/>
    <sheet name="Certification" sheetId="6" r:id="rId5"/>
    <sheet name="Experience" sheetId="4" r:id="rId6"/>
    <sheet name="Analysis" sheetId="5" r:id="rId7"/>
    <sheet name="Interesting Notes" sheetId="7" r:id="rId8"/>
    <sheet name="Additional Resources" sheetId="8" r:id="rId9"/>
    <sheet name="BVNotes" sheetId="9" r:id="rId10"/>
  </sheets>
  <definedNames>
    <definedName name="_xlchart.v1.0" hidden="1">Skills!$A$2:$A$46</definedName>
    <definedName name="_xlchart.v1.1" hidden="1">Skills!$C$1</definedName>
    <definedName name="_xlchart.v1.10" hidden="1">Certification!$E$1</definedName>
    <definedName name="_xlchart.v1.11" hidden="1">Certification!$E$2:$E$53</definedName>
    <definedName name="_xlchart.v1.2" hidden="1">Skills!$C$2:$C$46</definedName>
    <definedName name="_xlchart.v1.3" hidden="1">Certification!$A$2:$A$53</definedName>
    <definedName name="_xlchart.v1.4" hidden="1">Certification!$E$1</definedName>
    <definedName name="_xlchart.v1.5" hidden="1">Certification!$E$2:$E$53</definedName>
    <definedName name="_xlchart.v1.6" hidden="1">Skills!$A$2:$A$46</definedName>
    <definedName name="_xlchart.v1.7" hidden="1">Skills!$C$1</definedName>
    <definedName name="_xlchart.v1.8" hidden="1">Skills!$C$2:$C$46</definedName>
    <definedName name="_xlchart.v1.9" hidden="1">Certification!$A$2:$A$53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6" l="1"/>
  <c r="B58" i="6"/>
  <c r="B59" i="6"/>
  <c r="B63" i="6"/>
  <c r="B65" i="6"/>
  <c r="B64" i="6"/>
  <c r="B68" i="6"/>
  <c r="B74" i="6"/>
  <c r="B73" i="6"/>
  <c r="B72" i="6"/>
  <c r="B66" i="6"/>
  <c r="B69" i="6"/>
  <c r="B67" i="6"/>
  <c r="B62" i="6"/>
  <c r="B61" i="6"/>
  <c r="B57" i="6"/>
  <c r="B56" i="6"/>
</calcChain>
</file>

<file path=xl/sharedStrings.xml><?xml version="1.0" encoding="utf-8"?>
<sst xmlns="http://schemas.openxmlformats.org/spreadsheetml/2006/main" count="1439" uniqueCount="584">
  <si>
    <t>Pay Range</t>
  </si>
  <si>
    <t>Job Title</t>
  </si>
  <si>
    <t>Skills</t>
  </si>
  <si>
    <t>Cyber Security Analyst</t>
  </si>
  <si>
    <t>Evaluate security assessments</t>
  </si>
  <si>
    <t>Job ID</t>
  </si>
  <si>
    <t>Job ID Association</t>
  </si>
  <si>
    <t>Location</t>
  </si>
  <si>
    <t>Status</t>
  </si>
  <si>
    <t>Onsite</t>
  </si>
  <si>
    <t>Remote</t>
  </si>
  <si>
    <t>Company</t>
  </si>
  <si>
    <t>Security Awareness Training</t>
  </si>
  <si>
    <t>Job Association</t>
  </si>
  <si>
    <t>Bachelor's Degree</t>
  </si>
  <si>
    <t>Atlanta, GA</t>
  </si>
  <si>
    <t>Master's Degree</t>
  </si>
  <si>
    <t>Experience Requirement</t>
  </si>
  <si>
    <t>No experience</t>
  </si>
  <si>
    <t>1 year</t>
  </si>
  <si>
    <t>1-3 years</t>
  </si>
  <si>
    <t>3-5 years</t>
  </si>
  <si>
    <t>5+ years</t>
  </si>
  <si>
    <t>Education</t>
  </si>
  <si>
    <t>Not specified</t>
  </si>
  <si>
    <t>Problem Solving</t>
  </si>
  <si>
    <t>Contract or perm</t>
  </si>
  <si>
    <t>Perm</t>
  </si>
  <si>
    <t>Contract</t>
  </si>
  <si>
    <t>Full time Part time</t>
  </si>
  <si>
    <t>Associates</t>
  </si>
  <si>
    <t>Not Specified</t>
  </si>
  <si>
    <t>High School Diploma</t>
  </si>
  <si>
    <t>Unknown</t>
  </si>
  <si>
    <t>Security Analyst</t>
  </si>
  <si>
    <t>Weight for Association</t>
  </si>
  <si>
    <t>Encryption tools / Cryptography</t>
  </si>
  <si>
    <t>Pay High</t>
  </si>
  <si>
    <t>Pay Low</t>
  </si>
  <si>
    <t>Hourly Average</t>
  </si>
  <si>
    <t>Threat Modeling</t>
  </si>
  <si>
    <t>Certification</t>
  </si>
  <si>
    <t>Mobile Device Management MDM</t>
  </si>
  <si>
    <t>Network Security: IDS/IPS</t>
  </si>
  <si>
    <t>Internal Audit Processes</t>
  </si>
  <si>
    <t>Risk Analysis and Assessments</t>
  </si>
  <si>
    <t>Security Analyst - Analysis</t>
  </si>
  <si>
    <t>Hybrid</t>
  </si>
  <si>
    <t>Network / SOC Monitoring</t>
  </si>
  <si>
    <t>AppSec: SAST, DAST, Etc.</t>
  </si>
  <si>
    <t>Server Operating Systems: MS Windows Server, Linux</t>
  </si>
  <si>
    <t>Networks: Routers, Switches, DNS, DHCP, TCPIP</t>
  </si>
  <si>
    <t>Soft Skills: Business Review</t>
  </si>
  <si>
    <t>Soft Skills: Legal Review</t>
  </si>
  <si>
    <t>Soft Skills: Written Communication</t>
  </si>
  <si>
    <t>Soft Skills: Verbal Communication</t>
  </si>
  <si>
    <t>Boot Camp</t>
  </si>
  <si>
    <t>Vulnerability Testing / Scanning</t>
  </si>
  <si>
    <t>Link</t>
  </si>
  <si>
    <t>Associate Information Technology Security Analyst</t>
  </si>
  <si>
    <t>3rd Party Recruiter</t>
  </si>
  <si>
    <t>FTE</t>
  </si>
  <si>
    <t>Sierra Vista, AZ</t>
  </si>
  <si>
    <t>https://www.linkedin.com/jobs/search/?currentJobId=4262372087&amp;geoId=103644278&amp;keywords=security%20analyst&amp;origin=JOB_SEARCH_PAGE_SEARCH_BUTTON&amp;refresh=true</t>
  </si>
  <si>
    <t>Number of Applicants</t>
  </si>
  <si>
    <t>Allied IT Systems</t>
  </si>
  <si>
    <t>Port Arthur, Tx</t>
  </si>
  <si>
    <t>https://www.linkedin.com/jobs/search/?currentJobId=4262824740&amp;geoId=103644278&amp;keywords=security%20analyst&amp;origin=JOB_SEARCH_PAGE_SEARCH_BUTTON</t>
  </si>
  <si>
    <t>IT Security Analyst</t>
  </si>
  <si>
    <t>CostCo</t>
  </si>
  <si>
    <t>NA</t>
  </si>
  <si>
    <t>95000-165000</t>
  </si>
  <si>
    <t>Seattle, WA</t>
  </si>
  <si>
    <t>https://www.linkedin.com/jobs/search/?currentJobId=4261075193&amp;geoId=103644278&amp;keywords=security%20analyst&amp;origin=JOB_SEARCH_PAGE_SEARCH_BUTTON</t>
  </si>
  <si>
    <t>100+</t>
  </si>
  <si>
    <t>Network Protocols</t>
  </si>
  <si>
    <t>Penetration Testing</t>
  </si>
  <si>
    <t>Mantech</t>
  </si>
  <si>
    <t>https://www.linkedin.com/jobs/search/?currentJobId=4223232043&amp;geoId=103644278&amp;keywords=security%20analyst&amp;origin=JOB_SEARCH_PAGE_SEARCH_BUTTON</t>
  </si>
  <si>
    <t>Crane, IN</t>
  </si>
  <si>
    <t>Traver Requirement</t>
  </si>
  <si>
    <t>Frequent</t>
  </si>
  <si>
    <t>Clearance Requirement</t>
  </si>
  <si>
    <t>TS/SCI</t>
  </si>
  <si>
    <t>Nationality</t>
  </si>
  <si>
    <t>U.S. Citizen</t>
  </si>
  <si>
    <t>Cloud Computing &amp; Security</t>
  </si>
  <si>
    <t>https://www.linkedin.com/jobs/search/?currentJobId=4236239097&amp;geoId=103644278&amp;keywords=security%20analyst&amp;origin=JOB_SEARCH_PAGE_SEARCH_BUTTON</t>
  </si>
  <si>
    <t>LHH</t>
  </si>
  <si>
    <t>Kitsap County WA</t>
  </si>
  <si>
    <t>90000-10500</t>
  </si>
  <si>
    <t>Security Posture Management</t>
  </si>
  <si>
    <t>https://www.linkedin.com/jobs/search/?currentJobId=4256218346&amp;geoId=103644278&amp;keywords=security%20analyst&amp;origin=JOB_SEARCH_PAGE_SEARCH_BUTTON</t>
  </si>
  <si>
    <t>50000-65000</t>
  </si>
  <si>
    <t>Archbold, OH</t>
  </si>
  <si>
    <t>Kforce</t>
  </si>
  <si>
    <t>Creative Financial Staffing</t>
  </si>
  <si>
    <t>https://www.linkedin.com/jobs/search/?currentJobId=4053521719&amp;geoId=103644278&amp;keywords=security%20analyst&amp;origin=JOB_SEARCH_PAGE_SEARCH_BUTTON</t>
  </si>
  <si>
    <t>Information Security Analyst</t>
  </si>
  <si>
    <t>Auria Space</t>
  </si>
  <si>
    <t>86000-113000</t>
  </si>
  <si>
    <t>Colorado Springs, CO</t>
  </si>
  <si>
    <t>Technical Writing, Diagramming, &amp; Documentation</t>
  </si>
  <si>
    <t>Patch &amp; Configuration Management</t>
  </si>
  <si>
    <t>Insight Global</t>
  </si>
  <si>
    <t>Direct Hire</t>
  </si>
  <si>
    <t>89000-119000</t>
  </si>
  <si>
    <t>Salem OR</t>
  </si>
  <si>
    <t>https://www.linkedin.com/jobs/search/?currentJobId=4262160685&amp;geoId=103644278&amp;keywords=security%20analyst&amp;origin=JOB_SEARCH_PAGE_SEARCH_BUTTON</t>
  </si>
  <si>
    <t>GovCIO</t>
  </si>
  <si>
    <t>81800-131000</t>
  </si>
  <si>
    <t>United States</t>
  </si>
  <si>
    <t>https://www.linkedin.com/jobs/search/?currentJobId=4145978234&amp;geoId=103644278&amp;keywords=security%20analyst&amp;origin=JOB_SEARCH_PAGE_SEARCH_BUTTON</t>
  </si>
  <si>
    <t>Apex Systems</t>
  </si>
  <si>
    <t>https://www.linkedin.com/jobs/search/?currentJobId=4261609483&amp;geoId=103644278&amp;keywords=security%20analyst&amp;origin=JOB_SEARCH_PAGE_SEARCH_BUTTON&amp;start=25</t>
  </si>
  <si>
    <t>North Palm Beach, FL</t>
  </si>
  <si>
    <t>IAM: MFA, SSO, SAML, OAUTH</t>
  </si>
  <si>
    <t>Writing &amp; Management of Governance: Policies, Standards, Procedures</t>
  </si>
  <si>
    <t>Data Loss Prevention DLP</t>
  </si>
  <si>
    <t>Microsoft</t>
  </si>
  <si>
    <t>100600-215400</t>
  </si>
  <si>
    <t>https://www.linkedin.com/jobs/search/?currentJobId=4261053550&amp;geoId=103644278&amp;keywords=security%20analyst&amp;origin=JOB_SEARCH_PAGE_SEARCH_BUTTON&amp;start=25</t>
  </si>
  <si>
    <t>Digital Forensics DFIR &amp; Forensic Tools</t>
  </si>
  <si>
    <t>https://www.linkedin.com/jobs/search/?currentJobId=4264297172&amp;geoId=103644278&amp;keywords=security%20analyst&amp;origin=JOB_SEARCH_PAGE_SEARCH_BUTTON&amp;start=25</t>
  </si>
  <si>
    <t>Ball Corporation</t>
  </si>
  <si>
    <t>85100-118760</t>
  </si>
  <si>
    <t>Network Security: Firewalls / WAF</t>
  </si>
  <si>
    <t>Network Security: VPN / NAC</t>
  </si>
  <si>
    <t>https://www.linkedin.com/jobs/search/?currentJobId=4252042137&amp;geoId=103644278&amp;keywords=security%20analyst&amp;origin=JOB_SEARCH_PAGE_SEARCH_BUTTON&amp;start=50</t>
  </si>
  <si>
    <t>Interesting Notes:</t>
  </si>
  <si>
    <t>Every single role that had "Easy Apply" had over 100 applicants</t>
  </si>
  <si>
    <t>Security Operations Center Analyst</t>
  </si>
  <si>
    <t>Akkodis</t>
  </si>
  <si>
    <t>88000-125000</t>
  </si>
  <si>
    <t>Chicago, IL</t>
  </si>
  <si>
    <t>Ticket Management</t>
  </si>
  <si>
    <t>Fortinet NSE</t>
  </si>
  <si>
    <t>Palo Alto PCNSA</t>
  </si>
  <si>
    <t>These roles are now trending specific SANS certifications</t>
  </si>
  <si>
    <t>Top Educational requirements: Bachelors Degree</t>
  </si>
  <si>
    <t>Top Skill requirements: Verbal/Written Communication</t>
  </si>
  <si>
    <t>Top Certification requirements: CISSP</t>
  </si>
  <si>
    <t>https://www.linkedin.com/jobs/search/?currentJobId=4263357431&amp;geoId=103644278&amp;keywords=security%20analyst&amp;origin=JOB_SEARCH_PAGE_SEARCH_BUTTON&amp;start=50</t>
  </si>
  <si>
    <t>Frisco, Tx</t>
  </si>
  <si>
    <t>iHire</t>
  </si>
  <si>
    <t>12,14</t>
  </si>
  <si>
    <t>Security Frameworks: NIST CSF, 800-53, CIS, RMF, MITRE</t>
  </si>
  <si>
    <t>https://www.linkedin.com/jobs/search/?currentJobId=4238052165&amp;geoId=103644278&amp;keywords=security%20analyst&amp;origin=JOB_SEARCH_PAGE_SEARCH_BUTTON&amp;start=50</t>
  </si>
  <si>
    <t>Austin, Tx</t>
  </si>
  <si>
    <t>Take-Two Interactive</t>
  </si>
  <si>
    <t>Information Security Operations Analyst</t>
  </si>
  <si>
    <t>Comptia Network+</t>
  </si>
  <si>
    <t>Comptia PenTest+</t>
  </si>
  <si>
    <t>Comptia Security+</t>
  </si>
  <si>
    <t>Cisco CCNP</t>
  </si>
  <si>
    <t>Cisco CCNA</t>
  </si>
  <si>
    <t>Comptia Cloud+</t>
  </si>
  <si>
    <t>Comptia CySa+</t>
  </si>
  <si>
    <t>SANS GIAC</t>
  </si>
  <si>
    <t>SANS GISP</t>
  </si>
  <si>
    <t>SANS GPEN</t>
  </si>
  <si>
    <t>SANS GCIA</t>
  </si>
  <si>
    <t>SANS GCIH</t>
  </si>
  <si>
    <t>SANS GSEC</t>
  </si>
  <si>
    <t>SANS GCED</t>
  </si>
  <si>
    <t>SANS GCFE</t>
  </si>
  <si>
    <t>SANS GREM</t>
  </si>
  <si>
    <t>SANS GCFA</t>
  </si>
  <si>
    <t>SANS GSLC</t>
  </si>
  <si>
    <t>Axelos ITIL</t>
  </si>
  <si>
    <t>Offensive Security OSCP</t>
  </si>
  <si>
    <t>TCM Security PNPT</t>
  </si>
  <si>
    <t>AWS Security Specialty</t>
  </si>
  <si>
    <t>Google Professional Cloud Security Engineer</t>
  </si>
  <si>
    <t>https://www.linkedin.com/jobs/search/?currentJobId=4125168718&amp;geoId=103644278&amp;keywords=security%20analyst&amp;origin=JOB_SEARCH_PAGE_SEARCH_BUTTON&amp;start=50</t>
  </si>
  <si>
    <t>Jacksonville, NC</t>
  </si>
  <si>
    <t>CP Marine LLC</t>
  </si>
  <si>
    <t>Hardware IT/OT/IoT</t>
  </si>
  <si>
    <t>2,16</t>
  </si>
  <si>
    <t>Cisco CCENT</t>
  </si>
  <si>
    <t>Microsoft MSCA</t>
  </si>
  <si>
    <t>AWS</t>
  </si>
  <si>
    <t>Axelos</t>
  </si>
  <si>
    <t>Cisco</t>
  </si>
  <si>
    <t>Comptia</t>
  </si>
  <si>
    <t>EC-Council</t>
  </si>
  <si>
    <t>Fortinet</t>
  </si>
  <si>
    <t>Google</t>
  </si>
  <si>
    <t>ISACA</t>
  </si>
  <si>
    <t>ISC2</t>
  </si>
  <si>
    <t>Offensive Security</t>
  </si>
  <si>
    <t>Palo Alto</t>
  </si>
  <si>
    <t>SANS</t>
  </si>
  <si>
    <t>TCM</t>
  </si>
  <si>
    <t>Comptia CASP+</t>
  </si>
  <si>
    <t>https://www.linkedin.com/jobs/search/?currentJobId=4170663765&amp;geoId=103644278&amp;keywords=security%20analyst&amp;origin=JOB_SEARCH_PAGE_SEARCH_BUTTON&amp;start=75</t>
  </si>
  <si>
    <t>The Doctors Company</t>
  </si>
  <si>
    <t>87171-101700</t>
  </si>
  <si>
    <t>Napa, CA</t>
  </si>
  <si>
    <t>Comptia Linux+</t>
  </si>
  <si>
    <t>2,17</t>
  </si>
  <si>
    <t>SANS CHFI</t>
  </si>
  <si>
    <t>IAM: Active Directory, Entra ID/Azure Active Directory</t>
  </si>
  <si>
    <t>IAM: Identity Lifecycle Management</t>
  </si>
  <si>
    <t>On-call Rotation</t>
  </si>
  <si>
    <t>Yes</t>
  </si>
  <si>
    <t>https://www.linkedin.com/jobs/search/?currentJobId=4263135509&amp;geoId=103644278&amp;keywords=security%20analyst&amp;origin=JOB_SEARCH_PAGE_SEARCH_BUTTON&amp;start=100</t>
  </si>
  <si>
    <t>Jack Link's Protein Snacks</t>
  </si>
  <si>
    <t>89900-12360</t>
  </si>
  <si>
    <t>Minneapolis, MN</t>
  </si>
  <si>
    <t>Intrusion/Incident Analysis / Detection / Response</t>
  </si>
  <si>
    <t>Endpoint Security: Protection / EDR/MDR/XDR / Antivirus</t>
  </si>
  <si>
    <t>https://www.linkedin.com/jobs/search/?currentJobId=4254893347&amp;geoId=103644278&amp;keywords=security%20analyst&amp;origin=JOB_SEARCH_PAGE_SEARCH_BUTTON&amp;start=100</t>
  </si>
  <si>
    <t>Orange Business</t>
  </si>
  <si>
    <t>Network Security: SIEM, Splunk, Sentinel, Chronicle</t>
  </si>
  <si>
    <t>8,10,19</t>
  </si>
  <si>
    <t>Offensive Security OSDA</t>
  </si>
  <si>
    <t>DigitalOcean</t>
  </si>
  <si>
    <t>70000-96000</t>
  </si>
  <si>
    <t>https://www.linkedin.com/jobs/search/?currentJobId=4249492248&amp;geoId=103644278&amp;keywords=security%20analyst&amp;origin=JOB_SEARCH_PAGE_SEARCH_BUTTON&amp;start=100</t>
  </si>
  <si>
    <t>Threat Research / Intelligence / Hunting</t>
  </si>
  <si>
    <t>Flexton, Inc.</t>
  </si>
  <si>
    <t>C2H</t>
  </si>
  <si>
    <t>Cincinnati, OH</t>
  </si>
  <si>
    <t>https://www.linkedin.com/jobs/search/?currentJobId=4259474497&amp;geoId=103644278&amp;keywords=security%20analyst&amp;origin=JOB_SEARCH_PAGE_SEARCH_BUTTON&amp;start=125</t>
  </si>
  <si>
    <t>Disaster Recovery / Business Continuity Planning / Business Impact Analysis</t>
  </si>
  <si>
    <t>https://www.linkedin.com/jobs/search/?currentJobId=4253620433&amp;geoId=103644278&amp;keywords=security%20analyst&amp;origin=JOB_SEARCH_PAGE_SEARCH_BUTTON&amp;start=125</t>
  </si>
  <si>
    <t>80000-100000</t>
  </si>
  <si>
    <t>Greensboro, NC</t>
  </si>
  <si>
    <t>Franklin Fitch</t>
  </si>
  <si>
    <t>Certification Body Breakdown</t>
  </si>
  <si>
    <t>Certification Level Breakdown</t>
  </si>
  <si>
    <t>Intermediate</t>
  </si>
  <si>
    <t>Expert</t>
  </si>
  <si>
    <t>https://pauljerimy.com/security-certification-roadmap/</t>
  </si>
  <si>
    <t>Certification Level</t>
  </si>
  <si>
    <t>Beginner</t>
  </si>
  <si>
    <t>https://github.com/bvoris</t>
  </si>
  <si>
    <t>https://www.linkedin.com/in/brad-voris/</t>
  </si>
  <si>
    <t>https://github.com/bvoris/MyMentorshipProgram</t>
  </si>
  <si>
    <t>Cbiz</t>
  </si>
  <si>
    <t>Cleveland, OH</t>
  </si>
  <si>
    <t>https://www.linkedin.com/jobs/search/?currentJobId=4245093294&amp;geoId=103644278&amp;keywords=security%20analyst&amp;origin=JOB_SEARCH_PAGE_SEARCH_BUTTON&amp;start=125</t>
  </si>
  <si>
    <t>11,23</t>
  </si>
  <si>
    <t>Well defined roles generally pay more but have significantly more responsibility</t>
  </si>
  <si>
    <t>Sinclair talen Solutions</t>
  </si>
  <si>
    <t>Los Angeles, CA</t>
  </si>
  <si>
    <t>https://www.linkedin.com/jobs/search/?currentJobId=4260887699&amp;geoId=103644278&amp;keywords=security%20analyst&amp;origin=JOB_SEARCH_PAGE_SEARCH_BUTTON&amp;start=125</t>
  </si>
  <si>
    <t>Cloud Service Providers: Azure, Oracle, AWS, GCP, M365</t>
  </si>
  <si>
    <t>Virtualization / Hyper-V / Vmware / VDI</t>
  </si>
  <si>
    <t>https://www.linkedin.com/jobs/search/?currentJobId=4263110588&amp;geoId=103644278&amp;keywords=security%20analyst&amp;origin=JOB_SEARCH_PAGE_SEARCH_BUTTON&amp;start=125</t>
  </si>
  <si>
    <t>Vector Consulting, Inc.</t>
  </si>
  <si>
    <t>Richmond, VA</t>
  </si>
  <si>
    <t>https://www.linkedin.com/jobs/search/?currentJobId=4232811803&amp;geoId=103644278&amp;keywords=security%20analyst&amp;origin=JOB_SEARCH_PAGE_SEARCH_BUTTON&amp;start=150</t>
  </si>
  <si>
    <t>VeSync</t>
  </si>
  <si>
    <t>Tustin, CA</t>
  </si>
  <si>
    <t>https://www.linkedin.com/jobs/search/?currentJobId=4258153434&amp;geoId=103644278&amp;keywords=security%20analyst&amp;origin=JOB_SEARCH_PAGE_SEARCH_BUTTON&amp;start=150</t>
  </si>
  <si>
    <t>TriSource</t>
  </si>
  <si>
    <t>115000-125000</t>
  </si>
  <si>
    <t>Indianapolis, IN</t>
  </si>
  <si>
    <t>Regulatory Compliance: PCI, GDPR, SOX, CCPA, Etc</t>
  </si>
  <si>
    <t>7,27</t>
  </si>
  <si>
    <t>https://www.linkedin.com/jobs/search/?currentJobId=4255254339&amp;geoId=103644278&amp;keywords=security%20analyst&amp;origin=JOB_SEARCH_PAGE_SEARCH_BUTTON&amp;start=150</t>
  </si>
  <si>
    <t>Ledgent technology</t>
  </si>
  <si>
    <t>70000-85000</t>
  </si>
  <si>
    <t>Costa Mesa, CA</t>
  </si>
  <si>
    <t>unknown</t>
  </si>
  <si>
    <t>Occasional</t>
  </si>
  <si>
    <t>Nearly all roles require to be a U.S. Citizen</t>
  </si>
  <si>
    <t>There are fewer remote roles than the same time as last year</t>
  </si>
  <si>
    <t>https://www.linkedin.com/jobs/search/?currentJobId=4252815959&amp;geoId=103644278&amp;keywords=security%20analyst&amp;origin=JOB_SEARCH_PAGE_SEARCH_BUTTON&amp;start=150</t>
  </si>
  <si>
    <t>SRS Acquiom</t>
  </si>
  <si>
    <t>85000-110000</t>
  </si>
  <si>
    <t>Denver, CO</t>
  </si>
  <si>
    <t>Email Security / Phishing Campaigns</t>
  </si>
  <si>
    <t>Scripting/Coding/Development: Python, PowerShell, Automation</t>
  </si>
  <si>
    <t>https://www.linkedin.com/jobs/search/?currentJobId=4262514622&amp;geoId=103644278&amp;keywords=security%20analyst&amp;origin=JOB_SEARCH_PAGE_SEARCH_BUTTON&amp;start=150</t>
  </si>
  <si>
    <t>Information Technology Security Analyst</t>
  </si>
  <si>
    <t>WE Soda US</t>
  </si>
  <si>
    <t>Green River, WY</t>
  </si>
  <si>
    <t>https://www.linkedin.com/jobs/search/?currentJobId=4188514213&amp;geoId=103644278&amp;keywords=security%20analyst&amp;origin=JOB_SEARCH_PAGE_SEARCH_BUTTON&amp;start=175</t>
  </si>
  <si>
    <t>Nexum, Inc.</t>
  </si>
  <si>
    <t>70000-?</t>
  </si>
  <si>
    <t>Nashua, NH</t>
  </si>
  <si>
    <t>2,4,12,13,16,17,31</t>
  </si>
  <si>
    <t>https://www.linkedin.com/jobs/search/?currentJobId=4264754070&amp;geoId=103644278&amp;keywords=security%20analyst&amp;origin=JOB_SEARCH_PAGE_SEARCH_BUTTON&amp;start=175</t>
  </si>
  <si>
    <t>Satwic, Inc.</t>
  </si>
  <si>
    <t>Robert Haf</t>
  </si>
  <si>
    <t>$35-$40</t>
  </si>
  <si>
    <t>Philadelphia, PA</t>
  </si>
  <si>
    <t>https://www.linkedin.com/jobs/search/?currentJobId=4265205147&amp;geoId=103644278&amp;keywords=security%20analyst&amp;origin=JOB_SEARCH_PAGE_SEARCH_BUTTON&amp;start=175</t>
  </si>
  <si>
    <t>https://www.linkedin.com/jobs/search/?currentJobId=4251502522&amp;geoId=103644278&amp;keywords=security%20analyst&amp;origin=JOB_SEARCH_PAGE_SEARCH_BUTTON&amp;start=200</t>
  </si>
  <si>
    <t>Rocket Lab</t>
  </si>
  <si>
    <t>$24-$36</t>
  </si>
  <si>
    <t>Long Beach, CA</t>
  </si>
  <si>
    <t>Compunnel Inc.</t>
  </si>
  <si>
    <t>https://www.linkedin.com/jobs/search/?currentJobId=4266353289&amp;geoId=103644278&amp;keywords=security%20analyst&amp;origin=JOB_SEARCH_PAGE_SEARCH_BUTTON&amp;start=250</t>
  </si>
  <si>
    <t>Westlake, TX</t>
  </si>
  <si>
    <t>3,35</t>
  </si>
  <si>
    <t>RightClick</t>
  </si>
  <si>
    <t>Duval County, FL</t>
  </si>
  <si>
    <t>https://www.linkedin.com/jobs/search/?currentJobId=4257012173&amp;geoId=103644278&amp;keywords=security%20analyst&amp;origin=JOB_SEARCH_PAGE_SEARCH_BUTTON&amp;start=250</t>
  </si>
  <si>
    <t>Cybersecurity Analyst</t>
  </si>
  <si>
    <t>https://www.linkedin.com/jobs/search/?currentJobId=4215256315&amp;geoId=103644278&amp;keywords=security%20analyst&amp;origin=JOB_SEARCH_PAGE_SEARCH_BUTTON&amp;start=275</t>
  </si>
  <si>
    <t>Englewood, CO</t>
  </si>
  <si>
    <t>Beehive Industries</t>
  </si>
  <si>
    <t>100000-168000</t>
  </si>
  <si>
    <t>Cyber Analyst</t>
  </si>
  <si>
    <t>Innova Solutions</t>
  </si>
  <si>
    <t>120000-135000</t>
  </si>
  <si>
    <t>Arlington, TX</t>
  </si>
  <si>
    <t>https://www.linkedin.com/jobs/search/?currentJobId=4267328856&amp;geoId=103644278&amp;keywords=security%20analyst&amp;origin=JOB_SEARCH_PAGE_SEARCH_BUTTON&amp;start=300</t>
  </si>
  <si>
    <t>DoD 8750 / 8140 Certification List</t>
  </si>
  <si>
    <t>Information Assurance Technical (IAT)</t>
  </si>
  <si>
    <t>Level I</t>
  </si>
  <si>
    <t>Comptia A+</t>
  </si>
  <si>
    <t>Security+</t>
  </si>
  <si>
    <t>SSCP</t>
  </si>
  <si>
    <t>Level II</t>
  </si>
  <si>
    <t>CySa+</t>
  </si>
  <si>
    <t>CCNA Security</t>
  </si>
  <si>
    <t>CND</t>
  </si>
  <si>
    <t>GICSP</t>
  </si>
  <si>
    <t>GHFI</t>
  </si>
  <si>
    <t>Level III</t>
  </si>
  <si>
    <t>CASP+</t>
  </si>
  <si>
    <t>CISSP</t>
  </si>
  <si>
    <t>CISA</t>
  </si>
  <si>
    <t>CCSP</t>
  </si>
  <si>
    <t>GCIH</t>
  </si>
  <si>
    <t>GCED</t>
  </si>
  <si>
    <t>Information Assurance Management (IAM)</t>
  </si>
  <si>
    <t>CAP</t>
  </si>
  <si>
    <t>GSLC</t>
  </si>
  <si>
    <t>CISM</t>
  </si>
  <si>
    <t>Information Assurance System Architect and Engineer (IASAE)</t>
  </si>
  <si>
    <t>CSSLP</t>
  </si>
  <si>
    <t>CISSP-ISSAP</t>
  </si>
  <si>
    <t>CISSP-ISSEP</t>
  </si>
  <si>
    <t>Cybersecuriy Service Provider (CSSP)</t>
  </si>
  <si>
    <t>Analyst</t>
  </si>
  <si>
    <t>CEH</t>
  </si>
  <si>
    <t>GCIA</t>
  </si>
  <si>
    <t>PenTest+</t>
  </si>
  <si>
    <t>CCNA Cyber Ops</t>
  </si>
  <si>
    <t>Infrastructure Support</t>
  </si>
  <si>
    <t>CHFI</t>
  </si>
  <si>
    <t>Incident Handler</t>
  </si>
  <si>
    <t>GCFA</t>
  </si>
  <si>
    <t>Kavaliro</t>
  </si>
  <si>
    <t>200000-210000</t>
  </si>
  <si>
    <t>https://www.linkedin.com/jobs/search/?currentJobId=4260196043&amp;geoId=103644278&amp;keywords=security%20analyst&amp;origin=JOB_SEARCH_PAGE_SEARCH_BUTTON&amp;start=300</t>
  </si>
  <si>
    <t>Tysons, VA</t>
  </si>
  <si>
    <t>10,39</t>
  </si>
  <si>
    <t>4,12,28,30,39</t>
  </si>
  <si>
    <t>Yuhaaviatam of San Manuel Nation</t>
  </si>
  <si>
    <t>Highland, CA</t>
  </si>
  <si>
    <t>https://www.linkedin.com/jobs/search/?currentJobId=4231575999&amp;geoId=103644278&amp;keywords=security%20analyst&amp;origin=JOB_SEARCH_PAGE_SEARCH_BUTTON&amp;start=325</t>
  </si>
  <si>
    <t>https://www.linkedin.com/jobs/search/?currentJobId=4263745683&amp;geoId=103644278&amp;keywords=security%20analyst&amp;origin=JOB_SEARCH_PAGE_SEARCH_BUTTON&amp;start=325</t>
  </si>
  <si>
    <t>Houston, TX</t>
  </si>
  <si>
    <t>Microsoft Security Analyst</t>
  </si>
  <si>
    <t>Attractivate Consulting Solutions</t>
  </si>
  <si>
    <t>Microsoft Certified: Microsoft Azure Security Engineer AZ-500</t>
  </si>
  <si>
    <t>Microsoft Certified: Microsoft Security Operations Analyst SC-200</t>
  </si>
  <si>
    <t>3,6,10,12,37,40,41</t>
  </si>
  <si>
    <t>Nearly all roles that require or prefer scripting or development include PowerShell</t>
  </si>
  <si>
    <t>DH or 3rd Party</t>
  </si>
  <si>
    <t>https://www.linkedin.com/jobs/search/?currentJobId=4257399715&amp;geoId=103644278&amp;keywords=security%20analyst&amp;origin=JOB_SEARCH_PAGE_SEARCH_BUTTON&amp;start=350</t>
  </si>
  <si>
    <t>Family Health Centers of San Diego</t>
  </si>
  <si>
    <t>San Diego, CA</t>
  </si>
  <si>
    <t>29.43-44.09</t>
  </si>
  <si>
    <t>13,15,17,30,31,42</t>
  </si>
  <si>
    <t>Microsoft Certified: Azure Fundamentals AZ-900</t>
  </si>
  <si>
    <t>Microsoft Certified: Security, Compliance, and Identity Fundamentals SC-900</t>
  </si>
  <si>
    <t>ISACA CCOA Certified Cybersecurity Operations Analyst</t>
  </si>
  <si>
    <t>10,30,32,37,41,42</t>
  </si>
  <si>
    <t>17,24,42</t>
  </si>
  <si>
    <t>https://www.linkedin.com/jobs/search/?currentJobId=4233102005&amp;geoId=103644278&amp;keywords=security%20analyst&amp;origin=JOB_SEARCH_PAGE_SEARCH_BUTTON&amp;start=350</t>
  </si>
  <si>
    <t>Motion Recruitment</t>
  </si>
  <si>
    <t>Burlington, MA</t>
  </si>
  <si>
    <t>Things to do</t>
  </si>
  <si>
    <t>Job Experience Requirements / Preference</t>
  </si>
  <si>
    <t>Job Education Requirements / Preference</t>
  </si>
  <si>
    <t>Job Certification Requirements / Preference</t>
  </si>
  <si>
    <t>Top Cloud Service Provider: Azure</t>
  </si>
  <si>
    <t>https://www.linkedin.com/jobs/search/?currentJobId=4024908017&amp;geoId=103644278&amp;keywords=security%20analyst&amp;origin=JOB_SEARCH_PAGE_SEARCH_BUTTON&amp;start=350</t>
  </si>
  <si>
    <t>Founders Federal Credit Union</t>
  </si>
  <si>
    <t>Lancaster, SC</t>
  </si>
  <si>
    <t>ISACA Cybersecurity Fundamentals</t>
  </si>
  <si>
    <t>ISC2 CISSP Certified Information Systems Security Professional</t>
  </si>
  <si>
    <t>ISC2 CCSP Certified Cloud Security Professional</t>
  </si>
  <si>
    <t>ISC2 SSCP Systems Security Certified Practitioner</t>
  </si>
  <si>
    <t>ISC2 CC Cybersecurity Certified</t>
  </si>
  <si>
    <t>ISC2 CSSLP Certified Secure Software Lifecycle Professional</t>
  </si>
  <si>
    <t>ISACA CRISC Certified in Risk and Information Systems Control</t>
  </si>
  <si>
    <t>ISACA CISM Certified Information Security Manager</t>
  </si>
  <si>
    <t>ISACA CISA Certified Information Security Auditor</t>
  </si>
  <si>
    <t>Microsoft Certified: Information Protection Adminstrator Associate SC-400</t>
  </si>
  <si>
    <t>Microsoft MCSE Microsoft Certified Systems Engineer</t>
  </si>
  <si>
    <t>5,16,24,25,39,44</t>
  </si>
  <si>
    <t>DoD 8750 / 8140</t>
  </si>
  <si>
    <t>No</t>
  </si>
  <si>
    <t>Cisco Cyber Ops</t>
  </si>
  <si>
    <t>EC-Council CEH Certified Ethical Hacker</t>
  </si>
  <si>
    <t>https://www.linkedin.com/jobs/search/?currentJobId=4231607778&amp;geoId=103644278&amp;keywords=security%20analyst&amp;origin=JOB_SEARCH_PAGE_SEARCH_BUTTON&amp;start=350</t>
  </si>
  <si>
    <t>Security associations</t>
  </si>
  <si>
    <t>45 was the only one to mention this</t>
  </si>
  <si>
    <t>Enterprise Products</t>
  </si>
  <si>
    <t>2,12,16,19,20,25,27,32,35,39,41,43,45</t>
  </si>
  <si>
    <t>3,8,17,27,45</t>
  </si>
  <si>
    <t>https://www.linkedin.com/jobs/search/?currentJobId=4255454371&amp;geoId=103644278&amp;keywords=security%20analyst&amp;origin=JOB_SEARCH_PAGE_SEARCH_BUTTON&amp;start=350</t>
  </si>
  <si>
    <t>Carlsbad, NM</t>
  </si>
  <si>
    <t>SIMCO, LLC</t>
  </si>
  <si>
    <t>17,23,31,42,46</t>
  </si>
  <si>
    <t>1,4,9,10,30,46</t>
  </si>
  <si>
    <t>2,16,18,30,31,38,39,42,46</t>
  </si>
  <si>
    <t>7,29,30,38,39,41,42,44,45,46</t>
  </si>
  <si>
    <t>3,14,16,17,20,24,28,29,31,38,42,45,46</t>
  </si>
  <si>
    <t>Cyber Intrusion Analyst</t>
  </si>
  <si>
    <t>AMS Technologoes LLC</t>
  </si>
  <si>
    <t>Pearl City, HI</t>
  </si>
  <si>
    <t>https://www.linkedin.com/jobs/search/?currentJobId=4258095678&amp;geoId=103644278&amp;keywords=security%20analyst&amp;origin=JOB_SEARCH_PAGE_SEARCH_BUTTON&amp;start=350</t>
  </si>
  <si>
    <t>correlate DoD 8570 certs to cert name for requirements</t>
  </si>
  <si>
    <t>47 requires IAT Level II</t>
  </si>
  <si>
    <t xml:space="preserve">47 CSSP </t>
  </si>
  <si>
    <t>7,14,15,18,19,42,47</t>
  </si>
  <si>
    <t>Cisco CCNA Security</t>
  </si>
  <si>
    <t>17,47</t>
  </si>
  <si>
    <t>11,12,18,47</t>
  </si>
  <si>
    <t>15,47</t>
  </si>
  <si>
    <t>18,47</t>
  </si>
  <si>
    <t>2,3,4,7,12,16,17,20,24,30,31,33,38,39,40,42,45,46,47</t>
  </si>
  <si>
    <t>3,4,14,15,17,18,20,27,28,29,32,35,37,38,41,45,47</t>
  </si>
  <si>
    <t>Pep Boys</t>
  </si>
  <si>
    <t>Bala-Cynwyd, PA</t>
  </si>
  <si>
    <t>https://www.linkedin.com/jobs/search/?currentJobId=4209357985&amp;geoId=103644278&amp;keywords=security%20analyst&amp;origin=JOB_SEARCH_PAGE_SEARCH_BUTTON&amp;start=350</t>
  </si>
  <si>
    <t>5,8,14,17,18,19,26,47,48</t>
  </si>
  <si>
    <t>5,8,13,15,16,17,18,30,31,37,41,42,45,46</t>
  </si>
  <si>
    <t>19,20,21,28,31,40,41,42,48</t>
  </si>
  <si>
    <t>12,14,29,32,37,40,41,42,44,48</t>
  </si>
  <si>
    <t>3,10,12,16,24,30,35,37,39,48</t>
  </si>
  <si>
    <t>2,8,10,13,17,24,28,37,39,41,42,48</t>
  </si>
  <si>
    <t>17,18,26,48</t>
  </si>
  <si>
    <t>2,3,4,5,7,30,31,33,38,39,40,45,47,48</t>
  </si>
  <si>
    <t>1,3,4,5,8,10,12,13,17,24,27,28,29,30,31,38,47,48</t>
  </si>
  <si>
    <t>3,5,10,12,24,26,27,29,30,31,32,33,36,37,41,42,45,47,48</t>
  </si>
  <si>
    <t>3,24,29,42,44,46,48</t>
  </si>
  <si>
    <t>26,29,32,33,35,37,42,44,48</t>
  </si>
  <si>
    <t>13,14,15,31,32,44,45,46,47,48</t>
  </si>
  <si>
    <t>https://www.linkedin.com/jobs/search/?currentJobId=4247564052&amp;geoId=103644278&amp;keywords=security%20analyst&amp;origin=JOB_SEARCH_PAGE_SEARCH_BUTTON&amp;start=350</t>
  </si>
  <si>
    <t>Varies</t>
  </si>
  <si>
    <t>Booz Allen Hamilton</t>
  </si>
  <si>
    <t>86800-19800</t>
  </si>
  <si>
    <t>Doral, FL</t>
  </si>
  <si>
    <t>3,4,5,7,8,12,16,17,19,26,27,30,32,37,41,42,46,48,49</t>
  </si>
  <si>
    <t>15,49</t>
  </si>
  <si>
    <t>15,41,49</t>
  </si>
  <si>
    <t>4,49</t>
  </si>
  <si>
    <t>12,49</t>
  </si>
  <si>
    <t>12,27,47,49</t>
  </si>
  <si>
    <t>7,12,17,19,37,49</t>
  </si>
  <si>
    <t>4,12,19,26,37,49</t>
  </si>
  <si>
    <t>EC-Council CCISO Certified Chief Information Security Officer</t>
  </si>
  <si>
    <t>32,37,49</t>
  </si>
  <si>
    <t>2,7,9,12,23,26,30,32,35,36,37,38,43,46,49</t>
  </si>
  <si>
    <t>4,8,10,11,35,36,38,39,41,42,43,49</t>
  </si>
  <si>
    <t>6,10,11,12,24,26,27,30,35,37,38,39,41,42,43,49</t>
  </si>
  <si>
    <t>3,4,5,8,10,14,18,23,24,26,27,28,29,30,31,32,33,34,36,37,38,39,41,42,44,46,47,48,49</t>
  </si>
  <si>
    <t>18,20,30,32,49</t>
  </si>
  <si>
    <t>1,3,7,10,25,28,29,30,32,34,36,37,38,44,46,47,48,49</t>
  </si>
  <si>
    <t>1,2,4,5,6,7,10,12,14,18,19,23,25,26,27,28,33,34,36,37,38,41,42,43,44,45,46,47,48,49</t>
  </si>
  <si>
    <t>28,30,32,34,37,44,46,47,48,49</t>
  </si>
  <si>
    <t>Mitchell Martin Inc.</t>
  </si>
  <si>
    <t>85000-90000</t>
  </si>
  <si>
    <t>Audubon, PA</t>
  </si>
  <si>
    <t>https://www.linkedin.com/jobs/search/?currentJobId=4253252908&amp;geoId=103644278&amp;keywords=security%20analyst&amp;origin=JOB_SEARCH_PAGE_SEARCH_BUTTON&amp;start=350</t>
  </si>
  <si>
    <t>1,3,4,5,6,7,8,10,11,13,14,15,18,20,23,24,26,28,29,30,31,33,34,36,37,38,40,44,46,47,48,49,50</t>
  </si>
  <si>
    <t>1, 3,6,8,10,11,13,14,15,17,18,29,33,34,45,46,47,50</t>
  </si>
  <si>
    <t>3,7,8,10,12,14,15,18,20,26,27,28,30,31,33,37,39,40,41,42,43,44,45,46,47,48,50</t>
  </si>
  <si>
    <t>2,3,6,7,8,9,29,30,31,33,34,35,36,37,38,39,40,41,42,43,44,45,46,47,48,49,50</t>
  </si>
  <si>
    <t>3,9,11,12,24,29,32,33,34,37,38,41,42,45,46,47,48,50</t>
  </si>
  <si>
    <t>1,2,3,5,8,9,11,12,13,14,15,17,18,19,20,24,26,27,28,29,32,33,36,37,38,40,41,42,43,44,45,46,47,48,50</t>
  </si>
  <si>
    <t>1,2,3,5,9,11,13,14,17,20,24,26,27,28,29,30,31,32,33,36,37,38,40,41,42,43,44,45,47,48,50</t>
  </si>
  <si>
    <t>5,8,11,12,14,15,18,19,20,27,29,30,32,33,36,37,38,41,42,43,45,46,47,50</t>
  </si>
  <si>
    <t>6,7,12,14,16,20,24,29,30,32,33,34,35,36,37,38,39,40,41,42,43,44,45,46,47,48,49,50</t>
  </si>
  <si>
    <t>1,3,6,7,9,10,12,13,14,17,18,21,23,24,25,26,28,29,30,32,33,34,35,37,38,39,40,41,42,43,44,45,46,47,48,49,50</t>
  </si>
  <si>
    <t>4,5,6,7,8,10,30,31,32,33,34,35,36,38,39,40,41,42,43,44,45,46,47,48,49,50</t>
  </si>
  <si>
    <t>3,12,17,32,33,34,35,38,44,45,46,47,48,49,50</t>
  </si>
  <si>
    <t>1,2,3,4,5,6,7,8,9,11,12,13,14,16,17,20,21,23,24,25,28,29,30,31,32,33,34,35,37,38,39,40,41,42,43,44,45,46,47,48,49,50</t>
  </si>
  <si>
    <t>1,2,3,4,5,6,7,8,9,11,12,13,14,16,17,20,21,23,24,25,30,31,32,33,34,35,36,37,38,39,40,41,44,45,46,47,48,49,50</t>
  </si>
  <si>
    <t>5,10,14,19,20,24,27,28,29,32,33,34,35,40,41,42,44,45,46,47,48,50</t>
  </si>
  <si>
    <t>10,32,44,45,46,47,48,49,50</t>
  </si>
  <si>
    <t>4,5,6,8,9,12,13,14,18,24,26,28,29,30,32,33,35,36,40,41,42,43,44,45,46,48,49,50</t>
  </si>
  <si>
    <t>3,4,5,7,8,10,14,18,24,29,30,32,33,34,35,36,37,38,39,40,41,42,43,44,45,46,47,48,49,50</t>
  </si>
  <si>
    <t>Top Vulnerability Management Platforms: Nessus, Qualys</t>
  </si>
  <si>
    <t>Pay range low end $65k, High end $198k, Midpoint range $90k-$130k</t>
  </si>
  <si>
    <t>Top SIEM Platforms: Splunk, Sentinel</t>
  </si>
  <si>
    <t>Top EDR Platforms: CrowdStrike, Microsoft Defender, SentinelOne</t>
  </si>
  <si>
    <t>Most of these roles are in or near major cities</t>
  </si>
  <si>
    <t>Incident Responder</t>
  </si>
  <si>
    <t>Manager</t>
  </si>
  <si>
    <t>GSEC</t>
  </si>
  <si>
    <t>CFR</t>
  </si>
  <si>
    <t>SCYBER</t>
  </si>
  <si>
    <t>Align to NICE Framework</t>
  </si>
  <si>
    <t>SP-RM-001 (Security Control Assessor), PR-CDA-001 (Secure Software Assessor)</t>
  </si>
  <si>
    <t>OM-CCE-001 (Cloud Computing Analyst)</t>
  </si>
  <si>
    <t>OV-LGA-001 (Legal Advisor), OV-PMA-002 (Privacy Officer)</t>
  </si>
  <si>
    <t>PR-INF-001 (Information Systems Security Developer)</t>
  </si>
  <si>
    <t>OM-BIA-001 (Business Continuity Planner)</t>
  </si>
  <si>
    <t>AN-SGA-001 (Cyber Intel Analyst), PR-CIR-001 (Cyber Defense Incident Responder)</t>
  </si>
  <si>
    <t>SP-DEV-002 (Cryptographic Vulnerability Analyst)</t>
  </si>
  <si>
    <t>PR-INF-001, PR-CDA-001 (Endpoint Security Analyst, Malware Analyst)</t>
  </si>
  <si>
    <t>SP-RM-001, SP-AIR-001 (Security Assessments, Authorizing Official)</t>
  </si>
  <si>
    <t>IN-FOR-001 (Cyber Forensics Analyst)</t>
  </si>
  <si>
    <t>OM-ANA-001 (Systems Requirements Planner), OM-DTA-002 (Data Analyst)</t>
  </si>
  <si>
    <t>SP-ARC-002 (System Security Architect), OM-NET-001 (Network Operations Specialist)</t>
  </si>
  <si>
    <t>SP-DEV-001 (Software Developer), SP-RSK-001 (Risk Manager)</t>
  </si>
  <si>
    <t>SP-RSK-001, SP-ARC-001</t>
  </si>
  <si>
    <t>OV-AUD-001 (Cybersecurity Auditor)</t>
  </si>
  <si>
    <t>PR-CIR-001 (Incident Responder), PR-INR-001 (Intrusion Analyst)</t>
  </si>
  <si>
    <t>OM-MDM-001 (Mobile Device Specialist)</t>
  </si>
  <si>
    <t>PR-MPR-001 (Cyber Defense Infrastructure Support Specialist)</t>
  </si>
  <si>
    <t>OM-NET-001, PR-INF-001</t>
  </si>
  <si>
    <t>PR-CDA-001, PR-INF-001</t>
  </si>
  <si>
    <t>PR-CIR-001, PR-INR-001</t>
  </si>
  <si>
    <t>PR-CDA-002 (Security Operations Center Analyst)</t>
  </si>
  <si>
    <t>OM-NET-001</t>
  </si>
  <si>
    <t>OM-DEM-001 (Technical Support Specialist)</t>
  </si>
  <si>
    <t>PR-PEN-001 (Penetration Tester)</t>
  </si>
  <si>
    <t>All Roles (Soft Skill)</t>
  </si>
  <si>
    <t>SP-RSK-001</t>
  </si>
  <si>
    <t>SP-DEV-001, OM-ANA-001</t>
  </si>
  <si>
    <t>OM-TRN-001 (Cyber Instructor), OM-TRN-002 (Security Awareness Trainer)</t>
  </si>
  <si>
    <t>SP-RSK-001, OV-PMA-001</t>
  </si>
  <si>
    <t>SP-RSK-001, PR-SPM-001 (Cyber Policy and Strategy Planner)</t>
  </si>
  <si>
    <t>OM-OSY-001 (System Administrator)</t>
  </si>
  <si>
    <t>OV-LGA-001</t>
  </si>
  <si>
    <t>OM-DTA-001, OV-TWA-001 (Technical Writer)</t>
  </si>
  <si>
    <t>OM-STS-001 (Help Desk Technician)</t>
  </si>
  <si>
    <t>AN-TNR-001 (Threat Analyst)</t>
  </si>
  <si>
    <t>SP-ARC-001, PR-CDA-001</t>
  </si>
  <si>
    <t>PR-VAS-001 (Vulnerability Assessor)</t>
  </si>
  <si>
    <t>OM-VIR-001 (System Virtualization Engineer)</t>
  </si>
  <si>
    <t>PR-SPM-001, OV-PMA-001 (Cyber Policy and Strategy Planner)</t>
  </si>
  <si>
    <t>Weight</t>
  </si>
  <si>
    <t>Types of roles</t>
  </si>
  <si>
    <t>Consultant</t>
  </si>
  <si>
    <t>SOC Analyst</t>
  </si>
  <si>
    <t>Security Analyst Research 2025</t>
  </si>
  <si>
    <t>Created By:</t>
  </si>
  <si>
    <t>Brad Voris</t>
  </si>
  <si>
    <t>Title:</t>
  </si>
  <si>
    <t>Version:</t>
  </si>
  <si>
    <t>Date:</t>
  </si>
  <si>
    <t>Additional Resources</t>
  </si>
  <si>
    <t>Career Pathways Development</t>
  </si>
  <si>
    <t>https://niccs.cisa.gov/workforce-development</t>
  </si>
  <si>
    <t>Cyber Career Pathways Tool</t>
  </si>
  <si>
    <t>https://niccs.cisa.gov/workforce-development/cyber-career-pathways</t>
  </si>
  <si>
    <t>Certification Roadmap</t>
  </si>
  <si>
    <t>https://www.learningundefeated.org/wp-content/uploads/2018/09/COMPTIA-Roadmap.pdf</t>
  </si>
  <si>
    <t>Training Resources</t>
  </si>
  <si>
    <t>https://www.github.com/bvoris/TrainingResources</t>
  </si>
  <si>
    <t>Microsoft Certifications</t>
  </si>
  <si>
    <t>https://docs.microsoft.com/en-us/learn/certifications/browse/</t>
  </si>
  <si>
    <t>Cyber Seek Career Pathway</t>
  </si>
  <si>
    <t>https://www.cyberseek.org/pathway.html</t>
  </si>
  <si>
    <t>CyberSecurity Guide</t>
  </si>
  <si>
    <t>https://cybersecurityguide.org/careers/</t>
  </si>
  <si>
    <t>Microsoft Virtual Days Free Training</t>
  </si>
  <si>
    <t>https://www.microsoft.com/en-us/trainingdays/</t>
  </si>
  <si>
    <t>Content Context:</t>
  </si>
  <si>
    <t>This research was compiled via 50 job description from LinkedIn. Each role was reviewed by ChatGPT against the following:</t>
  </si>
  <si>
    <t>Experience</t>
  </si>
  <si>
    <t>This research was developed to help define requirements and preferences of a Security Analyst Role and correlate the data to provide overview of what most are looking for.</t>
  </si>
  <si>
    <t>About Myself:</t>
  </si>
  <si>
    <t>https://x.com/HMInfoSecViking</t>
  </si>
  <si>
    <t>NICE Framework</t>
  </si>
  <si>
    <t>https://www.nist.gov/itl/applied-cybersecurity/nice</t>
  </si>
  <si>
    <t>DoD 8750</t>
  </si>
  <si>
    <t>https://www.cool.osd.mil/usn/ia_documents/DoD_8570.01M.pdf</t>
  </si>
  <si>
    <t>Cyber Mentor Dojo</t>
  </si>
  <si>
    <t>https://www.cybermentordojo.com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</si>
</sst>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1" xfId="1" applyBorder="1"/>
    <xf numFmtId="9" fontId="0" fillId="0" borderId="1" xfId="0" applyNumberFormat="1" applyBorder="1"/>
    <xf numFmtId="0" fontId="1" fillId="0" borderId="0" xfId="0" applyFont="1"/>
    <xf numFmtId="0" fontId="5" fillId="0" borderId="0" xfId="0" applyFont="1"/>
    <xf numFmtId="0" fontId="0" fillId="2" borderId="1" xfId="0" applyFill="1" applyBorder="1"/>
    <xf numFmtId="0" fontId="4" fillId="2" borderId="1" xfId="1" applyFill="1" applyBorder="1"/>
    <xf numFmtId="0" fontId="0" fillId="3" borderId="1" xfId="0" applyFill="1" applyBorder="1"/>
    <xf numFmtId="8" fontId="0" fillId="0" borderId="1" xfId="0" applyNumberFormat="1" applyBorder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6" fillId="0" borderId="0" xfId="0" applyFont="1"/>
    <xf numFmtId="0" fontId="4" fillId="0" borderId="0" xfId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Security Analyst Skills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cat>
            <c:strRef>
              <c:f>Skills!$A$2:$A$47</c:f>
              <c:strCache>
                <c:ptCount val="45"/>
                <c:pt idx="0">
                  <c:v>AppSec: SAST, DAST, Etc.</c:v>
                </c:pt>
                <c:pt idx="1">
                  <c:v>Cloud Computing &amp; Security</c:v>
                </c:pt>
                <c:pt idx="2">
                  <c:v>Cloud Service Providers: Azure, Oracle, AWS, GCP, M365</c:v>
                </c:pt>
                <c:pt idx="3">
                  <c:v>Regulatory Compliance: PCI, GDPR, SOX, CCPA, Etc</c:v>
                </c:pt>
                <c:pt idx="4">
                  <c:v>Data Loss Prevention DLP</c:v>
                </c:pt>
                <c:pt idx="5">
                  <c:v>Disaster Recovery / Business Continuity Planning / Business Impact Analysis</c:v>
                </c:pt>
                <c:pt idx="6">
                  <c:v>Email Security / Phishing Campaigns</c:v>
                </c:pt>
                <c:pt idx="7">
                  <c:v>Encryption tools / Cryptography</c:v>
                </c:pt>
                <c:pt idx="8">
                  <c:v>Endpoint Security: Protection / EDR/MDR/XDR / Antivirus</c:v>
                </c:pt>
                <c:pt idx="9">
                  <c:v>Evaluate security assessments</c:v>
                </c:pt>
                <c:pt idx="10">
                  <c:v>Digital Forensics DFIR &amp; Forensic Tools</c:v>
                </c:pt>
                <c:pt idx="11">
                  <c:v>Hardware IT/OT/IoT</c:v>
                </c:pt>
                <c:pt idx="12">
                  <c:v>IAM: Active Directory, Entra ID/Azure Active Directory</c:v>
                </c:pt>
                <c:pt idx="13">
                  <c:v>IAM: MFA, SSO, SAML, OAUTH</c:v>
                </c:pt>
                <c:pt idx="14">
                  <c:v>IAM: Identity Lifecycle Management</c:v>
                </c:pt>
                <c:pt idx="15">
                  <c:v>Internal Audit Processes</c:v>
                </c:pt>
                <c:pt idx="16">
                  <c:v>Intrusion/Incident Analysis / Detection / Response</c:v>
                </c:pt>
                <c:pt idx="17">
                  <c:v>Mobile Device Management MDM</c:v>
                </c:pt>
                <c:pt idx="18">
                  <c:v>Network / SOC Monitoring</c:v>
                </c:pt>
                <c:pt idx="19">
                  <c:v>Network Protocols</c:v>
                </c:pt>
                <c:pt idx="20">
                  <c:v>Network Security: Firewalls / WAF</c:v>
                </c:pt>
                <c:pt idx="21">
                  <c:v>Network Security: IDS/IPS</c:v>
                </c:pt>
                <c:pt idx="22">
                  <c:v>Network Security: SIEM, Splunk, Sentinel, Chronicle</c:v>
                </c:pt>
                <c:pt idx="23">
                  <c:v>Network Security: VPN / NAC</c:v>
                </c:pt>
                <c:pt idx="24">
                  <c:v>Networks: Routers, Switches, DNS, DHCP, TCPIP</c:v>
                </c:pt>
                <c:pt idx="25">
                  <c:v>Patch &amp; Configuration Management</c:v>
                </c:pt>
                <c:pt idx="26">
                  <c:v>Penetration Testing</c:v>
                </c:pt>
                <c:pt idx="27">
                  <c:v>Problem Solving</c:v>
                </c:pt>
                <c:pt idx="28">
                  <c:v>Risk Analysis and Assessments</c:v>
                </c:pt>
                <c:pt idx="29">
                  <c:v>Scripting/Coding/Development: Python, PowerShell, Automation</c:v>
                </c:pt>
                <c:pt idx="30">
                  <c:v>Security Awareness Training</c:v>
                </c:pt>
                <c:pt idx="31">
                  <c:v>Security Frameworks: NIST CSF, 800-53, CIS, RMF, MITRE</c:v>
                </c:pt>
                <c:pt idx="32">
                  <c:v>Security Posture Management</c:v>
                </c:pt>
                <c:pt idx="33">
                  <c:v>Server Operating Systems: MS Windows Server, Linux</c:v>
                </c:pt>
                <c:pt idx="34">
                  <c:v>Soft Skills: Business Review</c:v>
                </c:pt>
                <c:pt idx="35">
                  <c:v>Soft Skills: Legal Review</c:v>
                </c:pt>
                <c:pt idx="36">
                  <c:v>Soft Skills: Verbal Communication</c:v>
                </c:pt>
                <c:pt idx="37">
                  <c:v>Soft Skills: Written Communication</c:v>
                </c:pt>
                <c:pt idx="38">
                  <c:v>Technical Writing, Diagramming, &amp; Documentation</c:v>
                </c:pt>
                <c:pt idx="39">
                  <c:v>Ticket Management</c:v>
                </c:pt>
                <c:pt idx="40">
                  <c:v>Threat Research / Intelligence / Hunting</c:v>
                </c:pt>
                <c:pt idx="41">
                  <c:v>Threat Modeling</c:v>
                </c:pt>
                <c:pt idx="42">
                  <c:v>Vulnerability Testing / Scanning</c:v>
                </c:pt>
                <c:pt idx="43">
                  <c:v>Virtualization / Hyper-V / Vmware / VDI</c:v>
                </c:pt>
                <c:pt idx="44">
                  <c:v>Writing &amp; Management of Governance: Policies, Standards, Procedures</c:v>
                </c:pt>
              </c:strCache>
            </c:strRef>
          </c:cat>
          <c:val>
            <c:numRef>
              <c:f>Skills!$C$2:$C$47</c:f>
              <c:numCache>
                <c:formatCode>General</c:formatCode>
                <c:ptCount val="46"/>
                <c:pt idx="0">
                  <c:v>2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12</c:v>
                </c:pt>
                <c:pt idx="13">
                  <c:v>6</c:v>
                </c:pt>
                <c:pt idx="14">
                  <c:v>4</c:v>
                </c:pt>
                <c:pt idx="15">
                  <c:v>18</c:v>
                </c:pt>
                <c:pt idx="16">
                  <c:v>35</c:v>
                </c:pt>
                <c:pt idx="17">
                  <c:v>2</c:v>
                </c:pt>
                <c:pt idx="18">
                  <c:v>31</c:v>
                </c:pt>
                <c:pt idx="19">
                  <c:v>14</c:v>
                </c:pt>
                <c:pt idx="20">
                  <c:v>18</c:v>
                </c:pt>
                <c:pt idx="21">
                  <c:v>19</c:v>
                </c:pt>
                <c:pt idx="22">
                  <c:v>24</c:v>
                </c:pt>
                <c:pt idx="23">
                  <c:v>5</c:v>
                </c:pt>
                <c:pt idx="24">
                  <c:v>19</c:v>
                </c:pt>
                <c:pt idx="25">
                  <c:v>10</c:v>
                </c:pt>
                <c:pt idx="26">
                  <c:v>7</c:v>
                </c:pt>
                <c:pt idx="27">
                  <c:v>28</c:v>
                </c:pt>
                <c:pt idx="28">
                  <c:v>37</c:v>
                </c:pt>
                <c:pt idx="29">
                  <c:v>18</c:v>
                </c:pt>
                <c:pt idx="30">
                  <c:v>9</c:v>
                </c:pt>
                <c:pt idx="31">
                  <c:v>30</c:v>
                </c:pt>
                <c:pt idx="32">
                  <c:v>22</c:v>
                </c:pt>
                <c:pt idx="33">
                  <c:v>13</c:v>
                </c:pt>
                <c:pt idx="34">
                  <c:v>15</c:v>
                </c:pt>
                <c:pt idx="35">
                  <c:v>10</c:v>
                </c:pt>
                <c:pt idx="36">
                  <c:v>42</c:v>
                </c:pt>
                <c:pt idx="37">
                  <c:v>42</c:v>
                </c:pt>
                <c:pt idx="38">
                  <c:v>39</c:v>
                </c:pt>
                <c:pt idx="39">
                  <c:v>10</c:v>
                </c:pt>
                <c:pt idx="40">
                  <c:v>22</c:v>
                </c:pt>
                <c:pt idx="41">
                  <c:v>9</c:v>
                </c:pt>
                <c:pt idx="42">
                  <c:v>28</c:v>
                </c:pt>
                <c:pt idx="43">
                  <c:v>3</c:v>
                </c:pt>
                <c:pt idx="4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E-4958-9DBB-66122F3E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25144"/>
        <c:axId val="828531624"/>
      </c:areaChart>
      <c:catAx>
        <c:axId val="82852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1624"/>
        <c:crosses val="autoZero"/>
        <c:auto val="1"/>
        <c:lblAlgn val="ctr"/>
        <c:lblOffset val="100"/>
        <c:noMultiLvlLbl val="0"/>
      </c:catAx>
      <c:valAx>
        <c:axId val="8285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2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Certification Level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32-431A-A278-9F7382E618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2-431A-A278-9F7382E618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32-431A-A278-9F7382E618B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Certification!$A$72:$A$74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Certification!$B$72:$B$74</c:f>
              <c:numCache>
                <c:formatCode>General</c:formatCode>
                <c:ptCount val="3"/>
                <c:pt idx="0">
                  <c:v>21</c:v>
                </c:pt>
                <c:pt idx="1">
                  <c:v>16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2-431A-A278-9F7382E618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Certification Body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C0-4189-8DDC-310FC8742F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C0-4189-8DDC-310FC8742F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C0-4189-8DDC-310FC8742F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C0-4189-8DDC-310FC8742F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C0-4189-8DDC-310FC8742F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C0-4189-8DDC-310FC8742F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C0-4189-8DDC-310FC8742F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C0-4189-8DDC-310FC8742F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C0-4189-8DDC-310FC8742F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AC0-4189-8DDC-310FC8742F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AC0-4189-8DDC-310FC8742F9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AC0-4189-8DDC-310FC8742F9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AC0-4189-8DDC-310FC8742F9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AC0-4189-8DDC-310FC8742F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Certification!$A$56:$A$69</c:f>
              <c:strCache>
                <c:ptCount val="14"/>
                <c:pt idx="0">
                  <c:v>AWS</c:v>
                </c:pt>
                <c:pt idx="1">
                  <c:v>Axelos</c:v>
                </c:pt>
                <c:pt idx="2">
                  <c:v>Cisco</c:v>
                </c:pt>
                <c:pt idx="3">
                  <c:v>Comptia</c:v>
                </c:pt>
                <c:pt idx="4">
                  <c:v>EC-Council</c:v>
                </c:pt>
                <c:pt idx="5">
                  <c:v>Fortinet</c:v>
                </c:pt>
                <c:pt idx="6">
                  <c:v>Google</c:v>
                </c:pt>
                <c:pt idx="7">
                  <c:v>ISACA</c:v>
                </c:pt>
                <c:pt idx="8">
                  <c:v>ISC2</c:v>
                </c:pt>
                <c:pt idx="9">
                  <c:v>Microsoft</c:v>
                </c:pt>
                <c:pt idx="10">
                  <c:v>Offensive Security</c:v>
                </c:pt>
                <c:pt idx="11">
                  <c:v>Palo Alto</c:v>
                </c:pt>
                <c:pt idx="12">
                  <c:v>SANS</c:v>
                </c:pt>
                <c:pt idx="13">
                  <c:v>TCM</c:v>
                </c:pt>
              </c:strCache>
            </c:strRef>
          </c:cat>
          <c:val>
            <c:numRef>
              <c:f>Certification!$B$56:$B$69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33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15</c:v>
                </c:pt>
                <c:pt idx="8">
                  <c:v>25</c:v>
                </c:pt>
                <c:pt idx="9">
                  <c:v>9</c:v>
                </c:pt>
                <c:pt idx="10">
                  <c:v>4</c:v>
                </c:pt>
                <c:pt idx="11">
                  <c:v>1</c:v>
                </c:pt>
                <c:pt idx="12">
                  <c:v>27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AC0-4189-8DDC-310FC8742F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Data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7B-4CCF-955C-E9DEEC7343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7B-4CCF-955C-E9DEEC7343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7B-4CCF-955C-E9DEEC7343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7B-4CCF-955C-E9DEEC7343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7B-4CCF-955C-E9DEEC7343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A7B-4CCF-955C-E9DEEC7343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A7B-4CCF-955C-E9DEEC7343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A7B-4CCF-955C-E9DEEC7343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A7B-4CCF-955C-E9DEEC7343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A7B-4CCF-955C-E9DEEC734371}"/>
              </c:ext>
            </c:extLst>
          </c:dPt>
          <c:dLbls>
            <c:dLbl>
              <c:idx val="1"/>
              <c:layout>
                <c:manualLayout>
                  <c:x val="-3.1604256968988092E-3"/>
                  <c:y val="1.63914925142290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B-4CCF-955C-E9DEEC734371}"/>
                </c:ext>
              </c:extLst>
            </c:dLbl>
            <c:dLbl>
              <c:idx val="2"/>
              <c:layout>
                <c:manualLayout>
                  <c:x val="-1.2481499537777942E-3"/>
                  <c:y val="2.259530674139925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7B-4CCF-955C-E9DEEC734371}"/>
                </c:ext>
              </c:extLst>
            </c:dLbl>
            <c:dLbl>
              <c:idx val="3"/>
              <c:layout>
                <c:manualLayout>
                  <c:x val="5.2065032468932553E-3"/>
                  <c:y val="-4.99348965195612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7B-4CCF-955C-E9DEEC734371}"/>
                </c:ext>
              </c:extLst>
            </c:dLbl>
            <c:dLbl>
              <c:idx val="4"/>
              <c:layout>
                <c:manualLayout>
                  <c:x val="1.728482837669015E-2"/>
                  <c:y val="-2.45872387713437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7B-4CCF-955C-E9DEEC734371}"/>
                </c:ext>
              </c:extLst>
            </c:dLbl>
            <c:dLbl>
              <c:idx val="6"/>
              <c:layout>
                <c:manualLayout>
                  <c:x val="-5.3925131139330859E-3"/>
                  <c:y val="-4.79481271644245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7B-4CCF-955C-E9DEEC734371}"/>
                </c:ext>
              </c:extLst>
            </c:dLbl>
            <c:dLbl>
              <c:idx val="9"/>
              <c:layout>
                <c:manualLayout>
                  <c:x val="-6.478872678642443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7B-4CCF-955C-E9DEEC73437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(Skills!$A$5,Skills!$A$18,Skills!$A$20,Skills!$A$30,Skills!$A$33,Skills!$A$38,Skills!$A$39,Skills!$A$40,Skills!$A$44,Skills!$A$46)</c:f>
              <c:strCache>
                <c:ptCount val="10"/>
                <c:pt idx="0">
                  <c:v>Regulatory Compliance: PCI, GDPR, SOX, CCPA, Etc</c:v>
                </c:pt>
                <c:pt idx="1">
                  <c:v>Intrusion/Incident Analysis / Detection / Response</c:v>
                </c:pt>
                <c:pt idx="2">
                  <c:v>Network / SOC Monitoring</c:v>
                </c:pt>
                <c:pt idx="3">
                  <c:v>Risk Analysis and Assessments</c:v>
                </c:pt>
                <c:pt idx="4">
                  <c:v>Security Frameworks: NIST CSF, 800-53, CIS, RMF, MITRE</c:v>
                </c:pt>
                <c:pt idx="5">
                  <c:v>Soft Skills: Verbal Communication</c:v>
                </c:pt>
                <c:pt idx="6">
                  <c:v>Soft Skills: Written Communication</c:v>
                </c:pt>
                <c:pt idx="7">
                  <c:v>Technical Writing, Diagramming, &amp; Documentation</c:v>
                </c:pt>
                <c:pt idx="8">
                  <c:v>Vulnerability Testing / Scanning</c:v>
                </c:pt>
                <c:pt idx="9">
                  <c:v>Writing &amp; Management of Governance: Policies, Standards, Procedures</c:v>
                </c:pt>
              </c:strCache>
            </c:strRef>
          </c:cat>
          <c:val>
            <c:numRef>
              <c:f>(Skills!$C$5,Skills!$C$18,Skills!$C$20,Skills!$C$30,Skills!$C$33,Skills!$C$38,Skills!$C$39,Skills!$C$40,Skills!$C$44,Skills!$C$46)</c:f>
              <c:numCache>
                <c:formatCode>General</c:formatCode>
                <c:ptCount val="10"/>
                <c:pt idx="0">
                  <c:v>29</c:v>
                </c:pt>
                <c:pt idx="1">
                  <c:v>35</c:v>
                </c:pt>
                <c:pt idx="2">
                  <c:v>31</c:v>
                </c:pt>
                <c:pt idx="3">
                  <c:v>37</c:v>
                </c:pt>
                <c:pt idx="4">
                  <c:v>30</c:v>
                </c:pt>
                <c:pt idx="5">
                  <c:v>42</c:v>
                </c:pt>
                <c:pt idx="6">
                  <c:v>42</c:v>
                </c:pt>
                <c:pt idx="7">
                  <c:v>39</c:v>
                </c:pt>
                <c:pt idx="8">
                  <c:v>28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7B-4CCF-955C-E9DEEC73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C5-4970-A22A-F41A778229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C5-4970-A22A-F41A778229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5-4970-A22A-F41A778229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5-4970-A22A-F41A778229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C5-4970-A22A-F41A778229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C5-4970-A22A-F41A778229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C5-4970-A22A-F41A778229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C5-4970-A22A-F41A778229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C5-4970-A22A-F41A778229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C5-4970-A22A-F41A778229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(Skills!$A$5,Skills!$A$18,Skills!$A$20,Skills!$A$30,Skills!$A$33,Skills!$A$38,Skills!$A$39,Skills!$A$40,Skills!$A$44,Skills!$A$46)</c:f>
              <c:strCache>
                <c:ptCount val="10"/>
                <c:pt idx="0">
                  <c:v>Regulatory Compliance: PCI, GDPR, SOX, CCPA, Etc</c:v>
                </c:pt>
                <c:pt idx="1">
                  <c:v>Intrusion/Incident Analysis / Detection / Response</c:v>
                </c:pt>
                <c:pt idx="2">
                  <c:v>Network / SOC Monitoring</c:v>
                </c:pt>
                <c:pt idx="3">
                  <c:v>Risk Analysis and Assessments</c:v>
                </c:pt>
                <c:pt idx="4">
                  <c:v>Security Frameworks: NIST CSF, 800-53, CIS, RMF, MITRE</c:v>
                </c:pt>
                <c:pt idx="5">
                  <c:v>Soft Skills: Verbal Communication</c:v>
                </c:pt>
                <c:pt idx="6">
                  <c:v>Soft Skills: Written Communication</c:v>
                </c:pt>
                <c:pt idx="7">
                  <c:v>Technical Writing, Diagramming, &amp; Documentation</c:v>
                </c:pt>
                <c:pt idx="8">
                  <c:v>Vulnerability Testing / Scanning</c:v>
                </c:pt>
                <c:pt idx="9">
                  <c:v>Writing &amp; Management of Governance: Policies, Standards, Procedures</c:v>
                </c:pt>
              </c:strCache>
            </c:strRef>
          </c:cat>
          <c:val>
            <c:numRef>
              <c:f>(Skills!$C$5,Skills!$C$18,Skills!$C$20,Skills!$C$30,Skills!$C$33,Skills!$C$38,Skills!$C$39,Skills!$C$40,Skills!$C$44,Skills!$C$46)</c:f>
              <c:numCache>
                <c:formatCode>General</c:formatCode>
                <c:ptCount val="10"/>
                <c:pt idx="0">
                  <c:v>29</c:v>
                </c:pt>
                <c:pt idx="1">
                  <c:v>35</c:v>
                </c:pt>
                <c:pt idx="2">
                  <c:v>31</c:v>
                </c:pt>
                <c:pt idx="3">
                  <c:v>37</c:v>
                </c:pt>
                <c:pt idx="4">
                  <c:v>30</c:v>
                </c:pt>
                <c:pt idx="5">
                  <c:v>42</c:v>
                </c:pt>
                <c:pt idx="6">
                  <c:v>42</c:v>
                </c:pt>
                <c:pt idx="7">
                  <c:v>39</c:v>
                </c:pt>
                <c:pt idx="8">
                  <c:v>28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7-4A74-8ADF-BCE1EB8E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21-444E-A543-9E8DB16523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21-444E-A543-9E8DB16523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21-444E-A543-9E8DB16523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21-444E-A543-9E8DB16523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21-444E-A543-9E8DB16523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21-444E-A543-9E8DB165239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Education!$A$2:$A$7</c:f>
              <c:strCache>
                <c:ptCount val="6"/>
                <c:pt idx="0">
                  <c:v>Associates</c:v>
                </c:pt>
                <c:pt idx="1">
                  <c:v>Bachelor's Degree</c:v>
                </c:pt>
                <c:pt idx="2">
                  <c:v>High School Diploma</c:v>
                </c:pt>
                <c:pt idx="3">
                  <c:v>Master's Degree</c:v>
                </c:pt>
                <c:pt idx="4">
                  <c:v>Boot Camp</c:v>
                </c:pt>
                <c:pt idx="5">
                  <c:v>Not Specified</c:v>
                </c:pt>
              </c:strCache>
            </c:strRef>
          </c:cat>
          <c:val>
            <c:numRef>
              <c:f>Education!$C$2:$C$7</c:f>
              <c:numCache>
                <c:formatCode>General</c:formatCode>
                <c:ptCount val="6"/>
                <c:pt idx="0">
                  <c:v>5</c:v>
                </c:pt>
                <c:pt idx="1">
                  <c:v>33</c:v>
                </c:pt>
                <c:pt idx="2">
                  <c:v>6</c:v>
                </c:pt>
                <c:pt idx="3">
                  <c:v>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0-48E1-BBCB-A8634BBA7E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Certification Body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F4-4F75-AD08-81B9DBF55D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F4-4F75-AD08-81B9DBF55D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F4-4F75-AD08-81B9DBF55D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F4-4F75-AD08-81B9DBF55D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F4-4F75-AD08-81B9DBF55D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CF4-4F75-AD08-81B9DBF55D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CF4-4F75-AD08-81B9DBF55D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CF4-4F75-AD08-81B9DBF55D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CF4-4F75-AD08-81B9DBF55D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CF4-4F75-AD08-81B9DBF55D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CF4-4F75-AD08-81B9DBF55D6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CF4-4F75-AD08-81B9DBF55D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CF4-4F75-AD08-81B9DBF55D6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CF4-4F75-AD08-81B9DBF55D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Certification!$A$56:$A$69</c:f>
              <c:strCache>
                <c:ptCount val="14"/>
                <c:pt idx="0">
                  <c:v>AWS</c:v>
                </c:pt>
                <c:pt idx="1">
                  <c:v>Axelos</c:v>
                </c:pt>
                <c:pt idx="2">
                  <c:v>Cisco</c:v>
                </c:pt>
                <c:pt idx="3">
                  <c:v>Comptia</c:v>
                </c:pt>
                <c:pt idx="4">
                  <c:v>EC-Council</c:v>
                </c:pt>
                <c:pt idx="5">
                  <c:v>Fortinet</c:v>
                </c:pt>
                <c:pt idx="6">
                  <c:v>Google</c:v>
                </c:pt>
                <c:pt idx="7">
                  <c:v>ISACA</c:v>
                </c:pt>
                <c:pt idx="8">
                  <c:v>ISC2</c:v>
                </c:pt>
                <c:pt idx="9">
                  <c:v>Microsoft</c:v>
                </c:pt>
                <c:pt idx="10">
                  <c:v>Offensive Security</c:v>
                </c:pt>
                <c:pt idx="11">
                  <c:v>Palo Alto</c:v>
                </c:pt>
                <c:pt idx="12">
                  <c:v>SANS</c:v>
                </c:pt>
                <c:pt idx="13">
                  <c:v>TCM</c:v>
                </c:pt>
              </c:strCache>
            </c:strRef>
          </c:cat>
          <c:val>
            <c:numRef>
              <c:f>Certification!$B$56:$B$69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33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15</c:v>
                </c:pt>
                <c:pt idx="8">
                  <c:v>25</c:v>
                </c:pt>
                <c:pt idx="9">
                  <c:v>9</c:v>
                </c:pt>
                <c:pt idx="10">
                  <c:v>4</c:v>
                </c:pt>
                <c:pt idx="11">
                  <c:v>1</c:v>
                </c:pt>
                <c:pt idx="12">
                  <c:v>27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1-4113-BF5B-C8CDD0C26A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Certification Level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14-47D6-BD14-43AABC336E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14-47D6-BD14-43AABC336E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14-47D6-BD14-43AABC336E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Certification!$A$72:$A$74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Certification!$B$72:$B$74</c:f>
              <c:numCache>
                <c:formatCode>General</c:formatCode>
                <c:ptCount val="3"/>
                <c:pt idx="0">
                  <c:v>21</c:v>
                </c:pt>
                <c:pt idx="1">
                  <c:v>16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D-4C48-9DED-35F439E634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2B-4DC4-8D43-B8F0112D0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2B-4DC4-8D43-B8F0112D01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2B-4DC4-8D43-B8F0112D01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2B-4DC4-8D43-B8F0112D01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2B-4DC4-8D43-B8F0112D01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22B-4DC4-8D43-B8F0112D01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Experience!$A$2:$A$7</c:f>
              <c:strCache>
                <c:ptCount val="6"/>
                <c:pt idx="0">
                  <c:v>Not specified</c:v>
                </c:pt>
                <c:pt idx="1">
                  <c:v>No experience</c:v>
                </c:pt>
                <c:pt idx="2">
                  <c:v>1 year</c:v>
                </c:pt>
                <c:pt idx="3">
                  <c:v>1-3 years</c:v>
                </c:pt>
                <c:pt idx="4">
                  <c:v>3-5 years</c:v>
                </c:pt>
                <c:pt idx="5">
                  <c:v>5+ years</c:v>
                </c:pt>
              </c:strCache>
            </c:strRef>
          </c:cat>
          <c:val>
            <c:numRef>
              <c:f>Experience!$C$2:$C$7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A-4E15-A593-B938739B5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Job Skill Requirements /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Job Skill Requirements</c:v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Skills!$A$2:$A$47</c:f>
              <c:strCache>
                <c:ptCount val="45"/>
                <c:pt idx="0">
                  <c:v>AppSec: SAST, DAST, Etc.</c:v>
                </c:pt>
                <c:pt idx="1">
                  <c:v>Cloud Computing &amp; Security</c:v>
                </c:pt>
                <c:pt idx="2">
                  <c:v>Cloud Service Providers: Azure, Oracle, AWS, GCP, M365</c:v>
                </c:pt>
                <c:pt idx="3">
                  <c:v>Regulatory Compliance: PCI, GDPR, SOX, CCPA, Etc</c:v>
                </c:pt>
                <c:pt idx="4">
                  <c:v>Data Loss Prevention DLP</c:v>
                </c:pt>
                <c:pt idx="5">
                  <c:v>Disaster Recovery / Business Continuity Planning / Business Impact Analysis</c:v>
                </c:pt>
                <c:pt idx="6">
                  <c:v>Email Security / Phishing Campaigns</c:v>
                </c:pt>
                <c:pt idx="7">
                  <c:v>Encryption tools / Cryptography</c:v>
                </c:pt>
                <c:pt idx="8">
                  <c:v>Endpoint Security: Protection / EDR/MDR/XDR / Antivirus</c:v>
                </c:pt>
                <c:pt idx="9">
                  <c:v>Evaluate security assessments</c:v>
                </c:pt>
                <c:pt idx="10">
                  <c:v>Digital Forensics DFIR &amp; Forensic Tools</c:v>
                </c:pt>
                <c:pt idx="11">
                  <c:v>Hardware IT/OT/IoT</c:v>
                </c:pt>
                <c:pt idx="12">
                  <c:v>IAM: Active Directory, Entra ID/Azure Active Directory</c:v>
                </c:pt>
                <c:pt idx="13">
                  <c:v>IAM: MFA, SSO, SAML, OAUTH</c:v>
                </c:pt>
                <c:pt idx="14">
                  <c:v>IAM: Identity Lifecycle Management</c:v>
                </c:pt>
                <c:pt idx="15">
                  <c:v>Internal Audit Processes</c:v>
                </c:pt>
                <c:pt idx="16">
                  <c:v>Intrusion/Incident Analysis / Detection / Response</c:v>
                </c:pt>
                <c:pt idx="17">
                  <c:v>Mobile Device Management MDM</c:v>
                </c:pt>
                <c:pt idx="18">
                  <c:v>Network / SOC Monitoring</c:v>
                </c:pt>
                <c:pt idx="19">
                  <c:v>Network Protocols</c:v>
                </c:pt>
                <c:pt idx="20">
                  <c:v>Network Security: Firewalls / WAF</c:v>
                </c:pt>
                <c:pt idx="21">
                  <c:v>Network Security: IDS/IPS</c:v>
                </c:pt>
                <c:pt idx="22">
                  <c:v>Network Security: SIEM, Splunk, Sentinel, Chronicle</c:v>
                </c:pt>
                <c:pt idx="23">
                  <c:v>Network Security: VPN / NAC</c:v>
                </c:pt>
                <c:pt idx="24">
                  <c:v>Networks: Routers, Switches, DNS, DHCP, TCPIP</c:v>
                </c:pt>
                <c:pt idx="25">
                  <c:v>Patch &amp; Configuration Management</c:v>
                </c:pt>
                <c:pt idx="26">
                  <c:v>Penetration Testing</c:v>
                </c:pt>
                <c:pt idx="27">
                  <c:v>Problem Solving</c:v>
                </c:pt>
                <c:pt idx="28">
                  <c:v>Risk Analysis and Assessments</c:v>
                </c:pt>
                <c:pt idx="29">
                  <c:v>Scripting/Coding/Development: Python, PowerShell, Automation</c:v>
                </c:pt>
                <c:pt idx="30">
                  <c:v>Security Awareness Training</c:v>
                </c:pt>
                <c:pt idx="31">
                  <c:v>Security Frameworks: NIST CSF, 800-53, CIS, RMF, MITRE</c:v>
                </c:pt>
                <c:pt idx="32">
                  <c:v>Security Posture Management</c:v>
                </c:pt>
                <c:pt idx="33">
                  <c:v>Server Operating Systems: MS Windows Server, Linux</c:v>
                </c:pt>
                <c:pt idx="34">
                  <c:v>Soft Skills: Business Review</c:v>
                </c:pt>
                <c:pt idx="35">
                  <c:v>Soft Skills: Legal Review</c:v>
                </c:pt>
                <c:pt idx="36">
                  <c:v>Soft Skills: Verbal Communication</c:v>
                </c:pt>
                <c:pt idx="37">
                  <c:v>Soft Skills: Written Communication</c:v>
                </c:pt>
                <c:pt idx="38">
                  <c:v>Technical Writing, Diagramming, &amp; Documentation</c:v>
                </c:pt>
                <c:pt idx="39">
                  <c:v>Ticket Management</c:v>
                </c:pt>
                <c:pt idx="40">
                  <c:v>Threat Research / Intelligence / Hunting</c:v>
                </c:pt>
                <c:pt idx="41">
                  <c:v>Threat Modeling</c:v>
                </c:pt>
                <c:pt idx="42">
                  <c:v>Vulnerability Testing / Scanning</c:v>
                </c:pt>
                <c:pt idx="43">
                  <c:v>Virtualization / Hyper-V / Vmware / VDI</c:v>
                </c:pt>
                <c:pt idx="44">
                  <c:v>Writing &amp; Management of Governance: Policies, Standards, Procedures</c:v>
                </c:pt>
              </c:strCache>
            </c:strRef>
          </c:cat>
          <c:val>
            <c:numRef>
              <c:f>Skills!$C$2:$C$47</c:f>
              <c:numCache>
                <c:formatCode>General</c:formatCode>
                <c:ptCount val="46"/>
                <c:pt idx="0">
                  <c:v>2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12</c:v>
                </c:pt>
                <c:pt idx="13">
                  <c:v>6</c:v>
                </c:pt>
                <c:pt idx="14">
                  <c:v>4</c:v>
                </c:pt>
                <c:pt idx="15">
                  <c:v>18</c:v>
                </c:pt>
                <c:pt idx="16">
                  <c:v>35</c:v>
                </c:pt>
                <c:pt idx="17">
                  <c:v>2</c:v>
                </c:pt>
                <c:pt idx="18">
                  <c:v>31</c:v>
                </c:pt>
                <c:pt idx="19">
                  <c:v>14</c:v>
                </c:pt>
                <c:pt idx="20">
                  <c:v>18</c:v>
                </c:pt>
                <c:pt idx="21">
                  <c:v>19</c:v>
                </c:pt>
                <c:pt idx="22">
                  <c:v>24</c:v>
                </c:pt>
                <c:pt idx="23">
                  <c:v>5</c:v>
                </c:pt>
                <c:pt idx="24">
                  <c:v>19</c:v>
                </c:pt>
                <c:pt idx="25">
                  <c:v>10</c:v>
                </c:pt>
                <c:pt idx="26">
                  <c:v>7</c:v>
                </c:pt>
                <c:pt idx="27">
                  <c:v>28</c:v>
                </c:pt>
                <c:pt idx="28">
                  <c:v>37</c:v>
                </c:pt>
                <c:pt idx="29">
                  <c:v>18</c:v>
                </c:pt>
                <c:pt idx="30">
                  <c:v>9</c:v>
                </c:pt>
                <c:pt idx="31">
                  <c:v>30</c:v>
                </c:pt>
                <c:pt idx="32">
                  <c:v>22</c:v>
                </c:pt>
                <c:pt idx="33">
                  <c:v>13</c:v>
                </c:pt>
                <c:pt idx="34">
                  <c:v>15</c:v>
                </c:pt>
                <c:pt idx="35">
                  <c:v>10</c:v>
                </c:pt>
                <c:pt idx="36">
                  <c:v>42</c:v>
                </c:pt>
                <c:pt idx="37">
                  <c:v>42</c:v>
                </c:pt>
                <c:pt idx="38">
                  <c:v>39</c:v>
                </c:pt>
                <c:pt idx="39">
                  <c:v>10</c:v>
                </c:pt>
                <c:pt idx="40">
                  <c:v>22</c:v>
                </c:pt>
                <c:pt idx="41">
                  <c:v>9</c:v>
                </c:pt>
                <c:pt idx="42">
                  <c:v>28</c:v>
                </c:pt>
                <c:pt idx="43">
                  <c:v>3</c:v>
                </c:pt>
                <c:pt idx="4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E942-420C-B8D4-F70B0E849E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54761520"/>
        <c:axId val="1054765840"/>
      </c:areaChart>
      <c:catAx>
        <c:axId val="1054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5840"/>
        <c:crosses val="autoZero"/>
        <c:auto val="1"/>
        <c:lblAlgn val="ctr"/>
        <c:lblOffset val="100"/>
        <c:noMultiLvlLbl val="0"/>
      </c:catAx>
      <c:valAx>
        <c:axId val="105476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2D-4633-A57C-B5AEE314AB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2D-4633-A57C-B5AEE314A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2D-4633-A57C-B5AEE314AB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2D-4633-A57C-B5AEE314AB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2D-4633-A57C-B5AEE314AB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E2D-4633-A57C-B5AEE314AB2B}"/>
              </c:ext>
            </c:extLst>
          </c:dPt>
          <c:dLbls>
            <c:dLbl>
              <c:idx val="0"/>
              <c:layout>
                <c:manualLayout>
                  <c:x val="-7.789761187020855E-2"/>
                  <c:y val="4.09737805031177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2D-4633-A57C-B5AEE314AB2B}"/>
                </c:ext>
              </c:extLst>
            </c:dLbl>
            <c:dLbl>
              <c:idx val="1"/>
              <c:layout>
                <c:manualLayout>
                  <c:x val="0.12613970785657955"/>
                  <c:y val="3.85090089358125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2D-4633-A57C-B5AEE314AB2B}"/>
                </c:ext>
              </c:extLst>
            </c:dLbl>
            <c:dLbl>
              <c:idx val="2"/>
              <c:layout>
                <c:manualLayout>
                  <c:x val="-5.2692581856699575E-2"/>
                  <c:y val="0.131601961181140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2D-4633-A57C-B5AEE314AB2B}"/>
                </c:ext>
              </c:extLst>
            </c:dLbl>
            <c:dLbl>
              <c:idx val="3"/>
              <c:layout>
                <c:manualLayout>
                  <c:x val="-0.10387085293959709"/>
                  <c:y val="6.6952487594894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2D-4633-A57C-B5AEE314AB2B}"/>
                </c:ext>
              </c:extLst>
            </c:dLbl>
            <c:dLbl>
              <c:idx val="5"/>
              <c:layout>
                <c:manualLayout>
                  <c:x val="8.4143748966821391E-2"/>
                  <c:y val="0.19203872136189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E2D-4633-A57C-B5AEE314AB2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Experience!$A$2:$A$7</c:f>
              <c:strCache>
                <c:ptCount val="6"/>
                <c:pt idx="0">
                  <c:v>Not specified</c:v>
                </c:pt>
                <c:pt idx="1">
                  <c:v>No experience</c:v>
                </c:pt>
                <c:pt idx="2">
                  <c:v>1 year</c:v>
                </c:pt>
                <c:pt idx="3">
                  <c:v>1-3 years</c:v>
                </c:pt>
                <c:pt idx="4">
                  <c:v>3-5 years</c:v>
                </c:pt>
                <c:pt idx="5">
                  <c:v>5+ years</c:v>
                </c:pt>
              </c:strCache>
            </c:strRef>
          </c:cat>
          <c:val>
            <c:numRef>
              <c:f>Experience!$C$2:$C$7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D-4633-A57C-B5AEE314AB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51-4EBD-8FD7-2232A45BCF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51-4EBD-8FD7-2232A45BCF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51-4EBD-8FD7-2232A45BCF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51-4EBD-8FD7-2232A45BCF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51-4EBD-8FD7-2232A45BCF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84-4412-9F7E-45B73B12E168}"/>
              </c:ext>
            </c:extLst>
          </c:dPt>
          <c:dLbls>
            <c:dLbl>
              <c:idx val="0"/>
              <c:layout>
                <c:manualLayout>
                  <c:x val="-7.0073806339713926E-2"/>
                  <c:y val="6.52771346349644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51-4EBD-8FD7-2232A45BCFC4}"/>
                </c:ext>
              </c:extLst>
            </c:dLbl>
            <c:dLbl>
              <c:idx val="2"/>
              <c:layout>
                <c:manualLayout>
                  <c:x val="4.1554530509492413E-2"/>
                  <c:y val="-4.54445734411015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51-4EBD-8FD7-2232A45BCFC4}"/>
                </c:ext>
              </c:extLst>
            </c:dLbl>
            <c:dLbl>
              <c:idx val="3"/>
              <c:layout>
                <c:manualLayout>
                  <c:x val="1.0264304823486918E-2"/>
                  <c:y val="-2.00092465327343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51-4EBD-8FD7-2232A45BCFC4}"/>
                </c:ext>
              </c:extLst>
            </c:dLbl>
            <c:dLbl>
              <c:idx val="5"/>
              <c:layout>
                <c:manualLayout>
                  <c:x val="6.8787232209355287E-2"/>
                  <c:y val="0.1103024484907022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84-4412-9F7E-45B73B12E16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Education!$A$2:$A$7</c:f>
              <c:strCache>
                <c:ptCount val="6"/>
                <c:pt idx="0">
                  <c:v>Associates</c:v>
                </c:pt>
                <c:pt idx="1">
                  <c:v>Bachelor's Degree</c:v>
                </c:pt>
                <c:pt idx="2">
                  <c:v>High School Diploma</c:v>
                </c:pt>
                <c:pt idx="3">
                  <c:v>Master's Degree</c:v>
                </c:pt>
                <c:pt idx="4">
                  <c:v>Boot Camp</c:v>
                </c:pt>
                <c:pt idx="5">
                  <c:v>Not Specified</c:v>
                </c:pt>
              </c:strCache>
            </c:strRef>
          </c:cat>
          <c:val>
            <c:numRef>
              <c:f>Education!$C$2:$C$7</c:f>
              <c:numCache>
                <c:formatCode>General</c:formatCode>
                <c:ptCount val="6"/>
                <c:pt idx="0">
                  <c:v>5</c:v>
                </c:pt>
                <c:pt idx="1">
                  <c:v>33</c:v>
                </c:pt>
                <c:pt idx="2">
                  <c:v>6</c:v>
                </c:pt>
                <c:pt idx="3">
                  <c:v>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51-4EBD-8FD7-2232A45BCF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Security Analyst Skills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Security Analyst Skills</a:t>
          </a:r>
        </a:p>
      </cx:txPr>
    </cx:title>
    <cx:plotArea>
      <cx:plotAreaRegion>
        <cx:series layoutId="treemap" uniqueId="{05B1019D-FB0E-4851-B74D-CE65FA35B4E8}">
          <cx:tx>
            <cx:txData>
              <cx:f>_xlchart.v1.1</cx:f>
              <cx:v>Weight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Certification Requirements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Certification Requirements</a:t>
          </a:r>
        </a:p>
      </cx:txPr>
    </cx:title>
    <cx:plotArea>
      <cx:plotAreaRegion>
        <cx:series layoutId="treemap" uniqueId="{4B05CF23-6C5B-4762-8265-28E1C85508C8}">
          <cx:tx>
            <cx:txData>
              <cx:f>_xlchart.v1.4</cx:f>
              <cx:v>Weight for Association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Certification Requirements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Certification Requirements</a:t>
          </a:r>
        </a:p>
      </cx:txPr>
    </cx:title>
    <cx:plotArea>
      <cx:plotAreaRegion>
        <cx:series layoutId="treemap" uniqueId="{4B05CF23-6C5B-4762-8265-28E1C85508C8}">
          <cx:tx>
            <cx:txData>
              <cx:f>_xlchart.v1.10</cx:f>
              <cx:v>Weight for Association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endParaRPr lang="en-US" sz="9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Security Analyst Skills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Security Analyst Skills</a:t>
          </a:r>
        </a:p>
      </cx:txPr>
    </cx:title>
    <cx:plotArea>
      <cx:plotAreaRegion>
        <cx:series layoutId="treemap" uniqueId="{05B1019D-FB0E-4851-B74D-CE65FA35B4E8}">
          <cx:tx>
            <cx:txData>
              <cx:f>_xlchart.v1.7</cx:f>
              <cx:v>Weight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endParaRPr lang="en-US" sz="9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9.xml"/><Relationship Id="rId7" Type="http://schemas.microsoft.com/office/2014/relationships/chartEx" Target="../charts/chartEx4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117474</xdr:rowOff>
    </xdr:from>
    <xdr:to>
      <xdr:col>20</xdr:col>
      <xdr:colOff>469900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7D6FE-F1CB-60CF-F6B2-0DB0297E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118716</xdr:colOff>
      <xdr:row>18</xdr:row>
      <xdr:rowOff>8834</xdr:rowOff>
    </xdr:from>
    <xdr:to>
      <xdr:col>20</xdr:col>
      <xdr:colOff>474869</xdr:colOff>
      <xdr:row>47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611828-000A-00AD-71D1-56A9429778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33466" y="3323534"/>
              <a:ext cx="10109753" cy="5331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52457</xdr:colOff>
      <xdr:row>48</xdr:row>
      <xdr:rowOff>33681</xdr:rowOff>
    </xdr:from>
    <xdr:to>
      <xdr:col>1</xdr:col>
      <xdr:colOff>3589132</xdr:colOff>
      <xdr:row>73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9EA2E-EDE0-F5F6-1A28-BD6E825A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28575</xdr:rowOff>
    </xdr:from>
    <xdr:to>
      <xdr:col>10</xdr:col>
      <xdr:colOff>361950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BAC1B-2DBE-2E45-0828-EF787F0D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158415</xdr:colOff>
      <xdr:row>19</xdr:row>
      <xdr:rowOff>26738</xdr:rowOff>
    </xdr:from>
    <xdr:to>
      <xdr:col>27</xdr:col>
      <xdr:colOff>1671</xdr:colOff>
      <xdr:row>42</xdr:row>
      <xdr:rowOff>49797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11D404-C0CA-4E54-B369-827B715D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158081</xdr:colOff>
      <xdr:row>1</xdr:row>
      <xdr:rowOff>44116</xdr:rowOff>
    </xdr:from>
    <xdr:to>
      <xdr:col>27</xdr:col>
      <xdr:colOff>16041</xdr:colOff>
      <xdr:row>19</xdr:row>
      <xdr:rowOff>30079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9E4079-C2AD-1801-82FD-F1EF8FDE8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</xdr:colOff>
      <xdr:row>1</xdr:row>
      <xdr:rowOff>6350</xdr:rowOff>
    </xdr:from>
    <xdr:to>
      <xdr:col>16</xdr:col>
      <xdr:colOff>19051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AF1DFB5-C832-D1CC-DCC4-A0BE3E675E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2675" y="190500"/>
              <a:ext cx="6702426" cy="758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155575</xdr:colOff>
      <xdr:row>0</xdr:row>
      <xdr:rowOff>180975</xdr:rowOff>
    </xdr:from>
    <xdr:to>
      <xdr:col>10</xdr:col>
      <xdr:colOff>460375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5F535-E93D-664D-F7DF-F2C7C71E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0</xdr:rowOff>
    </xdr:from>
    <xdr:to>
      <xdr:col>26</xdr:col>
      <xdr:colOff>27609</xdr:colOff>
      <xdr:row>49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F705B-B6DB-4220-A033-FE2FDCDD2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33131</xdr:colOff>
      <xdr:row>2</xdr:row>
      <xdr:rowOff>6730</xdr:rowOff>
    </xdr:from>
    <xdr:to>
      <xdr:col>7</xdr:col>
      <xdr:colOff>530087</xdr:colOff>
      <xdr:row>16</xdr:row>
      <xdr:rowOff>163443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FAD50-9A28-404A-8B5A-66887C016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541131</xdr:colOff>
      <xdr:row>2</xdr:row>
      <xdr:rowOff>1</xdr:rowOff>
    </xdr:from>
    <xdr:to>
      <xdr:col>15</xdr:col>
      <xdr:colOff>312903</xdr:colOff>
      <xdr:row>16</xdr:row>
      <xdr:rowOff>165652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37677-8394-4342-ADCF-E08D831DC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320261</xdr:colOff>
      <xdr:row>1</xdr:row>
      <xdr:rowOff>190500</xdr:rowOff>
    </xdr:from>
    <xdr:to>
      <xdr:col>26</xdr:col>
      <xdr:colOff>38653</xdr:colOff>
      <xdr:row>16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36FC27E-9530-4045-9038-63D9D8DFAA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4261" y="488950"/>
              <a:ext cx="6423992" cy="2750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16564</xdr:colOff>
      <xdr:row>49</xdr:row>
      <xdr:rowOff>115957</xdr:rowOff>
    </xdr:from>
    <xdr:to>
      <xdr:col>12</xdr:col>
      <xdr:colOff>585304</xdr:colOff>
      <xdr:row>65</xdr:row>
      <xdr:rowOff>176696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8A5A29-738D-4601-9EC3-E5C1BCFB0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596347</xdr:colOff>
      <xdr:row>49</xdr:row>
      <xdr:rowOff>110435</xdr:rowOff>
    </xdr:from>
    <xdr:to>
      <xdr:col>26</xdr:col>
      <xdr:colOff>27682</xdr:colOff>
      <xdr:row>65</xdr:row>
      <xdr:rowOff>164416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B5BF20-ED90-4C39-B4B0-4526C9092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91</xdr:row>
      <xdr:rowOff>99393</xdr:rowOff>
    </xdr:from>
    <xdr:to>
      <xdr:col>26</xdr:col>
      <xdr:colOff>22087</xdr:colOff>
      <xdr:row>120</xdr:row>
      <xdr:rowOff>90558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57ED9E0-89B6-45D4-970C-852ABF2DA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984043"/>
              <a:ext cx="15871687" cy="5331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16565</xdr:colOff>
      <xdr:row>65</xdr:row>
      <xdr:rowOff>171174</xdr:rowOff>
    </xdr:from>
    <xdr:to>
      <xdr:col>26</xdr:col>
      <xdr:colOff>16564</xdr:colOff>
      <xdr:row>91</xdr:row>
      <xdr:rowOff>82275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72EDBB-1192-496C-B675-B2BAB32C2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HMInfoSecViking" TargetMode="External"/><Relationship Id="rId2" Type="http://schemas.openxmlformats.org/officeDocument/2006/relationships/hyperlink" Target="https://github.com/bvoris" TargetMode="External"/><Relationship Id="rId1" Type="http://schemas.openxmlformats.org/officeDocument/2006/relationships/hyperlink" Target="https://www.linkedin.com/in/brad-voris/" TargetMode="External"/><Relationship Id="rId4" Type="http://schemas.openxmlformats.org/officeDocument/2006/relationships/hyperlink" Target="https://github.com/bvoris/MyMentorshipProgra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jobs/search/?currentJobId=4252042137&amp;geoId=103644278&amp;keywords=security%20analyst&amp;origin=JOB_SEARCH_PAGE_SEARCH_BUTTON&amp;start=50" TargetMode="External"/><Relationship Id="rId18" Type="http://schemas.openxmlformats.org/officeDocument/2006/relationships/hyperlink" Target="https://www.linkedin.com/jobs/search/?currentJobId=4263135509&amp;geoId=103644278&amp;keywords=security%20analyst&amp;origin=JOB_SEARCH_PAGE_SEARCH_BUTTON&amp;start=100" TargetMode="External"/><Relationship Id="rId26" Type="http://schemas.openxmlformats.org/officeDocument/2006/relationships/hyperlink" Target="https://www.linkedin.com/jobs/search/?currentJobId=4232811803&amp;geoId=103644278&amp;keywords=security%20analyst&amp;origin=JOB_SEARCH_PAGE_SEARCH_BUTTON&amp;start=150" TargetMode="External"/><Relationship Id="rId39" Type="http://schemas.openxmlformats.org/officeDocument/2006/relationships/hyperlink" Target="https://www.linkedin.com/jobs/search/?currentJobId=4260196043&amp;geoId=103644278&amp;keywords=security%20analyst&amp;origin=JOB_SEARCH_PAGE_SEARCH_BUTTON&amp;start=300" TargetMode="External"/><Relationship Id="rId21" Type="http://schemas.openxmlformats.org/officeDocument/2006/relationships/hyperlink" Target="https://www.linkedin.com/jobs/search/?currentJobId=4259474497&amp;geoId=103644278&amp;keywords=security%20analyst&amp;origin=JOB_SEARCH_PAGE_SEARCH_BUTTON&amp;start=125" TargetMode="External"/><Relationship Id="rId34" Type="http://schemas.openxmlformats.org/officeDocument/2006/relationships/hyperlink" Target="https://www.linkedin.com/jobs/search/?currentJobId=4251502522&amp;geoId=103644278&amp;keywords=security%20analyst&amp;origin=JOB_SEARCH_PAGE_SEARCH_BUTTON&amp;start=200" TargetMode="External"/><Relationship Id="rId42" Type="http://schemas.openxmlformats.org/officeDocument/2006/relationships/hyperlink" Target="https://www.linkedin.com/jobs/search/?currentJobId=4257399715&amp;geoId=103644278&amp;keywords=security%20analyst&amp;origin=JOB_SEARCH_PAGE_SEARCH_BUTTON&amp;start=350" TargetMode="External"/><Relationship Id="rId47" Type="http://schemas.openxmlformats.org/officeDocument/2006/relationships/hyperlink" Target="https://www.linkedin.com/jobs/search/?currentJobId=4258095678&amp;geoId=103644278&amp;keywords=security%20analyst&amp;origin=JOB_SEARCH_PAGE_SEARCH_BUTTON&amp;start=350" TargetMode="External"/><Relationship Id="rId50" Type="http://schemas.openxmlformats.org/officeDocument/2006/relationships/hyperlink" Target="https://www.linkedin.com/jobs/search/?currentJobId=4253252908&amp;geoId=103644278&amp;keywords=security%20analyst&amp;origin=JOB_SEARCH_PAGE_SEARCH_BUTTON&amp;start=350" TargetMode="External"/><Relationship Id="rId7" Type="http://schemas.openxmlformats.org/officeDocument/2006/relationships/hyperlink" Target="https://www.linkedin.com/jobs/search/?currentJobId=4053521719&amp;geoId=103644278&amp;keywords=security%20analyst&amp;origin=JOB_SEARCH_PAGE_SEARCH_BUTTON" TargetMode="External"/><Relationship Id="rId2" Type="http://schemas.openxmlformats.org/officeDocument/2006/relationships/hyperlink" Target="https://www.linkedin.com/jobs/search/?currentJobId=4262824740&amp;geoId=103644278&amp;keywords=security%20analyst&amp;origin=JOB_SEARCH_PAGE_SEARCH_BUTTON" TargetMode="External"/><Relationship Id="rId16" Type="http://schemas.openxmlformats.org/officeDocument/2006/relationships/hyperlink" Target="https://www.linkedin.com/jobs/search/?currentJobId=4125168718&amp;geoId=103644278&amp;keywords=security%20analyst&amp;origin=JOB_SEARCH_PAGE_SEARCH_BUTTON&amp;start=50" TargetMode="External"/><Relationship Id="rId29" Type="http://schemas.openxmlformats.org/officeDocument/2006/relationships/hyperlink" Target="https://www.linkedin.com/jobs/search/?currentJobId=4252815959&amp;geoId=103644278&amp;keywords=security%20analyst&amp;origin=JOB_SEARCH_PAGE_SEARCH_BUTTON&amp;start=150" TargetMode="External"/><Relationship Id="rId11" Type="http://schemas.openxmlformats.org/officeDocument/2006/relationships/hyperlink" Target="https://www.linkedin.com/jobs/search/?currentJobId=4261053550&amp;geoId=103644278&amp;keywords=security%20analyst&amp;origin=JOB_SEARCH_PAGE_SEARCH_BUTTON&amp;start=25" TargetMode="External"/><Relationship Id="rId24" Type="http://schemas.openxmlformats.org/officeDocument/2006/relationships/hyperlink" Target="https://www.linkedin.com/jobs/search/?currentJobId=4260887699&amp;geoId=103644278&amp;keywords=security%20analyst&amp;origin=JOB_SEARCH_PAGE_SEARCH_BUTTON&amp;start=125" TargetMode="External"/><Relationship Id="rId32" Type="http://schemas.openxmlformats.org/officeDocument/2006/relationships/hyperlink" Target="https://www.linkedin.com/jobs/search/?currentJobId=4264754070&amp;geoId=103644278&amp;keywords=security%20analyst&amp;origin=JOB_SEARCH_PAGE_SEARCH_BUTTON&amp;start=175" TargetMode="External"/><Relationship Id="rId37" Type="http://schemas.openxmlformats.org/officeDocument/2006/relationships/hyperlink" Target="https://www.linkedin.com/jobs/search/?currentJobId=4215256315&amp;geoId=103644278&amp;keywords=security%20analyst&amp;origin=JOB_SEARCH_PAGE_SEARCH_BUTTON&amp;start=275" TargetMode="External"/><Relationship Id="rId40" Type="http://schemas.openxmlformats.org/officeDocument/2006/relationships/hyperlink" Target="https://www.linkedin.com/jobs/search/?currentJobId=4231575999&amp;geoId=103644278&amp;keywords=security%20analyst&amp;origin=JOB_SEARCH_PAGE_SEARCH_BUTTON&amp;start=325" TargetMode="External"/><Relationship Id="rId45" Type="http://schemas.openxmlformats.org/officeDocument/2006/relationships/hyperlink" Target="https://www.linkedin.com/jobs/search/?currentJobId=4231607778&amp;geoId=103644278&amp;keywords=security%20analyst&amp;origin=JOB_SEARCH_PAGE_SEARCH_BUTTON&amp;start=350" TargetMode="External"/><Relationship Id="rId5" Type="http://schemas.openxmlformats.org/officeDocument/2006/relationships/hyperlink" Target="https://www.linkedin.com/jobs/search/?currentJobId=4236239097&amp;geoId=103644278&amp;keywords=security%20analyst&amp;origin=JOB_SEARCH_PAGE_SEARCH_BUTTON" TargetMode="External"/><Relationship Id="rId15" Type="http://schemas.openxmlformats.org/officeDocument/2006/relationships/hyperlink" Target="https://www.linkedin.com/jobs/search/?currentJobId=4238052165&amp;geoId=103644278&amp;keywords=security%20analyst&amp;origin=JOB_SEARCH_PAGE_SEARCH_BUTTON&amp;start=50" TargetMode="External"/><Relationship Id="rId23" Type="http://schemas.openxmlformats.org/officeDocument/2006/relationships/hyperlink" Target="https://www.linkedin.com/jobs/search/?currentJobId=4245093294&amp;geoId=103644278&amp;keywords=security%20analyst&amp;origin=JOB_SEARCH_PAGE_SEARCH_BUTTON&amp;start=125" TargetMode="External"/><Relationship Id="rId28" Type="http://schemas.openxmlformats.org/officeDocument/2006/relationships/hyperlink" Target="https://www.linkedin.com/jobs/search/?currentJobId=4255254339&amp;geoId=103644278&amp;keywords=security%20analyst&amp;origin=JOB_SEARCH_PAGE_SEARCH_BUTTON&amp;start=150" TargetMode="External"/><Relationship Id="rId36" Type="http://schemas.openxmlformats.org/officeDocument/2006/relationships/hyperlink" Target="https://www.linkedin.com/jobs/search/?currentJobId=4257012173&amp;geoId=103644278&amp;keywords=security%20analyst&amp;origin=JOB_SEARCH_PAGE_SEARCH_BUTTON&amp;start=250" TargetMode="External"/><Relationship Id="rId49" Type="http://schemas.openxmlformats.org/officeDocument/2006/relationships/hyperlink" Target="https://www.linkedin.com/jobs/search/?currentJobId=4247564052&amp;geoId=103644278&amp;keywords=security%20analyst&amp;origin=JOB_SEARCH_PAGE_SEARCH_BUTTON&amp;start=350" TargetMode="External"/><Relationship Id="rId10" Type="http://schemas.openxmlformats.org/officeDocument/2006/relationships/hyperlink" Target="https://www.linkedin.com/jobs/search/?currentJobId=4261609483&amp;geoId=103644278&amp;keywords=security%20analyst&amp;origin=JOB_SEARCH_PAGE_SEARCH_BUTTON&amp;start=25" TargetMode="External"/><Relationship Id="rId19" Type="http://schemas.openxmlformats.org/officeDocument/2006/relationships/hyperlink" Target="https://www.linkedin.com/jobs/search/?currentJobId=4254893347&amp;geoId=103644278&amp;keywords=security%20analyst&amp;origin=JOB_SEARCH_PAGE_SEARCH_BUTTON&amp;start=100" TargetMode="External"/><Relationship Id="rId31" Type="http://schemas.openxmlformats.org/officeDocument/2006/relationships/hyperlink" Target="https://www.linkedin.com/jobs/search/?currentJobId=4188514213&amp;geoId=103644278&amp;keywords=security%20analyst&amp;origin=JOB_SEARCH_PAGE_SEARCH_BUTTON&amp;start=175" TargetMode="External"/><Relationship Id="rId44" Type="http://schemas.openxmlformats.org/officeDocument/2006/relationships/hyperlink" Target="https://www.linkedin.com/jobs/search/?currentJobId=4024908017&amp;geoId=103644278&amp;keywords=security%20analyst&amp;origin=JOB_SEARCH_PAGE_SEARCH_BUTTON&amp;start=350" TargetMode="External"/><Relationship Id="rId4" Type="http://schemas.openxmlformats.org/officeDocument/2006/relationships/hyperlink" Target="https://www.linkedin.com/jobs/search/?currentJobId=4223232043&amp;geoId=103644278&amp;keywords=security%20analyst&amp;origin=JOB_SEARCH_PAGE_SEARCH_BUTTON" TargetMode="External"/><Relationship Id="rId9" Type="http://schemas.openxmlformats.org/officeDocument/2006/relationships/hyperlink" Target="https://www.linkedin.com/jobs/search/?currentJobId=4145978234&amp;geoId=103644278&amp;keywords=security%20analyst&amp;origin=JOB_SEARCH_PAGE_SEARCH_BUTTON" TargetMode="External"/><Relationship Id="rId14" Type="http://schemas.openxmlformats.org/officeDocument/2006/relationships/hyperlink" Target="https://www.linkedin.com/jobs/search/?currentJobId=4263357431&amp;geoId=103644278&amp;keywords=security%20analyst&amp;origin=JOB_SEARCH_PAGE_SEARCH_BUTTON&amp;start=50" TargetMode="External"/><Relationship Id="rId22" Type="http://schemas.openxmlformats.org/officeDocument/2006/relationships/hyperlink" Target="https://www.linkedin.com/jobs/search/?currentJobId=4253620433&amp;geoId=103644278&amp;keywords=security%20analyst&amp;origin=JOB_SEARCH_PAGE_SEARCH_BUTTON&amp;start=125" TargetMode="External"/><Relationship Id="rId27" Type="http://schemas.openxmlformats.org/officeDocument/2006/relationships/hyperlink" Target="https://www.linkedin.com/jobs/search/?currentJobId=4258153434&amp;geoId=103644278&amp;keywords=security%20analyst&amp;origin=JOB_SEARCH_PAGE_SEARCH_BUTTON&amp;start=150" TargetMode="External"/><Relationship Id="rId30" Type="http://schemas.openxmlformats.org/officeDocument/2006/relationships/hyperlink" Target="https://www.linkedin.com/jobs/search/?currentJobId=4262514622&amp;geoId=103644278&amp;keywords=security%20analyst&amp;origin=JOB_SEARCH_PAGE_SEARCH_BUTTON&amp;start=150" TargetMode="External"/><Relationship Id="rId35" Type="http://schemas.openxmlformats.org/officeDocument/2006/relationships/hyperlink" Target="https://www.linkedin.com/jobs/search/?currentJobId=4266353289&amp;geoId=103644278&amp;keywords=security%20analyst&amp;origin=JOB_SEARCH_PAGE_SEARCH_BUTTON&amp;start=250" TargetMode="External"/><Relationship Id="rId43" Type="http://schemas.openxmlformats.org/officeDocument/2006/relationships/hyperlink" Target="https://www.linkedin.com/jobs/search/?currentJobId=4233102005&amp;geoId=103644278&amp;keywords=security%20analyst&amp;origin=JOB_SEARCH_PAGE_SEARCH_BUTTON&amp;start=350" TargetMode="External"/><Relationship Id="rId48" Type="http://schemas.openxmlformats.org/officeDocument/2006/relationships/hyperlink" Target="https://www.linkedin.com/jobs/search/?currentJobId=4209357985&amp;geoId=103644278&amp;keywords=security%20analyst&amp;origin=JOB_SEARCH_PAGE_SEARCH_BUTTON&amp;start=350" TargetMode="External"/><Relationship Id="rId8" Type="http://schemas.openxmlformats.org/officeDocument/2006/relationships/hyperlink" Target="https://www.linkedin.com/jobs/search/?currentJobId=4262160685&amp;geoId=103644278&amp;keywords=security%20analyst&amp;origin=JOB_SEARCH_PAGE_SEARCH_BUTTON" TargetMode="External"/><Relationship Id="rId3" Type="http://schemas.openxmlformats.org/officeDocument/2006/relationships/hyperlink" Target="https://www.linkedin.com/jobs/search/?currentJobId=4261075193&amp;geoId=103644278&amp;keywords=security%20analyst&amp;origin=JOB_SEARCH_PAGE_SEARCH_BUTTON" TargetMode="External"/><Relationship Id="rId12" Type="http://schemas.openxmlformats.org/officeDocument/2006/relationships/hyperlink" Target="https://www.linkedin.com/jobs/search/?currentJobId=4264297172&amp;geoId=103644278&amp;keywords=security%20analyst&amp;origin=JOB_SEARCH_PAGE_SEARCH_BUTTON&amp;start=25" TargetMode="External"/><Relationship Id="rId17" Type="http://schemas.openxmlformats.org/officeDocument/2006/relationships/hyperlink" Target="https://www.linkedin.com/jobs/search/?currentJobId=4170663765&amp;geoId=103644278&amp;keywords=security%20analyst&amp;origin=JOB_SEARCH_PAGE_SEARCH_BUTTON&amp;start=75" TargetMode="External"/><Relationship Id="rId25" Type="http://schemas.openxmlformats.org/officeDocument/2006/relationships/hyperlink" Target="https://www.linkedin.com/jobs/search/?currentJobId=4263110588&amp;geoId=103644278&amp;keywords=security%20analyst&amp;origin=JOB_SEARCH_PAGE_SEARCH_BUTTON&amp;start=125" TargetMode="External"/><Relationship Id="rId33" Type="http://schemas.openxmlformats.org/officeDocument/2006/relationships/hyperlink" Target="https://www.linkedin.com/jobs/search/?currentJobId=4265205147&amp;geoId=103644278&amp;keywords=security%20analyst&amp;origin=JOB_SEARCH_PAGE_SEARCH_BUTTON&amp;start=175" TargetMode="External"/><Relationship Id="rId38" Type="http://schemas.openxmlformats.org/officeDocument/2006/relationships/hyperlink" Target="https://www.linkedin.com/jobs/search/?currentJobId=4267328856&amp;geoId=103644278&amp;keywords=security%20analyst&amp;origin=JOB_SEARCH_PAGE_SEARCH_BUTTON&amp;start=300" TargetMode="External"/><Relationship Id="rId46" Type="http://schemas.openxmlformats.org/officeDocument/2006/relationships/hyperlink" Target="https://www.linkedin.com/jobs/search/?currentJobId=4255454371&amp;geoId=103644278&amp;keywords=security%20analyst&amp;origin=JOB_SEARCH_PAGE_SEARCH_BUTTON&amp;start=350" TargetMode="External"/><Relationship Id="rId20" Type="http://schemas.openxmlformats.org/officeDocument/2006/relationships/hyperlink" Target="https://www.linkedin.com/jobs/search/?currentJobId=4249492248&amp;geoId=103644278&amp;keywords=security%20analyst&amp;origin=JOB_SEARCH_PAGE_SEARCH_BUTTON&amp;start=100" TargetMode="External"/><Relationship Id="rId41" Type="http://schemas.openxmlformats.org/officeDocument/2006/relationships/hyperlink" Target="https://www.linkedin.com/jobs/search/?currentJobId=4263745683&amp;geoId=103644278&amp;keywords=security%20analyst&amp;origin=JOB_SEARCH_PAGE_SEARCH_BUTTON&amp;start=325" TargetMode="External"/><Relationship Id="rId1" Type="http://schemas.openxmlformats.org/officeDocument/2006/relationships/hyperlink" Target="https://www.linkedin.com/jobs/search/?currentJobId=4262372087&amp;geoId=103644278&amp;keywords=security%20analyst&amp;origin=JOB_SEARCH_PAGE_SEARCH_BUTTON&amp;refresh=true" TargetMode="External"/><Relationship Id="rId6" Type="http://schemas.openxmlformats.org/officeDocument/2006/relationships/hyperlink" Target="https://www.linkedin.com/jobs/search/?currentJobId=4256218346&amp;geoId=103644278&amp;keywords=security%20analyst&amp;origin=JOB_SEARCH_PAGE_SEARCH_BUTT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cybersecurityguide.org/careers/" TargetMode="External"/><Relationship Id="rId3" Type="http://schemas.openxmlformats.org/officeDocument/2006/relationships/hyperlink" Target="https://niccs.cisa.gov/workforce-development/cyber-career-pathways" TargetMode="External"/><Relationship Id="rId7" Type="http://schemas.openxmlformats.org/officeDocument/2006/relationships/hyperlink" Target="https://www.cyberseek.org/pathway.html" TargetMode="External"/><Relationship Id="rId12" Type="http://schemas.openxmlformats.org/officeDocument/2006/relationships/hyperlink" Target="https://www.cybermentordojo.com/" TargetMode="External"/><Relationship Id="rId2" Type="http://schemas.openxmlformats.org/officeDocument/2006/relationships/hyperlink" Target="https://www.learningundefeated.org/wp-content/uploads/2018/09/COMPTIA-Roadmap.pdf" TargetMode="External"/><Relationship Id="rId1" Type="http://schemas.openxmlformats.org/officeDocument/2006/relationships/hyperlink" Target="https://www.github.com/bvoris/TrainingResources" TargetMode="External"/><Relationship Id="rId6" Type="http://schemas.openxmlformats.org/officeDocument/2006/relationships/hyperlink" Target="https://docs.microsoft.com/en-us/learn/certifications/browse/" TargetMode="External"/><Relationship Id="rId11" Type="http://schemas.openxmlformats.org/officeDocument/2006/relationships/hyperlink" Target="https://www.cool.osd.mil/usn/ia_documents/DoD_8570.01M.pdf" TargetMode="External"/><Relationship Id="rId5" Type="http://schemas.openxmlformats.org/officeDocument/2006/relationships/hyperlink" Target="https://pauljerimy.com/security-certification-roadmap/" TargetMode="External"/><Relationship Id="rId10" Type="http://schemas.openxmlformats.org/officeDocument/2006/relationships/hyperlink" Target="https://www.nist.gov/itl/applied-cybersecurity/nice" TargetMode="External"/><Relationship Id="rId4" Type="http://schemas.openxmlformats.org/officeDocument/2006/relationships/hyperlink" Target="https://niccs.cisa.gov/workforce-development" TargetMode="External"/><Relationship Id="rId9" Type="http://schemas.openxmlformats.org/officeDocument/2006/relationships/hyperlink" Target="https://www.microsoft.com/en-us/trainingd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649E-0BEE-442F-9E12-CC5EDAA3D6A7}">
  <dimension ref="A1:B20"/>
  <sheetViews>
    <sheetView tabSelected="1" workbookViewId="0">
      <selection activeCell="K12" sqref="K12"/>
    </sheetView>
  </sheetViews>
  <sheetFormatPr defaultRowHeight="14.5" x14ac:dyDescent="0.35"/>
  <cols>
    <col min="1" max="1" width="43.54296875" bestFit="1" customWidth="1"/>
    <col min="2" max="2" width="9.453125" bestFit="1" customWidth="1"/>
  </cols>
  <sheetData>
    <row r="1" spans="1:2" x14ac:dyDescent="0.35">
      <c r="A1" s="6" t="s">
        <v>552</v>
      </c>
      <c r="B1" t="s">
        <v>549</v>
      </c>
    </row>
    <row r="2" spans="1:2" x14ac:dyDescent="0.35">
      <c r="A2" s="6" t="s">
        <v>550</v>
      </c>
      <c r="B2" t="s">
        <v>551</v>
      </c>
    </row>
    <row r="3" spans="1:2" x14ac:dyDescent="0.35">
      <c r="A3" s="6" t="s">
        <v>553</v>
      </c>
      <c r="B3" s="16">
        <v>1</v>
      </c>
    </row>
    <row r="4" spans="1:2" x14ac:dyDescent="0.35">
      <c r="A4" s="6" t="s">
        <v>554</v>
      </c>
      <c r="B4" s="13">
        <v>45854</v>
      </c>
    </row>
    <row r="5" spans="1:2" x14ac:dyDescent="0.35">
      <c r="A5" s="6" t="s">
        <v>572</v>
      </c>
      <c r="B5" t="s">
        <v>573</v>
      </c>
    </row>
    <row r="6" spans="1:2" x14ac:dyDescent="0.35">
      <c r="B6" t="s">
        <v>2</v>
      </c>
    </row>
    <row r="7" spans="1:2" x14ac:dyDescent="0.35">
      <c r="B7" t="s">
        <v>41</v>
      </c>
    </row>
    <row r="8" spans="1:2" x14ac:dyDescent="0.35">
      <c r="B8" t="s">
        <v>574</v>
      </c>
    </row>
    <row r="9" spans="1:2" x14ac:dyDescent="0.35">
      <c r="B9" t="s">
        <v>23</v>
      </c>
    </row>
    <row r="11" spans="1:2" x14ac:dyDescent="0.35">
      <c r="B11" t="s">
        <v>575</v>
      </c>
    </row>
    <row r="13" spans="1:2" x14ac:dyDescent="0.35">
      <c r="A13" s="6" t="s">
        <v>576</v>
      </c>
      <c r="B13" s="15" t="s">
        <v>238</v>
      </c>
    </row>
    <row r="14" spans="1:2" x14ac:dyDescent="0.35">
      <c r="A14" s="6"/>
      <c r="B14" s="15" t="s">
        <v>237</v>
      </c>
    </row>
    <row r="15" spans="1:2" x14ac:dyDescent="0.35">
      <c r="B15" s="15" t="s">
        <v>577</v>
      </c>
    </row>
    <row r="16" spans="1:2" x14ac:dyDescent="0.35">
      <c r="B16" s="15" t="s">
        <v>239</v>
      </c>
    </row>
    <row r="17" spans="1:1" x14ac:dyDescent="0.35">
      <c r="A17" s="6"/>
    </row>
    <row r="20" spans="1:1" x14ac:dyDescent="0.35">
      <c r="A20" s="6"/>
    </row>
  </sheetData>
  <hyperlinks>
    <hyperlink ref="B13" r:id="rId1" xr:uid="{F37E5E40-5605-4597-A874-DB90EC253936}"/>
    <hyperlink ref="B14" r:id="rId2" xr:uid="{4A9F3F6D-5352-4C74-8D7F-9CC68FCECBBD}"/>
    <hyperlink ref="B15" r:id="rId3" xr:uid="{E6DA806C-D433-4BFE-9808-A8CB8EF79107}"/>
    <hyperlink ref="B16" r:id="rId4" xr:uid="{3BCFBE37-549A-45B2-97CC-65AFE9824CD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0A09-A0C3-48D4-9FE6-689D22E17160}">
  <dimension ref="A1:C13"/>
  <sheetViews>
    <sheetView workbookViewId="0">
      <selection activeCell="J44" sqref="J44"/>
    </sheetView>
  </sheetViews>
  <sheetFormatPr defaultRowHeight="14.5" x14ac:dyDescent="0.35"/>
  <sheetData>
    <row r="1" spans="1:3" x14ac:dyDescent="0.35">
      <c r="A1" t="s">
        <v>380</v>
      </c>
    </row>
    <row r="6" spans="1:3" x14ac:dyDescent="0.35">
      <c r="B6" t="s">
        <v>405</v>
      </c>
    </row>
    <row r="7" spans="1:3" x14ac:dyDescent="0.35">
      <c r="C7" t="s">
        <v>406</v>
      </c>
    </row>
    <row r="8" spans="1:3" x14ac:dyDescent="0.35">
      <c r="B8" t="s">
        <v>422</v>
      </c>
    </row>
    <row r="9" spans="1:3" x14ac:dyDescent="0.35">
      <c r="B9" t="s">
        <v>423</v>
      </c>
    </row>
    <row r="10" spans="1:3" x14ac:dyDescent="0.35">
      <c r="B10" t="s">
        <v>424</v>
      </c>
    </row>
    <row r="11" spans="1:3" x14ac:dyDescent="0.35">
      <c r="B11" t="s">
        <v>546</v>
      </c>
    </row>
    <row r="12" spans="1:3" x14ac:dyDescent="0.35">
      <c r="B12" t="s">
        <v>547</v>
      </c>
    </row>
    <row r="13" spans="1:3" x14ac:dyDescent="0.35">
      <c r="B13" t="s">
        <v>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4FB4-1894-4C77-927E-7CE805888C03}">
  <dimension ref="A1:R51"/>
  <sheetViews>
    <sheetView workbookViewId="0">
      <pane ySplit="1" topLeftCell="A2" activePane="bottomLeft" state="frozen"/>
      <selection pane="bottomLeft" activeCell="A2" sqref="A2:XFD2"/>
    </sheetView>
  </sheetViews>
  <sheetFormatPr defaultRowHeight="14.5" x14ac:dyDescent="0.35"/>
  <cols>
    <col min="2" max="2" width="43.26953125" bestFit="1" customWidth="1"/>
    <col min="3" max="3" width="30.54296875" bestFit="1" customWidth="1"/>
    <col min="4" max="4" width="16.453125" bestFit="1" customWidth="1"/>
    <col min="5" max="5" width="13.54296875" bestFit="1" customWidth="1"/>
    <col min="6" max="6" width="13.6328125" bestFit="1" customWidth="1"/>
    <col min="7" max="8" width="8.81640625" bestFit="1" customWidth="1"/>
    <col min="9" max="9" width="15.36328125" bestFit="1" customWidth="1"/>
    <col min="10" max="10" width="16.36328125" bestFit="1" customWidth="1"/>
    <col min="11" max="11" width="18.453125" bestFit="1" customWidth="1"/>
    <col min="12" max="14" width="14.36328125" customWidth="1"/>
    <col min="15" max="15" width="17.7265625" bestFit="1" customWidth="1"/>
    <col min="16" max="16" width="20.453125" bestFit="1" customWidth="1"/>
    <col min="17" max="17" width="10.08984375" bestFit="1" customWidth="1"/>
    <col min="18" max="18" width="8.81640625" bestFit="1" customWidth="1"/>
  </cols>
  <sheetData>
    <row r="1" spans="1:18" s="6" customFormat="1" x14ac:dyDescent="0.35">
      <c r="A1" s="1" t="s">
        <v>5</v>
      </c>
      <c r="B1" s="1" t="s">
        <v>1</v>
      </c>
      <c r="C1" s="1" t="s">
        <v>11</v>
      </c>
      <c r="D1" s="1" t="s">
        <v>366</v>
      </c>
      <c r="E1" s="1" t="s">
        <v>0</v>
      </c>
      <c r="F1" s="1" t="s">
        <v>39</v>
      </c>
      <c r="G1" s="1" t="s">
        <v>38</v>
      </c>
      <c r="H1" s="1" t="s">
        <v>37</v>
      </c>
      <c r="I1" s="1" t="s">
        <v>26</v>
      </c>
      <c r="J1" s="1" t="s">
        <v>29</v>
      </c>
      <c r="K1" s="1" t="s">
        <v>7</v>
      </c>
      <c r="L1" s="1" t="s">
        <v>58</v>
      </c>
      <c r="M1" s="1" t="s">
        <v>64</v>
      </c>
      <c r="N1" s="1" t="s">
        <v>204</v>
      </c>
      <c r="O1" s="1" t="s">
        <v>80</v>
      </c>
      <c r="P1" s="1" t="s">
        <v>82</v>
      </c>
      <c r="Q1" s="1" t="s">
        <v>84</v>
      </c>
      <c r="R1" s="1" t="s">
        <v>8</v>
      </c>
    </row>
    <row r="2" spans="1:18" x14ac:dyDescent="0.35">
      <c r="A2" s="8">
        <v>1</v>
      </c>
      <c r="B2" s="8" t="s">
        <v>59</v>
      </c>
      <c r="C2" s="8" t="s">
        <v>95</v>
      </c>
      <c r="D2" s="8" t="s">
        <v>60</v>
      </c>
      <c r="E2" s="8" t="s">
        <v>33</v>
      </c>
      <c r="F2" s="8" t="s">
        <v>33</v>
      </c>
      <c r="G2" s="8" t="s">
        <v>33</v>
      </c>
      <c r="H2" s="8" t="s">
        <v>33</v>
      </c>
      <c r="I2" s="8" t="s">
        <v>27</v>
      </c>
      <c r="J2" s="8" t="s">
        <v>61</v>
      </c>
      <c r="K2" s="8" t="s">
        <v>62</v>
      </c>
      <c r="L2" s="9" t="s">
        <v>63</v>
      </c>
      <c r="M2" s="8" t="s">
        <v>74</v>
      </c>
      <c r="N2" s="8" t="s">
        <v>33</v>
      </c>
      <c r="O2" s="8" t="s">
        <v>70</v>
      </c>
      <c r="P2" s="8" t="s">
        <v>70</v>
      </c>
      <c r="Q2" s="8" t="s">
        <v>85</v>
      </c>
      <c r="R2" s="8" t="s">
        <v>9</v>
      </c>
    </row>
    <row r="3" spans="1:18" x14ac:dyDescent="0.35">
      <c r="A3" s="2">
        <v>2</v>
      </c>
      <c r="B3" s="2" t="s">
        <v>3</v>
      </c>
      <c r="C3" s="2" t="s">
        <v>65</v>
      </c>
      <c r="D3" s="2" t="s">
        <v>105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27</v>
      </c>
      <c r="J3" s="2" t="s">
        <v>61</v>
      </c>
      <c r="K3" s="2" t="s">
        <v>66</v>
      </c>
      <c r="L3" s="4" t="s">
        <v>67</v>
      </c>
      <c r="M3" s="2">
        <v>85</v>
      </c>
      <c r="N3" s="2" t="s">
        <v>33</v>
      </c>
      <c r="O3" s="2" t="s">
        <v>81</v>
      </c>
      <c r="P3" s="2" t="s">
        <v>70</v>
      </c>
      <c r="Q3" s="2" t="s">
        <v>85</v>
      </c>
      <c r="R3" s="2" t="s">
        <v>9</v>
      </c>
    </row>
    <row r="4" spans="1:18" x14ac:dyDescent="0.35">
      <c r="A4" s="8">
        <v>3</v>
      </c>
      <c r="B4" s="8" t="s">
        <v>68</v>
      </c>
      <c r="C4" s="8" t="s">
        <v>69</v>
      </c>
      <c r="D4" s="8" t="s">
        <v>105</v>
      </c>
      <c r="E4" s="8" t="s">
        <v>71</v>
      </c>
      <c r="F4" s="8" t="s">
        <v>33</v>
      </c>
      <c r="G4" s="8">
        <v>95000</v>
      </c>
      <c r="H4" s="8">
        <v>165000</v>
      </c>
      <c r="I4" s="8" t="s">
        <v>27</v>
      </c>
      <c r="J4" s="8" t="s">
        <v>61</v>
      </c>
      <c r="K4" s="8" t="s">
        <v>72</v>
      </c>
      <c r="L4" s="9" t="s">
        <v>73</v>
      </c>
      <c r="M4" s="8" t="s">
        <v>74</v>
      </c>
      <c r="N4" s="8" t="s">
        <v>205</v>
      </c>
      <c r="O4" s="8" t="s">
        <v>81</v>
      </c>
      <c r="P4" s="8" t="s">
        <v>70</v>
      </c>
      <c r="Q4" s="8" t="s">
        <v>85</v>
      </c>
      <c r="R4" s="8" t="s">
        <v>9</v>
      </c>
    </row>
    <row r="5" spans="1:18" x14ac:dyDescent="0.35">
      <c r="A5" s="2">
        <v>4</v>
      </c>
      <c r="B5" s="2" t="s">
        <v>3</v>
      </c>
      <c r="C5" s="2" t="s">
        <v>77</v>
      </c>
      <c r="D5" s="2" t="s">
        <v>105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27</v>
      </c>
      <c r="J5" s="2" t="s">
        <v>61</v>
      </c>
      <c r="K5" s="2" t="s">
        <v>79</v>
      </c>
      <c r="L5" s="4" t="s">
        <v>78</v>
      </c>
      <c r="M5" s="2" t="s">
        <v>74</v>
      </c>
      <c r="N5" s="2" t="s">
        <v>33</v>
      </c>
      <c r="O5" s="5">
        <v>0.5</v>
      </c>
      <c r="P5" s="5" t="s">
        <v>83</v>
      </c>
      <c r="Q5" s="2" t="s">
        <v>85</v>
      </c>
      <c r="R5" s="2" t="s">
        <v>9</v>
      </c>
    </row>
    <row r="6" spans="1:18" x14ac:dyDescent="0.35">
      <c r="A6" s="8">
        <v>5</v>
      </c>
      <c r="B6" s="8" t="s">
        <v>68</v>
      </c>
      <c r="C6" s="8" t="s">
        <v>88</v>
      </c>
      <c r="D6" s="8" t="s">
        <v>105</v>
      </c>
      <c r="E6" s="8" t="s">
        <v>90</v>
      </c>
      <c r="F6" s="8" t="s">
        <v>33</v>
      </c>
      <c r="G6" s="8">
        <v>90000</v>
      </c>
      <c r="H6" s="8">
        <v>105000</v>
      </c>
      <c r="I6" s="8" t="s">
        <v>27</v>
      </c>
      <c r="J6" s="8" t="s">
        <v>61</v>
      </c>
      <c r="K6" s="8" t="s">
        <v>89</v>
      </c>
      <c r="L6" s="9" t="s">
        <v>87</v>
      </c>
      <c r="M6" s="8" t="s">
        <v>74</v>
      </c>
      <c r="N6" s="8" t="s">
        <v>33</v>
      </c>
      <c r="O6" s="8" t="s">
        <v>70</v>
      </c>
      <c r="P6" s="8" t="s">
        <v>70</v>
      </c>
      <c r="Q6" s="8" t="s">
        <v>85</v>
      </c>
      <c r="R6" s="8" t="s">
        <v>9</v>
      </c>
    </row>
    <row r="7" spans="1:18" x14ac:dyDescent="0.35">
      <c r="A7" s="2">
        <v>6</v>
      </c>
      <c r="B7" s="2" t="s">
        <v>68</v>
      </c>
      <c r="C7" s="2" t="s">
        <v>96</v>
      </c>
      <c r="D7" s="2" t="s">
        <v>60</v>
      </c>
      <c r="E7" s="2" t="s">
        <v>93</v>
      </c>
      <c r="F7" s="2" t="s">
        <v>33</v>
      </c>
      <c r="G7" s="2">
        <v>50000</v>
      </c>
      <c r="H7" s="2">
        <v>65000</v>
      </c>
      <c r="I7" s="2" t="s">
        <v>27</v>
      </c>
      <c r="J7" s="2" t="s">
        <v>61</v>
      </c>
      <c r="K7" s="2" t="s">
        <v>94</v>
      </c>
      <c r="L7" s="4" t="s">
        <v>92</v>
      </c>
      <c r="M7" s="2">
        <v>55</v>
      </c>
      <c r="N7" s="2" t="s">
        <v>33</v>
      </c>
      <c r="O7" s="2" t="s">
        <v>70</v>
      </c>
      <c r="P7" s="2" t="s">
        <v>70</v>
      </c>
      <c r="Q7" s="2" t="s">
        <v>85</v>
      </c>
      <c r="R7" s="2" t="s">
        <v>9</v>
      </c>
    </row>
    <row r="8" spans="1:18" x14ac:dyDescent="0.35">
      <c r="A8" s="8">
        <v>7</v>
      </c>
      <c r="B8" s="8" t="s">
        <v>98</v>
      </c>
      <c r="C8" s="8" t="s">
        <v>99</v>
      </c>
      <c r="D8" s="8" t="s">
        <v>60</v>
      </c>
      <c r="E8" s="8" t="s">
        <v>100</v>
      </c>
      <c r="F8" s="8" t="s">
        <v>33</v>
      </c>
      <c r="G8" s="8">
        <v>86000</v>
      </c>
      <c r="H8" s="8">
        <v>113000</v>
      </c>
      <c r="I8" s="8" t="s">
        <v>27</v>
      </c>
      <c r="J8" s="8" t="s">
        <v>61</v>
      </c>
      <c r="K8" s="8" t="s">
        <v>101</v>
      </c>
      <c r="L8" s="9" t="s">
        <v>97</v>
      </c>
      <c r="M8" s="8" t="s">
        <v>74</v>
      </c>
      <c r="N8" s="8" t="s">
        <v>205</v>
      </c>
      <c r="O8" s="8">
        <v>0.2</v>
      </c>
      <c r="P8" s="8" t="s">
        <v>83</v>
      </c>
      <c r="Q8" s="8" t="s">
        <v>85</v>
      </c>
      <c r="R8" s="8" t="s">
        <v>9</v>
      </c>
    </row>
    <row r="9" spans="1:18" x14ac:dyDescent="0.35">
      <c r="A9" s="2">
        <v>8</v>
      </c>
      <c r="B9" s="2" t="s">
        <v>98</v>
      </c>
      <c r="C9" s="2" t="s">
        <v>104</v>
      </c>
      <c r="D9" s="2" t="s">
        <v>60</v>
      </c>
      <c r="E9" s="2" t="s">
        <v>106</v>
      </c>
      <c r="F9" s="2" t="s">
        <v>33</v>
      </c>
      <c r="G9" s="2">
        <v>89000</v>
      </c>
      <c r="H9" s="2">
        <v>119000</v>
      </c>
      <c r="I9" s="2" t="s">
        <v>27</v>
      </c>
      <c r="J9" s="2" t="s">
        <v>61</v>
      </c>
      <c r="K9" s="2" t="s">
        <v>107</v>
      </c>
      <c r="L9" s="4" t="s">
        <v>108</v>
      </c>
      <c r="M9" s="2" t="s">
        <v>74</v>
      </c>
      <c r="N9" s="2" t="s">
        <v>205</v>
      </c>
      <c r="O9" s="2" t="s">
        <v>70</v>
      </c>
      <c r="P9" s="2" t="s">
        <v>70</v>
      </c>
      <c r="Q9" s="2" t="s">
        <v>85</v>
      </c>
      <c r="R9" s="2" t="s">
        <v>9</v>
      </c>
    </row>
    <row r="10" spans="1:18" x14ac:dyDescent="0.35">
      <c r="A10" s="8">
        <v>9</v>
      </c>
      <c r="B10" s="8" t="s">
        <v>34</v>
      </c>
      <c r="C10" s="8" t="s">
        <v>109</v>
      </c>
      <c r="D10" s="8" t="s">
        <v>60</v>
      </c>
      <c r="E10" s="8" t="s">
        <v>110</v>
      </c>
      <c r="F10" s="8" t="s">
        <v>33</v>
      </c>
      <c r="G10" s="8">
        <v>81800</v>
      </c>
      <c r="H10" s="8">
        <v>131000</v>
      </c>
      <c r="I10" s="8" t="s">
        <v>27</v>
      </c>
      <c r="J10" s="8" t="s">
        <v>61</v>
      </c>
      <c r="K10" s="8" t="s">
        <v>111</v>
      </c>
      <c r="L10" s="9" t="s">
        <v>112</v>
      </c>
      <c r="M10" s="8" t="s">
        <v>74</v>
      </c>
      <c r="N10" s="8" t="s">
        <v>33</v>
      </c>
      <c r="O10" s="8" t="s">
        <v>70</v>
      </c>
      <c r="P10" s="8" t="s">
        <v>70</v>
      </c>
      <c r="Q10" s="8" t="s">
        <v>85</v>
      </c>
      <c r="R10" s="8" t="s">
        <v>10</v>
      </c>
    </row>
    <row r="11" spans="1:18" x14ac:dyDescent="0.35">
      <c r="A11" s="2">
        <v>10</v>
      </c>
      <c r="B11" s="2" t="s">
        <v>34</v>
      </c>
      <c r="C11" s="2" t="s">
        <v>113</v>
      </c>
      <c r="D11" s="2" t="s">
        <v>105</v>
      </c>
      <c r="E11" s="2" t="s">
        <v>33</v>
      </c>
      <c r="F11" s="2" t="s">
        <v>33</v>
      </c>
      <c r="G11" s="2" t="s">
        <v>33</v>
      </c>
      <c r="H11" s="2" t="s">
        <v>33</v>
      </c>
      <c r="I11" s="2" t="s">
        <v>27</v>
      </c>
      <c r="J11" s="2" t="s">
        <v>61</v>
      </c>
      <c r="K11" s="2" t="s">
        <v>115</v>
      </c>
      <c r="L11" s="4" t="s">
        <v>114</v>
      </c>
      <c r="M11" s="2">
        <v>9</v>
      </c>
      <c r="N11" s="2" t="s">
        <v>33</v>
      </c>
      <c r="O11" s="2" t="s">
        <v>70</v>
      </c>
      <c r="P11" s="2" t="s">
        <v>70</v>
      </c>
      <c r="Q11" s="2" t="s">
        <v>85</v>
      </c>
      <c r="R11" s="2" t="s">
        <v>9</v>
      </c>
    </row>
    <row r="12" spans="1:18" x14ac:dyDescent="0.35">
      <c r="A12" s="8">
        <v>11</v>
      </c>
      <c r="B12" s="8" t="s">
        <v>34</v>
      </c>
      <c r="C12" s="8" t="s">
        <v>119</v>
      </c>
      <c r="D12" s="8" t="s">
        <v>105</v>
      </c>
      <c r="E12" s="8" t="s">
        <v>120</v>
      </c>
      <c r="F12" s="8" t="s">
        <v>33</v>
      </c>
      <c r="G12" s="8">
        <v>100600</v>
      </c>
      <c r="H12" s="8">
        <v>215400</v>
      </c>
      <c r="I12" s="8" t="s">
        <v>27</v>
      </c>
      <c r="J12" s="8" t="s">
        <v>61</v>
      </c>
      <c r="K12" s="8" t="s">
        <v>111</v>
      </c>
      <c r="L12" s="9" t="s">
        <v>121</v>
      </c>
      <c r="M12" s="8" t="s">
        <v>74</v>
      </c>
      <c r="N12" s="8" t="s">
        <v>33</v>
      </c>
      <c r="O12" s="8" t="s">
        <v>70</v>
      </c>
      <c r="P12" s="8" t="s">
        <v>70</v>
      </c>
      <c r="Q12" s="8" t="s">
        <v>85</v>
      </c>
      <c r="R12" s="8" t="s">
        <v>10</v>
      </c>
    </row>
    <row r="13" spans="1:18" x14ac:dyDescent="0.35">
      <c r="A13" s="2">
        <v>12</v>
      </c>
      <c r="B13" s="2" t="s">
        <v>3</v>
      </c>
      <c r="C13" s="2" t="s">
        <v>124</v>
      </c>
      <c r="D13" s="2" t="s">
        <v>105</v>
      </c>
      <c r="E13" s="2" t="s">
        <v>125</v>
      </c>
      <c r="F13" s="2" t="s">
        <v>33</v>
      </c>
      <c r="G13" s="2">
        <v>85100</v>
      </c>
      <c r="H13" s="2">
        <v>118760</v>
      </c>
      <c r="I13" s="2" t="s">
        <v>27</v>
      </c>
      <c r="J13" s="2" t="s">
        <v>61</v>
      </c>
      <c r="K13" s="2" t="s">
        <v>111</v>
      </c>
      <c r="L13" s="4" t="s">
        <v>123</v>
      </c>
      <c r="M13" s="2" t="s">
        <v>74</v>
      </c>
      <c r="N13" s="2" t="s">
        <v>205</v>
      </c>
      <c r="O13" s="2" t="s">
        <v>81</v>
      </c>
      <c r="P13" s="2" t="s">
        <v>70</v>
      </c>
      <c r="Q13" s="2" t="s">
        <v>85</v>
      </c>
      <c r="R13" s="2" t="s">
        <v>10</v>
      </c>
    </row>
    <row r="14" spans="1:18" x14ac:dyDescent="0.35">
      <c r="A14" s="8">
        <v>13</v>
      </c>
      <c r="B14" s="8" t="s">
        <v>131</v>
      </c>
      <c r="C14" s="8" t="s">
        <v>132</v>
      </c>
      <c r="D14" s="8" t="s">
        <v>60</v>
      </c>
      <c r="E14" s="8" t="s">
        <v>133</v>
      </c>
      <c r="F14" s="8" t="s">
        <v>33</v>
      </c>
      <c r="G14" s="8">
        <v>88000</v>
      </c>
      <c r="H14" s="8">
        <v>125000</v>
      </c>
      <c r="I14" s="8" t="s">
        <v>27</v>
      </c>
      <c r="J14" s="8" t="s">
        <v>61</v>
      </c>
      <c r="K14" s="8" t="s">
        <v>134</v>
      </c>
      <c r="L14" s="9" t="s">
        <v>128</v>
      </c>
      <c r="M14" s="8" t="s">
        <v>74</v>
      </c>
      <c r="N14" s="8" t="s">
        <v>205</v>
      </c>
      <c r="O14" s="8" t="s">
        <v>70</v>
      </c>
      <c r="P14" s="8" t="s">
        <v>70</v>
      </c>
      <c r="Q14" s="8" t="s">
        <v>85</v>
      </c>
      <c r="R14" s="8" t="s">
        <v>9</v>
      </c>
    </row>
    <row r="15" spans="1:18" x14ac:dyDescent="0.35">
      <c r="A15" s="2">
        <v>14</v>
      </c>
      <c r="B15" s="2" t="s">
        <v>34</v>
      </c>
      <c r="C15" s="2" t="s">
        <v>144</v>
      </c>
      <c r="D15" s="2" t="s">
        <v>60</v>
      </c>
      <c r="E15" s="2" t="s">
        <v>33</v>
      </c>
      <c r="F15" s="2" t="s">
        <v>33</v>
      </c>
      <c r="G15" s="2" t="s">
        <v>33</v>
      </c>
      <c r="H15" s="2" t="s">
        <v>33</v>
      </c>
      <c r="I15" s="2" t="s">
        <v>27</v>
      </c>
      <c r="J15" s="2" t="s">
        <v>61</v>
      </c>
      <c r="K15" s="2" t="s">
        <v>143</v>
      </c>
      <c r="L15" s="4" t="s">
        <v>142</v>
      </c>
      <c r="M15" s="2">
        <v>50</v>
      </c>
      <c r="N15" s="2" t="s">
        <v>205</v>
      </c>
      <c r="O15" s="2" t="s">
        <v>70</v>
      </c>
      <c r="P15" s="2" t="s">
        <v>70</v>
      </c>
      <c r="Q15" s="2" t="s">
        <v>85</v>
      </c>
      <c r="R15" s="2" t="s">
        <v>9</v>
      </c>
    </row>
    <row r="16" spans="1:18" x14ac:dyDescent="0.35">
      <c r="A16" s="8">
        <v>15</v>
      </c>
      <c r="B16" s="8" t="s">
        <v>150</v>
      </c>
      <c r="C16" s="8" t="s">
        <v>149</v>
      </c>
      <c r="D16" s="8" t="s">
        <v>105</v>
      </c>
      <c r="E16" s="8" t="s">
        <v>33</v>
      </c>
      <c r="F16" s="8" t="s">
        <v>33</v>
      </c>
      <c r="G16" s="8" t="s">
        <v>33</v>
      </c>
      <c r="H16" s="8" t="s">
        <v>33</v>
      </c>
      <c r="I16" s="8" t="s">
        <v>27</v>
      </c>
      <c r="J16" s="8" t="s">
        <v>61</v>
      </c>
      <c r="K16" s="8" t="s">
        <v>148</v>
      </c>
      <c r="L16" s="9" t="s">
        <v>147</v>
      </c>
      <c r="M16" s="8" t="s">
        <v>74</v>
      </c>
      <c r="N16" s="8" t="s">
        <v>33</v>
      </c>
      <c r="O16" s="8" t="s">
        <v>70</v>
      </c>
      <c r="P16" s="8" t="s">
        <v>70</v>
      </c>
      <c r="Q16" s="8" t="s">
        <v>85</v>
      </c>
      <c r="R16" s="8" t="s">
        <v>9</v>
      </c>
    </row>
    <row r="17" spans="1:18" x14ac:dyDescent="0.35">
      <c r="A17" s="2">
        <v>16</v>
      </c>
      <c r="B17" s="2" t="s">
        <v>3</v>
      </c>
      <c r="C17" s="2" t="s">
        <v>176</v>
      </c>
      <c r="D17" s="2" t="s">
        <v>105</v>
      </c>
      <c r="E17" s="2" t="s">
        <v>33</v>
      </c>
      <c r="F17" s="2" t="s">
        <v>33</v>
      </c>
      <c r="G17" s="2" t="s">
        <v>33</v>
      </c>
      <c r="H17" s="2" t="s">
        <v>33</v>
      </c>
      <c r="I17" s="2" t="s">
        <v>27</v>
      </c>
      <c r="J17" s="2" t="s">
        <v>61</v>
      </c>
      <c r="K17" s="2" t="s">
        <v>175</v>
      </c>
      <c r="L17" s="4" t="s">
        <v>174</v>
      </c>
      <c r="M17" s="2" t="s">
        <v>74</v>
      </c>
      <c r="N17" s="2" t="s">
        <v>33</v>
      </c>
      <c r="O17" s="2" t="s">
        <v>70</v>
      </c>
      <c r="P17" s="2" t="s">
        <v>70</v>
      </c>
      <c r="Q17" s="2" t="s">
        <v>85</v>
      </c>
      <c r="R17" s="2" t="s">
        <v>9</v>
      </c>
    </row>
    <row r="18" spans="1:18" x14ac:dyDescent="0.35">
      <c r="A18" s="8">
        <v>17</v>
      </c>
      <c r="B18" s="8" t="s">
        <v>98</v>
      </c>
      <c r="C18" s="8" t="s">
        <v>196</v>
      </c>
      <c r="D18" s="8" t="s">
        <v>105</v>
      </c>
      <c r="E18" s="8" t="s">
        <v>197</v>
      </c>
      <c r="F18" s="8" t="s">
        <v>33</v>
      </c>
      <c r="G18" s="8">
        <v>87171</v>
      </c>
      <c r="H18" s="8">
        <v>101700</v>
      </c>
      <c r="I18" s="8" t="s">
        <v>27</v>
      </c>
      <c r="J18" s="8" t="s">
        <v>61</v>
      </c>
      <c r="K18" s="8" t="s">
        <v>198</v>
      </c>
      <c r="L18" s="9" t="s">
        <v>195</v>
      </c>
      <c r="M18" s="8" t="s">
        <v>74</v>
      </c>
      <c r="N18" s="8" t="s">
        <v>205</v>
      </c>
      <c r="O18" s="8" t="s">
        <v>70</v>
      </c>
      <c r="P18" s="8" t="s">
        <v>70</v>
      </c>
      <c r="Q18" s="8" t="s">
        <v>85</v>
      </c>
      <c r="R18" s="8" t="s">
        <v>9</v>
      </c>
    </row>
    <row r="19" spans="1:18" x14ac:dyDescent="0.35">
      <c r="A19" s="2">
        <v>18</v>
      </c>
      <c r="B19" s="2" t="s">
        <v>34</v>
      </c>
      <c r="C19" s="2" t="s">
        <v>207</v>
      </c>
      <c r="D19" s="2" t="s">
        <v>105</v>
      </c>
      <c r="E19" s="2" t="s">
        <v>208</v>
      </c>
      <c r="F19" s="2" t="s">
        <v>33</v>
      </c>
      <c r="G19" s="2">
        <v>89900</v>
      </c>
      <c r="H19" s="2">
        <v>123600</v>
      </c>
      <c r="I19" s="2" t="s">
        <v>27</v>
      </c>
      <c r="J19" s="2" t="s">
        <v>61</v>
      </c>
      <c r="K19" s="2" t="s">
        <v>209</v>
      </c>
      <c r="L19" s="4" t="s">
        <v>206</v>
      </c>
      <c r="M19" s="2" t="s">
        <v>74</v>
      </c>
      <c r="N19" s="2" t="s">
        <v>33</v>
      </c>
      <c r="O19" s="2" t="s">
        <v>70</v>
      </c>
      <c r="P19" s="2" t="s">
        <v>70</v>
      </c>
      <c r="Q19" s="2" t="s">
        <v>85</v>
      </c>
      <c r="R19" s="2" t="s">
        <v>9</v>
      </c>
    </row>
    <row r="20" spans="1:18" x14ac:dyDescent="0.35">
      <c r="A20" s="8">
        <v>19</v>
      </c>
      <c r="B20" s="8" t="s">
        <v>3</v>
      </c>
      <c r="C20" s="8" t="s">
        <v>213</v>
      </c>
      <c r="D20" s="8" t="s">
        <v>105</v>
      </c>
      <c r="E20" s="8" t="s">
        <v>33</v>
      </c>
      <c r="F20" s="8" t="s">
        <v>33</v>
      </c>
      <c r="G20" s="8" t="s">
        <v>33</v>
      </c>
      <c r="H20" s="8" t="s">
        <v>33</v>
      </c>
      <c r="I20" s="8" t="s">
        <v>27</v>
      </c>
      <c r="J20" s="8" t="s">
        <v>61</v>
      </c>
      <c r="K20" s="8" t="s">
        <v>15</v>
      </c>
      <c r="L20" s="9" t="s">
        <v>212</v>
      </c>
      <c r="M20" s="8" t="s">
        <v>74</v>
      </c>
      <c r="N20" s="8" t="s">
        <v>33</v>
      </c>
      <c r="O20" s="8" t="s">
        <v>70</v>
      </c>
      <c r="P20" s="8" t="s">
        <v>70</v>
      </c>
      <c r="Q20" s="8" t="s">
        <v>85</v>
      </c>
      <c r="R20" s="8" t="s">
        <v>47</v>
      </c>
    </row>
    <row r="21" spans="1:18" x14ac:dyDescent="0.35">
      <c r="A21" s="2">
        <v>20</v>
      </c>
      <c r="B21" s="2" t="s">
        <v>34</v>
      </c>
      <c r="C21" s="2" t="s">
        <v>217</v>
      </c>
      <c r="D21" s="2" t="s">
        <v>105</v>
      </c>
      <c r="E21" s="2" t="s">
        <v>218</v>
      </c>
      <c r="F21" s="2" t="s">
        <v>33</v>
      </c>
      <c r="G21" s="2">
        <v>70000</v>
      </c>
      <c r="H21" s="2">
        <v>96000</v>
      </c>
      <c r="I21" s="2" t="s">
        <v>27</v>
      </c>
      <c r="J21" s="2" t="s">
        <v>61</v>
      </c>
      <c r="K21" s="2" t="s">
        <v>72</v>
      </c>
      <c r="L21" s="4" t="s">
        <v>219</v>
      </c>
      <c r="M21" s="2" t="s">
        <v>74</v>
      </c>
      <c r="N21" s="2" t="s">
        <v>205</v>
      </c>
      <c r="O21" s="2" t="s">
        <v>70</v>
      </c>
      <c r="P21" s="2" t="s">
        <v>70</v>
      </c>
      <c r="Q21" s="2" t="s">
        <v>85</v>
      </c>
      <c r="R21" s="2" t="s">
        <v>10</v>
      </c>
    </row>
    <row r="22" spans="1:18" x14ac:dyDescent="0.35">
      <c r="A22" s="8">
        <v>21</v>
      </c>
      <c r="B22" s="8" t="s">
        <v>3</v>
      </c>
      <c r="C22" s="8" t="s">
        <v>221</v>
      </c>
      <c r="D22" s="8" t="s">
        <v>60</v>
      </c>
      <c r="E22" s="8" t="s">
        <v>33</v>
      </c>
      <c r="F22" s="8" t="s">
        <v>33</v>
      </c>
      <c r="G22" s="8" t="s">
        <v>33</v>
      </c>
      <c r="H22" s="8" t="s">
        <v>33</v>
      </c>
      <c r="I22" s="8" t="s">
        <v>28</v>
      </c>
      <c r="J22" s="8" t="s">
        <v>222</v>
      </c>
      <c r="K22" s="8" t="s">
        <v>223</v>
      </c>
      <c r="L22" s="9" t="s">
        <v>224</v>
      </c>
      <c r="M22" s="8" t="s">
        <v>74</v>
      </c>
      <c r="N22" s="8" t="s">
        <v>33</v>
      </c>
      <c r="O22" s="8" t="s">
        <v>70</v>
      </c>
      <c r="P22" s="8" t="s">
        <v>70</v>
      </c>
      <c r="Q22" s="8" t="s">
        <v>85</v>
      </c>
      <c r="R22" s="8" t="s">
        <v>9</v>
      </c>
    </row>
    <row r="23" spans="1:18" x14ac:dyDescent="0.35">
      <c r="A23" s="2">
        <v>22</v>
      </c>
      <c r="B23" s="2" t="s">
        <v>3</v>
      </c>
      <c r="C23" s="2" t="s">
        <v>229</v>
      </c>
      <c r="D23" s="2" t="s">
        <v>60</v>
      </c>
      <c r="E23" s="2" t="s">
        <v>227</v>
      </c>
      <c r="F23" s="2" t="s">
        <v>33</v>
      </c>
      <c r="G23" s="2">
        <v>80000</v>
      </c>
      <c r="H23" s="2">
        <v>100000</v>
      </c>
      <c r="I23" s="2" t="s">
        <v>27</v>
      </c>
      <c r="J23" s="2" t="s">
        <v>61</v>
      </c>
      <c r="K23" s="2" t="s">
        <v>228</v>
      </c>
      <c r="L23" s="4" t="s">
        <v>226</v>
      </c>
      <c r="M23" s="2" t="s">
        <v>74</v>
      </c>
      <c r="N23" s="2" t="s">
        <v>33</v>
      </c>
      <c r="O23" s="2" t="s">
        <v>70</v>
      </c>
      <c r="P23" s="2" t="s">
        <v>70</v>
      </c>
      <c r="Q23" s="2" t="s">
        <v>85</v>
      </c>
      <c r="R23" s="2" t="s">
        <v>9</v>
      </c>
    </row>
    <row r="24" spans="1:18" x14ac:dyDescent="0.35">
      <c r="A24" s="8">
        <v>23</v>
      </c>
      <c r="B24" s="8" t="s">
        <v>34</v>
      </c>
      <c r="C24" s="8" t="s">
        <v>240</v>
      </c>
      <c r="D24" s="8" t="s">
        <v>105</v>
      </c>
      <c r="E24" s="8" t="s">
        <v>33</v>
      </c>
      <c r="F24" s="8" t="s">
        <v>33</v>
      </c>
      <c r="G24" s="8" t="s">
        <v>33</v>
      </c>
      <c r="H24" s="8" t="s">
        <v>33</v>
      </c>
      <c r="I24" s="8" t="s">
        <v>27</v>
      </c>
      <c r="J24" s="8" t="s">
        <v>61</v>
      </c>
      <c r="K24" s="8" t="s">
        <v>241</v>
      </c>
      <c r="L24" s="9" t="s">
        <v>242</v>
      </c>
      <c r="M24" s="8" t="s">
        <v>74</v>
      </c>
      <c r="N24" s="8" t="s">
        <v>205</v>
      </c>
      <c r="O24" s="8" t="s">
        <v>205</v>
      </c>
      <c r="P24" s="8" t="s">
        <v>70</v>
      </c>
      <c r="Q24" s="8" t="s">
        <v>85</v>
      </c>
      <c r="R24" s="8" t="s">
        <v>47</v>
      </c>
    </row>
    <row r="25" spans="1:18" x14ac:dyDescent="0.35">
      <c r="A25" s="2">
        <v>24</v>
      </c>
      <c r="B25" s="2" t="s">
        <v>98</v>
      </c>
      <c r="C25" s="2" t="s">
        <v>245</v>
      </c>
      <c r="D25" s="2" t="s">
        <v>60</v>
      </c>
      <c r="E25" s="2" t="s">
        <v>33</v>
      </c>
      <c r="F25" s="2" t="s">
        <v>33</v>
      </c>
      <c r="G25" s="2" t="s">
        <v>33</v>
      </c>
      <c r="H25" s="2" t="s">
        <v>33</v>
      </c>
      <c r="I25" s="2" t="s">
        <v>27</v>
      </c>
      <c r="J25" s="2" t="s">
        <v>61</v>
      </c>
      <c r="K25" s="2" t="s">
        <v>246</v>
      </c>
      <c r="L25" s="4" t="s">
        <v>247</v>
      </c>
      <c r="M25" s="2" t="s">
        <v>74</v>
      </c>
      <c r="N25" s="2" t="s">
        <v>205</v>
      </c>
      <c r="O25" s="2" t="s">
        <v>70</v>
      </c>
      <c r="P25" s="2" t="s">
        <v>70</v>
      </c>
      <c r="Q25" s="2" t="s">
        <v>85</v>
      </c>
      <c r="R25" s="2" t="s">
        <v>47</v>
      </c>
    </row>
    <row r="26" spans="1:18" x14ac:dyDescent="0.35">
      <c r="A26" s="8">
        <v>25</v>
      </c>
      <c r="B26" s="8" t="s">
        <v>68</v>
      </c>
      <c r="C26" s="8" t="s">
        <v>251</v>
      </c>
      <c r="D26" s="8" t="s">
        <v>105</v>
      </c>
      <c r="E26" s="8" t="s">
        <v>33</v>
      </c>
      <c r="F26" s="8" t="s">
        <v>33</v>
      </c>
      <c r="G26" s="8" t="s">
        <v>33</v>
      </c>
      <c r="H26" s="8" t="s">
        <v>33</v>
      </c>
      <c r="I26" s="8" t="s">
        <v>28</v>
      </c>
      <c r="J26" s="8" t="s">
        <v>222</v>
      </c>
      <c r="K26" s="8" t="s">
        <v>252</v>
      </c>
      <c r="L26" s="9" t="s">
        <v>250</v>
      </c>
      <c r="M26" s="8">
        <v>39</v>
      </c>
      <c r="N26" s="8" t="s">
        <v>205</v>
      </c>
      <c r="O26" s="8" t="s">
        <v>70</v>
      </c>
      <c r="P26" s="8" t="s">
        <v>70</v>
      </c>
      <c r="Q26" s="8" t="s">
        <v>85</v>
      </c>
      <c r="R26" s="8" t="s">
        <v>10</v>
      </c>
    </row>
    <row r="27" spans="1:18" x14ac:dyDescent="0.35">
      <c r="A27" s="2">
        <v>26</v>
      </c>
      <c r="B27" s="2" t="s">
        <v>98</v>
      </c>
      <c r="C27" s="2" t="s">
        <v>254</v>
      </c>
      <c r="D27" s="2" t="s">
        <v>105</v>
      </c>
      <c r="E27" s="2">
        <v>110000</v>
      </c>
      <c r="F27" s="2" t="s">
        <v>33</v>
      </c>
      <c r="G27" s="2">
        <v>110000</v>
      </c>
      <c r="H27" s="2">
        <v>110000</v>
      </c>
      <c r="I27" s="2" t="s">
        <v>27</v>
      </c>
      <c r="J27" s="2" t="s">
        <v>61</v>
      </c>
      <c r="K27" s="2" t="s">
        <v>255</v>
      </c>
      <c r="L27" s="4" t="s">
        <v>253</v>
      </c>
      <c r="M27" s="2" t="s">
        <v>74</v>
      </c>
      <c r="N27" s="2" t="s">
        <v>33</v>
      </c>
      <c r="O27" s="2" t="s">
        <v>70</v>
      </c>
      <c r="P27" s="2" t="s">
        <v>70</v>
      </c>
      <c r="Q27" s="2" t="s">
        <v>85</v>
      </c>
      <c r="R27" s="2" t="s">
        <v>9</v>
      </c>
    </row>
    <row r="28" spans="1:18" x14ac:dyDescent="0.35">
      <c r="A28" s="8">
        <v>27</v>
      </c>
      <c r="B28" s="8" t="s">
        <v>131</v>
      </c>
      <c r="C28" s="8" t="s">
        <v>257</v>
      </c>
      <c r="D28" s="8" t="s">
        <v>60</v>
      </c>
      <c r="E28" s="8" t="s">
        <v>258</v>
      </c>
      <c r="F28" s="8" t="s">
        <v>33</v>
      </c>
      <c r="G28" s="8">
        <v>115000</v>
      </c>
      <c r="H28" s="8">
        <v>125000</v>
      </c>
      <c r="I28" s="8" t="s">
        <v>27</v>
      </c>
      <c r="J28" s="8" t="s">
        <v>61</v>
      </c>
      <c r="K28" s="8" t="s">
        <v>259</v>
      </c>
      <c r="L28" s="9" t="s">
        <v>256</v>
      </c>
      <c r="M28" s="8" t="s">
        <v>74</v>
      </c>
      <c r="N28" s="8" t="s">
        <v>33</v>
      </c>
      <c r="O28" s="8" t="s">
        <v>70</v>
      </c>
      <c r="P28" s="8" t="s">
        <v>205</v>
      </c>
      <c r="Q28" s="8" t="s">
        <v>85</v>
      </c>
      <c r="R28" s="8" t="s">
        <v>9</v>
      </c>
    </row>
    <row r="29" spans="1:18" x14ac:dyDescent="0.35">
      <c r="A29" s="2">
        <v>28</v>
      </c>
      <c r="B29" s="2" t="s">
        <v>68</v>
      </c>
      <c r="C29" s="2" t="s">
        <v>263</v>
      </c>
      <c r="D29" s="2" t="s">
        <v>60</v>
      </c>
      <c r="E29" s="2" t="s">
        <v>264</v>
      </c>
      <c r="F29" s="2" t="s">
        <v>33</v>
      </c>
      <c r="G29" s="2">
        <v>70000</v>
      </c>
      <c r="H29" s="2">
        <v>85000</v>
      </c>
      <c r="I29" s="2" t="s">
        <v>27</v>
      </c>
      <c r="J29" s="2" t="s">
        <v>61</v>
      </c>
      <c r="K29" s="2" t="s">
        <v>265</v>
      </c>
      <c r="L29" s="4" t="s">
        <v>262</v>
      </c>
      <c r="M29" s="2" t="s">
        <v>266</v>
      </c>
      <c r="N29" s="2" t="s">
        <v>33</v>
      </c>
      <c r="O29" s="2" t="s">
        <v>267</v>
      </c>
      <c r="P29" s="2" t="s">
        <v>70</v>
      </c>
      <c r="Q29" s="2" t="s">
        <v>85</v>
      </c>
      <c r="R29" s="2" t="s">
        <v>47</v>
      </c>
    </row>
    <row r="30" spans="1:18" x14ac:dyDescent="0.35">
      <c r="A30" s="8">
        <v>29</v>
      </c>
      <c r="B30" s="8" t="s">
        <v>98</v>
      </c>
      <c r="C30" s="8" t="s">
        <v>271</v>
      </c>
      <c r="D30" s="8" t="s">
        <v>105</v>
      </c>
      <c r="E30" s="8" t="s">
        <v>272</v>
      </c>
      <c r="F30" s="8" t="s">
        <v>33</v>
      </c>
      <c r="G30" s="8">
        <v>85000</v>
      </c>
      <c r="H30" s="8">
        <v>110000</v>
      </c>
      <c r="I30" s="8" t="s">
        <v>27</v>
      </c>
      <c r="J30" s="8" t="s">
        <v>61</v>
      </c>
      <c r="K30" s="8" t="s">
        <v>273</v>
      </c>
      <c r="L30" s="9" t="s">
        <v>270</v>
      </c>
      <c r="M30" s="8" t="s">
        <v>74</v>
      </c>
      <c r="N30" s="8" t="s">
        <v>33</v>
      </c>
      <c r="O30" s="8" t="s">
        <v>70</v>
      </c>
      <c r="P30" s="8" t="s">
        <v>70</v>
      </c>
      <c r="Q30" s="8" t="s">
        <v>85</v>
      </c>
      <c r="R30" s="8" t="s">
        <v>47</v>
      </c>
    </row>
    <row r="31" spans="1:18" x14ac:dyDescent="0.35">
      <c r="A31" s="2">
        <v>30</v>
      </c>
      <c r="B31" s="2" t="s">
        <v>277</v>
      </c>
      <c r="C31" s="2" t="s">
        <v>278</v>
      </c>
      <c r="D31" s="2" t="s">
        <v>105</v>
      </c>
      <c r="E31" s="2" t="s">
        <v>33</v>
      </c>
      <c r="F31" s="2" t="s">
        <v>33</v>
      </c>
      <c r="G31" s="2" t="s">
        <v>33</v>
      </c>
      <c r="H31" s="2" t="s">
        <v>33</v>
      </c>
      <c r="I31" s="2" t="s">
        <v>27</v>
      </c>
      <c r="J31" s="2" t="s">
        <v>61</v>
      </c>
      <c r="K31" s="2" t="s">
        <v>279</v>
      </c>
      <c r="L31" s="4" t="s">
        <v>276</v>
      </c>
      <c r="M31" s="2">
        <v>20</v>
      </c>
      <c r="N31" s="2" t="s">
        <v>33</v>
      </c>
      <c r="O31" s="2" t="s">
        <v>70</v>
      </c>
      <c r="P31" s="2" t="s">
        <v>70</v>
      </c>
      <c r="Q31" s="2" t="s">
        <v>85</v>
      </c>
      <c r="R31" s="2" t="s">
        <v>9</v>
      </c>
    </row>
    <row r="32" spans="1:18" x14ac:dyDescent="0.35">
      <c r="A32" s="8">
        <v>31</v>
      </c>
      <c r="B32" s="8" t="s">
        <v>34</v>
      </c>
      <c r="C32" s="8" t="s">
        <v>281</v>
      </c>
      <c r="D32" s="8" t="s">
        <v>105</v>
      </c>
      <c r="E32" s="8" t="s">
        <v>282</v>
      </c>
      <c r="F32" s="8" t="s">
        <v>33</v>
      </c>
      <c r="G32" s="8">
        <v>70000</v>
      </c>
      <c r="H32" s="8" t="s">
        <v>33</v>
      </c>
      <c r="I32" s="8" t="s">
        <v>27</v>
      </c>
      <c r="J32" s="8" t="s">
        <v>61</v>
      </c>
      <c r="K32" s="8" t="s">
        <v>283</v>
      </c>
      <c r="L32" s="9" t="s">
        <v>280</v>
      </c>
      <c r="M32" s="8" t="s">
        <v>74</v>
      </c>
      <c r="N32" s="8" t="s">
        <v>33</v>
      </c>
      <c r="O32" s="8" t="s">
        <v>70</v>
      </c>
      <c r="P32" s="8" t="s">
        <v>70</v>
      </c>
      <c r="Q32" s="8" t="s">
        <v>85</v>
      </c>
      <c r="R32" s="8" t="s">
        <v>47</v>
      </c>
    </row>
    <row r="33" spans="1:18" x14ac:dyDescent="0.35">
      <c r="A33" s="2">
        <v>32</v>
      </c>
      <c r="B33" s="2" t="s">
        <v>3</v>
      </c>
      <c r="C33" s="2" t="s">
        <v>286</v>
      </c>
      <c r="D33" s="2" t="s">
        <v>105</v>
      </c>
      <c r="E33" s="2" t="s">
        <v>33</v>
      </c>
      <c r="F33" s="2" t="s">
        <v>33</v>
      </c>
      <c r="G33" s="2" t="s">
        <v>33</v>
      </c>
      <c r="H33" s="2" t="s">
        <v>33</v>
      </c>
      <c r="I33" s="2" t="s">
        <v>27</v>
      </c>
      <c r="J33" s="2" t="s">
        <v>61</v>
      </c>
      <c r="K33" s="2" t="s">
        <v>148</v>
      </c>
      <c r="L33" s="4" t="s">
        <v>285</v>
      </c>
      <c r="M33" s="2" t="s">
        <v>74</v>
      </c>
      <c r="N33" s="2" t="s">
        <v>205</v>
      </c>
      <c r="O33" s="2" t="s">
        <v>70</v>
      </c>
      <c r="P33" s="2" t="s">
        <v>70</v>
      </c>
      <c r="Q33" s="2" t="s">
        <v>85</v>
      </c>
      <c r="R33" s="2" t="s">
        <v>9</v>
      </c>
    </row>
    <row r="34" spans="1:18" x14ac:dyDescent="0.35">
      <c r="A34" s="8">
        <v>33</v>
      </c>
      <c r="B34" s="8" t="s">
        <v>3</v>
      </c>
      <c r="C34" s="8" t="s">
        <v>287</v>
      </c>
      <c r="D34" s="8" t="s">
        <v>60</v>
      </c>
      <c r="E34" s="8" t="s">
        <v>33</v>
      </c>
      <c r="F34" s="8" t="s">
        <v>288</v>
      </c>
      <c r="G34" s="8" t="s">
        <v>33</v>
      </c>
      <c r="H34" s="8" t="s">
        <v>33</v>
      </c>
      <c r="I34" s="8" t="s">
        <v>28</v>
      </c>
      <c r="J34" s="8" t="s">
        <v>222</v>
      </c>
      <c r="K34" s="8" t="s">
        <v>289</v>
      </c>
      <c r="L34" s="9" t="s">
        <v>290</v>
      </c>
      <c r="M34" s="8" t="s">
        <v>74</v>
      </c>
      <c r="N34" s="8" t="s">
        <v>33</v>
      </c>
      <c r="O34" s="8" t="s">
        <v>70</v>
      </c>
      <c r="P34" s="8" t="s">
        <v>70</v>
      </c>
      <c r="Q34" s="8" t="s">
        <v>85</v>
      </c>
      <c r="R34" s="8" t="s">
        <v>9</v>
      </c>
    </row>
    <row r="35" spans="1:18" x14ac:dyDescent="0.35">
      <c r="A35" s="2">
        <v>34</v>
      </c>
      <c r="B35" s="2" t="s">
        <v>34</v>
      </c>
      <c r="C35" s="2" t="s">
        <v>292</v>
      </c>
      <c r="D35" s="2" t="s">
        <v>105</v>
      </c>
      <c r="E35" s="2" t="s">
        <v>33</v>
      </c>
      <c r="F35" s="2" t="s">
        <v>293</v>
      </c>
      <c r="G35" s="2" t="s">
        <v>33</v>
      </c>
      <c r="H35" s="2" t="s">
        <v>33</v>
      </c>
      <c r="I35" s="2" t="s">
        <v>27</v>
      </c>
      <c r="J35" s="2" t="s">
        <v>61</v>
      </c>
      <c r="K35" s="2" t="s">
        <v>294</v>
      </c>
      <c r="L35" s="4" t="s">
        <v>291</v>
      </c>
      <c r="M35" s="2" t="s">
        <v>74</v>
      </c>
      <c r="N35" s="2" t="s">
        <v>33</v>
      </c>
      <c r="O35" s="5">
        <v>0.1</v>
      </c>
      <c r="P35" s="5" t="s">
        <v>83</v>
      </c>
      <c r="Q35" s="2" t="s">
        <v>85</v>
      </c>
      <c r="R35" s="2" t="s">
        <v>9</v>
      </c>
    </row>
    <row r="36" spans="1:18" x14ac:dyDescent="0.35">
      <c r="A36" s="8">
        <v>35</v>
      </c>
      <c r="B36" s="8" t="s">
        <v>3</v>
      </c>
      <c r="C36" s="8" t="s">
        <v>295</v>
      </c>
      <c r="D36" s="8" t="s">
        <v>60</v>
      </c>
      <c r="E36" s="8" t="s">
        <v>33</v>
      </c>
      <c r="F36" s="8" t="s">
        <v>33</v>
      </c>
      <c r="G36" s="8" t="s">
        <v>33</v>
      </c>
      <c r="H36" s="8" t="s">
        <v>33</v>
      </c>
      <c r="I36" s="8" t="s">
        <v>27</v>
      </c>
      <c r="J36" s="8" t="s">
        <v>61</v>
      </c>
      <c r="K36" s="8" t="s">
        <v>297</v>
      </c>
      <c r="L36" s="9" t="s">
        <v>296</v>
      </c>
      <c r="M36" s="8" t="s">
        <v>74</v>
      </c>
      <c r="N36" s="8" t="s">
        <v>33</v>
      </c>
      <c r="O36" s="8" t="s">
        <v>70</v>
      </c>
      <c r="P36" s="8" t="s">
        <v>70</v>
      </c>
      <c r="Q36" s="8" t="s">
        <v>85</v>
      </c>
      <c r="R36" s="8" t="s">
        <v>9</v>
      </c>
    </row>
    <row r="37" spans="1:18" x14ac:dyDescent="0.35">
      <c r="A37" s="2">
        <v>36</v>
      </c>
      <c r="B37" s="2" t="s">
        <v>98</v>
      </c>
      <c r="C37" s="2" t="s">
        <v>299</v>
      </c>
      <c r="D37" s="2" t="s">
        <v>60</v>
      </c>
      <c r="E37" s="2" t="s">
        <v>33</v>
      </c>
      <c r="F37" s="2" t="s">
        <v>33</v>
      </c>
      <c r="G37" s="2" t="s">
        <v>33</v>
      </c>
      <c r="H37" s="2" t="s">
        <v>33</v>
      </c>
      <c r="I37" s="2" t="s">
        <v>27</v>
      </c>
      <c r="J37" s="2" t="s">
        <v>61</v>
      </c>
      <c r="K37" s="2" t="s">
        <v>300</v>
      </c>
      <c r="L37" s="4" t="s">
        <v>301</v>
      </c>
      <c r="M37" s="2" t="s">
        <v>74</v>
      </c>
      <c r="N37" s="2" t="s">
        <v>33</v>
      </c>
      <c r="O37" s="2" t="s">
        <v>70</v>
      </c>
      <c r="P37" s="2" t="s">
        <v>70</v>
      </c>
      <c r="Q37" s="2" t="s">
        <v>85</v>
      </c>
      <c r="R37" s="2" t="s">
        <v>47</v>
      </c>
    </row>
    <row r="38" spans="1:18" x14ac:dyDescent="0.35">
      <c r="A38" s="8">
        <v>37</v>
      </c>
      <c r="B38" s="8" t="s">
        <v>3</v>
      </c>
      <c r="C38" s="8" t="s">
        <v>305</v>
      </c>
      <c r="D38" s="8" t="s">
        <v>105</v>
      </c>
      <c r="E38" s="8" t="s">
        <v>306</v>
      </c>
      <c r="F38" s="8" t="s">
        <v>33</v>
      </c>
      <c r="G38" s="8">
        <v>100000</v>
      </c>
      <c r="H38" s="8">
        <v>168000</v>
      </c>
      <c r="I38" s="8" t="s">
        <v>27</v>
      </c>
      <c r="J38" s="8" t="s">
        <v>61</v>
      </c>
      <c r="K38" s="8" t="s">
        <v>304</v>
      </c>
      <c r="L38" s="9" t="s">
        <v>303</v>
      </c>
      <c r="M38" s="8">
        <v>96</v>
      </c>
      <c r="N38" s="8" t="s">
        <v>33</v>
      </c>
      <c r="O38" s="8" t="s">
        <v>70</v>
      </c>
      <c r="P38" s="8" t="s">
        <v>70</v>
      </c>
      <c r="Q38" s="8" t="s">
        <v>85</v>
      </c>
      <c r="R38" s="8" t="s">
        <v>9</v>
      </c>
    </row>
    <row r="39" spans="1:18" x14ac:dyDescent="0.35">
      <c r="A39" s="2">
        <v>38</v>
      </c>
      <c r="B39" s="2" t="s">
        <v>307</v>
      </c>
      <c r="C39" s="2" t="s">
        <v>308</v>
      </c>
      <c r="D39" s="2" t="s">
        <v>60</v>
      </c>
      <c r="E39" s="2" t="s">
        <v>309</v>
      </c>
      <c r="F39" s="2" t="s">
        <v>33</v>
      </c>
      <c r="G39" s="2">
        <v>120000</v>
      </c>
      <c r="H39" s="2">
        <v>135000</v>
      </c>
      <c r="I39" s="2" t="s">
        <v>27</v>
      </c>
      <c r="J39" s="2" t="s">
        <v>61</v>
      </c>
      <c r="K39" s="2" t="s">
        <v>310</v>
      </c>
      <c r="L39" s="4" t="s">
        <v>311</v>
      </c>
      <c r="M39" s="2">
        <v>5</v>
      </c>
      <c r="N39" s="2" t="s">
        <v>33</v>
      </c>
      <c r="O39" s="2" t="s">
        <v>70</v>
      </c>
      <c r="P39" s="2" t="s">
        <v>70</v>
      </c>
      <c r="Q39" s="2" t="s">
        <v>85</v>
      </c>
      <c r="R39" s="2" t="s">
        <v>9</v>
      </c>
    </row>
    <row r="40" spans="1:18" x14ac:dyDescent="0.35">
      <c r="A40" s="8">
        <v>39</v>
      </c>
      <c r="B40" s="8" t="s">
        <v>3</v>
      </c>
      <c r="C40" s="8" t="s">
        <v>349</v>
      </c>
      <c r="D40" s="8" t="s">
        <v>60</v>
      </c>
      <c r="E40" s="8" t="s">
        <v>350</v>
      </c>
      <c r="F40" s="8" t="s">
        <v>33</v>
      </c>
      <c r="G40" s="8">
        <v>200000</v>
      </c>
      <c r="H40" s="8">
        <v>210000</v>
      </c>
      <c r="I40" s="8" t="s">
        <v>27</v>
      </c>
      <c r="J40" s="8" t="s">
        <v>61</v>
      </c>
      <c r="K40" s="8" t="s">
        <v>352</v>
      </c>
      <c r="L40" s="9" t="s">
        <v>351</v>
      </c>
      <c r="M40" s="8" t="s">
        <v>74</v>
      </c>
      <c r="N40" s="8" t="s">
        <v>33</v>
      </c>
      <c r="O40" s="8" t="s">
        <v>70</v>
      </c>
      <c r="P40" s="8" t="s">
        <v>83</v>
      </c>
      <c r="Q40" s="8" t="s">
        <v>85</v>
      </c>
      <c r="R40" s="8" t="s">
        <v>9</v>
      </c>
    </row>
    <row r="41" spans="1:18" x14ac:dyDescent="0.35">
      <c r="A41" s="2">
        <v>40</v>
      </c>
      <c r="B41" s="2" t="s">
        <v>98</v>
      </c>
      <c r="C41" s="2" t="s">
        <v>355</v>
      </c>
      <c r="D41" s="2" t="s">
        <v>105</v>
      </c>
      <c r="E41" s="2" t="s">
        <v>33</v>
      </c>
      <c r="F41" s="2" t="s">
        <v>33</v>
      </c>
      <c r="G41" s="2" t="s">
        <v>33</v>
      </c>
      <c r="H41" s="2" t="s">
        <v>33</v>
      </c>
      <c r="I41" s="2" t="s">
        <v>27</v>
      </c>
      <c r="J41" s="2" t="s">
        <v>61</v>
      </c>
      <c r="K41" s="2" t="s">
        <v>356</v>
      </c>
      <c r="L41" s="4" t="s">
        <v>357</v>
      </c>
      <c r="M41" s="2" t="s">
        <v>74</v>
      </c>
      <c r="N41" s="2" t="s">
        <v>33</v>
      </c>
      <c r="O41" s="2" t="s">
        <v>70</v>
      </c>
      <c r="P41" s="2" t="s">
        <v>70</v>
      </c>
      <c r="Q41" s="2" t="s">
        <v>85</v>
      </c>
      <c r="R41" s="2" t="s">
        <v>9</v>
      </c>
    </row>
    <row r="42" spans="1:18" x14ac:dyDescent="0.35">
      <c r="A42" s="8">
        <v>41</v>
      </c>
      <c r="B42" s="8" t="s">
        <v>360</v>
      </c>
      <c r="C42" s="8" t="s">
        <v>361</v>
      </c>
      <c r="D42" s="8" t="s">
        <v>105</v>
      </c>
      <c r="E42" s="8" t="s">
        <v>33</v>
      </c>
      <c r="F42" s="8" t="s">
        <v>33</v>
      </c>
      <c r="G42" s="8" t="s">
        <v>33</v>
      </c>
      <c r="H42" s="8" t="s">
        <v>33</v>
      </c>
      <c r="I42" s="8" t="s">
        <v>27</v>
      </c>
      <c r="J42" s="8" t="s">
        <v>61</v>
      </c>
      <c r="K42" s="8" t="s">
        <v>359</v>
      </c>
      <c r="L42" s="9" t="s">
        <v>358</v>
      </c>
      <c r="M42" s="8" t="s">
        <v>74</v>
      </c>
      <c r="N42" s="8" t="s">
        <v>33</v>
      </c>
      <c r="O42" s="8" t="s">
        <v>70</v>
      </c>
      <c r="P42" s="8" t="s">
        <v>70</v>
      </c>
      <c r="Q42" s="8" t="s">
        <v>85</v>
      </c>
      <c r="R42" s="8" t="s">
        <v>9</v>
      </c>
    </row>
    <row r="43" spans="1:18" x14ac:dyDescent="0.35">
      <c r="A43" s="2">
        <v>42</v>
      </c>
      <c r="B43" s="2" t="s">
        <v>131</v>
      </c>
      <c r="C43" s="2" t="s">
        <v>368</v>
      </c>
      <c r="D43" s="2" t="s">
        <v>105</v>
      </c>
      <c r="E43" s="2" t="s">
        <v>33</v>
      </c>
      <c r="F43" s="2" t="s">
        <v>370</v>
      </c>
      <c r="G43" s="2" t="s">
        <v>33</v>
      </c>
      <c r="H43" s="2" t="s">
        <v>33</v>
      </c>
      <c r="I43" s="2" t="s">
        <v>27</v>
      </c>
      <c r="J43" s="2" t="s">
        <v>61</v>
      </c>
      <c r="K43" s="2" t="s">
        <v>369</v>
      </c>
      <c r="L43" s="4" t="s">
        <v>367</v>
      </c>
      <c r="M43" s="2" t="s">
        <v>74</v>
      </c>
      <c r="N43" s="2" t="s">
        <v>33</v>
      </c>
      <c r="O43" s="2" t="s">
        <v>205</v>
      </c>
      <c r="P43" s="2" t="s">
        <v>70</v>
      </c>
      <c r="Q43" s="2" t="s">
        <v>85</v>
      </c>
      <c r="R43" s="2" t="s">
        <v>9</v>
      </c>
    </row>
    <row r="44" spans="1:18" x14ac:dyDescent="0.35">
      <c r="A44" s="8">
        <v>43</v>
      </c>
      <c r="B44" s="8" t="s">
        <v>302</v>
      </c>
      <c r="C44" s="8" t="s">
        <v>378</v>
      </c>
      <c r="D44" s="8" t="s">
        <v>60</v>
      </c>
      <c r="E44" s="8" t="s">
        <v>33</v>
      </c>
      <c r="F44" s="8" t="s">
        <v>33</v>
      </c>
      <c r="G44" s="8" t="s">
        <v>33</v>
      </c>
      <c r="H44" s="8" t="s">
        <v>33</v>
      </c>
      <c r="I44" s="8" t="s">
        <v>27</v>
      </c>
      <c r="J44" s="8" t="s">
        <v>61</v>
      </c>
      <c r="K44" s="8" t="s">
        <v>379</v>
      </c>
      <c r="L44" s="9" t="s">
        <v>377</v>
      </c>
      <c r="M44" s="8" t="s">
        <v>74</v>
      </c>
      <c r="N44" s="8" t="s">
        <v>33</v>
      </c>
      <c r="O44" s="8" t="s">
        <v>70</v>
      </c>
      <c r="P44" s="8" t="s">
        <v>205</v>
      </c>
      <c r="Q44" s="8" t="s">
        <v>33</v>
      </c>
      <c r="R44" s="8" t="s">
        <v>9</v>
      </c>
    </row>
    <row r="45" spans="1:18" x14ac:dyDescent="0.35">
      <c r="A45" s="2">
        <v>44</v>
      </c>
      <c r="B45" s="2" t="s">
        <v>302</v>
      </c>
      <c r="C45" s="2" t="s">
        <v>386</v>
      </c>
      <c r="D45" s="2" t="s">
        <v>105</v>
      </c>
      <c r="E45" s="2" t="s">
        <v>33</v>
      </c>
      <c r="F45" s="2" t="s">
        <v>33</v>
      </c>
      <c r="G45" s="2" t="s">
        <v>33</v>
      </c>
      <c r="H45" s="2" t="s">
        <v>33</v>
      </c>
      <c r="I45" s="2" t="s">
        <v>27</v>
      </c>
      <c r="J45" s="2" t="s">
        <v>61</v>
      </c>
      <c r="K45" s="2" t="s">
        <v>387</v>
      </c>
      <c r="L45" s="4" t="s">
        <v>385</v>
      </c>
      <c r="M45" s="2" t="s">
        <v>74</v>
      </c>
      <c r="N45" s="2" t="s">
        <v>33</v>
      </c>
      <c r="O45" s="2" t="s">
        <v>70</v>
      </c>
      <c r="P45" s="2" t="s">
        <v>70</v>
      </c>
      <c r="Q45" s="2" t="s">
        <v>85</v>
      </c>
      <c r="R45" s="2" t="s">
        <v>9</v>
      </c>
    </row>
    <row r="46" spans="1:18" x14ac:dyDescent="0.35">
      <c r="A46" s="8">
        <v>45</v>
      </c>
      <c r="B46" s="8" t="s">
        <v>68</v>
      </c>
      <c r="C46" s="8" t="s">
        <v>407</v>
      </c>
      <c r="D46" s="8" t="s">
        <v>105</v>
      </c>
      <c r="E46" s="8" t="s">
        <v>33</v>
      </c>
      <c r="F46" s="8" t="s">
        <v>33</v>
      </c>
      <c r="G46" s="8" t="s">
        <v>33</v>
      </c>
      <c r="H46" s="8" t="s">
        <v>33</v>
      </c>
      <c r="I46" s="8" t="s">
        <v>27</v>
      </c>
      <c r="J46" s="8" t="s">
        <v>61</v>
      </c>
      <c r="K46" s="8" t="s">
        <v>359</v>
      </c>
      <c r="L46" s="9" t="s">
        <v>404</v>
      </c>
      <c r="M46" s="8" t="s">
        <v>74</v>
      </c>
      <c r="N46" s="8" t="s">
        <v>33</v>
      </c>
      <c r="O46" s="8" t="s">
        <v>70</v>
      </c>
      <c r="P46" s="8" t="s">
        <v>70</v>
      </c>
      <c r="Q46" s="8" t="s">
        <v>85</v>
      </c>
      <c r="R46" s="8" t="s">
        <v>9</v>
      </c>
    </row>
    <row r="47" spans="1:18" x14ac:dyDescent="0.35">
      <c r="A47" s="2">
        <v>46</v>
      </c>
      <c r="B47" s="2" t="s">
        <v>302</v>
      </c>
      <c r="C47" s="2" t="s">
        <v>412</v>
      </c>
      <c r="D47" s="2" t="s">
        <v>105</v>
      </c>
      <c r="E47" s="2" t="s">
        <v>33</v>
      </c>
      <c r="F47" s="11">
        <v>32</v>
      </c>
      <c r="G47" s="2" t="s">
        <v>33</v>
      </c>
      <c r="H47" s="2" t="s">
        <v>33</v>
      </c>
      <c r="I47" s="2" t="s">
        <v>27</v>
      </c>
      <c r="J47" s="2" t="s">
        <v>61</v>
      </c>
      <c r="K47" s="2" t="s">
        <v>411</v>
      </c>
      <c r="L47" s="4" t="s">
        <v>410</v>
      </c>
      <c r="M47" s="2" t="s">
        <v>74</v>
      </c>
      <c r="N47" s="2" t="s">
        <v>33</v>
      </c>
      <c r="O47" s="2" t="s">
        <v>70</v>
      </c>
      <c r="P47" s="2" t="s">
        <v>70</v>
      </c>
      <c r="Q47" s="2" t="s">
        <v>85</v>
      </c>
      <c r="R47" s="2" t="s">
        <v>9</v>
      </c>
    </row>
    <row r="48" spans="1:18" x14ac:dyDescent="0.35">
      <c r="A48" s="8">
        <v>47</v>
      </c>
      <c r="B48" s="8" t="s">
        <v>418</v>
      </c>
      <c r="C48" s="8" t="s">
        <v>419</v>
      </c>
      <c r="D48" s="8" t="s">
        <v>105</v>
      </c>
      <c r="E48" s="8" t="s">
        <v>33</v>
      </c>
      <c r="F48" s="8" t="s">
        <v>33</v>
      </c>
      <c r="G48" s="8" t="s">
        <v>33</v>
      </c>
      <c r="H48" s="8" t="s">
        <v>33</v>
      </c>
      <c r="I48" s="8" t="s">
        <v>27</v>
      </c>
      <c r="J48" s="8" t="s">
        <v>61</v>
      </c>
      <c r="K48" s="8" t="s">
        <v>420</v>
      </c>
      <c r="L48" s="9" t="s">
        <v>421</v>
      </c>
      <c r="M48" s="8" t="s">
        <v>74</v>
      </c>
      <c r="N48" s="8" t="s">
        <v>33</v>
      </c>
      <c r="O48" s="8" t="s">
        <v>70</v>
      </c>
      <c r="P48" s="8" t="s">
        <v>83</v>
      </c>
      <c r="Q48" s="8" t="s">
        <v>85</v>
      </c>
      <c r="R48" s="8" t="s">
        <v>9</v>
      </c>
    </row>
    <row r="49" spans="1:18" x14ac:dyDescent="0.35">
      <c r="A49" s="2">
        <v>48</v>
      </c>
      <c r="B49" s="2" t="s">
        <v>3</v>
      </c>
      <c r="C49" s="2" t="s">
        <v>433</v>
      </c>
      <c r="D49" s="2" t="s">
        <v>105</v>
      </c>
      <c r="E49" s="2" t="s">
        <v>33</v>
      </c>
      <c r="F49" s="2" t="s">
        <v>33</v>
      </c>
      <c r="G49" s="2" t="s">
        <v>33</v>
      </c>
      <c r="H49" s="2" t="s">
        <v>33</v>
      </c>
      <c r="I49" s="2" t="s">
        <v>27</v>
      </c>
      <c r="J49" s="2" t="s">
        <v>61</v>
      </c>
      <c r="K49" s="2" t="s">
        <v>434</v>
      </c>
      <c r="L49" s="4" t="s">
        <v>435</v>
      </c>
      <c r="M49" s="2" t="s">
        <v>74</v>
      </c>
      <c r="N49" s="2" t="s">
        <v>33</v>
      </c>
      <c r="O49" s="2" t="s">
        <v>70</v>
      </c>
      <c r="P49" s="2" t="s">
        <v>70</v>
      </c>
      <c r="Q49" s="2" t="s">
        <v>85</v>
      </c>
      <c r="R49" s="2" t="s">
        <v>9</v>
      </c>
    </row>
    <row r="50" spans="1:18" x14ac:dyDescent="0.35">
      <c r="A50" s="8">
        <v>49</v>
      </c>
      <c r="B50" s="8" t="s">
        <v>302</v>
      </c>
      <c r="C50" s="8" t="s">
        <v>451</v>
      </c>
      <c r="D50" s="8" t="s">
        <v>105</v>
      </c>
      <c r="E50" s="8" t="s">
        <v>452</v>
      </c>
      <c r="F50" s="8" t="s">
        <v>33</v>
      </c>
      <c r="G50" s="8">
        <v>86800</v>
      </c>
      <c r="H50" s="8">
        <v>19800</v>
      </c>
      <c r="I50" s="8" t="s">
        <v>27</v>
      </c>
      <c r="J50" s="8" t="s">
        <v>61</v>
      </c>
      <c r="K50" s="8" t="s">
        <v>453</v>
      </c>
      <c r="L50" s="9" t="s">
        <v>449</v>
      </c>
      <c r="M50" s="8">
        <v>40</v>
      </c>
      <c r="N50" s="8" t="s">
        <v>33</v>
      </c>
      <c r="O50" s="8" t="s">
        <v>70</v>
      </c>
      <c r="P50" s="8" t="s">
        <v>83</v>
      </c>
      <c r="Q50" s="8" t="s">
        <v>85</v>
      </c>
      <c r="R50" s="8" t="s">
        <v>450</v>
      </c>
    </row>
    <row r="51" spans="1:18" x14ac:dyDescent="0.35">
      <c r="A51" s="2">
        <v>50</v>
      </c>
      <c r="B51" s="2" t="s">
        <v>98</v>
      </c>
      <c r="C51" s="2" t="s">
        <v>472</v>
      </c>
      <c r="D51" s="2" t="s">
        <v>60</v>
      </c>
      <c r="E51" s="2" t="s">
        <v>473</v>
      </c>
      <c r="F51" s="2" t="s">
        <v>33</v>
      </c>
      <c r="G51" s="2">
        <v>85000</v>
      </c>
      <c r="H51" s="2">
        <v>90000</v>
      </c>
      <c r="I51" s="2" t="s">
        <v>27</v>
      </c>
      <c r="J51" s="2" t="s">
        <v>61</v>
      </c>
      <c r="K51" s="2" t="s">
        <v>474</v>
      </c>
      <c r="L51" s="4" t="s">
        <v>475</v>
      </c>
      <c r="M51" s="2" t="s">
        <v>74</v>
      </c>
      <c r="N51" s="2" t="s">
        <v>33</v>
      </c>
      <c r="O51" s="2" t="s">
        <v>70</v>
      </c>
      <c r="P51" s="2" t="s">
        <v>70</v>
      </c>
      <c r="Q51" s="2" t="s">
        <v>85</v>
      </c>
      <c r="R51" s="2" t="s">
        <v>9</v>
      </c>
    </row>
  </sheetData>
  <hyperlinks>
    <hyperlink ref="L2" r:id="rId1" xr:uid="{88A8D5F6-8741-465B-9C26-98768E046A5F}"/>
    <hyperlink ref="L3" r:id="rId2" xr:uid="{BD5C3A7D-7DE2-4107-A910-FB0B61E8DB6F}"/>
    <hyperlink ref="L4" r:id="rId3" xr:uid="{224770F7-21FF-4A02-801C-75DE1327CD05}"/>
    <hyperlink ref="L5" r:id="rId4" xr:uid="{D1EB788F-AD8F-4CD1-8395-5E5E50B23E8B}"/>
    <hyperlink ref="L6" r:id="rId5" xr:uid="{98E8239E-6B3A-4005-AAB3-B926DE46F174}"/>
    <hyperlink ref="L7" r:id="rId6" xr:uid="{41CD4B10-6794-43B1-BAB1-C63F9A53945C}"/>
    <hyperlink ref="L8" r:id="rId7" xr:uid="{13BC5A3E-4983-4CD1-9E82-CCA63793CC59}"/>
    <hyperlink ref="L9" r:id="rId8" xr:uid="{3E99601B-C0D8-4041-8EEC-D0AB8114A176}"/>
    <hyperlink ref="L10" r:id="rId9" xr:uid="{3705D9F6-F277-48BE-B564-397AAE6F8700}"/>
    <hyperlink ref="L11" r:id="rId10" xr:uid="{418BF16D-26B8-4DAF-B480-A8D19466921B}"/>
    <hyperlink ref="L12" r:id="rId11" xr:uid="{6FEA34AF-2487-45A1-B711-E955F2F0D8EC}"/>
    <hyperlink ref="L13" r:id="rId12" xr:uid="{7C122E82-A9EC-4FEA-8F38-026EBA8C59D4}"/>
    <hyperlink ref="L14" r:id="rId13" xr:uid="{C55FB2F4-D0F0-4A59-B59F-BDEB64EEF2EE}"/>
    <hyperlink ref="L15" r:id="rId14" xr:uid="{B0CECF9A-21E7-4B47-887B-6532363D8A7A}"/>
    <hyperlink ref="L16" r:id="rId15" xr:uid="{958D1B71-4114-4F6D-B416-27EAE89A010F}"/>
    <hyperlink ref="L17" r:id="rId16" xr:uid="{C1C42CE4-37D2-4C78-B537-13CADD4CC3DE}"/>
    <hyperlink ref="L18" r:id="rId17" xr:uid="{30AD901E-098F-432E-B814-BBDACF2A8BA5}"/>
    <hyperlink ref="L19" r:id="rId18" xr:uid="{2209C9DD-A582-4F2A-9ED2-1D36167109D0}"/>
    <hyperlink ref="L20" r:id="rId19" xr:uid="{A5ED2E02-D708-4127-BC0A-1373583A5BBF}"/>
    <hyperlink ref="L21" r:id="rId20" xr:uid="{44310480-ABE6-45C8-AA8D-F251FA07BD8A}"/>
    <hyperlink ref="L22" r:id="rId21" xr:uid="{F4E5CF91-7475-499E-9D09-78D191E5C85A}"/>
    <hyperlink ref="L23" r:id="rId22" xr:uid="{2F873841-494D-4399-AD48-F386C244769C}"/>
    <hyperlink ref="L24" r:id="rId23" xr:uid="{FDFD1AD9-8B27-4463-A4D8-C2C3E14B663C}"/>
    <hyperlink ref="L25" r:id="rId24" xr:uid="{35155219-2C07-4172-9BD5-B8EF5CE5C4DF}"/>
    <hyperlink ref="L26" r:id="rId25" xr:uid="{B204E465-FF7C-42AE-9843-D940BD4F8D45}"/>
    <hyperlink ref="L27" r:id="rId26" xr:uid="{E4F64700-0439-467F-8AF9-F3BB7E8698E5}"/>
    <hyperlink ref="L28" r:id="rId27" xr:uid="{A277929C-6FE1-4F56-94A1-9BA5E033E676}"/>
    <hyperlink ref="L29" r:id="rId28" xr:uid="{58C85231-BABA-4C8C-90E4-DC94633DA5F1}"/>
    <hyperlink ref="L30" r:id="rId29" xr:uid="{32DC1D3B-4C75-48A3-A173-50D207E54AAC}"/>
    <hyperlink ref="L31" r:id="rId30" xr:uid="{926D3B78-0440-41F3-B294-1F6160366B73}"/>
    <hyperlink ref="L32" r:id="rId31" xr:uid="{8BCAA3AE-484D-4F78-A1C2-DF38B0FD1B4E}"/>
    <hyperlink ref="L33" r:id="rId32" xr:uid="{E5E9050A-2D5B-4447-B581-872E6ACCBF79}"/>
    <hyperlink ref="L34" r:id="rId33" xr:uid="{DF0F9D5B-70DB-4215-9675-CC5A1CF45DB2}"/>
    <hyperlink ref="L35" r:id="rId34" xr:uid="{9456BC87-7DFD-4B9D-B5E2-D59CD60C4C78}"/>
    <hyperlink ref="L36" r:id="rId35" xr:uid="{43753A72-03ED-4F50-B020-159C495146D9}"/>
    <hyperlink ref="L37" r:id="rId36" xr:uid="{0AA40BBE-041B-473D-8472-0524867B40C3}"/>
    <hyperlink ref="L38" r:id="rId37" xr:uid="{8AF408CD-F3A8-47D0-B157-39406763F5D3}"/>
    <hyperlink ref="L39" r:id="rId38" xr:uid="{1990BDA9-EB19-4A92-B75A-E87D71B52652}"/>
    <hyperlink ref="L40" r:id="rId39" xr:uid="{3A6ABD95-DEBE-48DE-9559-192AB1676047}"/>
    <hyperlink ref="L41" r:id="rId40" xr:uid="{5B432992-2554-41B0-85BA-17E2CBFE1F49}"/>
    <hyperlink ref="L42" r:id="rId41" xr:uid="{DD4F488D-BAD7-4209-BB52-6D6CFA5BBFF6}"/>
    <hyperlink ref="L43" r:id="rId42" xr:uid="{1CC5A972-618D-43E0-A6D0-5CB90452DA69}"/>
    <hyperlink ref="L44" r:id="rId43" xr:uid="{61BC9D03-FE22-4107-A376-80B7291850FC}"/>
    <hyperlink ref="L45" r:id="rId44" xr:uid="{2171B6E3-41E3-4A64-8548-A298CD50A6FA}"/>
    <hyperlink ref="L46" r:id="rId45" xr:uid="{168B10C5-112F-4BB0-9698-F14C08066C31}"/>
    <hyperlink ref="L47" r:id="rId46" xr:uid="{E6090690-1E93-49DC-A106-4A723F964F0A}"/>
    <hyperlink ref="L48" r:id="rId47" xr:uid="{51C8BF49-4883-433F-9789-C64201D2A51D}"/>
    <hyperlink ref="L49" r:id="rId48" xr:uid="{13348843-2CED-4309-9B2C-244D539474A1}"/>
    <hyperlink ref="L50" r:id="rId49" xr:uid="{76166441-7BF0-4BE3-B480-A72ED0E758EB}"/>
    <hyperlink ref="L51" r:id="rId50" xr:uid="{C510EDB7-4655-4E77-89E6-D5B0BA6129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8F9-70A9-4F0D-9133-E313C4308B8B}">
  <dimension ref="A1:D47"/>
  <sheetViews>
    <sheetView showGridLines="0" zoomScale="115" zoomScaleNormal="115" workbookViewId="0">
      <pane ySplit="1" topLeftCell="A2" activePane="bottomLeft" state="frozen"/>
      <selection pane="bottomLeft" activeCell="D62" sqref="D62"/>
    </sheetView>
  </sheetViews>
  <sheetFormatPr defaultRowHeight="14.5" x14ac:dyDescent="0.35"/>
  <cols>
    <col min="1" max="1" width="64.453125" bestFit="1" customWidth="1"/>
    <col min="2" max="2" width="91.26953125" bestFit="1" customWidth="1"/>
    <col min="3" max="3" width="6.90625" bestFit="1" customWidth="1"/>
    <col min="4" max="4" width="72.36328125" bestFit="1" customWidth="1"/>
  </cols>
  <sheetData>
    <row r="1" spans="1:4" x14ac:dyDescent="0.35">
      <c r="A1" s="1" t="s">
        <v>2</v>
      </c>
      <c r="B1" s="1" t="s">
        <v>6</v>
      </c>
      <c r="C1" s="1" t="s">
        <v>545</v>
      </c>
      <c r="D1" s="1" t="s">
        <v>504</v>
      </c>
    </row>
    <row r="2" spans="1:4" x14ac:dyDescent="0.35">
      <c r="A2" s="8" t="s">
        <v>49</v>
      </c>
      <c r="B2" s="8" t="s">
        <v>298</v>
      </c>
      <c r="C2" s="8">
        <v>2</v>
      </c>
      <c r="D2" s="8" t="s">
        <v>505</v>
      </c>
    </row>
    <row r="3" spans="1:4" x14ac:dyDescent="0.35">
      <c r="A3" s="2" t="s">
        <v>86</v>
      </c>
      <c r="B3" s="2" t="s">
        <v>465</v>
      </c>
      <c r="C3" s="2">
        <v>12</v>
      </c>
      <c r="D3" s="2" t="s">
        <v>506</v>
      </c>
    </row>
    <row r="4" spans="1:4" x14ac:dyDescent="0.35">
      <c r="A4" s="8" t="s">
        <v>248</v>
      </c>
      <c r="B4" s="8" t="s">
        <v>466</v>
      </c>
      <c r="C4" s="8">
        <v>16</v>
      </c>
      <c r="D4" s="8" t="s">
        <v>506</v>
      </c>
    </row>
    <row r="5" spans="1:4" x14ac:dyDescent="0.35">
      <c r="A5" s="2" t="s">
        <v>260</v>
      </c>
      <c r="B5" s="2" t="s">
        <v>467</v>
      </c>
      <c r="C5" s="2">
        <v>29</v>
      </c>
      <c r="D5" s="2" t="s">
        <v>507</v>
      </c>
    </row>
    <row r="6" spans="1:4" x14ac:dyDescent="0.35">
      <c r="A6" s="8" t="s">
        <v>118</v>
      </c>
      <c r="B6" s="8" t="s">
        <v>364</v>
      </c>
      <c r="C6" s="8">
        <v>7</v>
      </c>
      <c r="D6" s="8" t="s">
        <v>508</v>
      </c>
    </row>
    <row r="7" spans="1:4" x14ac:dyDescent="0.35">
      <c r="A7" s="2" t="s">
        <v>225</v>
      </c>
      <c r="B7" s="2" t="s">
        <v>468</v>
      </c>
      <c r="C7" s="2">
        <v>5</v>
      </c>
      <c r="D7" s="2" t="s">
        <v>509</v>
      </c>
    </row>
    <row r="8" spans="1:4" x14ac:dyDescent="0.35">
      <c r="A8" s="8" t="s">
        <v>274</v>
      </c>
      <c r="B8" s="8" t="s">
        <v>439</v>
      </c>
      <c r="C8" s="8">
        <v>10</v>
      </c>
      <c r="D8" s="8" t="s">
        <v>510</v>
      </c>
    </row>
    <row r="9" spans="1:4" x14ac:dyDescent="0.35">
      <c r="A9" s="2" t="s">
        <v>36</v>
      </c>
      <c r="B9" s="2" t="s">
        <v>440</v>
      </c>
      <c r="C9" s="2">
        <v>10</v>
      </c>
      <c r="D9" s="2" t="s">
        <v>511</v>
      </c>
    </row>
    <row r="10" spans="1:4" x14ac:dyDescent="0.35">
      <c r="A10" s="8" t="s">
        <v>211</v>
      </c>
      <c r="B10" s="8" t="s">
        <v>478</v>
      </c>
      <c r="C10" s="8">
        <v>27</v>
      </c>
      <c r="D10" s="8" t="s">
        <v>512</v>
      </c>
    </row>
    <row r="11" spans="1:4" x14ac:dyDescent="0.35">
      <c r="A11" s="2" t="s">
        <v>4</v>
      </c>
      <c r="B11" s="2" t="s">
        <v>479</v>
      </c>
      <c r="C11" s="2">
        <v>27</v>
      </c>
      <c r="D11" s="2" t="s">
        <v>513</v>
      </c>
    </row>
    <row r="12" spans="1:4" x14ac:dyDescent="0.35">
      <c r="A12" s="8" t="s">
        <v>122</v>
      </c>
      <c r="B12" s="8" t="s">
        <v>480</v>
      </c>
      <c r="C12" s="8">
        <v>18</v>
      </c>
      <c r="D12" s="8" t="s">
        <v>514</v>
      </c>
    </row>
    <row r="13" spans="1:4" x14ac:dyDescent="0.35">
      <c r="A13" s="2" t="s">
        <v>177</v>
      </c>
      <c r="B13" s="2" t="s">
        <v>415</v>
      </c>
      <c r="C13" s="2">
        <v>9</v>
      </c>
      <c r="D13" s="2" t="s">
        <v>515</v>
      </c>
    </row>
    <row r="14" spans="1:4" x14ac:dyDescent="0.35">
      <c r="A14" s="8" t="s">
        <v>202</v>
      </c>
      <c r="B14" s="8" t="s">
        <v>441</v>
      </c>
      <c r="C14" s="8">
        <v>12</v>
      </c>
      <c r="D14" s="8" t="s">
        <v>516</v>
      </c>
    </row>
    <row r="15" spans="1:4" x14ac:dyDescent="0.35">
      <c r="A15" s="2" t="s">
        <v>116</v>
      </c>
      <c r="B15" s="2" t="s">
        <v>375</v>
      </c>
      <c r="C15" s="2">
        <v>6</v>
      </c>
      <c r="D15" s="2" t="s">
        <v>517</v>
      </c>
    </row>
    <row r="16" spans="1:4" x14ac:dyDescent="0.35">
      <c r="A16" s="8" t="s">
        <v>203</v>
      </c>
      <c r="B16" s="8" t="s">
        <v>442</v>
      </c>
      <c r="C16" s="8">
        <v>4</v>
      </c>
      <c r="D16" s="8" t="s">
        <v>518</v>
      </c>
    </row>
    <row r="17" spans="1:4" x14ac:dyDescent="0.35">
      <c r="A17" s="2" t="s">
        <v>44</v>
      </c>
      <c r="B17" s="2" t="s">
        <v>469</v>
      </c>
      <c r="C17" s="2">
        <v>18</v>
      </c>
      <c r="D17" s="2" t="s">
        <v>519</v>
      </c>
    </row>
    <row r="18" spans="1:4" x14ac:dyDescent="0.35">
      <c r="A18" s="8" t="s">
        <v>210</v>
      </c>
      <c r="B18" s="8" t="s">
        <v>481</v>
      </c>
      <c r="C18" s="8">
        <v>35</v>
      </c>
      <c r="D18" s="8" t="s">
        <v>520</v>
      </c>
    </row>
    <row r="19" spans="1:4" x14ac:dyDescent="0.35">
      <c r="A19" s="2" t="s">
        <v>42</v>
      </c>
      <c r="B19" s="2" t="s">
        <v>353</v>
      </c>
      <c r="C19" s="2">
        <v>2</v>
      </c>
      <c r="D19" s="2" t="s">
        <v>521</v>
      </c>
    </row>
    <row r="20" spans="1:4" x14ac:dyDescent="0.35">
      <c r="A20" s="8" t="s">
        <v>48</v>
      </c>
      <c r="B20" s="8" t="s">
        <v>482</v>
      </c>
      <c r="C20" s="8">
        <v>31</v>
      </c>
      <c r="D20" s="8" t="s">
        <v>522</v>
      </c>
    </row>
    <row r="21" spans="1:4" x14ac:dyDescent="0.35">
      <c r="A21" s="2" t="s">
        <v>75</v>
      </c>
      <c r="B21" s="2" t="s">
        <v>443</v>
      </c>
      <c r="C21" s="2">
        <v>14</v>
      </c>
      <c r="D21" s="2" t="s">
        <v>523</v>
      </c>
    </row>
    <row r="22" spans="1:4" x14ac:dyDescent="0.35">
      <c r="A22" s="8" t="s">
        <v>126</v>
      </c>
      <c r="B22" s="8" t="s">
        <v>444</v>
      </c>
      <c r="C22" s="8">
        <v>18</v>
      </c>
      <c r="D22" s="8" t="s">
        <v>524</v>
      </c>
    </row>
    <row r="23" spans="1:4" x14ac:dyDescent="0.35">
      <c r="A23" s="2" t="s">
        <v>43</v>
      </c>
      <c r="B23" s="2" t="s">
        <v>445</v>
      </c>
      <c r="C23" s="2">
        <v>19</v>
      </c>
      <c r="D23" s="2" t="s">
        <v>525</v>
      </c>
    </row>
    <row r="24" spans="1:4" x14ac:dyDescent="0.35">
      <c r="A24" s="8" t="s">
        <v>214</v>
      </c>
      <c r="B24" s="8" t="s">
        <v>483</v>
      </c>
      <c r="C24" s="8">
        <v>24</v>
      </c>
      <c r="D24" s="8" t="s">
        <v>526</v>
      </c>
    </row>
    <row r="25" spans="1:4" x14ac:dyDescent="0.35">
      <c r="A25" s="2" t="s">
        <v>127</v>
      </c>
      <c r="B25" s="2" t="s">
        <v>354</v>
      </c>
      <c r="C25" s="2">
        <v>5</v>
      </c>
      <c r="D25" s="2" t="s">
        <v>524</v>
      </c>
    </row>
    <row r="26" spans="1:4" x14ac:dyDescent="0.35">
      <c r="A26" s="8" t="s">
        <v>51</v>
      </c>
      <c r="B26" s="8" t="s">
        <v>431</v>
      </c>
      <c r="C26" s="8">
        <v>19</v>
      </c>
      <c r="D26" s="8" t="s">
        <v>527</v>
      </c>
    </row>
    <row r="27" spans="1:4" x14ac:dyDescent="0.35">
      <c r="A27" s="2" t="s">
        <v>103</v>
      </c>
      <c r="B27" s="2" t="s">
        <v>416</v>
      </c>
      <c r="C27" s="2">
        <v>10</v>
      </c>
      <c r="D27" s="2" t="s">
        <v>528</v>
      </c>
    </row>
    <row r="28" spans="1:4" x14ac:dyDescent="0.35">
      <c r="A28" s="8" t="s">
        <v>76</v>
      </c>
      <c r="B28" s="8" t="s">
        <v>446</v>
      </c>
      <c r="C28" s="8">
        <v>7</v>
      </c>
      <c r="D28" s="8" t="s">
        <v>529</v>
      </c>
    </row>
    <row r="29" spans="1:4" x14ac:dyDescent="0.35">
      <c r="A29" s="2" t="s">
        <v>25</v>
      </c>
      <c r="B29" s="2" t="s">
        <v>484</v>
      </c>
      <c r="C29" s="2">
        <v>28</v>
      </c>
      <c r="D29" s="2" t="s">
        <v>530</v>
      </c>
    </row>
    <row r="30" spans="1:4" x14ac:dyDescent="0.35">
      <c r="A30" s="8" t="s">
        <v>45</v>
      </c>
      <c r="B30" s="8" t="s">
        <v>485</v>
      </c>
      <c r="C30" s="8">
        <v>37</v>
      </c>
      <c r="D30" s="8" t="s">
        <v>531</v>
      </c>
    </row>
    <row r="31" spans="1:4" x14ac:dyDescent="0.35">
      <c r="A31" s="2" t="s">
        <v>275</v>
      </c>
      <c r="B31" s="2" t="s">
        <v>432</v>
      </c>
      <c r="C31" s="2">
        <v>18</v>
      </c>
      <c r="D31" s="2" t="s">
        <v>532</v>
      </c>
    </row>
    <row r="32" spans="1:4" x14ac:dyDescent="0.35">
      <c r="A32" s="8" t="s">
        <v>12</v>
      </c>
      <c r="B32" s="8" t="s">
        <v>447</v>
      </c>
      <c r="C32" s="8">
        <v>9</v>
      </c>
      <c r="D32" s="8" t="s">
        <v>533</v>
      </c>
    </row>
    <row r="33" spans="1:4" x14ac:dyDescent="0.35">
      <c r="A33" s="2" t="s">
        <v>146</v>
      </c>
      <c r="B33" s="2" t="s">
        <v>470</v>
      </c>
      <c r="C33" s="2">
        <v>30</v>
      </c>
      <c r="D33" s="2" t="s">
        <v>534</v>
      </c>
    </row>
    <row r="34" spans="1:4" x14ac:dyDescent="0.35">
      <c r="A34" s="8" t="s">
        <v>91</v>
      </c>
      <c r="B34" s="8" t="s">
        <v>486</v>
      </c>
      <c r="C34" s="8">
        <v>22</v>
      </c>
      <c r="D34" s="8" t="s">
        <v>535</v>
      </c>
    </row>
    <row r="35" spans="1:4" x14ac:dyDescent="0.35">
      <c r="A35" s="2" t="s">
        <v>50</v>
      </c>
      <c r="B35" s="2" t="s">
        <v>417</v>
      </c>
      <c r="C35" s="2">
        <v>13</v>
      </c>
      <c r="D35" s="2" t="s">
        <v>536</v>
      </c>
    </row>
    <row r="36" spans="1:4" x14ac:dyDescent="0.35">
      <c r="A36" s="8" t="s">
        <v>52</v>
      </c>
      <c r="B36" s="8" t="s">
        <v>487</v>
      </c>
      <c r="C36" s="8">
        <v>15</v>
      </c>
      <c r="D36" s="8" t="s">
        <v>530</v>
      </c>
    </row>
    <row r="37" spans="1:4" x14ac:dyDescent="0.35">
      <c r="A37" s="2" t="s">
        <v>53</v>
      </c>
      <c r="B37" s="2" t="s">
        <v>471</v>
      </c>
      <c r="C37" s="2">
        <v>10</v>
      </c>
      <c r="D37" s="2" t="s">
        <v>537</v>
      </c>
    </row>
    <row r="38" spans="1:4" x14ac:dyDescent="0.35">
      <c r="A38" s="8" t="s">
        <v>55</v>
      </c>
      <c r="B38" s="8" t="s">
        <v>488</v>
      </c>
      <c r="C38" s="8">
        <v>42</v>
      </c>
      <c r="D38" s="8" t="s">
        <v>530</v>
      </c>
    </row>
    <row r="39" spans="1:4" x14ac:dyDescent="0.35">
      <c r="A39" s="2" t="s">
        <v>54</v>
      </c>
      <c r="B39" s="10" t="s">
        <v>488</v>
      </c>
      <c r="C39" s="10">
        <v>42</v>
      </c>
      <c r="D39" s="10" t="s">
        <v>530</v>
      </c>
    </row>
    <row r="40" spans="1:4" x14ac:dyDescent="0.35">
      <c r="A40" s="8" t="s">
        <v>102</v>
      </c>
      <c r="B40" s="8" t="s">
        <v>489</v>
      </c>
      <c r="C40" s="8">
        <v>39</v>
      </c>
      <c r="D40" s="8" t="s">
        <v>538</v>
      </c>
    </row>
    <row r="41" spans="1:4" x14ac:dyDescent="0.35">
      <c r="A41" s="2" t="s">
        <v>135</v>
      </c>
      <c r="B41" s="2" t="s">
        <v>448</v>
      </c>
      <c r="C41" s="2">
        <v>10</v>
      </c>
      <c r="D41" s="2" t="s">
        <v>539</v>
      </c>
    </row>
    <row r="42" spans="1:4" x14ac:dyDescent="0.35">
      <c r="A42" s="8" t="s">
        <v>220</v>
      </c>
      <c r="B42" s="8" t="s">
        <v>490</v>
      </c>
      <c r="C42" s="8">
        <v>22</v>
      </c>
      <c r="D42" s="8" t="s">
        <v>540</v>
      </c>
    </row>
    <row r="43" spans="1:4" x14ac:dyDescent="0.35">
      <c r="A43" s="2" t="s">
        <v>40</v>
      </c>
      <c r="B43" s="2" t="s">
        <v>491</v>
      </c>
      <c r="C43" s="2">
        <v>9</v>
      </c>
      <c r="D43" s="2" t="s">
        <v>541</v>
      </c>
    </row>
    <row r="44" spans="1:4" x14ac:dyDescent="0.35">
      <c r="A44" s="8" t="s">
        <v>57</v>
      </c>
      <c r="B44" s="8" t="s">
        <v>492</v>
      </c>
      <c r="C44" s="8">
        <v>28</v>
      </c>
      <c r="D44" s="8" t="s">
        <v>542</v>
      </c>
    </row>
    <row r="45" spans="1:4" x14ac:dyDescent="0.35">
      <c r="A45" s="2" t="s">
        <v>249</v>
      </c>
      <c r="B45" s="2" t="s">
        <v>376</v>
      </c>
      <c r="C45" s="2">
        <v>3</v>
      </c>
      <c r="D45" s="2" t="s">
        <v>543</v>
      </c>
    </row>
    <row r="46" spans="1:4" x14ac:dyDescent="0.35">
      <c r="A46" s="8" t="s">
        <v>117</v>
      </c>
      <c r="B46" s="8" t="s">
        <v>493</v>
      </c>
      <c r="C46" s="8">
        <v>30</v>
      </c>
      <c r="D46" s="8" t="s">
        <v>544</v>
      </c>
    </row>
    <row r="47" spans="1:4" x14ac:dyDescent="0.35">
      <c r="A47" s="2"/>
      <c r="B47" s="2"/>
      <c r="C47" s="2"/>
      <c r="D47" s="2"/>
    </row>
  </sheetData>
  <sortState xmlns:xlrd2="http://schemas.microsoft.com/office/spreadsheetml/2017/richdata2" ref="A2:C47">
    <sortCondition ref="A2:A4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6264-57D4-4AB7-BA06-C6F4112B9F1D}">
  <dimension ref="A1:C7"/>
  <sheetViews>
    <sheetView showGridLines="0" workbookViewId="0">
      <selection activeCell="C8" sqref="C8"/>
    </sheetView>
  </sheetViews>
  <sheetFormatPr defaultRowHeight="14.5" x14ac:dyDescent="0.35"/>
  <cols>
    <col min="1" max="1" width="18.08984375" bestFit="1" customWidth="1"/>
    <col min="2" max="2" width="75.81640625" bestFit="1" customWidth="1"/>
    <col min="3" max="3" width="19.90625" bestFit="1" customWidth="1"/>
  </cols>
  <sheetData>
    <row r="1" spans="1:3" x14ac:dyDescent="0.35">
      <c r="A1" s="1" t="s">
        <v>23</v>
      </c>
      <c r="B1" s="1" t="s">
        <v>13</v>
      </c>
      <c r="C1" s="1" t="s">
        <v>35</v>
      </c>
    </row>
    <row r="2" spans="1:3" x14ac:dyDescent="0.35">
      <c r="A2" s="8" t="s">
        <v>30</v>
      </c>
      <c r="B2" s="8" t="s">
        <v>413</v>
      </c>
      <c r="C2" s="8">
        <v>5</v>
      </c>
    </row>
    <row r="3" spans="1:3" x14ac:dyDescent="0.35">
      <c r="A3" s="2" t="s">
        <v>14</v>
      </c>
      <c r="B3" s="2" t="s">
        <v>476</v>
      </c>
      <c r="C3" s="2">
        <v>33</v>
      </c>
    </row>
    <row r="4" spans="1:3" x14ac:dyDescent="0.35">
      <c r="A4" s="8" t="s">
        <v>32</v>
      </c>
      <c r="B4" s="8" t="s">
        <v>414</v>
      </c>
      <c r="C4" s="8">
        <v>6</v>
      </c>
    </row>
    <row r="5" spans="1:3" x14ac:dyDescent="0.35">
      <c r="A5" s="2" t="s">
        <v>16</v>
      </c>
      <c r="B5" s="2" t="s">
        <v>243</v>
      </c>
      <c r="C5" s="2">
        <v>2</v>
      </c>
    </row>
    <row r="6" spans="1:3" x14ac:dyDescent="0.35">
      <c r="A6" s="8" t="s">
        <v>56</v>
      </c>
      <c r="B6" s="8"/>
      <c r="C6" s="8"/>
    </row>
    <row r="7" spans="1:3" x14ac:dyDescent="0.35">
      <c r="A7" s="2" t="s">
        <v>31</v>
      </c>
      <c r="B7" s="2" t="s">
        <v>408</v>
      </c>
      <c r="C7" s="2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CF6C-BB4A-403D-88AB-F5CBDE9621CB}">
  <dimension ref="A1:G138"/>
  <sheetViews>
    <sheetView showGridLines="0" zoomScaleNormal="100" workbookViewId="0">
      <pane ySplit="1" topLeftCell="A18" activePane="bottomLeft" state="frozen"/>
      <selection pane="bottomLeft" activeCell="T46" sqref="T46"/>
    </sheetView>
  </sheetViews>
  <sheetFormatPr defaultRowHeight="14.5" x14ac:dyDescent="0.35"/>
  <cols>
    <col min="1" max="1" width="65" bestFit="1" customWidth="1"/>
    <col min="2" max="2" width="15.90625" bestFit="1" customWidth="1"/>
    <col min="3" max="4" width="20.81640625" customWidth="1"/>
    <col min="5" max="5" width="19.90625" bestFit="1" customWidth="1"/>
  </cols>
  <sheetData>
    <row r="1" spans="1:5" x14ac:dyDescent="0.35">
      <c r="A1" s="1" t="s">
        <v>41</v>
      </c>
      <c r="B1" s="1" t="s">
        <v>235</v>
      </c>
      <c r="C1" s="1" t="s">
        <v>13</v>
      </c>
      <c r="D1" s="1" t="s">
        <v>400</v>
      </c>
      <c r="E1" s="1" t="s">
        <v>35</v>
      </c>
    </row>
    <row r="2" spans="1:5" x14ac:dyDescent="0.35">
      <c r="A2" s="8" t="s">
        <v>172</v>
      </c>
      <c r="B2" s="8" t="s">
        <v>232</v>
      </c>
      <c r="C2" s="8" t="s">
        <v>455</v>
      </c>
      <c r="D2" s="8" t="s">
        <v>401</v>
      </c>
      <c r="E2" s="8">
        <v>2</v>
      </c>
    </row>
    <row r="3" spans="1:5" x14ac:dyDescent="0.35">
      <c r="A3" s="2" t="s">
        <v>169</v>
      </c>
      <c r="B3" s="2" t="s">
        <v>236</v>
      </c>
      <c r="C3" s="2" t="s">
        <v>178</v>
      </c>
      <c r="D3" s="2" t="s">
        <v>401</v>
      </c>
      <c r="E3" s="2">
        <v>2</v>
      </c>
    </row>
    <row r="4" spans="1:5" x14ac:dyDescent="0.35">
      <c r="A4" s="8" t="s">
        <v>179</v>
      </c>
      <c r="B4" s="8" t="s">
        <v>236</v>
      </c>
      <c r="C4" s="8">
        <v>16</v>
      </c>
      <c r="D4" s="8" t="s">
        <v>401</v>
      </c>
      <c r="E4" s="8">
        <v>1</v>
      </c>
    </row>
    <row r="5" spans="1:5" x14ac:dyDescent="0.35">
      <c r="A5" s="2" t="s">
        <v>155</v>
      </c>
      <c r="B5" s="2" t="s">
        <v>232</v>
      </c>
      <c r="C5" s="2" t="s">
        <v>284</v>
      </c>
      <c r="D5" s="2" t="s">
        <v>401</v>
      </c>
      <c r="E5" s="2">
        <v>7</v>
      </c>
    </row>
    <row r="6" spans="1:5" x14ac:dyDescent="0.35">
      <c r="A6" s="8" t="s">
        <v>426</v>
      </c>
      <c r="B6" s="8" t="s">
        <v>232</v>
      </c>
      <c r="C6" s="8">
        <v>47</v>
      </c>
      <c r="D6" s="8" t="s">
        <v>401</v>
      </c>
      <c r="E6" s="8">
        <v>1</v>
      </c>
    </row>
    <row r="7" spans="1:5" x14ac:dyDescent="0.35">
      <c r="A7" s="2" t="s">
        <v>154</v>
      </c>
      <c r="B7" s="2" t="s">
        <v>233</v>
      </c>
      <c r="C7" s="2" t="s">
        <v>200</v>
      </c>
      <c r="D7" s="2" t="s">
        <v>401</v>
      </c>
      <c r="E7" s="2">
        <v>2</v>
      </c>
    </row>
    <row r="8" spans="1:5" x14ac:dyDescent="0.35">
      <c r="A8" s="8" t="s">
        <v>402</v>
      </c>
      <c r="B8" s="8" t="s">
        <v>232</v>
      </c>
      <c r="C8" s="8" t="s">
        <v>430</v>
      </c>
      <c r="D8" s="8" t="s">
        <v>205</v>
      </c>
      <c r="E8" s="8">
        <v>2</v>
      </c>
    </row>
    <row r="9" spans="1:5" x14ac:dyDescent="0.35">
      <c r="A9" s="2" t="s">
        <v>315</v>
      </c>
      <c r="B9" s="2" t="s">
        <v>236</v>
      </c>
      <c r="C9" s="2"/>
      <c r="D9" s="2" t="s">
        <v>205</v>
      </c>
      <c r="E9" s="2">
        <v>0</v>
      </c>
    </row>
    <row r="10" spans="1:5" x14ac:dyDescent="0.35">
      <c r="A10" s="8" t="s">
        <v>194</v>
      </c>
      <c r="B10" s="8" t="s">
        <v>233</v>
      </c>
      <c r="C10" s="8" t="s">
        <v>457</v>
      </c>
      <c r="D10" s="8" t="s">
        <v>205</v>
      </c>
      <c r="E10" s="8">
        <v>2</v>
      </c>
    </row>
    <row r="11" spans="1:5" x14ac:dyDescent="0.35">
      <c r="A11" s="2" t="s">
        <v>156</v>
      </c>
      <c r="B11" s="2" t="s">
        <v>236</v>
      </c>
      <c r="C11" s="2">
        <v>15</v>
      </c>
      <c r="D11" s="2" t="s">
        <v>401</v>
      </c>
      <c r="E11" s="2">
        <v>1</v>
      </c>
    </row>
    <row r="12" spans="1:5" x14ac:dyDescent="0.35">
      <c r="A12" s="8" t="s">
        <v>157</v>
      </c>
      <c r="B12" s="8" t="s">
        <v>232</v>
      </c>
      <c r="C12" s="8" t="s">
        <v>425</v>
      </c>
      <c r="D12" s="8" t="s">
        <v>205</v>
      </c>
      <c r="E12" s="8">
        <v>7</v>
      </c>
    </row>
    <row r="13" spans="1:5" x14ac:dyDescent="0.35">
      <c r="A13" s="2" t="s">
        <v>199</v>
      </c>
      <c r="B13" s="2" t="s">
        <v>236</v>
      </c>
      <c r="C13" s="2">
        <v>17</v>
      </c>
      <c r="D13" s="2" t="s">
        <v>401</v>
      </c>
      <c r="E13" s="2">
        <v>1</v>
      </c>
    </row>
    <row r="14" spans="1:5" x14ac:dyDescent="0.35">
      <c r="A14" s="8" t="s">
        <v>151</v>
      </c>
      <c r="B14" s="8" t="s">
        <v>236</v>
      </c>
      <c r="C14" s="8" t="s">
        <v>371</v>
      </c>
      <c r="D14" s="8" t="s">
        <v>205</v>
      </c>
      <c r="E14" s="8">
        <v>6</v>
      </c>
    </row>
    <row r="15" spans="1:5" x14ac:dyDescent="0.35">
      <c r="A15" s="2" t="s">
        <v>152</v>
      </c>
      <c r="B15" s="2" t="s">
        <v>236</v>
      </c>
      <c r="C15" s="2" t="s">
        <v>429</v>
      </c>
      <c r="D15" s="2" t="s">
        <v>205</v>
      </c>
      <c r="E15" s="2">
        <v>2</v>
      </c>
    </row>
    <row r="16" spans="1:5" x14ac:dyDescent="0.35">
      <c r="A16" s="8" t="s">
        <v>153</v>
      </c>
      <c r="B16" s="8" t="s">
        <v>236</v>
      </c>
      <c r="C16" s="8" t="s">
        <v>437</v>
      </c>
      <c r="D16" s="8" t="s">
        <v>205</v>
      </c>
      <c r="E16" s="8">
        <v>14</v>
      </c>
    </row>
    <row r="17" spans="1:5" x14ac:dyDescent="0.35">
      <c r="A17" s="2" t="s">
        <v>403</v>
      </c>
      <c r="B17" s="2" t="s">
        <v>232</v>
      </c>
      <c r="C17" s="2" t="s">
        <v>436</v>
      </c>
      <c r="D17" s="2" t="s">
        <v>205</v>
      </c>
      <c r="E17" s="2">
        <v>9</v>
      </c>
    </row>
    <row r="18" spans="1:5" x14ac:dyDescent="0.35">
      <c r="A18" s="8" t="s">
        <v>462</v>
      </c>
      <c r="B18" s="8" t="s">
        <v>233</v>
      </c>
      <c r="C18" s="8">
        <v>49</v>
      </c>
      <c r="D18" s="8" t="s">
        <v>401</v>
      </c>
      <c r="E18" s="8">
        <v>1</v>
      </c>
    </row>
    <row r="19" spans="1:5" x14ac:dyDescent="0.35">
      <c r="A19" s="2" t="s">
        <v>136</v>
      </c>
      <c r="B19" s="2" t="s">
        <v>236</v>
      </c>
      <c r="C19" s="2">
        <v>13</v>
      </c>
      <c r="D19" s="2" t="s">
        <v>401</v>
      </c>
      <c r="E19" s="2">
        <v>1</v>
      </c>
    </row>
    <row r="20" spans="1:5" x14ac:dyDescent="0.35">
      <c r="A20" s="8" t="s">
        <v>173</v>
      </c>
      <c r="B20" s="8" t="s">
        <v>236</v>
      </c>
      <c r="C20" s="8">
        <v>15</v>
      </c>
      <c r="D20" s="8" t="s">
        <v>401</v>
      </c>
      <c r="E20" s="8">
        <v>1</v>
      </c>
    </row>
    <row r="21" spans="1:5" x14ac:dyDescent="0.35">
      <c r="A21" s="2" t="s">
        <v>388</v>
      </c>
      <c r="B21" s="2" t="s">
        <v>236</v>
      </c>
      <c r="C21" s="2">
        <v>44</v>
      </c>
      <c r="D21" s="2" t="s">
        <v>401</v>
      </c>
      <c r="E21" s="2">
        <v>1</v>
      </c>
    </row>
    <row r="22" spans="1:5" x14ac:dyDescent="0.35">
      <c r="A22" s="8" t="s">
        <v>396</v>
      </c>
      <c r="B22" s="8" t="s">
        <v>232</v>
      </c>
      <c r="C22" s="8" t="s">
        <v>460</v>
      </c>
      <c r="D22" s="8" t="s">
        <v>205</v>
      </c>
      <c r="E22" s="8">
        <v>6</v>
      </c>
    </row>
    <row r="23" spans="1:5" x14ac:dyDescent="0.35">
      <c r="A23" s="2" t="s">
        <v>395</v>
      </c>
      <c r="B23" s="2" t="s">
        <v>233</v>
      </c>
      <c r="C23" s="2" t="s">
        <v>461</v>
      </c>
      <c r="D23" s="2" t="s">
        <v>205</v>
      </c>
      <c r="E23" s="2">
        <v>6</v>
      </c>
    </row>
    <row r="24" spans="1:5" x14ac:dyDescent="0.35">
      <c r="A24" s="8" t="s">
        <v>394</v>
      </c>
      <c r="B24" s="8" t="s">
        <v>233</v>
      </c>
      <c r="C24" s="8">
        <v>17</v>
      </c>
      <c r="D24" s="8" t="s">
        <v>401</v>
      </c>
      <c r="E24" s="8">
        <v>1</v>
      </c>
    </row>
    <row r="25" spans="1:5" x14ac:dyDescent="0.35">
      <c r="A25" s="2" t="s">
        <v>374</v>
      </c>
      <c r="B25" s="2" t="s">
        <v>236</v>
      </c>
      <c r="C25" s="2">
        <v>42</v>
      </c>
      <c r="D25" s="2" t="s">
        <v>401</v>
      </c>
      <c r="E25" s="2">
        <v>1</v>
      </c>
    </row>
    <row r="26" spans="1:5" x14ac:dyDescent="0.35">
      <c r="A26" s="8" t="s">
        <v>389</v>
      </c>
      <c r="B26" s="8" t="s">
        <v>233</v>
      </c>
      <c r="C26" s="8" t="s">
        <v>454</v>
      </c>
      <c r="D26" s="8" t="s">
        <v>205</v>
      </c>
      <c r="E26" s="8">
        <v>19</v>
      </c>
    </row>
    <row r="27" spans="1:5" x14ac:dyDescent="0.35">
      <c r="A27" s="2" t="s">
        <v>390</v>
      </c>
      <c r="B27" s="2" t="s">
        <v>232</v>
      </c>
      <c r="C27" s="2" t="s">
        <v>463</v>
      </c>
      <c r="D27" s="2" t="s">
        <v>401</v>
      </c>
      <c r="E27" s="2">
        <v>3</v>
      </c>
    </row>
    <row r="28" spans="1:5" x14ac:dyDescent="0.35">
      <c r="A28" s="8" t="s">
        <v>391</v>
      </c>
      <c r="B28" s="8" t="s">
        <v>236</v>
      </c>
      <c r="C28" s="8">
        <v>1</v>
      </c>
      <c r="D28" s="8" t="s">
        <v>401</v>
      </c>
      <c r="E28" s="8">
        <v>1</v>
      </c>
    </row>
    <row r="29" spans="1:5" x14ac:dyDescent="0.35">
      <c r="A29" s="2" t="s">
        <v>392</v>
      </c>
      <c r="B29" s="2" t="s">
        <v>236</v>
      </c>
      <c r="C29" s="2">
        <v>17</v>
      </c>
      <c r="D29" s="2" t="s">
        <v>401</v>
      </c>
      <c r="E29" s="2">
        <v>1</v>
      </c>
    </row>
    <row r="30" spans="1:5" x14ac:dyDescent="0.35">
      <c r="A30" s="8" t="s">
        <v>393</v>
      </c>
      <c r="B30" s="8" t="s">
        <v>232</v>
      </c>
      <c r="C30" s="8">
        <v>35</v>
      </c>
      <c r="D30" s="8" t="s">
        <v>401</v>
      </c>
      <c r="E30" s="8">
        <v>1</v>
      </c>
    </row>
    <row r="31" spans="1:5" x14ac:dyDescent="0.35">
      <c r="A31" s="2" t="s">
        <v>373</v>
      </c>
      <c r="B31" s="2" t="s">
        <v>236</v>
      </c>
      <c r="C31" s="2">
        <v>37</v>
      </c>
      <c r="D31" s="2" t="s">
        <v>401</v>
      </c>
      <c r="E31" s="2">
        <v>1</v>
      </c>
    </row>
    <row r="32" spans="1:5" x14ac:dyDescent="0.35">
      <c r="A32" s="8" t="s">
        <v>363</v>
      </c>
      <c r="B32" s="8" t="s">
        <v>236</v>
      </c>
      <c r="C32" s="8">
        <v>41</v>
      </c>
      <c r="D32" s="8" t="s">
        <v>401</v>
      </c>
      <c r="E32" s="8">
        <v>1</v>
      </c>
    </row>
    <row r="33" spans="1:5" x14ac:dyDescent="0.35">
      <c r="A33" s="2" t="s">
        <v>397</v>
      </c>
      <c r="B33" s="2" t="s">
        <v>236</v>
      </c>
      <c r="C33" s="2">
        <v>37</v>
      </c>
      <c r="D33" s="2" t="s">
        <v>401</v>
      </c>
      <c r="E33" s="2">
        <v>1</v>
      </c>
    </row>
    <row r="34" spans="1:5" x14ac:dyDescent="0.35">
      <c r="A34" s="8" t="s">
        <v>372</v>
      </c>
      <c r="B34" s="8" t="s">
        <v>236</v>
      </c>
      <c r="C34" s="8">
        <v>42</v>
      </c>
      <c r="D34" s="8" t="s">
        <v>401</v>
      </c>
      <c r="E34" s="8">
        <v>1</v>
      </c>
    </row>
    <row r="35" spans="1:5" x14ac:dyDescent="0.35">
      <c r="A35" s="2" t="s">
        <v>362</v>
      </c>
      <c r="B35" s="2" t="s">
        <v>232</v>
      </c>
      <c r="C35" s="2" t="s">
        <v>456</v>
      </c>
      <c r="D35" s="2" t="s">
        <v>401</v>
      </c>
      <c r="E35" s="2">
        <v>3</v>
      </c>
    </row>
    <row r="36" spans="1:5" x14ac:dyDescent="0.35">
      <c r="A36" s="8" t="s">
        <v>398</v>
      </c>
      <c r="B36" s="8" t="s">
        <v>232</v>
      </c>
      <c r="C36" s="8">
        <v>2</v>
      </c>
      <c r="D36" s="8" t="s">
        <v>401</v>
      </c>
      <c r="E36" s="8">
        <v>1</v>
      </c>
    </row>
    <row r="37" spans="1:5" x14ac:dyDescent="0.35">
      <c r="A37" s="2" t="s">
        <v>180</v>
      </c>
      <c r="B37" s="2" t="s">
        <v>236</v>
      </c>
      <c r="C37" s="2">
        <v>2</v>
      </c>
      <c r="D37" s="2" t="s">
        <v>401</v>
      </c>
      <c r="E37" s="2">
        <v>1</v>
      </c>
    </row>
    <row r="38" spans="1:5" x14ac:dyDescent="0.35">
      <c r="A38" s="8" t="s">
        <v>216</v>
      </c>
      <c r="B38" s="8" t="s">
        <v>232</v>
      </c>
      <c r="C38" s="8">
        <v>19</v>
      </c>
      <c r="D38" s="8" t="s">
        <v>401</v>
      </c>
      <c r="E38" s="8">
        <v>1</v>
      </c>
    </row>
    <row r="39" spans="1:5" x14ac:dyDescent="0.35">
      <c r="A39" s="2" t="s">
        <v>170</v>
      </c>
      <c r="B39" s="2" t="s">
        <v>233</v>
      </c>
      <c r="C39" s="2" t="s">
        <v>215</v>
      </c>
      <c r="D39" s="2" t="s">
        <v>401</v>
      </c>
      <c r="E39" s="2">
        <v>3</v>
      </c>
    </row>
    <row r="40" spans="1:5" x14ac:dyDescent="0.35">
      <c r="A40" s="8" t="s">
        <v>137</v>
      </c>
      <c r="B40" s="8" t="s">
        <v>236</v>
      </c>
      <c r="C40" s="8">
        <v>13</v>
      </c>
      <c r="D40" s="8" t="s">
        <v>401</v>
      </c>
      <c r="E40" s="8">
        <v>1</v>
      </c>
    </row>
    <row r="41" spans="1:5" x14ac:dyDescent="0.35">
      <c r="A41" s="2" t="s">
        <v>164</v>
      </c>
      <c r="B41" s="2" t="s">
        <v>233</v>
      </c>
      <c r="C41" s="2" t="s">
        <v>458</v>
      </c>
      <c r="D41" s="2" t="s">
        <v>205</v>
      </c>
      <c r="E41" s="2">
        <v>2</v>
      </c>
    </row>
    <row r="42" spans="1:5" x14ac:dyDescent="0.35">
      <c r="A42" s="8" t="s">
        <v>167</v>
      </c>
      <c r="B42" s="8" t="s">
        <v>233</v>
      </c>
      <c r="C42" s="8">
        <v>11</v>
      </c>
      <c r="D42" s="8" t="s">
        <v>205</v>
      </c>
      <c r="E42" s="8">
        <v>1</v>
      </c>
    </row>
    <row r="43" spans="1:5" x14ac:dyDescent="0.35">
      <c r="A43" s="2" t="s">
        <v>165</v>
      </c>
      <c r="B43" s="2" t="s">
        <v>233</v>
      </c>
      <c r="C43" s="2">
        <v>11</v>
      </c>
      <c r="D43" s="2" t="s">
        <v>401</v>
      </c>
      <c r="E43" s="2">
        <v>1</v>
      </c>
    </row>
    <row r="44" spans="1:5" x14ac:dyDescent="0.35">
      <c r="A44" s="8" t="s">
        <v>161</v>
      </c>
      <c r="B44" s="8" t="s">
        <v>232</v>
      </c>
      <c r="C44" s="8" t="s">
        <v>428</v>
      </c>
      <c r="D44" s="8" t="s">
        <v>401</v>
      </c>
      <c r="E44" s="8">
        <v>4</v>
      </c>
    </row>
    <row r="45" spans="1:5" x14ac:dyDescent="0.35">
      <c r="A45" s="2" t="s">
        <v>162</v>
      </c>
      <c r="B45" s="2" t="s">
        <v>233</v>
      </c>
      <c r="C45" s="2" t="s">
        <v>459</v>
      </c>
      <c r="D45" s="2" t="s">
        <v>205</v>
      </c>
      <c r="E45" s="2">
        <v>4</v>
      </c>
    </row>
    <row r="46" spans="1:5" x14ac:dyDescent="0.35">
      <c r="A46" s="8" t="s">
        <v>201</v>
      </c>
      <c r="B46" s="8" t="s">
        <v>232</v>
      </c>
      <c r="C46" s="8" t="s">
        <v>427</v>
      </c>
      <c r="D46" s="8" t="s">
        <v>205</v>
      </c>
      <c r="E46" s="8">
        <v>2</v>
      </c>
    </row>
    <row r="47" spans="1:5" x14ac:dyDescent="0.35">
      <c r="A47" s="2" t="s">
        <v>158</v>
      </c>
      <c r="B47" s="2" t="s">
        <v>232</v>
      </c>
      <c r="C47" s="2" t="s">
        <v>409</v>
      </c>
      <c r="D47" s="2" t="s">
        <v>401</v>
      </c>
      <c r="E47" s="2">
        <v>5</v>
      </c>
    </row>
    <row r="48" spans="1:5" x14ac:dyDescent="0.35">
      <c r="A48" s="8" t="s">
        <v>159</v>
      </c>
      <c r="B48" s="8" t="s">
        <v>233</v>
      </c>
      <c r="C48" s="8">
        <v>12</v>
      </c>
      <c r="D48" s="8" t="s">
        <v>401</v>
      </c>
      <c r="E48" s="8">
        <v>1</v>
      </c>
    </row>
    <row r="49" spans="1:5" x14ac:dyDescent="0.35">
      <c r="A49" s="2" t="s">
        <v>160</v>
      </c>
      <c r="B49" s="2" t="s">
        <v>233</v>
      </c>
      <c r="C49" s="2" t="s">
        <v>261</v>
      </c>
      <c r="D49" s="2" t="s">
        <v>401</v>
      </c>
      <c r="E49" s="2">
        <v>2</v>
      </c>
    </row>
    <row r="50" spans="1:5" x14ac:dyDescent="0.35">
      <c r="A50" s="8" t="s">
        <v>166</v>
      </c>
      <c r="B50" s="8" t="s">
        <v>233</v>
      </c>
      <c r="C50" s="8">
        <v>11</v>
      </c>
      <c r="D50" s="8" t="s">
        <v>401</v>
      </c>
      <c r="E50" s="8">
        <v>1</v>
      </c>
    </row>
    <row r="51" spans="1:5" x14ac:dyDescent="0.35">
      <c r="A51" s="2" t="s">
        <v>163</v>
      </c>
      <c r="B51" s="2" t="s">
        <v>236</v>
      </c>
      <c r="C51" s="2" t="s">
        <v>145</v>
      </c>
      <c r="D51" s="2" t="s">
        <v>205</v>
      </c>
      <c r="E51" s="2">
        <v>2</v>
      </c>
    </row>
    <row r="52" spans="1:5" x14ac:dyDescent="0.35">
      <c r="A52" s="8" t="s">
        <v>168</v>
      </c>
      <c r="B52" s="8" t="s">
        <v>233</v>
      </c>
      <c r="C52" s="8" t="s">
        <v>458</v>
      </c>
      <c r="D52" s="8" t="s">
        <v>401</v>
      </c>
      <c r="E52" s="8">
        <v>2</v>
      </c>
    </row>
    <row r="53" spans="1:5" x14ac:dyDescent="0.35">
      <c r="A53" s="2" t="s">
        <v>171</v>
      </c>
      <c r="B53" s="2" t="s">
        <v>232</v>
      </c>
      <c r="C53" s="2">
        <v>8</v>
      </c>
      <c r="D53" s="2" t="s">
        <v>401</v>
      </c>
      <c r="E53" s="2">
        <v>1</v>
      </c>
    </row>
    <row r="55" spans="1:5" x14ac:dyDescent="0.35">
      <c r="A55" s="6" t="s">
        <v>230</v>
      </c>
      <c r="B55" s="6"/>
    </row>
    <row r="56" spans="1:5" x14ac:dyDescent="0.35">
      <c r="A56" s="8" t="s">
        <v>181</v>
      </c>
      <c r="B56" s="8">
        <f>E2</f>
        <v>2</v>
      </c>
    </row>
    <row r="57" spans="1:5" x14ac:dyDescent="0.35">
      <c r="A57" s="2" t="s">
        <v>182</v>
      </c>
      <c r="B57" s="2">
        <f>E3</f>
        <v>2</v>
      </c>
    </row>
    <row r="58" spans="1:5" x14ac:dyDescent="0.35">
      <c r="A58" s="8" t="s">
        <v>183</v>
      </c>
      <c r="B58" s="8">
        <f>E4+E5+E7+E8+E6</f>
        <v>13</v>
      </c>
    </row>
    <row r="59" spans="1:5" x14ac:dyDescent="0.35">
      <c r="A59" s="2" t="s">
        <v>184</v>
      </c>
      <c r="B59" s="2">
        <f>E10+E11+E12+E14+E15+E16+E13+E9</f>
        <v>33</v>
      </c>
    </row>
    <row r="60" spans="1:5" x14ac:dyDescent="0.35">
      <c r="A60" s="8" t="s">
        <v>185</v>
      </c>
      <c r="B60" s="8">
        <f>E17+E18</f>
        <v>10</v>
      </c>
    </row>
    <row r="61" spans="1:5" x14ac:dyDescent="0.35">
      <c r="A61" s="2" t="s">
        <v>186</v>
      </c>
      <c r="B61" s="2">
        <f>E19</f>
        <v>1</v>
      </c>
    </row>
    <row r="62" spans="1:5" x14ac:dyDescent="0.35">
      <c r="A62" s="8" t="s">
        <v>187</v>
      </c>
      <c r="B62" s="8">
        <f>E20</f>
        <v>1</v>
      </c>
    </row>
    <row r="63" spans="1:5" x14ac:dyDescent="0.35">
      <c r="A63" s="2" t="s">
        <v>188</v>
      </c>
      <c r="B63" s="2">
        <f>E22+E23+E24+E25+E21</f>
        <v>15</v>
      </c>
    </row>
    <row r="64" spans="1:5" x14ac:dyDescent="0.35">
      <c r="A64" s="8" t="s">
        <v>189</v>
      </c>
      <c r="B64" s="8">
        <f>E26+E28+E29+E27+E30</f>
        <v>25</v>
      </c>
    </row>
    <row r="65" spans="1:7" x14ac:dyDescent="0.35">
      <c r="A65" s="2" t="s">
        <v>119</v>
      </c>
      <c r="B65" s="2">
        <f>E35+E36+E37+E31+E33+E32+E34</f>
        <v>9</v>
      </c>
    </row>
    <row r="66" spans="1:7" x14ac:dyDescent="0.35">
      <c r="A66" s="8" t="s">
        <v>190</v>
      </c>
      <c r="B66" s="8">
        <f>E39+E38</f>
        <v>4</v>
      </c>
    </row>
    <row r="67" spans="1:7" x14ac:dyDescent="0.35">
      <c r="A67" s="2" t="s">
        <v>191</v>
      </c>
      <c r="B67" s="2">
        <f>E40</f>
        <v>1</v>
      </c>
    </row>
    <row r="68" spans="1:7" x14ac:dyDescent="0.35">
      <c r="A68" s="8" t="s">
        <v>192</v>
      </c>
      <c r="B68" s="8">
        <f>E40+E41+E43+E44+E45+E47+E48+E49+E50+E51+E52+E46</f>
        <v>27</v>
      </c>
    </row>
    <row r="69" spans="1:7" x14ac:dyDescent="0.35">
      <c r="A69" s="2" t="s">
        <v>193</v>
      </c>
      <c r="B69" s="2">
        <f>E53</f>
        <v>1</v>
      </c>
    </row>
    <row r="71" spans="1:7" x14ac:dyDescent="0.35">
      <c r="A71" s="6" t="s">
        <v>231</v>
      </c>
      <c r="B71" s="6"/>
    </row>
    <row r="72" spans="1:7" x14ac:dyDescent="0.35">
      <c r="A72" s="8" t="s">
        <v>236</v>
      </c>
      <c r="B72" s="8">
        <f>COUNTIF(B2:B53,"Beginner")</f>
        <v>21</v>
      </c>
    </row>
    <row r="73" spans="1:7" x14ac:dyDescent="0.35">
      <c r="A73" s="2" t="s">
        <v>232</v>
      </c>
      <c r="B73" s="2">
        <f>COUNTIF(B2:B53,"Intermediate")</f>
        <v>16</v>
      </c>
    </row>
    <row r="74" spans="1:7" x14ac:dyDescent="0.35">
      <c r="A74" s="8" t="s">
        <v>233</v>
      </c>
      <c r="B74" s="8">
        <f>COUNTIF(B2:B53,"Expert")</f>
        <v>15</v>
      </c>
    </row>
    <row r="76" spans="1:7" x14ac:dyDescent="0.35">
      <c r="A76" s="6" t="s">
        <v>312</v>
      </c>
    </row>
    <row r="77" spans="1:7" x14ac:dyDescent="0.35">
      <c r="A77" s="8" t="s">
        <v>313</v>
      </c>
      <c r="B77" s="8" t="s">
        <v>314</v>
      </c>
      <c r="C77" s="8" t="s">
        <v>315</v>
      </c>
      <c r="E77" s="12"/>
      <c r="F77" s="12"/>
      <c r="G77" s="12"/>
    </row>
    <row r="78" spans="1:7" x14ac:dyDescent="0.35">
      <c r="A78" s="2" t="s">
        <v>313</v>
      </c>
      <c r="B78" s="2" t="s">
        <v>314</v>
      </c>
      <c r="C78" s="2" t="s">
        <v>151</v>
      </c>
    </row>
    <row r="79" spans="1:7" x14ac:dyDescent="0.35">
      <c r="A79" s="8" t="s">
        <v>313</v>
      </c>
      <c r="B79" s="8" t="s">
        <v>314</v>
      </c>
      <c r="C79" s="8" t="s">
        <v>316</v>
      </c>
    </row>
    <row r="80" spans="1:7" x14ac:dyDescent="0.35">
      <c r="A80" s="2" t="s">
        <v>313</v>
      </c>
      <c r="B80" s="2" t="s">
        <v>314</v>
      </c>
      <c r="C80" s="2" t="s">
        <v>317</v>
      </c>
    </row>
    <row r="81" spans="1:3" x14ac:dyDescent="0.35">
      <c r="A81" s="8" t="s">
        <v>313</v>
      </c>
      <c r="B81" s="8" t="s">
        <v>318</v>
      </c>
      <c r="C81" s="8" t="s">
        <v>319</v>
      </c>
    </row>
    <row r="82" spans="1:3" x14ac:dyDescent="0.35">
      <c r="A82" s="2" t="s">
        <v>313</v>
      </c>
      <c r="B82" s="2" t="s">
        <v>318</v>
      </c>
      <c r="C82" s="2" t="s">
        <v>320</v>
      </c>
    </row>
    <row r="83" spans="1:3" x14ac:dyDescent="0.35">
      <c r="A83" s="8" t="s">
        <v>313</v>
      </c>
      <c r="B83" s="8" t="s">
        <v>318</v>
      </c>
      <c r="C83" s="8" t="s">
        <v>316</v>
      </c>
    </row>
    <row r="84" spans="1:3" x14ac:dyDescent="0.35">
      <c r="A84" s="2" t="s">
        <v>313</v>
      </c>
      <c r="B84" s="2" t="s">
        <v>318</v>
      </c>
      <c r="C84" s="2" t="s">
        <v>501</v>
      </c>
    </row>
    <row r="85" spans="1:3" x14ac:dyDescent="0.35">
      <c r="A85" s="8" t="s">
        <v>313</v>
      </c>
      <c r="B85" s="8" t="s">
        <v>318</v>
      </c>
      <c r="C85" s="8" t="s">
        <v>322</v>
      </c>
    </row>
    <row r="86" spans="1:3" x14ac:dyDescent="0.35">
      <c r="A86" s="2" t="s">
        <v>313</v>
      </c>
      <c r="B86" s="2" t="s">
        <v>318</v>
      </c>
      <c r="C86" s="2" t="s">
        <v>323</v>
      </c>
    </row>
    <row r="87" spans="1:3" x14ac:dyDescent="0.35">
      <c r="A87" s="8" t="s">
        <v>313</v>
      </c>
      <c r="B87" s="8" t="s">
        <v>324</v>
      </c>
      <c r="C87" s="8" t="s">
        <v>325</v>
      </c>
    </row>
    <row r="88" spans="1:3" x14ac:dyDescent="0.35">
      <c r="A88" s="2" t="s">
        <v>313</v>
      </c>
      <c r="B88" s="2" t="s">
        <v>324</v>
      </c>
      <c r="C88" s="2" t="s">
        <v>326</v>
      </c>
    </row>
    <row r="89" spans="1:3" x14ac:dyDescent="0.35">
      <c r="A89" s="8" t="s">
        <v>313</v>
      </c>
      <c r="B89" s="8" t="s">
        <v>324</v>
      </c>
      <c r="C89" s="8" t="s">
        <v>327</v>
      </c>
    </row>
    <row r="90" spans="1:3" x14ac:dyDescent="0.35">
      <c r="A90" s="2" t="s">
        <v>313</v>
      </c>
      <c r="B90" s="2" t="s">
        <v>324</v>
      </c>
      <c r="C90" s="2" t="s">
        <v>328</v>
      </c>
    </row>
    <row r="91" spans="1:3" x14ac:dyDescent="0.35">
      <c r="A91" s="8" t="s">
        <v>313</v>
      </c>
      <c r="B91" s="8" t="s">
        <v>324</v>
      </c>
      <c r="C91" s="8" t="s">
        <v>329</v>
      </c>
    </row>
    <row r="92" spans="1:3" x14ac:dyDescent="0.35">
      <c r="A92" s="2" t="s">
        <v>313</v>
      </c>
      <c r="B92" s="2" t="s">
        <v>324</v>
      </c>
      <c r="C92" s="2" t="s">
        <v>330</v>
      </c>
    </row>
    <row r="93" spans="1:3" x14ac:dyDescent="0.35">
      <c r="A93" s="8" t="s">
        <v>331</v>
      </c>
      <c r="B93" s="8" t="s">
        <v>314</v>
      </c>
      <c r="C93" s="8" t="s">
        <v>332</v>
      </c>
    </row>
    <row r="94" spans="1:3" x14ac:dyDescent="0.35">
      <c r="A94" s="2" t="s">
        <v>331</v>
      </c>
      <c r="B94" s="2" t="s">
        <v>314</v>
      </c>
      <c r="C94" s="2" t="s">
        <v>321</v>
      </c>
    </row>
    <row r="95" spans="1:3" x14ac:dyDescent="0.35">
      <c r="A95" s="8" t="s">
        <v>331</v>
      </c>
      <c r="B95" s="8" t="s">
        <v>314</v>
      </c>
      <c r="C95" s="8" t="s">
        <v>333</v>
      </c>
    </row>
    <row r="96" spans="1:3" x14ac:dyDescent="0.35">
      <c r="A96" s="2" t="s">
        <v>331</v>
      </c>
      <c r="B96" s="2" t="s">
        <v>314</v>
      </c>
      <c r="C96" s="2" t="s">
        <v>316</v>
      </c>
    </row>
    <row r="97" spans="1:3" x14ac:dyDescent="0.35">
      <c r="A97" s="8" t="s">
        <v>331</v>
      </c>
      <c r="B97" s="8" t="s">
        <v>318</v>
      </c>
      <c r="C97" s="8" t="s">
        <v>332</v>
      </c>
    </row>
    <row r="98" spans="1:3" x14ac:dyDescent="0.35">
      <c r="A98" s="2" t="s">
        <v>331</v>
      </c>
      <c r="B98" s="2" t="s">
        <v>318</v>
      </c>
      <c r="C98" s="2" t="s">
        <v>334</v>
      </c>
    </row>
    <row r="99" spans="1:3" x14ac:dyDescent="0.35">
      <c r="A99" s="8" t="s">
        <v>331</v>
      </c>
      <c r="B99" s="8" t="s">
        <v>318</v>
      </c>
      <c r="C99" s="8" t="s">
        <v>326</v>
      </c>
    </row>
    <row r="100" spans="1:3" x14ac:dyDescent="0.35">
      <c r="A100" s="2" t="s">
        <v>331</v>
      </c>
      <c r="B100" s="2" t="s">
        <v>318</v>
      </c>
      <c r="C100" s="2" t="s">
        <v>325</v>
      </c>
    </row>
    <row r="101" spans="1:3" x14ac:dyDescent="0.35">
      <c r="A101" s="8" t="s">
        <v>331</v>
      </c>
      <c r="B101" s="8" t="s">
        <v>318</v>
      </c>
      <c r="C101" s="8" t="s">
        <v>333</v>
      </c>
    </row>
    <row r="102" spans="1:3" x14ac:dyDescent="0.35">
      <c r="A102" s="2" t="s">
        <v>331</v>
      </c>
      <c r="B102" s="2" t="s">
        <v>324</v>
      </c>
      <c r="C102" s="2" t="s">
        <v>334</v>
      </c>
    </row>
    <row r="103" spans="1:3" x14ac:dyDescent="0.35">
      <c r="A103" s="8" t="s">
        <v>331</v>
      </c>
      <c r="B103" s="8" t="s">
        <v>324</v>
      </c>
      <c r="C103" s="8" t="s">
        <v>326</v>
      </c>
    </row>
    <row r="104" spans="1:3" x14ac:dyDescent="0.35">
      <c r="A104" s="2" t="s">
        <v>331</v>
      </c>
      <c r="B104" s="2" t="s">
        <v>324</v>
      </c>
      <c r="C104" s="2" t="s">
        <v>333</v>
      </c>
    </row>
    <row r="105" spans="1:3" x14ac:dyDescent="0.35">
      <c r="A105" s="8" t="s">
        <v>335</v>
      </c>
      <c r="B105" s="8" t="s">
        <v>314</v>
      </c>
      <c r="C105" s="8" t="s">
        <v>325</v>
      </c>
    </row>
    <row r="106" spans="1:3" x14ac:dyDescent="0.35">
      <c r="A106" s="2" t="s">
        <v>335</v>
      </c>
      <c r="B106" s="2" t="s">
        <v>314</v>
      </c>
      <c r="C106" s="2" t="s">
        <v>326</v>
      </c>
    </row>
    <row r="107" spans="1:3" x14ac:dyDescent="0.35">
      <c r="A107" s="8" t="s">
        <v>335</v>
      </c>
      <c r="B107" s="8" t="s">
        <v>314</v>
      </c>
      <c r="C107" s="8" t="s">
        <v>336</v>
      </c>
    </row>
    <row r="108" spans="1:3" x14ac:dyDescent="0.35">
      <c r="A108" s="2" t="s">
        <v>335</v>
      </c>
      <c r="B108" s="2" t="s">
        <v>318</v>
      </c>
      <c r="C108" s="2" t="s">
        <v>337</v>
      </c>
    </row>
    <row r="109" spans="1:3" x14ac:dyDescent="0.35">
      <c r="A109" s="8" t="s">
        <v>335</v>
      </c>
      <c r="B109" s="8" t="s">
        <v>318</v>
      </c>
      <c r="C109" s="8" t="s">
        <v>338</v>
      </c>
    </row>
    <row r="110" spans="1:3" x14ac:dyDescent="0.35">
      <c r="A110" s="2" t="s">
        <v>335</v>
      </c>
      <c r="B110" s="2" t="s">
        <v>318</v>
      </c>
      <c r="C110" s="2" t="s">
        <v>325</v>
      </c>
    </row>
    <row r="111" spans="1:3" x14ac:dyDescent="0.35">
      <c r="A111" s="8" t="s">
        <v>335</v>
      </c>
      <c r="B111" s="8" t="s">
        <v>324</v>
      </c>
      <c r="C111" s="8" t="s">
        <v>337</v>
      </c>
    </row>
    <row r="112" spans="1:3" x14ac:dyDescent="0.35">
      <c r="A112" s="2" t="s">
        <v>335</v>
      </c>
      <c r="B112" s="2" t="s">
        <v>324</v>
      </c>
      <c r="C112" s="2" t="s">
        <v>338</v>
      </c>
    </row>
    <row r="113" spans="1:3" x14ac:dyDescent="0.35">
      <c r="A113" s="8" t="s">
        <v>335</v>
      </c>
      <c r="B113" s="8" t="s">
        <v>324</v>
      </c>
      <c r="C113" s="8" t="s">
        <v>325</v>
      </c>
    </row>
    <row r="114" spans="1:3" x14ac:dyDescent="0.35">
      <c r="A114" s="2" t="s">
        <v>339</v>
      </c>
      <c r="B114" s="2" t="s">
        <v>340</v>
      </c>
      <c r="C114" s="2" t="s">
        <v>341</v>
      </c>
    </row>
    <row r="115" spans="1:3" x14ac:dyDescent="0.35">
      <c r="A115" s="8" t="s">
        <v>339</v>
      </c>
      <c r="B115" s="8" t="s">
        <v>340</v>
      </c>
      <c r="C115" s="8" t="s">
        <v>319</v>
      </c>
    </row>
    <row r="116" spans="1:3" x14ac:dyDescent="0.35">
      <c r="A116" s="2" t="s">
        <v>339</v>
      </c>
      <c r="B116" s="2" t="s">
        <v>340</v>
      </c>
      <c r="C116" s="2" t="s">
        <v>329</v>
      </c>
    </row>
    <row r="117" spans="1:3" x14ac:dyDescent="0.35">
      <c r="A117" s="8" t="s">
        <v>339</v>
      </c>
      <c r="B117" s="8" t="s">
        <v>340</v>
      </c>
      <c r="C117" s="8" t="s">
        <v>342</v>
      </c>
    </row>
    <row r="118" spans="1:3" x14ac:dyDescent="0.35">
      <c r="A118" s="2" t="s">
        <v>339</v>
      </c>
      <c r="B118" s="2" t="s">
        <v>340</v>
      </c>
      <c r="C118" s="2" t="s">
        <v>343</v>
      </c>
    </row>
    <row r="119" spans="1:3" x14ac:dyDescent="0.35">
      <c r="A119" s="8" t="s">
        <v>339</v>
      </c>
      <c r="B119" s="8" t="s">
        <v>340</v>
      </c>
      <c r="C119" s="8" t="s">
        <v>344</v>
      </c>
    </row>
    <row r="120" spans="1:3" x14ac:dyDescent="0.35">
      <c r="A120" s="2" t="s">
        <v>339</v>
      </c>
      <c r="B120" s="2" t="s">
        <v>345</v>
      </c>
      <c r="C120" s="2" t="s">
        <v>341</v>
      </c>
    </row>
    <row r="121" spans="1:3" x14ac:dyDescent="0.35">
      <c r="A121" s="8" t="s">
        <v>339</v>
      </c>
      <c r="B121" s="8" t="s">
        <v>345</v>
      </c>
      <c r="C121" s="8" t="s">
        <v>319</v>
      </c>
    </row>
    <row r="122" spans="1:3" x14ac:dyDescent="0.35">
      <c r="A122" s="2" t="s">
        <v>339</v>
      </c>
      <c r="B122" s="2" t="s">
        <v>345</v>
      </c>
      <c r="C122" s="2" t="s">
        <v>322</v>
      </c>
    </row>
    <row r="123" spans="1:3" x14ac:dyDescent="0.35">
      <c r="A123" s="8" t="s">
        <v>339</v>
      </c>
      <c r="B123" s="8" t="s">
        <v>345</v>
      </c>
      <c r="C123" s="8" t="s">
        <v>346</v>
      </c>
    </row>
    <row r="124" spans="1:3" x14ac:dyDescent="0.35">
      <c r="A124" s="2" t="s">
        <v>339</v>
      </c>
      <c r="B124" s="2" t="s">
        <v>345</v>
      </c>
      <c r="C124" s="2" t="s">
        <v>321</v>
      </c>
    </row>
    <row r="125" spans="1:3" x14ac:dyDescent="0.35">
      <c r="A125" s="8" t="s">
        <v>339</v>
      </c>
      <c r="B125" s="8" t="s">
        <v>347</v>
      </c>
      <c r="C125" s="8" t="s">
        <v>341</v>
      </c>
    </row>
    <row r="126" spans="1:3" x14ac:dyDescent="0.35">
      <c r="A126" s="2" t="s">
        <v>339</v>
      </c>
      <c r="B126" s="2" t="s">
        <v>347</v>
      </c>
      <c r="C126" s="2" t="s">
        <v>319</v>
      </c>
    </row>
    <row r="127" spans="1:3" x14ac:dyDescent="0.35">
      <c r="A127" s="8" t="s">
        <v>339</v>
      </c>
      <c r="B127" s="8" t="s">
        <v>347</v>
      </c>
      <c r="C127" s="8" t="s">
        <v>348</v>
      </c>
    </row>
    <row r="128" spans="1:3" x14ac:dyDescent="0.35">
      <c r="A128" s="2" t="s">
        <v>339</v>
      </c>
      <c r="B128" s="2" t="s">
        <v>347</v>
      </c>
      <c r="C128" s="2" t="s">
        <v>329</v>
      </c>
    </row>
    <row r="129" spans="1:3" x14ac:dyDescent="0.35">
      <c r="A129" s="8" t="s">
        <v>339</v>
      </c>
      <c r="B129" s="8" t="s">
        <v>347</v>
      </c>
      <c r="C129" s="8" t="s">
        <v>343</v>
      </c>
    </row>
    <row r="130" spans="1:3" x14ac:dyDescent="0.35">
      <c r="A130" s="2" t="s">
        <v>339</v>
      </c>
      <c r="B130" s="2" t="s">
        <v>499</v>
      </c>
      <c r="C130" s="2" t="s">
        <v>341</v>
      </c>
    </row>
    <row r="131" spans="1:3" x14ac:dyDescent="0.35">
      <c r="A131" s="8" t="s">
        <v>339</v>
      </c>
      <c r="B131" s="8" t="s">
        <v>499</v>
      </c>
      <c r="C131" s="8" t="s">
        <v>502</v>
      </c>
    </row>
    <row r="132" spans="1:3" x14ac:dyDescent="0.35">
      <c r="A132" s="2" t="s">
        <v>339</v>
      </c>
      <c r="B132" s="2" t="s">
        <v>499</v>
      </c>
      <c r="C132" s="2" t="s">
        <v>319</v>
      </c>
    </row>
    <row r="133" spans="1:3" x14ac:dyDescent="0.35">
      <c r="A133" s="8" t="s">
        <v>339</v>
      </c>
      <c r="B133" s="8" t="s">
        <v>499</v>
      </c>
      <c r="C133" s="8" t="s">
        <v>322</v>
      </c>
    </row>
    <row r="134" spans="1:3" x14ac:dyDescent="0.35">
      <c r="A134" s="2" t="s">
        <v>339</v>
      </c>
      <c r="B134" s="2" t="s">
        <v>499</v>
      </c>
      <c r="C134" s="2" t="s">
        <v>503</v>
      </c>
    </row>
    <row r="135" spans="1:3" x14ac:dyDescent="0.35">
      <c r="A135" s="8" t="s">
        <v>339</v>
      </c>
      <c r="B135" s="8" t="s">
        <v>499</v>
      </c>
      <c r="C135" s="8" t="s">
        <v>316</v>
      </c>
    </row>
    <row r="136" spans="1:3" x14ac:dyDescent="0.35">
      <c r="A136" s="2" t="s">
        <v>339</v>
      </c>
      <c r="B136" s="2" t="s">
        <v>500</v>
      </c>
      <c r="C136" s="2" t="s">
        <v>334</v>
      </c>
    </row>
    <row r="137" spans="1:3" x14ac:dyDescent="0.35">
      <c r="A137" s="8" t="s">
        <v>339</v>
      </c>
      <c r="B137" s="8" t="s">
        <v>500</v>
      </c>
      <c r="C137" s="8" t="s">
        <v>326</v>
      </c>
    </row>
    <row r="138" spans="1:3" x14ac:dyDescent="0.35">
      <c r="A138" s="2" t="s">
        <v>339</v>
      </c>
      <c r="B138" s="2" t="s">
        <v>500</v>
      </c>
      <c r="C138" s="2" t="s">
        <v>333</v>
      </c>
    </row>
  </sheetData>
  <sortState xmlns:xlrd2="http://schemas.microsoft.com/office/spreadsheetml/2017/richdata2" ref="A3:E53">
    <sortCondition ref="A3:A5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3E8B-C5C6-493A-B00E-873C8E42C1F4}">
  <dimension ref="A1:C7"/>
  <sheetViews>
    <sheetView showGridLines="0" workbookViewId="0">
      <selection activeCell="B12" sqref="B12"/>
    </sheetView>
  </sheetViews>
  <sheetFormatPr defaultRowHeight="14.5" x14ac:dyDescent="0.35"/>
  <cols>
    <col min="1" max="1" width="21.453125" bestFit="1" customWidth="1"/>
    <col min="2" max="2" width="39.1796875" bestFit="1" customWidth="1"/>
    <col min="3" max="3" width="19.7265625" bestFit="1" customWidth="1"/>
  </cols>
  <sheetData>
    <row r="1" spans="1:3" x14ac:dyDescent="0.35">
      <c r="A1" s="1" t="s">
        <v>17</v>
      </c>
      <c r="B1" s="1" t="s">
        <v>13</v>
      </c>
      <c r="C1" s="1" t="s">
        <v>35</v>
      </c>
    </row>
    <row r="2" spans="1:3" x14ac:dyDescent="0.35">
      <c r="A2" s="8" t="s">
        <v>24</v>
      </c>
      <c r="B2" s="8" t="s">
        <v>399</v>
      </c>
      <c r="C2" s="8">
        <v>6</v>
      </c>
    </row>
    <row r="3" spans="1:3" x14ac:dyDescent="0.35">
      <c r="A3" s="2" t="s">
        <v>18</v>
      </c>
      <c r="B3" s="2"/>
      <c r="C3" s="2">
        <v>0</v>
      </c>
    </row>
    <row r="4" spans="1:3" x14ac:dyDescent="0.35">
      <c r="A4" s="8" t="s">
        <v>19</v>
      </c>
      <c r="B4" s="8">
        <v>4</v>
      </c>
      <c r="C4" s="8">
        <v>1</v>
      </c>
    </row>
    <row r="5" spans="1:3" x14ac:dyDescent="0.35">
      <c r="A5" s="2" t="s">
        <v>20</v>
      </c>
      <c r="B5" s="2" t="s">
        <v>438</v>
      </c>
      <c r="C5" s="2">
        <v>9</v>
      </c>
    </row>
    <row r="6" spans="1:3" x14ac:dyDescent="0.35">
      <c r="A6" s="8" t="s">
        <v>21</v>
      </c>
      <c r="B6" s="8" t="s">
        <v>477</v>
      </c>
      <c r="C6" s="8">
        <v>18</v>
      </c>
    </row>
    <row r="7" spans="1:3" x14ac:dyDescent="0.35">
      <c r="A7" s="2" t="s">
        <v>22</v>
      </c>
      <c r="B7" s="2" t="s">
        <v>464</v>
      </c>
      <c r="C7" s="2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8436-8480-48A9-8FCA-3C9490E55122}">
  <dimension ref="A1:Y2"/>
  <sheetViews>
    <sheetView showGridLines="0" topLeftCell="A61" zoomScale="115" zoomScaleNormal="115" workbookViewId="0">
      <selection activeCell="AD13" sqref="AD13"/>
    </sheetView>
  </sheetViews>
  <sheetFormatPr defaultRowHeight="14.5" x14ac:dyDescent="0.35"/>
  <sheetData>
    <row r="1" spans="1:25" ht="23.5" x14ac:dyDescent="0.55000000000000004">
      <c r="L1" s="7" t="s">
        <v>46</v>
      </c>
    </row>
    <row r="2" spans="1:25" ht="15.5" x14ac:dyDescent="0.35">
      <c r="A2" s="17" t="s">
        <v>381</v>
      </c>
      <c r="B2" s="17"/>
      <c r="C2" s="17"/>
      <c r="D2" s="17"/>
      <c r="E2" s="17"/>
      <c r="F2" s="17"/>
      <c r="G2" s="17"/>
      <c r="H2" s="3"/>
      <c r="I2" s="17" t="s">
        <v>382</v>
      </c>
      <c r="J2" s="17"/>
      <c r="K2" s="17"/>
      <c r="L2" s="17"/>
      <c r="M2" s="17"/>
      <c r="N2" s="17"/>
      <c r="O2" s="17"/>
      <c r="P2" s="3"/>
      <c r="Q2" s="17" t="s">
        <v>383</v>
      </c>
      <c r="R2" s="18"/>
      <c r="S2" s="18"/>
      <c r="T2" s="18"/>
      <c r="U2" s="18"/>
      <c r="V2" s="18"/>
      <c r="W2" s="18"/>
      <c r="X2" s="18"/>
      <c r="Y2" s="18"/>
    </row>
  </sheetData>
  <mergeCells count="3">
    <mergeCell ref="I2:O2"/>
    <mergeCell ref="A2:G2"/>
    <mergeCell ref="Q2:Y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4529-7CC2-4FA4-AD5F-DAF175B0081A}">
  <dimension ref="A1:B54"/>
  <sheetViews>
    <sheetView workbookViewId="0">
      <selection activeCell="B12" sqref="B12"/>
    </sheetView>
  </sheetViews>
  <sheetFormatPr defaultRowHeight="14.5" x14ac:dyDescent="0.35"/>
  <cols>
    <col min="2" max="2" width="69.90625" bestFit="1" customWidth="1"/>
  </cols>
  <sheetData>
    <row r="1" spans="1:2" x14ac:dyDescent="0.35">
      <c r="A1" s="6" t="s">
        <v>129</v>
      </c>
    </row>
    <row r="2" spans="1:2" x14ac:dyDescent="0.35">
      <c r="A2">
        <v>1</v>
      </c>
      <c r="B2" t="s">
        <v>130</v>
      </c>
    </row>
    <row r="3" spans="1:2" x14ac:dyDescent="0.35">
      <c r="A3">
        <v>2</v>
      </c>
      <c r="B3" t="s">
        <v>138</v>
      </c>
    </row>
    <row r="4" spans="1:2" x14ac:dyDescent="0.35">
      <c r="A4">
        <v>3</v>
      </c>
      <c r="B4" t="s">
        <v>139</v>
      </c>
    </row>
    <row r="5" spans="1:2" x14ac:dyDescent="0.35">
      <c r="A5">
        <v>4</v>
      </c>
      <c r="B5" t="s">
        <v>140</v>
      </c>
    </row>
    <row r="6" spans="1:2" x14ac:dyDescent="0.35">
      <c r="A6">
        <v>5</v>
      </c>
      <c r="B6" t="s">
        <v>141</v>
      </c>
    </row>
    <row r="7" spans="1:2" x14ac:dyDescent="0.35">
      <c r="A7">
        <v>6</v>
      </c>
      <c r="B7" t="s">
        <v>244</v>
      </c>
    </row>
    <row r="8" spans="1:2" x14ac:dyDescent="0.35">
      <c r="A8">
        <v>7</v>
      </c>
      <c r="B8" t="s">
        <v>495</v>
      </c>
    </row>
    <row r="9" spans="1:2" x14ac:dyDescent="0.35">
      <c r="A9">
        <v>8</v>
      </c>
      <c r="B9" t="s">
        <v>268</v>
      </c>
    </row>
    <row r="10" spans="1:2" x14ac:dyDescent="0.35">
      <c r="A10">
        <v>9</v>
      </c>
      <c r="B10" t="s">
        <v>269</v>
      </c>
    </row>
    <row r="11" spans="1:2" x14ac:dyDescent="0.35">
      <c r="A11">
        <v>10</v>
      </c>
      <c r="B11" t="s">
        <v>498</v>
      </c>
    </row>
    <row r="12" spans="1:2" x14ac:dyDescent="0.35">
      <c r="A12">
        <v>11</v>
      </c>
      <c r="B12" t="s">
        <v>365</v>
      </c>
    </row>
    <row r="13" spans="1:2" x14ac:dyDescent="0.35">
      <c r="A13">
        <v>12</v>
      </c>
      <c r="B13" t="s">
        <v>496</v>
      </c>
    </row>
    <row r="14" spans="1:2" x14ac:dyDescent="0.35">
      <c r="A14">
        <v>13</v>
      </c>
      <c r="B14" t="s">
        <v>497</v>
      </c>
    </row>
    <row r="15" spans="1:2" x14ac:dyDescent="0.35">
      <c r="A15">
        <v>14</v>
      </c>
      <c r="B15" t="s">
        <v>384</v>
      </c>
    </row>
    <row r="16" spans="1:2" x14ac:dyDescent="0.35">
      <c r="A16">
        <v>15</v>
      </c>
      <c r="B16" t="s">
        <v>494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1" x14ac:dyDescent="0.35">
      <c r="A49">
        <v>48</v>
      </c>
    </row>
    <row r="50" spans="1:1" x14ac:dyDescent="0.35">
      <c r="A50">
        <v>49</v>
      </c>
    </row>
    <row r="51" spans="1:1" x14ac:dyDescent="0.35">
      <c r="A51">
        <v>50</v>
      </c>
    </row>
    <row r="52" spans="1:1" x14ac:dyDescent="0.35">
      <c r="A52">
        <v>51</v>
      </c>
    </row>
    <row r="53" spans="1:1" x14ac:dyDescent="0.35">
      <c r="A53">
        <v>52</v>
      </c>
    </row>
    <row r="54" spans="1:1" x14ac:dyDescent="0.35">
      <c r="A54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0472-B554-44B7-9134-3A28A60B8E36}">
  <dimension ref="A1:A36"/>
  <sheetViews>
    <sheetView workbookViewId="0">
      <selection activeCell="A17" sqref="A17"/>
    </sheetView>
  </sheetViews>
  <sheetFormatPr defaultRowHeight="14.5" x14ac:dyDescent="0.35"/>
  <sheetData>
    <row r="1" spans="1:1" ht="18.5" x14ac:dyDescent="0.45">
      <c r="A1" s="14" t="s">
        <v>555</v>
      </c>
    </row>
    <row r="2" spans="1:1" x14ac:dyDescent="0.35">
      <c r="A2" s="6" t="s">
        <v>556</v>
      </c>
    </row>
    <row r="3" spans="1:1" x14ac:dyDescent="0.35">
      <c r="A3" s="15" t="s">
        <v>557</v>
      </c>
    </row>
    <row r="5" spans="1:1" x14ac:dyDescent="0.35">
      <c r="A5" s="6" t="s">
        <v>558</v>
      </c>
    </row>
    <row r="6" spans="1:1" x14ac:dyDescent="0.35">
      <c r="A6" s="15" t="s">
        <v>559</v>
      </c>
    </row>
    <row r="8" spans="1:1" x14ac:dyDescent="0.35">
      <c r="A8" s="6" t="s">
        <v>560</v>
      </c>
    </row>
    <row r="9" spans="1:1" x14ac:dyDescent="0.35">
      <c r="A9" s="15" t="s">
        <v>561</v>
      </c>
    </row>
    <row r="11" spans="1:1" x14ac:dyDescent="0.35">
      <c r="A11" s="6" t="s">
        <v>562</v>
      </c>
    </row>
    <row r="12" spans="1:1" x14ac:dyDescent="0.35">
      <c r="A12" s="15" t="s">
        <v>563</v>
      </c>
    </row>
    <row r="13" spans="1:1" x14ac:dyDescent="0.35">
      <c r="A13" s="6"/>
    </row>
    <row r="14" spans="1:1" x14ac:dyDescent="0.35">
      <c r="A14" s="6" t="s">
        <v>560</v>
      </c>
    </row>
    <row r="15" spans="1:1" x14ac:dyDescent="0.35">
      <c r="A15" s="15" t="s">
        <v>234</v>
      </c>
    </row>
    <row r="17" spans="1:1" x14ac:dyDescent="0.35">
      <c r="A17" s="6" t="s">
        <v>582</v>
      </c>
    </row>
    <row r="18" spans="1:1" x14ac:dyDescent="0.35">
      <c r="A18" s="15" t="s">
        <v>583</v>
      </c>
    </row>
    <row r="20" spans="1:1" x14ac:dyDescent="0.35">
      <c r="A20" s="6" t="s">
        <v>564</v>
      </c>
    </row>
    <row r="21" spans="1:1" x14ac:dyDescent="0.35">
      <c r="A21" s="15" t="s">
        <v>565</v>
      </c>
    </row>
    <row r="23" spans="1:1" x14ac:dyDescent="0.35">
      <c r="A23" s="6" t="s">
        <v>566</v>
      </c>
    </row>
    <row r="24" spans="1:1" x14ac:dyDescent="0.35">
      <c r="A24" s="15" t="s">
        <v>567</v>
      </c>
    </row>
    <row r="26" spans="1:1" x14ac:dyDescent="0.35">
      <c r="A26" s="6" t="s">
        <v>568</v>
      </c>
    </row>
    <row r="27" spans="1:1" x14ac:dyDescent="0.35">
      <c r="A27" s="15" t="s">
        <v>569</v>
      </c>
    </row>
    <row r="29" spans="1:1" x14ac:dyDescent="0.35">
      <c r="A29" s="6" t="s">
        <v>570</v>
      </c>
    </row>
    <row r="30" spans="1:1" x14ac:dyDescent="0.35">
      <c r="A30" s="15" t="s">
        <v>571</v>
      </c>
    </row>
    <row r="32" spans="1:1" x14ac:dyDescent="0.35">
      <c r="A32" s="6" t="s">
        <v>578</v>
      </c>
    </row>
    <row r="33" spans="1:1" x14ac:dyDescent="0.35">
      <c r="A33" s="15" t="s">
        <v>579</v>
      </c>
    </row>
    <row r="35" spans="1:1" x14ac:dyDescent="0.35">
      <c r="A35" s="6" t="s">
        <v>580</v>
      </c>
    </row>
    <row r="36" spans="1:1" x14ac:dyDescent="0.35">
      <c r="A36" s="15" t="s">
        <v>581</v>
      </c>
    </row>
  </sheetData>
  <hyperlinks>
    <hyperlink ref="A12" r:id="rId1" xr:uid="{9A166713-B976-4227-8D64-32093DAA1692}"/>
    <hyperlink ref="A9" r:id="rId2" xr:uid="{267AEE02-2BE6-44F7-8E34-BF57E7A0441E}"/>
    <hyperlink ref="A6" r:id="rId3" xr:uid="{AFBC661C-1BC3-48C7-9D97-9AF9A622BE03}"/>
    <hyperlink ref="A3" r:id="rId4" xr:uid="{98B0B3B5-B2AE-4EEA-978A-F7A8C07F315C}"/>
    <hyperlink ref="A15" r:id="rId5" xr:uid="{FF913411-454B-48E0-A530-F18C8BEFE35B}"/>
    <hyperlink ref="A21" r:id="rId6" xr:uid="{06551A42-4A1C-4F43-95D1-627A24C9BF68}"/>
    <hyperlink ref="A24" r:id="rId7" xr:uid="{538CA7A3-D66B-4AB5-8721-C3ACC7336AEB}"/>
    <hyperlink ref="A27" r:id="rId8" xr:uid="{4F607F03-7CA4-4993-857C-57BCFA452427}"/>
    <hyperlink ref="A30" r:id="rId9" xr:uid="{E55E5472-F821-461D-A568-ACCB995B0DBB}"/>
    <hyperlink ref="A33" r:id="rId10" xr:uid="{2B41B2B4-F4DB-488E-9F97-49762AC74EB6}"/>
    <hyperlink ref="A36" r:id="rId11" xr:uid="{AAC0D1EE-23C9-4BAD-8B2A-8B9905BC00EC}"/>
    <hyperlink ref="A18" r:id="rId12" xr:uid="{166CDECA-1485-44BB-B3DC-B561987EB8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Jobs</vt:lpstr>
      <vt:lpstr>Skills</vt:lpstr>
      <vt:lpstr>Education</vt:lpstr>
      <vt:lpstr>Certification</vt:lpstr>
      <vt:lpstr>Experience</vt:lpstr>
      <vt:lpstr>Analysis</vt:lpstr>
      <vt:lpstr>Interesting Notes</vt:lpstr>
      <vt:lpstr>Additional Resources</vt:lpstr>
      <vt:lpstr>BVNotes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Voris</dc:creator>
  <cp:lastModifiedBy>Bradley Voris</cp:lastModifiedBy>
  <dcterms:created xsi:type="dcterms:W3CDTF">2024-01-18T15:43:24Z</dcterms:created>
  <dcterms:modified xsi:type="dcterms:W3CDTF">2025-07-31T17:50:52Z</dcterms:modified>
</cp:coreProperties>
</file>