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eLibrary\References\QHSE\2.0 Controlled Documents\Finance\WORDS\Forms\"/>
    </mc:Choice>
  </mc:AlternateContent>
  <bookViews>
    <workbookView xWindow="-120" yWindow="-120" windowWidth="29040" windowHeight="15720"/>
  </bookViews>
  <sheets>
    <sheet name="Sub Petty Cash Claim Sheet" sheetId="1" r:id="rId1"/>
    <sheet name="Data" sheetId="2" state="hidden" r:id="rId2"/>
  </sheets>
  <definedNames>
    <definedName name="_xlnm.Print_Area" localSheetId="0">'Sub Petty Cash Claim Sheet'!$A$1:$O$43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A1" i="1" l="1"/>
  <c r="J3" i="1"/>
  <c r="G3" i="1"/>
  <c r="D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22" i="1" s="1"/>
  <c r="M23" i="1"/>
  <c r="O23" i="1" s="1"/>
  <c r="M24" i="1"/>
  <c r="O24" i="1" s="1"/>
  <c r="M25" i="1"/>
  <c r="O25" i="1" s="1"/>
  <c r="M26" i="1"/>
  <c r="O26" i="1" s="1"/>
  <c r="N3" i="1" l="1"/>
  <c r="N2" i="1" l="1"/>
  <c r="G27" i="1" l="1"/>
  <c r="N27" i="1" l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5" i="1"/>
  <c r="O5" i="1" l="1"/>
  <c r="O27" i="1" s="1"/>
  <c r="M27" i="1"/>
</calcChain>
</file>

<file path=xl/sharedStrings.xml><?xml version="1.0" encoding="utf-8"?>
<sst xmlns="http://schemas.openxmlformats.org/spreadsheetml/2006/main" count="556" uniqueCount="534">
  <si>
    <t>Date</t>
  </si>
  <si>
    <t>SR#</t>
  </si>
  <si>
    <t>Description</t>
  </si>
  <si>
    <t>Receipt Attached</t>
  </si>
  <si>
    <t>Total</t>
  </si>
  <si>
    <t>Period</t>
  </si>
  <si>
    <t>Net Claim</t>
  </si>
  <si>
    <t>Date:</t>
  </si>
  <si>
    <t>Currency</t>
  </si>
  <si>
    <t>Exchange Rate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</si>
  <si>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</si>
  <si>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</si>
  <si>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</si>
  <si>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</si>
  <si>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</si>
  <si>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</si>
  <si>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</si>
  <si>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Software Expense</t>
  </si>
  <si>
    <t>Repairs &amp; Maintenance</t>
  </si>
  <si>
    <t>Supplies - Controllable</t>
  </si>
  <si>
    <t>Vehicle Wash</t>
  </si>
  <si>
    <t>Commission&amp; Administration Fees</t>
  </si>
  <si>
    <t>Meals &amp; Entertainment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</si>
  <si>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</si>
  <si>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</si>
  <si>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</si>
  <si>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</si>
  <si>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</si>
  <si>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</si>
  <si>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</si>
  <si>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</si>
  <si>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</si>
  <si>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</si>
  <si>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</si>
  <si>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</si>
  <si>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</si>
  <si>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</si>
  <si>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</si>
  <si>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</si>
  <si>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</si>
  <si>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</si>
  <si>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</si>
  <si>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</si>
  <si>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</si>
  <si>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</si>
  <si>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</si>
  <si>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</si>
  <si>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</si>
  <si>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</si>
  <si>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</si>
  <si>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</si>
  <si>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</si>
  <si>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</si>
  <si>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</si>
  <si>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</si>
  <si>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</si>
  <si>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</si>
  <si>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</si>
  <si>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</si>
  <si>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</si>
  <si>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</si>
  <si>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</si>
  <si>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</si>
  <si>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</si>
  <si>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</si>
  <si>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</si>
  <si>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</si>
  <si>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</si>
  <si>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</si>
  <si>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</si>
  <si>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</si>
  <si>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</si>
  <si>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</si>
  <si>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</si>
  <si>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</si>
  <si>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</si>
  <si>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</si>
  <si>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</si>
  <si>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</si>
  <si>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</si>
  <si>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</si>
  <si>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</si>
  <si>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</si>
  <si>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</si>
  <si>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</si>
  <si>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</si>
  <si>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</si>
  <si>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</si>
  <si>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</si>
  <si>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</si>
  <si>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</si>
  <si>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</si>
  <si>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</si>
  <si>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</si>
  <si>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</si>
  <si>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</si>
  <si>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</si>
  <si>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</si>
  <si>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</si>
  <si>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</si>
  <si>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</si>
  <si>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Other Professional Services Fees</t>
  </si>
  <si>
    <t>Bldg Maintenance</t>
  </si>
  <si>
    <t>MV Maintenance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</si>
  <si>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</si>
  <si>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</si>
  <si>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</si>
  <si>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</si>
  <si>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</si>
  <si>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</si>
  <si>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</si>
  <si>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</si>
  <si>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</si>
  <si>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</si>
  <si>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</si>
  <si>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</si>
  <si>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</si>
  <si>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</si>
  <si>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</si>
  <si>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</si>
  <si>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</si>
  <si>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Bldg Insurance Expense</t>
  </si>
  <si>
    <t>MV Insurance Expense</t>
  </si>
  <si>
    <t>Contracts Insurance</t>
  </si>
  <si>
    <t>Printing &amp; Stationery</t>
  </si>
  <si>
    <t>Manuals &amp; Reference Books</t>
  </si>
  <si>
    <t>Other Office Expenses</t>
  </si>
  <si>
    <t>Amount in AED</t>
  </si>
  <si>
    <t>Converted Amount</t>
  </si>
  <si>
    <t xml:space="preserve">Please Remember To Note Participants Details on Back of the Receipt. 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</si>
  <si>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</si>
  <si>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</si>
  <si>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</si>
  <si>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</si>
  <si>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</si>
  <si>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</si>
  <si>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</si>
  <si>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</si>
  <si>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Project (if applicable)</t>
  </si>
  <si>
    <t>To: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</si>
  <si>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</si>
  <si>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</si>
  <si>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</si>
  <si>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</si>
  <si>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</si>
  <si>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Northern Emirates</t>
  </si>
  <si>
    <t>NO PROJECT - G&amp;A COSTS</t>
  </si>
  <si>
    <t>Sub Petty Cash Claim Sheet</t>
  </si>
  <si>
    <t>Sub Petty Cash Name:</t>
  </si>
  <si>
    <t>BTN</t>
  </si>
  <si>
    <t>NOTE:  Sub-Petty Cash claims should be submitted within two months of the date that the expense was incurred, otherwise, except in exceptional circumstances, the claim will not be paid.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</si>
  <si>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</si>
  <si>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</si>
  <si>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</si>
  <si>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</si>
  <si>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</si>
  <si>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</si>
  <si>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</si>
  <si>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</si>
  <si>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</si>
  <si>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</si>
  <si>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</si>
  <si>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</si>
  <si>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</si>
  <si>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</si>
  <si>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</si>
  <si>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</si>
  <si>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</si>
  <si>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</si>
  <si>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</si>
  <si>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</si>
  <si>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</si>
  <si>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</si>
  <si>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</si>
  <si>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</si>
  <si>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</si>
  <si>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</si>
  <si>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</si>
  <si>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</si>
  <si>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</si>
  <si>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</si>
  <si>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</si>
  <si>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</si>
  <si>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</si>
  <si>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</si>
  <si>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</si>
  <si>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</si>
  <si>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</si>
  <si>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</si>
  <si>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</si>
  <si>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</si>
  <si>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</si>
  <si>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</si>
  <si>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</si>
  <si>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</si>
  <si>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</si>
  <si>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</si>
  <si>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</si>
  <si>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</si>
  <si>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</si>
  <si>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</si>
  <si>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</si>
  <si>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</si>
  <si>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</si>
  <si>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</si>
  <si>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</si>
  <si>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</si>
  <si>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</si>
  <si>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</si>
  <si>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</si>
  <si>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</si>
  <si>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</si>
  <si>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</si>
  <si>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</si>
  <si>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</si>
  <si>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</si>
  <si>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</si>
  <si>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</si>
  <si>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</si>
  <si>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</si>
  <si>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</si>
  <si>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</si>
  <si>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</si>
  <si>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</si>
  <si>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</si>
  <si>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</si>
  <si>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</si>
  <si>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</si>
  <si>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</si>
  <si>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</si>
  <si>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</si>
  <si>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</si>
  <si>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</si>
  <si>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</si>
  <si>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</si>
  <si>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</si>
  <si>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</si>
  <si>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</si>
  <si>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</si>
  <si>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</si>
  <si>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</si>
  <si>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</si>
  <si>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</si>
  <si>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</si>
  <si>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</si>
  <si>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</si>
  <si>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</si>
  <si>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</si>
  <si>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</si>
  <si>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</si>
  <si>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</si>
  <si>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</si>
  <si>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</si>
  <si>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</si>
  <si>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</si>
  <si>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</si>
  <si>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</si>
  <si>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</si>
  <si>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</si>
  <si>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</si>
  <si>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</si>
  <si>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</si>
  <si>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</si>
  <si>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</si>
  <si>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</si>
  <si>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</si>
  <si>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</si>
  <si>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</si>
  <si>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</si>
  <si>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</si>
  <si>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</si>
  <si>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</si>
  <si>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</si>
  <si>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</si>
  <si>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</si>
  <si>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</si>
  <si>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</si>
  <si>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</si>
  <si>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</si>
  <si>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</si>
  <si>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</si>
  <si>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</si>
  <si>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</si>
  <si>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</si>
  <si>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</si>
  <si>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</si>
  <si>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</si>
  <si>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</si>
  <si>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</si>
  <si>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</si>
  <si>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</si>
  <si>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</si>
  <si>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</si>
  <si>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</si>
  <si>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</si>
  <si>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</si>
  <si>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</si>
  <si>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</si>
  <si>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</si>
  <si>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</si>
  <si>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</si>
  <si>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</si>
  <si>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</si>
  <si>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</si>
  <si>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</si>
  <si>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</si>
  <si>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</si>
  <si>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</si>
  <si>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</si>
  <si>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</si>
  <si>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</si>
  <si>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</si>
  <si>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</si>
  <si>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</si>
  <si>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</si>
  <si>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</si>
  <si>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</si>
  <si>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</si>
  <si>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</si>
  <si>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</si>
  <si>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</si>
  <si>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</si>
  <si>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</si>
  <si>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</si>
  <si>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</si>
  <si>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</si>
  <si>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</si>
  <si>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</si>
  <si>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</si>
  <si>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</si>
  <si>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</si>
  <si>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</si>
  <si>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</si>
  <si>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</si>
  <si>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</si>
  <si>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</si>
  <si>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</si>
  <si>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</si>
  <si>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</si>
  <si>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</si>
  <si>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</si>
  <si>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</si>
  <si>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</si>
  <si>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</si>
  <si>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</si>
  <si>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</si>
  <si>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</si>
  <si>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</si>
  <si>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</si>
  <si>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</si>
  <si>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</si>
  <si>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</si>
  <si>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</si>
  <si>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</si>
  <si>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</si>
  <si>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</si>
  <si>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</si>
  <si>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</si>
  <si>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</si>
  <si>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</si>
  <si>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</si>
  <si>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</si>
  <si>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</si>
  <si>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</si>
  <si>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</si>
  <si>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</si>
  <si>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</si>
  <si>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</si>
  <si>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</si>
  <si>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</si>
  <si>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</si>
  <si>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</si>
  <si>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</si>
  <si>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</si>
  <si>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</si>
  <si>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</si>
  <si>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</si>
  <si>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</si>
  <si>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</si>
  <si>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</si>
  <si>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</si>
  <si>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</si>
  <si>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</si>
  <si>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</si>
  <si>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</si>
  <si>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</si>
  <si>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</si>
  <si>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</si>
  <si>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</si>
  <si>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</si>
  <si>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</si>
  <si>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</si>
  <si>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</si>
  <si>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</si>
  <si>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</si>
  <si>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</si>
  <si>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</si>
  <si>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</si>
  <si>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</si>
  <si>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</si>
  <si>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</si>
  <si>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</si>
  <si>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</si>
  <si>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</si>
  <si>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</si>
  <si>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</si>
  <si>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</si>
  <si>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</si>
  <si>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</si>
  <si>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</si>
  <si>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</si>
  <si>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</si>
  <si>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</si>
  <si>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</si>
  <si>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</si>
  <si>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</si>
  <si>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</si>
  <si>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</si>
  <si>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</si>
  <si>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</si>
  <si>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</si>
  <si>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</si>
  <si>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</si>
  <si>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</si>
  <si>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</si>
  <si>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</si>
  <si>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</si>
  <si>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</si>
  <si>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</si>
  <si>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</si>
  <si>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</si>
  <si>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</si>
  <si>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</si>
  <si>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</si>
  <si>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</si>
  <si>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</si>
  <si>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</si>
  <si>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</si>
  <si>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</si>
  <si>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</si>
  <si>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</si>
  <si>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</si>
  <si>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</si>
  <si>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</si>
  <si>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</si>
  <si>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</si>
  <si>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</si>
  <si>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</si>
  <si>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</si>
  <si>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</si>
  <si>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</si>
  <si>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</si>
  <si>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</si>
  <si>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</si>
  <si>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</si>
  <si>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</si>
  <si>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</si>
  <si>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</si>
  <si>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</si>
  <si>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</si>
  <si>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</si>
  <si>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</si>
  <si>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</si>
  <si>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</si>
  <si>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</si>
  <si>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</si>
  <si>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</si>
  <si>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</si>
  <si>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</si>
  <si>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</si>
  <si>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</si>
  <si>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</si>
  <si>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Department:</t>
  </si>
  <si>
    <t>Project:</t>
  </si>
  <si>
    <t>ID:</t>
  </si>
  <si>
    <t>Name of the Custodian :</t>
  </si>
  <si>
    <t>Petty Cash North Emirates</t>
  </si>
  <si>
    <t>Petty Cash Supply Chain Manager</t>
  </si>
  <si>
    <t>Petty Cash IT Department</t>
  </si>
  <si>
    <t>Petty Cash Fleet Manager</t>
  </si>
  <si>
    <t>Department</t>
  </si>
  <si>
    <t>Project</t>
  </si>
  <si>
    <t>Bradley Jones</t>
  </si>
  <si>
    <t>Jason Patrick Coyne</t>
  </si>
  <si>
    <t>ID of the Custodian :</t>
  </si>
  <si>
    <t>HEADER</t>
  </si>
  <si>
    <t>Administration</t>
  </si>
  <si>
    <t>CEO Office</t>
  </si>
  <si>
    <t>Clinical Education / Training</t>
  </si>
  <si>
    <t>Clinical Research and Governance</t>
  </si>
  <si>
    <t>Clinical Services</t>
  </si>
  <si>
    <t>Finance</t>
  </si>
  <si>
    <t>Fleet</t>
  </si>
  <si>
    <t>Human Resources</t>
  </si>
  <si>
    <t>IT</t>
  </si>
  <si>
    <t>Operations</t>
  </si>
  <si>
    <t>QHSE</t>
  </si>
  <si>
    <t>Supply Chain</t>
  </si>
  <si>
    <t>Project name</t>
  </si>
  <si>
    <t>Airwing</t>
  </si>
  <si>
    <t>CD</t>
  </si>
  <si>
    <t>MOPA</t>
  </si>
  <si>
    <t>Yas Marina Circuit</t>
  </si>
  <si>
    <t>DOH Licensing</t>
  </si>
  <si>
    <t>Toll Expense |(Abu Dhabi &amp; Dubai)</t>
  </si>
  <si>
    <t>Hazem Abdullah</t>
  </si>
  <si>
    <t>Arvindh Boominathan</t>
  </si>
  <si>
    <t>Deryck Todd</t>
  </si>
  <si>
    <t>Shameer Mohammed</t>
  </si>
  <si>
    <t>Manoj Raveendran Achary</t>
  </si>
  <si>
    <t>Michael Oconnor</t>
  </si>
  <si>
    <t>Abu Dhabi Airport Company</t>
  </si>
  <si>
    <t>Sub Petty Cash Claim Form</t>
  </si>
  <si>
    <t>FIF401</t>
  </si>
  <si>
    <t>Marketing</t>
  </si>
  <si>
    <t>Approved by the Department Head</t>
  </si>
  <si>
    <t>Approved by the Sector Head</t>
  </si>
  <si>
    <t>Approved by the Head of BSS</t>
  </si>
  <si>
    <t>Verified by Accounts Payable Accountant</t>
  </si>
  <si>
    <t>Approved by the CEO</t>
  </si>
  <si>
    <t>Diluja Kodagoda</t>
  </si>
  <si>
    <t xml:space="preserve">Petty Cash Main </t>
  </si>
  <si>
    <t>Not applicable</t>
  </si>
  <si>
    <t>Accommodation Utilities Cost</t>
  </si>
  <si>
    <t>Board Transportation Allowance</t>
  </si>
  <si>
    <t>Domestic Hotel Accommodation</t>
  </si>
  <si>
    <t>Freight &amp; Handling</t>
  </si>
  <si>
    <t>Governmental Services</t>
  </si>
  <si>
    <t>Machines &amp; Equipment's Maint.</t>
  </si>
  <si>
    <t>Non Capitalized Assets Purchasing</t>
  </si>
  <si>
    <t>Other Insurances Expenses</t>
  </si>
  <si>
    <t>Other  Advertising Expenses</t>
  </si>
  <si>
    <t>Penalties &amp; Fines</t>
  </si>
  <si>
    <t>Version9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</si>
</sst>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 mmm\ yyyy"/>
    <numFmt numFmtId="165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 degree="90">
        <stop position="0">
          <color theme="0" tint="-0.1490218817712943"/>
        </stop>
        <stop position="1">
          <color theme="0" tint="-0.25098422193060094"/>
        </stop>
      </gradientFill>
    </fill>
    <fill>
      <gradientFill>
        <stop position="0">
          <color theme="4" tint="0.80001220740379042"/>
        </stop>
        <stop position="1">
          <color theme="9" tint="0.59999389629810485"/>
        </stop>
      </gradientFill>
    </fill>
    <fill>
      <gradientFill degree="90">
        <stop position="0">
          <color theme="2" tint="-9.8025452436902985E-2"/>
        </stop>
        <stop position="1">
          <color theme="1" tint="0.49803155613879818"/>
        </stop>
      </gradientFill>
    </fill>
    <fill>
      <gradientFill type="path">
        <stop position="0">
          <color theme="4" tint="-0.25098422193060094"/>
        </stop>
        <stop position="1">
          <color theme="7" tint="0.80001220740379042"/>
        </stop>
      </gradientFill>
    </fill>
    <fill>
      <patternFill patternType="solid">
        <fgColor theme="2" tint="-9.8025452436902985E-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  <xf numFmtId="0" fontId="15" fillId="0" borderId="0"/>
  </cellStyleXfs>
  <cellXfs count="78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3" fontId="0" fillId="0" borderId="5" xfId="0" applyNumberFormat="1" applyBorder="1" applyAlignment="1">
      <alignment vertical="center" wrapText="1"/>
    </xf>
    <xf numFmtId="43" fontId="0" fillId="0" borderId="1" xfId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quotePrefix="1" applyNumberFormat="1" applyBorder="1" applyAlignment="1">
      <alignment horizontal="center" vertical="center" wrapText="1"/>
    </xf>
    <xf numFmtId="0" fontId="9" fillId="0" borderId="0" xfId="0" applyFont="1"/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164" fontId="1" fillId="6" borderId="22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43" fontId="1" fillId="6" borderId="8" xfId="1" applyFont="1" applyFill="1" applyBorder="1" applyAlignment="1">
      <alignment vertical="center" wrapText="1"/>
    </xf>
    <xf numFmtId="0" fontId="16" fillId="6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0" fontId="1" fillId="0" borderId="18" xfId="0" applyFont="1" applyBorder="1" applyAlignment="1">
      <alignment horizontal="center" vertical="center"/>
    </xf>
    <xf numFmtId="43" fontId="1" fillId="8" borderId="23" xfId="1" applyFont="1" applyFill="1" applyBorder="1" applyAlignment="1">
      <alignment vertical="center" wrapText="1"/>
    </xf>
    <xf numFmtId="43" fontId="1" fillId="8" borderId="24" xfId="1" applyFont="1" applyFill="1" applyBorder="1" applyAlignment="1">
      <alignment vertical="center" wrapText="1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0" xfId="0" applyBorder="1"/>
    <xf numFmtId="0" fontId="1" fillId="0" borderId="0" xfId="0" applyFont="1" applyAlignment="1">
      <alignment vertical="center"/>
    </xf>
    <xf numFmtId="0" fontId="0" fillId="0" borderId="9" xfId="0" applyBorder="1"/>
    <xf numFmtId="0" fontId="0" fillId="0" borderId="25" xfId="0" applyBorder="1"/>
    <xf numFmtId="0" fontId="0" fillId="0" borderId="21" xfId="0" applyBorder="1"/>
    <xf numFmtId="0" fontId="13" fillId="7" borderId="0" xfId="0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4">
    <cellStyle name="Check Cell" xfId="2" builtinId="23" customBuiltin="1"/>
    <cellStyle name="Comma" xfId="1" builtinId="3"/>
    <cellStyle name="Normal" xfId="0" builtinId="0"/>
    <cellStyle name="Normal 6" xfId="3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gradientFill>
          <stop position="0">
            <color theme="0" tint="-0.1490218817712943"/>
          </stop>
          <stop position="1">
            <color theme="0" tint="-0.34900967436750391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38100</xdr:rowOff>
        </xdr:from>
        <xdr:to>
          <xdr:col>3</xdr:col>
          <xdr:colOff>514350</xdr:colOff>
          <xdr:row>4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9525</xdr:rowOff>
        </xdr:from>
        <xdr:to>
          <xdr:col>3</xdr:col>
          <xdr:colOff>514350</xdr:colOff>
          <xdr:row>5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</xdr:row>
          <xdr:rowOff>19050</xdr:rowOff>
        </xdr:from>
        <xdr:to>
          <xdr:col>3</xdr:col>
          <xdr:colOff>514350</xdr:colOff>
          <xdr:row>6</xdr:row>
          <xdr:rowOff>247650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19050</xdr:rowOff>
        </xdr:from>
        <xdr:to>
          <xdr:col>3</xdr:col>
          <xdr:colOff>514350</xdr:colOff>
          <xdr:row>7</xdr:row>
          <xdr:rowOff>247650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19050</xdr:rowOff>
        </xdr:from>
        <xdr:to>
          <xdr:col>3</xdr:col>
          <xdr:colOff>514350</xdr:colOff>
          <xdr:row>8</xdr:row>
          <xdr:rowOff>247650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19050</xdr:rowOff>
        </xdr:from>
        <xdr:to>
          <xdr:col>3</xdr:col>
          <xdr:colOff>514350</xdr:colOff>
          <xdr:row>9</xdr:row>
          <xdr:rowOff>247650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9525</xdr:rowOff>
        </xdr:from>
        <xdr:to>
          <xdr:col>3</xdr:col>
          <xdr:colOff>514350</xdr:colOff>
          <xdr:row>10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9525</xdr:rowOff>
        </xdr:from>
        <xdr:to>
          <xdr:col>3</xdr:col>
          <xdr:colOff>514350</xdr:colOff>
          <xdr:row>11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12</xdr:row>
          <xdr:rowOff>9525</xdr:rowOff>
        </xdr:from>
        <xdr:to>
          <xdr:col>3</xdr:col>
          <xdr:colOff>514350</xdr:colOff>
          <xdr:row>12</xdr:row>
          <xdr:rowOff>228600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9525</xdr:rowOff>
        </xdr:from>
        <xdr:to>
          <xdr:col>3</xdr:col>
          <xdr:colOff>514350</xdr:colOff>
          <xdr:row>13</xdr:row>
          <xdr:rowOff>228600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9525</xdr:rowOff>
        </xdr:from>
        <xdr:to>
          <xdr:col>3</xdr:col>
          <xdr:colOff>514350</xdr:colOff>
          <xdr:row>14</xdr:row>
          <xdr:rowOff>228600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9525</xdr:rowOff>
        </xdr:from>
        <xdr:to>
          <xdr:col>3</xdr:col>
          <xdr:colOff>514350</xdr:colOff>
          <xdr:row>15</xdr:row>
          <xdr:rowOff>228600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19050</xdr:rowOff>
        </xdr:from>
        <xdr:to>
          <xdr:col>3</xdr:col>
          <xdr:colOff>514350</xdr:colOff>
          <xdr:row>16</xdr:row>
          <xdr:rowOff>247650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17</xdr:row>
          <xdr:rowOff>9525</xdr:rowOff>
        </xdr:from>
        <xdr:to>
          <xdr:col>3</xdr:col>
          <xdr:colOff>514350</xdr:colOff>
          <xdr:row>17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18</xdr:row>
          <xdr:rowOff>9525</xdr:rowOff>
        </xdr:from>
        <xdr:to>
          <xdr:col>3</xdr:col>
          <xdr:colOff>514350</xdr:colOff>
          <xdr:row>18</xdr:row>
          <xdr:rowOff>228600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19</xdr:row>
          <xdr:rowOff>9525</xdr:rowOff>
        </xdr:from>
        <xdr:to>
          <xdr:col>3</xdr:col>
          <xdr:colOff>514350</xdr:colOff>
          <xdr:row>19</xdr:row>
          <xdr:rowOff>228600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20</xdr:row>
          <xdr:rowOff>9525</xdr:rowOff>
        </xdr:from>
        <xdr:to>
          <xdr:col>3</xdr:col>
          <xdr:colOff>514350</xdr:colOff>
          <xdr:row>20</xdr:row>
          <xdr:rowOff>228600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25</xdr:row>
          <xdr:rowOff>9525</xdr:rowOff>
        </xdr:from>
        <xdr:to>
          <xdr:col>3</xdr:col>
          <xdr:colOff>514350</xdr:colOff>
          <xdr:row>25</xdr:row>
          <xdr:rowOff>228600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25400</xdr:colOff>
      <xdr:row>0</xdr:row>
      <xdr:rowOff>21166</xdr:rowOff>
    </xdr:from>
    <xdr:to>
      <xdr:col>2</xdr:col>
      <xdr:colOff>1016000</xdr:colOff>
      <xdr:row>0</xdr:row>
      <xdr:rowOff>762000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1166"/>
          <a:ext cx="2228850" cy="74083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21</xdr:row>
          <xdr:rowOff>9525</xdr:rowOff>
        </xdr:from>
        <xdr:to>
          <xdr:col>3</xdr:col>
          <xdr:colOff>514350</xdr:colOff>
          <xdr:row>21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22</xdr:row>
          <xdr:rowOff>9525</xdr:rowOff>
        </xdr:from>
        <xdr:to>
          <xdr:col>3</xdr:col>
          <xdr:colOff>514350</xdr:colOff>
          <xdr:row>22</xdr:row>
          <xdr:rowOff>228600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9525</xdr:rowOff>
        </xdr:from>
        <xdr:to>
          <xdr:col>3</xdr:col>
          <xdr:colOff>514350</xdr:colOff>
          <xdr:row>23</xdr:row>
          <xdr:rowOff>228600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24</xdr:row>
          <xdr:rowOff>9525</xdr:rowOff>
        </xdr:from>
        <xdr:to>
          <xdr:col>3</xdr:col>
          <xdr:colOff>514350</xdr:colOff>
          <xdr:row>24</xdr:row>
          <xdr:rowOff>228600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12</xdr:col>
      <xdr:colOff>795058</xdr:colOff>
      <xdr:row>0</xdr:row>
      <xdr:rowOff>0</xdr:rowOff>
    </xdr:from>
    <xdr:to>
      <xdr:col>14</xdr:col>
      <xdr:colOff>679956</xdr:colOff>
      <xdr:row>0</xdr:row>
      <xdr:rowOff>762000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742629" y="0"/>
          <a:ext cx="1536806" cy="76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O27" totalsRowShown="0" headerRowDxfId="18" dataDxfId="16" headerRowBorderDxfId="17" tableBorderDxfId="15">
  <tableColumns count="15">
    <tableColumn id="1" name="SR#" dataDxfId="14"/>
    <tableColumn id="2" name="Date" dataDxfId="13">
      <calculatedColumnFormula>TODAY()</calculatedColumnFormula>
    </tableColumn>
    <tableColumn id="3" name="Description" dataDxfId="12"/>
    <tableColumn id="4" name="Receipt Attached" dataDxfId="11"/>
    <tableColumn id="5" name="Department" dataDxfId="10"/>
    <tableColumn id="17" name="Project (if applicable)" dataDxfId="9"/>
    <tableColumn id="6" name="Other (Specify)" dataDxfId="8">
      <calculatedColumnFormula>IF(Table1[[#This Row],[Project (if applicable)]]="Other Project (Specify)","Specify","")</calculatedColumnFormula>
    </tableColumn>
    <tableColumn id="18" name="Expense Item" dataDxfId="7"/>
    <tableColumn id="9" name="Additional Details" dataDxfId="6"/>
    <tableColumn id="10" name="Currency" dataDxfId="5"/>
    <tableColumn id="11" name="Foreign Currency Amount" dataDxfId="4"/>
    <tableColumn id="12" name="Exchange Rate" dataDxfId="3"/>
    <tableColumn id="13" name="Converted Amount" dataDxfId="2"/>
    <tableColumn id="14" name="Amount in AED" dataDxfId="1"/>
    <tableColumn id="16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6600FF"/>
  </sheetPr>
  <dimension ref="A1:P42"/>
  <sheetViews>
    <sheetView tabSelected="1" topLeftCell="A22" zoomScaleNormal="100" zoomScaleSheetLayoutView="90" zoomScalePageLayoutView="70" workbookViewId="0">
      <selection activeCell="I56" sqref="I56"/>
    </sheetView>
  </sheetViews>
  <sheetFormatPr defaultRowHeight="15" x14ac:dyDescent="0.25"/>
  <cols>
    <col min="1" max="1" width="4.140625" bestFit="1" customWidth="1"/>
    <col min="2" max="2" width="13.7109375" style="14" customWidth="1"/>
    <col min="3" max="3" width="25.5703125" customWidth="1"/>
    <col min="4" max="4" width="11.140625" style="6" customWidth="1"/>
    <col min="5" max="5" width="32.5703125" style="14" customWidth="1"/>
    <col min="6" max="6" width="27.5703125" style="14" customWidth="1"/>
    <col min="7" max="7" width="14" style="14" customWidth="1"/>
    <col min="8" max="8" width="32.85546875" customWidth="1"/>
    <col min="9" max="9" width="34.28515625" customWidth="1"/>
    <col min="10" max="11" width="13.140625" customWidth="1"/>
    <col min="12" max="12" width="10.5703125" customWidth="1"/>
    <col min="13" max="13" width="12.7109375" customWidth="1"/>
    <col min="14" max="14" width="11.140625" customWidth="1"/>
    <col min="15" max="15" width="12.7109375" customWidth="1"/>
    <col min="16" max="16" width="10" customWidth="1"/>
  </cols>
  <sheetData>
    <row r="1" spans="1:15" ht="61.5" customHeight="1" thickBot="1" x14ac:dyDescent="0.3">
      <c r="A1" s="61" t="str">
        <f>Data!A2</f>
        <v>Sub Petty Cash Claim Sheet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s="8" customFormat="1" ht="18" customHeight="1" thickBot="1" x14ac:dyDescent="0.3">
      <c r="A2" s="33"/>
      <c r="B2" s="41"/>
      <c r="C2" s="41"/>
      <c r="D2" s="41"/>
      <c r="E2" s="41"/>
      <c r="F2" s="41"/>
      <c r="G2" s="41"/>
      <c r="H2" s="41"/>
      <c r="I2" s="41"/>
      <c r="J2" s="41"/>
      <c r="K2" s="42"/>
      <c r="L2" s="72" t="s">
        <v>5</v>
      </c>
      <c r="M2" s="33" t="s">
        <v>10</v>
      </c>
      <c r="N2" s="74" t="str">
        <f>TEXT((MIN(B5:B27)),"DD MM YYYY")</f>
        <v>00 01 1900</v>
      </c>
      <c r="O2" s="75"/>
    </row>
    <row r="3" spans="1:15" s="8" customFormat="1" ht="18" customHeight="1" thickBot="1" x14ac:dyDescent="0.3">
      <c r="A3" s="33" t="s">
        <v>474</v>
      </c>
      <c r="B3" s="34"/>
      <c r="C3" s="33" t="s">
        <v>475</v>
      </c>
      <c r="D3" s="74" t="str">
        <f>IF(B3="","Please enter your staff ID",IFERROR(VLOOKUP(B3,Data!$G$2:$I$46,3,FALSE),"ID not found"))</f>
        <v>Please enter your staff ID</v>
      </c>
      <c r="E3" s="75"/>
      <c r="F3" s="33" t="s">
        <v>148</v>
      </c>
      <c r="G3" s="74" t="str">
        <f>IF(B3="","Please enter your staff ID",IFERROR(VLOOKUP(B3,Data!$G$2:$H$46,2,FALSE),"ID not found"))</f>
        <v>Please enter your staff ID</v>
      </c>
      <c r="H3" s="75"/>
      <c r="I3" s="33" t="s">
        <v>473</v>
      </c>
      <c r="J3" s="74" t="str">
        <f>IF(B3="","Please enter your staff ID",IFERROR(VLOOKUP(B3,Data!$G$2:$J$46,4,FALSE),"ID not found"))</f>
        <v>Please enter your staff ID</v>
      </c>
      <c r="K3" s="75"/>
      <c r="L3" s="73"/>
      <c r="M3" s="33" t="s">
        <v>139</v>
      </c>
      <c r="N3" s="74" t="str">
        <f>TEXT((MAX(B5:B27)),"DD MM YYYY")</f>
        <v>00 01 1900</v>
      </c>
      <c r="O3" s="75"/>
    </row>
    <row r="4" spans="1:15" ht="45" x14ac:dyDescent="0.25">
      <c r="A4" s="30" t="s">
        <v>1</v>
      </c>
      <c r="B4" s="31" t="s">
        <v>0</v>
      </c>
      <c r="C4" s="31" t="s">
        <v>2</v>
      </c>
      <c r="D4" s="31" t="s">
        <v>3</v>
      </c>
      <c r="E4" s="32" t="s">
        <v>480</v>
      </c>
      <c r="F4" s="32" t="s">
        <v>138</v>
      </c>
      <c r="G4" s="32" t="s">
        <v>144</v>
      </c>
      <c r="H4" s="31" t="s">
        <v>16</v>
      </c>
      <c r="I4" s="31" t="s">
        <v>15</v>
      </c>
      <c r="J4" s="32" t="s">
        <v>8</v>
      </c>
      <c r="K4" s="31" t="s">
        <v>471</v>
      </c>
      <c r="L4" s="32" t="s">
        <v>9</v>
      </c>
      <c r="M4" s="31" t="s">
        <v>128</v>
      </c>
      <c r="N4" s="31" t="s">
        <v>127</v>
      </c>
      <c r="O4" s="32" t="s">
        <v>4</v>
      </c>
    </row>
    <row r="5" spans="1:15" s="8" customFormat="1" ht="24" customHeight="1" x14ac:dyDescent="0.25">
      <c r="A5" s="20">
        <v>1</v>
      </c>
      <c r="B5" s="28"/>
      <c r="C5" s="21"/>
      <c r="D5" s="7"/>
      <c r="E5" s="22"/>
      <c r="F5" s="22"/>
      <c r="G5" s="22"/>
      <c r="H5" s="23"/>
      <c r="I5" s="23"/>
      <c r="J5" s="23"/>
      <c r="K5" s="23"/>
      <c r="L5" s="23"/>
      <c r="M5" s="24">
        <f>Table1[[#This Row],[Foreign Currency Amount]]*Table1[[#This Row],[Exchange Rate]]</f>
        <v>0</v>
      </c>
      <c r="N5" s="24">
        <v>0</v>
      </c>
      <c r="O5" s="24">
        <f>IF(Table1[[#This Row],[Amount in AED]]=0,Table1[[#This Row],[Converted Amount]],Table1[[#This Row],[Amount in AED]])</f>
        <v>0</v>
      </c>
    </row>
    <row r="6" spans="1:15" s="8" customFormat="1" ht="24" customHeight="1" x14ac:dyDescent="0.25">
      <c r="A6" s="20">
        <v>2</v>
      </c>
      <c r="B6" s="28"/>
      <c r="C6" s="21"/>
      <c r="D6" s="1"/>
      <c r="E6" s="22"/>
      <c r="F6" s="22"/>
      <c r="G6" s="22"/>
      <c r="H6" s="23"/>
      <c r="I6" s="25"/>
      <c r="J6" s="23"/>
      <c r="K6" s="25"/>
      <c r="L6" s="25"/>
      <c r="M6" s="24">
        <f>Table1[[#This Row],[Foreign Currency Amount]]*Table1[[#This Row],[Exchange Rate]]</f>
        <v>0</v>
      </c>
      <c r="N6" s="24">
        <v>0</v>
      </c>
      <c r="O6" s="24">
        <f>IF(Table1[[#This Row],[Amount in AED]]=0,Table1[[#This Row],[Converted Amount]],Table1[[#This Row],[Amount in AED]])</f>
        <v>0</v>
      </c>
    </row>
    <row r="7" spans="1:15" s="8" customFormat="1" ht="24" customHeight="1" x14ac:dyDescent="0.25">
      <c r="A7" s="26">
        <v>3</v>
      </c>
      <c r="B7" s="28"/>
      <c r="C7" s="21"/>
      <c r="D7" s="21"/>
      <c r="E7" s="22"/>
      <c r="F7" s="22"/>
      <c r="G7" s="22"/>
      <c r="H7" s="23"/>
      <c r="I7" s="23"/>
      <c r="J7" s="23"/>
      <c r="K7" s="23"/>
      <c r="L7" s="23"/>
      <c r="M7" s="24">
        <f>Table1[[#This Row],[Foreign Currency Amount]]*Table1[[#This Row],[Exchange Rate]]</f>
        <v>0</v>
      </c>
      <c r="N7" s="24">
        <v>0</v>
      </c>
      <c r="O7" s="24">
        <f>IF(Table1[[#This Row],[Amount in AED]]=0,Table1[[#This Row],[Converted Amount]],Table1[[#This Row],[Amount in AED]])</f>
        <v>0</v>
      </c>
    </row>
    <row r="8" spans="1:15" s="8" customFormat="1" ht="24" customHeight="1" x14ac:dyDescent="0.25">
      <c r="A8" s="26">
        <v>4</v>
      </c>
      <c r="B8" s="28"/>
      <c r="C8" s="21"/>
      <c r="D8" s="1"/>
      <c r="E8" s="22"/>
      <c r="F8" s="22"/>
      <c r="G8" s="22"/>
      <c r="H8" s="23"/>
      <c r="I8" s="25"/>
      <c r="J8" s="23"/>
      <c r="K8" s="25"/>
      <c r="L8" s="25"/>
      <c r="M8" s="24">
        <f>Table1[[#This Row],[Foreign Currency Amount]]*Table1[[#This Row],[Exchange Rate]]</f>
        <v>0</v>
      </c>
      <c r="N8" s="24">
        <v>0</v>
      </c>
      <c r="O8" s="24">
        <f>IF(Table1[[#This Row],[Amount in AED]]=0,Table1[[#This Row],[Converted Amount]],Table1[[#This Row],[Amount in AED]])</f>
        <v>0</v>
      </c>
    </row>
    <row r="9" spans="1:15" s="8" customFormat="1" ht="24" customHeight="1" x14ac:dyDescent="0.25">
      <c r="A9" s="26">
        <v>5</v>
      </c>
      <c r="B9" s="28"/>
      <c r="C9" s="21"/>
      <c r="D9" s="1"/>
      <c r="E9" s="22"/>
      <c r="F9" s="22"/>
      <c r="G9" s="22"/>
      <c r="H9" s="23"/>
      <c r="I9" s="25"/>
      <c r="J9" s="23"/>
      <c r="K9" s="25"/>
      <c r="L9" s="25"/>
      <c r="M9" s="24">
        <f>Table1[[#This Row],[Foreign Currency Amount]]*Table1[[#This Row],[Exchange Rate]]</f>
        <v>0</v>
      </c>
      <c r="N9" s="24">
        <v>0</v>
      </c>
      <c r="O9" s="24">
        <f>IF(Table1[[#This Row],[Amount in AED]]=0,Table1[[#This Row],[Converted Amount]],Table1[[#This Row],[Amount in AED]])</f>
        <v>0</v>
      </c>
    </row>
    <row r="10" spans="1:15" s="8" customFormat="1" ht="24" customHeight="1" x14ac:dyDescent="0.25">
      <c r="A10" s="26">
        <v>6</v>
      </c>
      <c r="B10" s="28"/>
      <c r="C10" s="21"/>
      <c r="D10" s="1"/>
      <c r="E10" s="22"/>
      <c r="F10" s="22"/>
      <c r="G10" s="22"/>
      <c r="H10" s="23"/>
      <c r="I10" s="25"/>
      <c r="J10" s="23"/>
      <c r="K10" s="25"/>
      <c r="L10" s="25"/>
      <c r="M10" s="24">
        <f>Table1[[#This Row],[Foreign Currency Amount]]*Table1[[#This Row],[Exchange Rate]]</f>
        <v>0</v>
      </c>
      <c r="N10" s="24">
        <v>0</v>
      </c>
      <c r="O10" s="24">
        <f>IF(Table1[[#This Row],[Amount in AED]]=0,Table1[[#This Row],[Converted Amount]],Table1[[#This Row],[Amount in AED]])</f>
        <v>0</v>
      </c>
    </row>
    <row r="11" spans="1:15" s="8" customFormat="1" ht="24" customHeight="1" x14ac:dyDescent="0.25">
      <c r="A11" s="26">
        <v>7</v>
      </c>
      <c r="B11" s="28"/>
      <c r="C11" s="21"/>
      <c r="D11" s="1"/>
      <c r="E11" s="22"/>
      <c r="F11" s="22"/>
      <c r="G11" s="22"/>
      <c r="H11" s="23"/>
      <c r="I11" s="25"/>
      <c r="J11" s="23"/>
      <c r="K11" s="25"/>
      <c r="L11" s="25"/>
      <c r="M11" s="24">
        <f>Table1[[#This Row],[Foreign Currency Amount]]*Table1[[#This Row],[Exchange Rate]]</f>
        <v>0</v>
      </c>
      <c r="N11" s="24">
        <v>0</v>
      </c>
      <c r="O11" s="24">
        <f>IF(Table1[[#This Row],[Amount in AED]]=0,Table1[[#This Row],[Converted Amount]],Table1[[#This Row],[Amount in AED]])</f>
        <v>0</v>
      </c>
    </row>
    <row r="12" spans="1:15" s="8" customFormat="1" ht="24" customHeight="1" x14ac:dyDescent="0.25">
      <c r="A12" s="26">
        <v>8</v>
      </c>
      <c r="B12" s="28"/>
      <c r="C12" s="21"/>
      <c r="D12" s="1"/>
      <c r="E12" s="22"/>
      <c r="F12" s="22"/>
      <c r="G12" s="22"/>
      <c r="H12" s="23"/>
      <c r="I12" s="25"/>
      <c r="J12" s="23"/>
      <c r="K12" s="25"/>
      <c r="L12" s="25"/>
      <c r="M12" s="24">
        <f>Table1[[#This Row],[Foreign Currency Amount]]*Table1[[#This Row],[Exchange Rate]]</f>
        <v>0</v>
      </c>
      <c r="N12" s="24">
        <v>0</v>
      </c>
      <c r="O12" s="24">
        <f>IF(Table1[[#This Row],[Amount in AED]]=0,Table1[[#This Row],[Converted Amount]],Table1[[#This Row],[Amount in AED]])</f>
        <v>0</v>
      </c>
    </row>
    <row r="13" spans="1:15" s="8" customFormat="1" ht="24" customHeight="1" x14ac:dyDescent="0.25">
      <c r="A13" s="26">
        <v>9</v>
      </c>
      <c r="B13" s="28"/>
      <c r="C13" s="27"/>
      <c r="D13" s="1"/>
      <c r="E13" s="22"/>
      <c r="F13" s="22"/>
      <c r="G13" s="22"/>
      <c r="H13" s="23"/>
      <c r="I13" s="25"/>
      <c r="J13" s="23"/>
      <c r="K13" s="25"/>
      <c r="L13" s="25"/>
      <c r="M13" s="24">
        <f>Table1[[#This Row],[Foreign Currency Amount]]*Table1[[#This Row],[Exchange Rate]]</f>
        <v>0</v>
      </c>
      <c r="N13" s="24">
        <v>0</v>
      </c>
      <c r="O13" s="24">
        <f>IF(Table1[[#This Row],[Amount in AED]]=0,Table1[[#This Row],[Converted Amount]],Table1[[#This Row],[Amount in AED]])</f>
        <v>0</v>
      </c>
    </row>
    <row r="14" spans="1:15" s="8" customFormat="1" ht="24" customHeight="1" x14ac:dyDescent="0.25">
      <c r="A14" s="26">
        <v>10</v>
      </c>
      <c r="B14" s="28"/>
      <c r="C14" s="27"/>
      <c r="D14" s="1"/>
      <c r="E14" s="22"/>
      <c r="F14" s="22"/>
      <c r="G14" s="22"/>
      <c r="H14" s="23"/>
      <c r="I14" s="25"/>
      <c r="J14" s="23"/>
      <c r="K14" s="25"/>
      <c r="L14" s="25"/>
      <c r="M14" s="24">
        <f>Table1[[#This Row],[Foreign Currency Amount]]*Table1[[#This Row],[Exchange Rate]]</f>
        <v>0</v>
      </c>
      <c r="N14" s="24">
        <v>0</v>
      </c>
      <c r="O14" s="24">
        <f>IF(Table1[[#This Row],[Amount in AED]]=0,Table1[[#This Row],[Converted Amount]],Table1[[#This Row],[Amount in AED]])</f>
        <v>0</v>
      </c>
    </row>
    <row r="15" spans="1:15" s="8" customFormat="1" ht="24" customHeight="1" x14ac:dyDescent="0.25">
      <c r="A15" s="26">
        <v>11</v>
      </c>
      <c r="B15" s="28"/>
      <c r="C15" s="27"/>
      <c r="D15" s="1"/>
      <c r="E15" s="22"/>
      <c r="F15" s="22"/>
      <c r="G15" s="22"/>
      <c r="H15" s="23"/>
      <c r="I15" s="25"/>
      <c r="J15" s="23"/>
      <c r="K15" s="25"/>
      <c r="L15" s="25"/>
      <c r="M15" s="24">
        <f>Table1[[#This Row],[Foreign Currency Amount]]*Table1[[#This Row],[Exchange Rate]]</f>
        <v>0</v>
      </c>
      <c r="N15" s="24">
        <v>0</v>
      </c>
      <c r="O15" s="24">
        <f>IF(Table1[[#This Row],[Amount in AED]]=0,Table1[[#This Row],[Converted Amount]],Table1[[#This Row],[Amount in AED]])</f>
        <v>0</v>
      </c>
    </row>
    <row r="16" spans="1:15" s="8" customFormat="1" ht="24" customHeight="1" x14ac:dyDescent="0.25">
      <c r="A16" s="26">
        <v>12</v>
      </c>
      <c r="B16" s="28"/>
      <c r="C16" s="27"/>
      <c r="D16" s="1"/>
      <c r="E16" s="22"/>
      <c r="F16" s="22"/>
      <c r="G16" s="22"/>
      <c r="H16" s="23"/>
      <c r="I16" s="25"/>
      <c r="J16" s="23"/>
      <c r="K16" s="25"/>
      <c r="L16" s="25"/>
      <c r="M16" s="24">
        <f>Table1[[#This Row],[Foreign Currency Amount]]*Table1[[#This Row],[Exchange Rate]]</f>
        <v>0</v>
      </c>
      <c r="N16" s="24">
        <v>0</v>
      </c>
      <c r="O16" s="24">
        <f>IF(Table1[[#This Row],[Amount in AED]]=0,Table1[[#This Row],[Converted Amount]],Table1[[#This Row],[Amount in AED]])</f>
        <v>0</v>
      </c>
    </row>
    <row r="17" spans="1:16" s="8" customFormat="1" ht="24" customHeight="1" x14ac:dyDescent="0.25">
      <c r="A17" s="26">
        <v>13</v>
      </c>
      <c r="B17" s="28"/>
      <c r="C17" s="27"/>
      <c r="D17" s="1"/>
      <c r="E17" s="22"/>
      <c r="F17" s="22"/>
      <c r="G17" s="22"/>
      <c r="H17" s="23"/>
      <c r="I17" s="25"/>
      <c r="J17" s="23"/>
      <c r="K17" s="25"/>
      <c r="L17" s="25"/>
      <c r="M17" s="24">
        <f>Table1[[#This Row],[Foreign Currency Amount]]*Table1[[#This Row],[Exchange Rate]]</f>
        <v>0</v>
      </c>
      <c r="N17" s="24">
        <v>0</v>
      </c>
      <c r="O17" s="24">
        <f>IF(Table1[[#This Row],[Amount in AED]]=0,Table1[[#This Row],[Converted Amount]],Table1[[#This Row],[Amount in AED]])</f>
        <v>0</v>
      </c>
    </row>
    <row r="18" spans="1:16" s="8" customFormat="1" ht="24" customHeight="1" x14ac:dyDescent="0.25">
      <c r="A18" s="26">
        <v>14</v>
      </c>
      <c r="B18" s="28"/>
      <c r="C18" s="27"/>
      <c r="D18" s="1"/>
      <c r="E18" s="22"/>
      <c r="F18" s="22"/>
      <c r="G18" s="22"/>
      <c r="H18" s="23"/>
      <c r="I18" s="25"/>
      <c r="J18" s="23"/>
      <c r="K18" s="25"/>
      <c r="L18" s="25"/>
      <c r="M18" s="24">
        <f>Table1[[#This Row],[Foreign Currency Amount]]*Table1[[#This Row],[Exchange Rate]]</f>
        <v>0</v>
      </c>
      <c r="N18" s="24">
        <v>0</v>
      </c>
      <c r="O18" s="24">
        <f>IF(Table1[[#This Row],[Amount in AED]]=0,Table1[[#This Row],[Converted Amount]],Table1[[#This Row],[Amount in AED]])</f>
        <v>0</v>
      </c>
    </row>
    <row r="19" spans="1:16" s="8" customFormat="1" ht="24" customHeight="1" x14ac:dyDescent="0.25">
      <c r="A19" s="26">
        <v>15</v>
      </c>
      <c r="B19" s="28"/>
      <c r="C19" s="27"/>
      <c r="D19" s="1"/>
      <c r="E19" s="22"/>
      <c r="F19" s="22"/>
      <c r="G19" s="22"/>
      <c r="H19" s="23"/>
      <c r="I19" s="25"/>
      <c r="J19" s="23"/>
      <c r="K19" s="25"/>
      <c r="L19" s="25"/>
      <c r="M19" s="24">
        <f>Table1[[#This Row],[Foreign Currency Amount]]*Table1[[#This Row],[Exchange Rate]]</f>
        <v>0</v>
      </c>
      <c r="N19" s="24">
        <v>0</v>
      </c>
      <c r="O19" s="24">
        <f>IF(Table1[[#This Row],[Amount in AED]]=0,Table1[[#This Row],[Converted Amount]],Table1[[#This Row],[Amount in AED]])</f>
        <v>0</v>
      </c>
    </row>
    <row r="20" spans="1:16" s="8" customFormat="1" ht="24" customHeight="1" x14ac:dyDescent="0.25">
      <c r="A20" s="26">
        <v>16</v>
      </c>
      <c r="B20" s="28"/>
      <c r="C20" s="27"/>
      <c r="D20" s="1"/>
      <c r="E20" s="22"/>
      <c r="F20" s="22"/>
      <c r="G20" s="22"/>
      <c r="H20" s="23"/>
      <c r="I20" s="25"/>
      <c r="J20" s="23"/>
      <c r="K20" s="25"/>
      <c r="L20" s="25"/>
      <c r="M20" s="24">
        <f>Table1[[#This Row],[Foreign Currency Amount]]*Table1[[#This Row],[Exchange Rate]]</f>
        <v>0</v>
      </c>
      <c r="N20" s="24">
        <v>0</v>
      </c>
      <c r="O20" s="24">
        <f>IF(Table1[[#This Row],[Amount in AED]]=0,Table1[[#This Row],[Converted Amount]],Table1[[#This Row],[Amount in AED]])</f>
        <v>0</v>
      </c>
    </row>
    <row r="21" spans="1:16" s="8" customFormat="1" ht="24" customHeight="1" x14ac:dyDescent="0.25">
      <c r="A21" s="26">
        <v>17</v>
      </c>
      <c r="B21" s="28"/>
      <c r="C21" s="27"/>
      <c r="D21" s="1"/>
      <c r="E21" s="22"/>
      <c r="F21" s="22"/>
      <c r="G21" s="22"/>
      <c r="H21" s="23"/>
      <c r="I21" s="25"/>
      <c r="J21" s="23"/>
      <c r="K21" s="25"/>
      <c r="L21" s="25"/>
      <c r="M21" s="24">
        <f>Table1[[#This Row],[Foreign Currency Amount]]*Table1[[#This Row],[Exchange Rate]]</f>
        <v>0</v>
      </c>
      <c r="N21" s="24">
        <v>0</v>
      </c>
      <c r="O21" s="24">
        <f>IF(Table1[[#This Row],[Amount in AED]]=0,Table1[[#This Row],[Converted Amount]],Table1[[#This Row],[Amount in AED]])</f>
        <v>0</v>
      </c>
    </row>
    <row r="22" spans="1:16" s="8" customFormat="1" ht="24" customHeight="1" x14ac:dyDescent="0.25">
      <c r="A22" s="26">
        <v>18</v>
      </c>
      <c r="B22" s="28"/>
      <c r="C22" s="27"/>
      <c r="D22" s="1"/>
      <c r="E22" s="22"/>
      <c r="F22" s="22"/>
      <c r="G22" s="22"/>
      <c r="H22" s="23"/>
      <c r="I22" s="25"/>
      <c r="J22" s="21"/>
      <c r="K22" s="25"/>
      <c r="L22" s="25"/>
      <c r="M22" s="24">
        <f>Table1[[#This Row],[Foreign Currency Amount]]*Table1[[#This Row],[Exchange Rate]]</f>
        <v>0</v>
      </c>
      <c r="N22" s="24">
        <v>0</v>
      </c>
      <c r="O22" s="24">
        <f>IF(Table1[[#This Row],[Amount in AED]]=0,Table1[[#This Row],[Converted Amount]],Table1[[#This Row],[Amount in AED]])</f>
        <v>0</v>
      </c>
    </row>
    <row r="23" spans="1:16" s="8" customFormat="1" ht="24" customHeight="1" x14ac:dyDescent="0.25">
      <c r="A23" s="26">
        <v>19</v>
      </c>
      <c r="B23" s="28"/>
      <c r="C23" s="27"/>
      <c r="D23" s="1"/>
      <c r="E23" s="22"/>
      <c r="F23" s="22"/>
      <c r="G23" s="22"/>
      <c r="H23" s="23"/>
      <c r="I23" s="25"/>
      <c r="J23" s="21"/>
      <c r="K23" s="25"/>
      <c r="L23" s="25"/>
      <c r="M23" s="24">
        <f>Table1[[#This Row],[Foreign Currency Amount]]*Table1[[#This Row],[Exchange Rate]]</f>
        <v>0</v>
      </c>
      <c r="N23" s="24">
        <v>0</v>
      </c>
      <c r="O23" s="24">
        <f>IF(Table1[[#This Row],[Amount in AED]]=0,Table1[[#This Row],[Converted Amount]],Table1[[#This Row],[Amount in AED]])</f>
        <v>0</v>
      </c>
    </row>
    <row r="24" spans="1:16" s="8" customFormat="1" ht="24" customHeight="1" x14ac:dyDescent="0.25">
      <c r="A24" s="26">
        <v>20</v>
      </c>
      <c r="B24" s="28"/>
      <c r="C24" s="27"/>
      <c r="D24" s="1"/>
      <c r="E24" s="22"/>
      <c r="F24" s="22"/>
      <c r="G24" s="22"/>
      <c r="H24" s="23"/>
      <c r="I24" s="25"/>
      <c r="J24" s="21"/>
      <c r="K24" s="25"/>
      <c r="L24" s="25"/>
      <c r="M24" s="24">
        <f>Table1[[#This Row],[Foreign Currency Amount]]*Table1[[#This Row],[Exchange Rate]]</f>
        <v>0</v>
      </c>
      <c r="N24" s="24">
        <v>0</v>
      </c>
      <c r="O24" s="24">
        <f>IF(Table1[[#This Row],[Amount in AED]]=0,Table1[[#This Row],[Converted Amount]],Table1[[#This Row],[Amount in AED]])</f>
        <v>0</v>
      </c>
    </row>
    <row r="25" spans="1:16" s="8" customFormat="1" ht="24" customHeight="1" x14ac:dyDescent="0.25">
      <c r="A25" s="26">
        <v>21</v>
      </c>
      <c r="B25" s="28"/>
      <c r="C25" s="27"/>
      <c r="D25" s="1"/>
      <c r="E25" s="22"/>
      <c r="F25" s="22"/>
      <c r="G25" s="22"/>
      <c r="H25" s="23"/>
      <c r="I25" s="25"/>
      <c r="J25" s="21"/>
      <c r="K25" s="25"/>
      <c r="L25" s="25"/>
      <c r="M25" s="24">
        <f>Table1[[#This Row],[Foreign Currency Amount]]*Table1[[#This Row],[Exchange Rate]]</f>
        <v>0</v>
      </c>
      <c r="N25" s="24">
        <v>0</v>
      </c>
      <c r="O25" s="24">
        <f>IF(Table1[[#This Row],[Amount in AED]]=0,Table1[[#This Row],[Converted Amount]],Table1[[#This Row],[Amount in AED]])</f>
        <v>0</v>
      </c>
    </row>
    <row r="26" spans="1:16" s="8" customFormat="1" ht="24" customHeight="1" x14ac:dyDescent="0.25">
      <c r="A26" s="26">
        <v>22</v>
      </c>
      <c r="B26" s="28"/>
      <c r="C26" s="27"/>
      <c r="D26" s="1"/>
      <c r="E26" s="22"/>
      <c r="F26" s="22"/>
      <c r="G26" s="22"/>
      <c r="H26" s="23"/>
      <c r="I26" s="25"/>
      <c r="J26" s="23"/>
      <c r="K26" s="25"/>
      <c r="L26" s="25"/>
      <c r="M26" s="24">
        <f>Table1[[#This Row],[Foreign Currency Amount]]*Table1[[#This Row],[Exchange Rate]]</f>
        <v>0</v>
      </c>
      <c r="N26" s="24">
        <v>0</v>
      </c>
      <c r="O26" s="24">
        <f>IF(Table1[[#This Row],[Amount in AED]]=0,Table1[[#This Row],[Converted Amount]],Table1[[#This Row],[Amount in AED]])</f>
        <v>0</v>
      </c>
    </row>
    <row r="27" spans="1:16" s="8" customFormat="1" ht="24" customHeight="1" x14ac:dyDescent="0.25">
      <c r="A27" s="35"/>
      <c r="B27" s="36"/>
      <c r="C27" s="37"/>
      <c r="D27" s="37"/>
      <c r="E27" s="37"/>
      <c r="F27" s="37"/>
      <c r="G27" s="37" t="str">
        <f>IF(Table1[[#This Row],[Project (if applicable)]]="Other Project (Specify)","Specify","")</f>
        <v/>
      </c>
      <c r="H27" s="38"/>
      <c r="I27" s="39"/>
      <c r="J27" s="39"/>
      <c r="K27" s="39"/>
      <c r="L27" s="40" t="s">
        <v>4</v>
      </c>
      <c r="M27" s="39">
        <f>SUM(M5:M26)</f>
        <v>0</v>
      </c>
      <c r="N27" s="39">
        <f t="shared" ref="N27:O27" si="0">SUM(N5:N26)</f>
        <v>0</v>
      </c>
      <c r="O27" s="39">
        <f t="shared" si="0"/>
        <v>0</v>
      </c>
    </row>
    <row r="28" spans="1:16" x14ac:dyDescent="0.25">
      <c r="B28" s="15"/>
      <c r="C28" t="s">
        <v>140</v>
      </c>
      <c r="E28" s="19" t="s">
        <v>141</v>
      </c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E29" s="19" t="s">
        <v>142</v>
      </c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E30" s="19" t="s">
        <v>143</v>
      </c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thickBot="1" x14ac:dyDescent="0.3">
      <c r="C31" s="9" t="s">
        <v>129</v>
      </c>
      <c r="D31" s="10"/>
      <c r="E31" s="17"/>
      <c r="F31" s="17"/>
      <c r="G31" s="17"/>
      <c r="H31" s="9"/>
      <c r="L31" s="8"/>
      <c r="M31" s="47" t="s">
        <v>6</v>
      </c>
      <c r="N31" s="47" t="s">
        <v>11</v>
      </c>
      <c r="O31" s="48">
        <f>O27</f>
        <v>0</v>
      </c>
    </row>
    <row r="33" spans="1:15" ht="15.75" thickBot="1" x14ac:dyDescent="0.3">
      <c r="A33" s="71" t="s">
        <v>32</v>
      </c>
      <c r="B33" s="71"/>
      <c r="C33" s="71"/>
      <c r="D33" s="10"/>
      <c r="E33" s="46" t="s">
        <v>515</v>
      </c>
      <c r="F33" s="46" t="s">
        <v>516</v>
      </c>
      <c r="G33" s="71" t="s">
        <v>517</v>
      </c>
      <c r="H33" s="71"/>
      <c r="I33" s="76" t="s">
        <v>518</v>
      </c>
      <c r="J33" s="76"/>
      <c r="K33" s="57"/>
      <c r="L33" s="2"/>
      <c r="M33" s="71" t="s">
        <v>519</v>
      </c>
      <c r="N33" s="71"/>
      <c r="O33" s="71"/>
    </row>
    <row r="34" spans="1:15" x14ac:dyDescent="0.25">
      <c r="A34" s="56"/>
      <c r="B34" s="52"/>
      <c r="C34" s="53"/>
      <c r="E34" s="58"/>
      <c r="F34" s="58"/>
      <c r="G34" s="52"/>
      <c r="H34" s="53"/>
      <c r="I34" s="56"/>
      <c r="J34" s="53"/>
      <c r="M34" s="62"/>
      <c r="N34" s="63"/>
      <c r="O34" s="64"/>
    </row>
    <row r="35" spans="1:15" x14ac:dyDescent="0.25">
      <c r="A35" s="54"/>
      <c r="B35"/>
      <c r="C35" s="49"/>
      <c r="E35" s="59"/>
      <c r="F35" s="59"/>
      <c r="G35"/>
      <c r="H35" s="49"/>
      <c r="I35" s="54"/>
      <c r="J35" s="49"/>
      <c r="M35" s="65"/>
      <c r="N35" s="66"/>
      <c r="O35" s="67"/>
    </row>
    <row r="36" spans="1:15" x14ac:dyDescent="0.25">
      <c r="A36" s="54"/>
      <c r="B36"/>
      <c r="C36" s="49"/>
      <c r="E36" s="59"/>
      <c r="F36" s="59"/>
      <c r="G36"/>
      <c r="H36" s="49"/>
      <c r="I36" s="54"/>
      <c r="J36" s="49"/>
      <c r="M36" s="65"/>
      <c r="N36" s="66"/>
      <c r="O36" s="67"/>
    </row>
    <row r="37" spans="1:15" ht="15.75" thickBot="1" x14ac:dyDescent="0.3">
      <c r="A37" s="55"/>
      <c r="B37" s="50"/>
      <c r="C37" s="51"/>
      <c r="E37" s="60"/>
      <c r="F37" s="60"/>
      <c r="G37" s="50"/>
      <c r="H37" s="51"/>
      <c r="I37" s="55"/>
      <c r="J37" s="51"/>
      <c r="M37" s="68"/>
      <c r="N37" s="69"/>
      <c r="O37" s="70"/>
    </row>
    <row r="38" spans="1:15" x14ac:dyDescent="0.25">
      <c r="A38" t="s">
        <v>7</v>
      </c>
      <c r="E38" s="18" t="s">
        <v>7</v>
      </c>
      <c r="F38" s="18" t="s">
        <v>7</v>
      </c>
      <c r="G38" s="18" t="s">
        <v>7</v>
      </c>
      <c r="H38" s="11"/>
      <c r="I38" t="s">
        <v>7</v>
      </c>
      <c r="J38" s="18"/>
      <c r="K38" s="17"/>
      <c r="L38" s="11"/>
      <c r="M38" s="18" t="s">
        <v>7</v>
      </c>
    </row>
    <row r="39" spans="1:15" s="12" customFormat="1" x14ac:dyDescent="0.25">
      <c r="B39" s="16"/>
      <c r="D39" s="13"/>
      <c r="E39" s="16"/>
      <c r="F39" s="16"/>
      <c r="G39" s="16"/>
      <c r="J39" s="18" t="s">
        <v>7</v>
      </c>
    </row>
    <row r="40" spans="1:15" x14ac:dyDescent="0.25">
      <c r="E40" s="77" t="s">
        <v>150</v>
      </c>
      <c r="F40" s="77"/>
      <c r="G40" s="77"/>
      <c r="H40" s="77"/>
    </row>
    <row r="41" spans="1:15" x14ac:dyDescent="0.25">
      <c r="B41" s="44" t="s">
        <v>512</v>
      </c>
      <c r="E41" s="77"/>
      <c r="F41" s="77"/>
      <c r="G41" s="77"/>
      <c r="H41" s="77"/>
      <c r="L41" s="43" t="s">
        <v>513</v>
      </c>
    </row>
    <row r="42" spans="1:15" x14ac:dyDescent="0.25">
      <c r="B42" s="45">
        <v>44854</v>
      </c>
      <c r="E42" s="77"/>
      <c r="F42" s="77"/>
      <c r="G42" s="77"/>
      <c r="H42" s="77"/>
      <c r="L42" s="43" t="s">
        <v>533</v>
      </c>
    </row>
  </sheetData>
  <mergeCells count="13">
    <mergeCell ref="E40:H42"/>
    <mergeCell ref="A33:C33"/>
    <mergeCell ref="A1:O1"/>
    <mergeCell ref="M34:O37"/>
    <mergeCell ref="M33:O33"/>
    <mergeCell ref="L2:L3"/>
    <mergeCell ref="N2:O2"/>
    <mergeCell ref="D3:E3"/>
    <mergeCell ref="N3:O3"/>
    <mergeCell ref="J3:K3"/>
    <mergeCell ref="G3:H3"/>
    <mergeCell ref="G33:H33"/>
    <mergeCell ref="I33:J33"/>
  </mergeCells>
  <dataValidations count="5">
    <dataValidation allowBlank="1" showInputMessage="1" showErrorMessage="1" promptTitle="Name:" prompt="After entering your ID number, if the cell shows &quot;ID not found&quot;, please enter here your name manually." sqref="D3"/>
    <dataValidation allowBlank="1" showInputMessage="1" showErrorMessage="1" promptTitle="Sub Petty Cash name:" prompt="After entering your ID number, if the cell shows &quot;ID not found&quot;, please enter here sub petty cash name manually." sqref="G3:H3"/>
    <dataValidation allowBlank="1" showInputMessage="1" showErrorMessage="1" promptTitle="System Generated:" prompt="After entering your ID number, if the cell shows &quot;ID not found&quot;, please enter here your project name manually or leave it if it is not applicable to you." sqref="J3:K3"/>
    <dataValidation allowBlank="1" showInputMessage="1" showErrorMessage="1" promptTitle="Period beginning:" prompt="The date is generated based on inputs in DATE column in the sheet.  Please do not enter values in this cell." sqref="N2:O2"/>
    <dataValidation allowBlank="1" showInputMessage="1" showErrorMessage="1" promptTitle="Period Ending:" prompt="The date is generated based on inputs in DATE column in the sheet.  Please do not enter values in this cell." sqref="N3:O3"/>
  </dataValidations>
  <pageMargins left="0.25" right="0.21" top="0.29464285714285715" bottom="0.66" header="0.3" footer="0.3"/>
  <pageSetup paperSize="9" scale="55" orientation="landscape" r:id="rId1"/>
  <headerFooter>
    <oddFooter xml:space="preserve">&amp;L&amp;7Sub-Petty Cash Claim Sheet
February 2021
&amp;C&amp;G&amp;R    &amp;7 FIF401
Version 8&amp;11
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5" name="Check Box 68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38100</xdr:rowOff>
                  </from>
                  <to>
                    <xdr:col>3</xdr:col>
                    <xdr:colOff>514350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" name="Check Box 69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9525</xdr:rowOff>
                  </from>
                  <to>
                    <xdr:col>3</xdr:col>
                    <xdr:colOff>514350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" name="Check Box 70">
              <controlPr defaultSize="0" autoFill="0" autoLine="0" autoPict="0">
                <anchor moveWithCells="1">
                  <from>
                    <xdr:col>3</xdr:col>
                    <xdr:colOff>209550</xdr:colOff>
                    <xdr:row>6</xdr:row>
                    <xdr:rowOff>19050</xdr:rowOff>
                  </from>
                  <to>
                    <xdr:col>3</xdr:col>
                    <xdr:colOff>514350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8" name="Check Box 71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19050</xdr:rowOff>
                  </from>
                  <to>
                    <xdr:col>3</xdr:col>
                    <xdr:colOff>514350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" name="Check Box 72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19050</xdr:rowOff>
                  </from>
                  <to>
                    <xdr:col>3</xdr:col>
                    <xdr:colOff>514350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0" name="Check Box 73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19050</xdr:rowOff>
                  </from>
                  <to>
                    <xdr:col>3</xdr:col>
                    <xdr:colOff>514350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1" name="Check Box 74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9525</xdr:rowOff>
                  </from>
                  <to>
                    <xdr:col>3</xdr:col>
                    <xdr:colOff>514350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2" name="Check Box 75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9525</xdr:rowOff>
                  </from>
                  <to>
                    <xdr:col>3</xdr:col>
                    <xdr:colOff>514350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3" name="Check Box 76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9525</xdr:rowOff>
                  </from>
                  <to>
                    <xdr:col>3</xdr:col>
                    <xdr:colOff>514350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4" name="Check Box 77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9525</xdr:rowOff>
                  </from>
                  <to>
                    <xdr:col>3</xdr:col>
                    <xdr:colOff>514350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9525</xdr:rowOff>
                  </from>
                  <to>
                    <xdr:col>3</xdr:col>
                    <xdr:colOff>514350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9525</xdr:rowOff>
                  </from>
                  <to>
                    <xdr:col>3</xdr:col>
                    <xdr:colOff>514350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7" name="Check Box 83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19050</xdr:rowOff>
                  </from>
                  <to>
                    <xdr:col>3</xdr:col>
                    <xdr:colOff>514350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8" name="Check Box 84">
              <controlPr defaultSize="0" autoFill="0" autoLine="0" autoPict="0">
                <anchor moveWithCells="1">
                  <from>
                    <xdr:col>3</xdr:col>
                    <xdr:colOff>209550</xdr:colOff>
                    <xdr:row>17</xdr:row>
                    <xdr:rowOff>9525</xdr:rowOff>
                  </from>
                  <to>
                    <xdr:col>3</xdr:col>
                    <xdr:colOff>514350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9" name="Check Box 85">
              <controlPr defaultSize="0" autoFill="0" autoLine="0" autoPict="0">
                <anchor moveWithCells="1">
                  <from>
                    <xdr:col>3</xdr:col>
                    <xdr:colOff>209550</xdr:colOff>
                    <xdr:row>18</xdr:row>
                    <xdr:rowOff>9525</xdr:rowOff>
                  </from>
                  <to>
                    <xdr:col>3</xdr:col>
                    <xdr:colOff>514350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0" name="Check Box 86">
              <controlPr defaultSize="0" autoFill="0" autoLine="0" autoPict="0">
                <anchor moveWithCells="1">
                  <from>
                    <xdr:col>3</xdr:col>
                    <xdr:colOff>209550</xdr:colOff>
                    <xdr:row>19</xdr:row>
                    <xdr:rowOff>9525</xdr:rowOff>
                  </from>
                  <to>
                    <xdr:col>3</xdr:col>
                    <xdr:colOff>514350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1" name="Check Box 87">
              <controlPr defaultSize="0" autoFill="0" autoLine="0" autoPict="0">
                <anchor moveWithCells="1">
                  <from>
                    <xdr:col>3</xdr:col>
                    <xdr:colOff>209550</xdr:colOff>
                    <xdr:row>20</xdr:row>
                    <xdr:rowOff>9525</xdr:rowOff>
                  </from>
                  <to>
                    <xdr:col>3</xdr:col>
                    <xdr:colOff>514350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25</xdr:row>
                    <xdr:rowOff>9525</xdr:rowOff>
                  </from>
                  <to>
                    <xdr:col>3</xdr:col>
                    <xdr:colOff>514350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3" name="Check Box 90">
              <controlPr defaultSize="0" autoFill="0" autoLine="0" autoPict="0">
                <anchor moveWithCells="1">
                  <from>
                    <xdr:col>3</xdr:col>
                    <xdr:colOff>209550</xdr:colOff>
                    <xdr:row>21</xdr:row>
                    <xdr:rowOff>9525</xdr:rowOff>
                  </from>
                  <to>
                    <xdr:col>3</xdr:col>
                    <xdr:colOff>514350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4" name="Check Box 91">
              <controlPr defaultSize="0" autoFill="0" autoLine="0" autoPict="0">
                <anchor moveWithCells="1">
                  <from>
                    <xdr:col>3</xdr:col>
                    <xdr:colOff>209550</xdr:colOff>
                    <xdr:row>22</xdr:row>
                    <xdr:rowOff>9525</xdr:rowOff>
                  </from>
                  <to>
                    <xdr:col>3</xdr:col>
                    <xdr:colOff>514350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" name="Check Box 92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9525</xdr:rowOff>
                  </from>
                  <to>
                    <xdr:col>3</xdr:col>
                    <xdr:colOff>514350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6" name="Check Box 93">
              <controlPr defaultSize="0" autoFill="0" autoLine="0" autoPict="0">
                <anchor moveWithCells="1">
                  <from>
                    <xdr:col>3</xdr:col>
                    <xdr:colOff>209550</xdr:colOff>
                    <xdr:row>24</xdr:row>
                    <xdr:rowOff>9525</xdr:rowOff>
                  </from>
                  <to>
                    <xdr:col>3</xdr:col>
                    <xdr:colOff>514350</xdr:colOff>
                    <xdr:row>24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Data!$D$2:$D$129</xm:f>
          </x14:formula1>
          <xm:sqref>H5:H26</xm:sqref>
        </x14:dataValidation>
        <x14:dataValidation type="list" allowBlank="1" showInputMessage="1" showErrorMessage="1">
          <x14:formula1>
            <xm:f>Data!$F$2:$F$262</xm:f>
          </x14:formula1>
          <xm:sqref>J5:J26</xm:sqref>
        </x14:dataValidation>
        <x14:dataValidation type="list" allowBlank="1" showInputMessage="1" showErrorMessage="1" errorTitle="NATIONAL AMBULANCE - COST CODE" error="Please enter the contents of this cell using the drop-down box in the cell." promptTitle="Dapartment name:" prompt="Department for which the expense is incurred">
          <x14:formula1>
            <xm:f>Data!$B$2:$B$13</xm:f>
          </x14:formula1>
          <xm:sqref>E5:E26</xm:sqref>
        </x14:dataValidation>
        <x14:dataValidation type="list" allowBlank="1" showInputMessage="1" showErrorMessage="1" promptTitle="Project name:" prompt="Project namet for which the expense is incurred">
          <x14:formula1>
            <xm:f>Data!$C$2:$C$9</xm:f>
          </x14:formula1>
          <xm:sqref>F5:F26</xm:sqref>
        </x14:dataValidation>
        <x14:dataValidation type="list" allowBlank="1" showInputMessage="1" promptTitle="ID:" prompt="Please enter your staff ID">
          <x14:formula1>
            <xm:f>Data!$G$2:$G$10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163"/>
  <sheetViews>
    <sheetView topLeftCell="B1" workbookViewId="0">
      <selection activeCell="H17" sqref="H17"/>
    </sheetView>
  </sheetViews>
  <sheetFormatPr defaultRowHeight="15" x14ac:dyDescent="0.25"/>
  <cols>
    <col min="1" max="1" width="25.5703125" bestFit="1" customWidth="1"/>
    <col min="2" max="2" width="17.7109375" bestFit="1" customWidth="1"/>
    <col min="3" max="3" width="37.28515625" bestFit="1" customWidth="1"/>
    <col min="4" max="4" width="34.7109375" bestFit="1" customWidth="1"/>
    <col min="5" max="5" width="53.28515625" bestFit="1" customWidth="1"/>
    <col min="6" max="6" width="5.42578125" bestFit="1" customWidth="1"/>
    <col min="7" max="7" width="19.140625" bestFit="1" customWidth="1"/>
    <col min="8" max="8" width="31" bestFit="1" customWidth="1"/>
    <col min="9" max="9" width="35.140625" bestFit="1" customWidth="1"/>
    <col min="10" max="10" width="17.5703125" bestFit="1" customWidth="1"/>
  </cols>
  <sheetData>
    <row r="1" spans="1:10" x14ac:dyDescent="0.25">
      <c r="A1" s="3" t="s">
        <v>485</v>
      </c>
      <c r="B1" s="3" t="s">
        <v>472</v>
      </c>
      <c r="C1" s="3" t="s">
        <v>498</v>
      </c>
      <c r="D1" s="3" t="s">
        <v>134</v>
      </c>
      <c r="E1" s="29" t="s">
        <v>133</v>
      </c>
      <c r="F1" s="29"/>
      <c r="G1" s="3" t="s">
        <v>484</v>
      </c>
      <c r="H1" s="3" t="s">
        <v>148</v>
      </c>
      <c r="I1" s="3" t="s">
        <v>475</v>
      </c>
      <c r="J1" s="3" t="s">
        <v>481</v>
      </c>
    </row>
    <row r="2" spans="1:10" x14ac:dyDescent="0.25">
      <c r="A2" t="s">
        <v>147</v>
      </c>
      <c r="B2" t="s">
        <v>495</v>
      </c>
      <c r="C2" t="s">
        <v>146</v>
      </c>
      <c r="D2" t="s">
        <v>71</v>
      </c>
      <c r="E2" t="s">
        <v>151</v>
      </c>
      <c r="F2" t="s">
        <v>11</v>
      </c>
      <c r="G2">
        <v>395</v>
      </c>
      <c r="H2" t="s">
        <v>476</v>
      </c>
      <c r="I2" t="s">
        <v>482</v>
      </c>
      <c r="J2" t="s">
        <v>145</v>
      </c>
    </row>
    <row r="3" spans="1:10" x14ac:dyDescent="0.25">
      <c r="B3" t="s">
        <v>497</v>
      </c>
      <c r="C3" s="4" t="s">
        <v>145</v>
      </c>
      <c r="D3" t="s">
        <v>73</v>
      </c>
      <c r="E3" t="s">
        <v>152</v>
      </c>
      <c r="F3" t="s">
        <v>153</v>
      </c>
      <c r="G3">
        <v>411</v>
      </c>
      <c r="H3" t="s">
        <v>476</v>
      </c>
      <c r="I3" t="s">
        <v>483</v>
      </c>
      <c r="J3" t="s">
        <v>145</v>
      </c>
    </row>
    <row r="4" spans="1:10" x14ac:dyDescent="0.25">
      <c r="B4" t="s">
        <v>491</v>
      </c>
      <c r="C4" t="s">
        <v>500</v>
      </c>
      <c r="D4" t="s">
        <v>72</v>
      </c>
      <c r="E4" t="s">
        <v>154</v>
      </c>
      <c r="F4" t="s">
        <v>155</v>
      </c>
      <c r="G4">
        <v>568</v>
      </c>
      <c r="H4" t="s">
        <v>479</v>
      </c>
      <c r="I4" t="s">
        <v>505</v>
      </c>
      <c r="J4" t="s">
        <v>522</v>
      </c>
    </row>
    <row r="5" spans="1:10" x14ac:dyDescent="0.25">
      <c r="B5" t="s">
        <v>496</v>
      </c>
      <c r="C5" t="s">
        <v>501</v>
      </c>
      <c r="D5" t="s">
        <v>523</v>
      </c>
      <c r="E5" t="s">
        <v>156</v>
      </c>
      <c r="F5" t="s">
        <v>157</v>
      </c>
      <c r="G5">
        <v>615</v>
      </c>
      <c r="H5" t="s">
        <v>476</v>
      </c>
      <c r="I5" t="s">
        <v>507</v>
      </c>
      <c r="J5" t="s">
        <v>145</v>
      </c>
    </row>
    <row r="6" spans="1:10" x14ac:dyDescent="0.25">
      <c r="B6" t="s">
        <v>487</v>
      </c>
      <c r="C6" t="s">
        <v>499</v>
      </c>
      <c r="D6" t="s">
        <v>75</v>
      </c>
      <c r="E6" t="s">
        <v>158</v>
      </c>
      <c r="F6" t="s">
        <v>159</v>
      </c>
      <c r="G6">
        <v>1107</v>
      </c>
      <c r="H6" t="s">
        <v>479</v>
      </c>
      <c r="I6" t="s">
        <v>509</v>
      </c>
      <c r="J6" t="s">
        <v>522</v>
      </c>
    </row>
    <row r="7" spans="1:10" x14ac:dyDescent="0.25">
      <c r="A7" s="3"/>
      <c r="B7" t="s">
        <v>493</v>
      </c>
      <c r="C7" t="s">
        <v>511</v>
      </c>
      <c r="D7" t="s">
        <v>130</v>
      </c>
      <c r="E7" t="s">
        <v>160</v>
      </c>
      <c r="F7" t="s">
        <v>161</v>
      </c>
      <c r="G7">
        <v>1216</v>
      </c>
      <c r="H7" t="s">
        <v>478</v>
      </c>
      <c r="I7" t="s">
        <v>506</v>
      </c>
      <c r="J7" t="s">
        <v>522</v>
      </c>
    </row>
    <row r="8" spans="1:10" x14ac:dyDescent="0.25">
      <c r="B8" t="s">
        <v>494</v>
      </c>
      <c r="C8" t="s">
        <v>502</v>
      </c>
      <c r="D8" t="s">
        <v>33</v>
      </c>
      <c r="E8" t="s">
        <v>162</v>
      </c>
      <c r="F8" t="s">
        <v>163</v>
      </c>
      <c r="G8">
        <v>1341</v>
      </c>
      <c r="H8" t="s">
        <v>476</v>
      </c>
      <c r="I8" t="s">
        <v>510</v>
      </c>
      <c r="J8" t="s">
        <v>145</v>
      </c>
    </row>
    <row r="9" spans="1:10" x14ac:dyDescent="0.25">
      <c r="B9" t="s">
        <v>488</v>
      </c>
      <c r="D9" t="s">
        <v>109</v>
      </c>
      <c r="E9" t="s">
        <v>164</v>
      </c>
      <c r="F9" t="s">
        <v>165</v>
      </c>
      <c r="G9">
        <v>1456</v>
      </c>
      <c r="H9" t="s">
        <v>477</v>
      </c>
      <c r="I9" t="s">
        <v>508</v>
      </c>
      <c r="J9" t="s">
        <v>522</v>
      </c>
    </row>
    <row r="10" spans="1:10" x14ac:dyDescent="0.25">
      <c r="B10" t="s">
        <v>492</v>
      </c>
      <c r="D10" t="s">
        <v>77</v>
      </c>
      <c r="E10" t="s">
        <v>166</v>
      </c>
      <c r="F10" t="s">
        <v>167</v>
      </c>
      <c r="G10">
        <v>398</v>
      </c>
      <c r="H10" t="s">
        <v>521</v>
      </c>
      <c r="I10" t="s">
        <v>520</v>
      </c>
      <c r="J10" t="s">
        <v>522</v>
      </c>
    </row>
    <row r="11" spans="1:10" x14ac:dyDescent="0.25">
      <c r="B11" t="s">
        <v>489</v>
      </c>
      <c r="D11" t="s">
        <v>62</v>
      </c>
      <c r="E11" t="s">
        <v>168</v>
      </c>
      <c r="F11" t="s">
        <v>169</v>
      </c>
    </row>
    <row r="12" spans="1:10" x14ac:dyDescent="0.25">
      <c r="B12" t="s">
        <v>486</v>
      </c>
      <c r="D12" t="s">
        <v>105</v>
      </c>
      <c r="E12" t="s">
        <v>170</v>
      </c>
      <c r="F12" t="s">
        <v>171</v>
      </c>
    </row>
    <row r="13" spans="1:10" x14ac:dyDescent="0.25">
      <c r="B13" t="s">
        <v>514</v>
      </c>
      <c r="D13" t="s">
        <v>36</v>
      </c>
      <c r="E13" t="s">
        <v>172</v>
      </c>
      <c r="F13" t="s">
        <v>173</v>
      </c>
    </row>
    <row r="14" spans="1:10" x14ac:dyDescent="0.25">
      <c r="B14" t="s">
        <v>490</v>
      </c>
      <c r="D14" t="s">
        <v>121</v>
      </c>
      <c r="E14" t="s">
        <v>174</v>
      </c>
      <c r="F14" t="s">
        <v>175</v>
      </c>
    </row>
    <row r="15" spans="1:10" x14ac:dyDescent="0.25">
      <c r="D15" t="s">
        <v>102</v>
      </c>
      <c r="E15" t="s">
        <v>176</v>
      </c>
      <c r="F15" t="s">
        <v>177</v>
      </c>
    </row>
    <row r="16" spans="1:10" x14ac:dyDescent="0.25">
      <c r="C16" s="4"/>
      <c r="D16" t="s">
        <v>131</v>
      </c>
      <c r="E16" t="s">
        <v>178</v>
      </c>
      <c r="F16" t="s">
        <v>179</v>
      </c>
    </row>
    <row r="17" spans="3:6" x14ac:dyDescent="0.25">
      <c r="C17" s="4"/>
      <c r="D17" t="s">
        <v>524</v>
      </c>
      <c r="E17" t="s">
        <v>180</v>
      </c>
      <c r="F17" t="s">
        <v>181</v>
      </c>
    </row>
    <row r="18" spans="3:6" x14ac:dyDescent="0.25">
      <c r="C18" s="4"/>
      <c r="D18" t="s">
        <v>12</v>
      </c>
      <c r="E18" t="s">
        <v>182</v>
      </c>
      <c r="F18" t="s">
        <v>183</v>
      </c>
    </row>
    <row r="19" spans="3:6" x14ac:dyDescent="0.25">
      <c r="C19" s="4"/>
      <c r="D19" t="s">
        <v>107</v>
      </c>
      <c r="E19" t="s">
        <v>184</v>
      </c>
      <c r="F19" t="s">
        <v>185</v>
      </c>
    </row>
    <row r="20" spans="3:6" x14ac:dyDescent="0.25">
      <c r="D20" t="s">
        <v>112</v>
      </c>
      <c r="E20" t="s">
        <v>186</v>
      </c>
      <c r="F20" t="s">
        <v>187</v>
      </c>
    </row>
    <row r="21" spans="3:6" x14ac:dyDescent="0.25">
      <c r="D21" t="s">
        <v>79</v>
      </c>
      <c r="E21" t="s">
        <v>188</v>
      </c>
      <c r="F21" t="s">
        <v>189</v>
      </c>
    </row>
    <row r="22" spans="3:6" x14ac:dyDescent="0.25">
      <c r="D22" t="s">
        <v>64</v>
      </c>
      <c r="E22" t="s">
        <v>190</v>
      </c>
      <c r="F22" t="s">
        <v>191</v>
      </c>
    </row>
    <row r="23" spans="3:6" x14ac:dyDescent="0.25">
      <c r="D23" t="s">
        <v>47</v>
      </c>
      <c r="E23" t="s">
        <v>192</v>
      </c>
      <c r="F23" t="s">
        <v>149</v>
      </c>
    </row>
    <row r="24" spans="3:6" x14ac:dyDescent="0.25">
      <c r="C24" s="5"/>
      <c r="D24" t="s">
        <v>21</v>
      </c>
      <c r="E24" t="s">
        <v>193</v>
      </c>
      <c r="F24" t="s">
        <v>194</v>
      </c>
    </row>
    <row r="25" spans="3:6" x14ac:dyDescent="0.25">
      <c r="C25" s="5"/>
      <c r="D25" t="s">
        <v>27</v>
      </c>
      <c r="E25" t="s">
        <v>195</v>
      </c>
      <c r="F25" t="s">
        <v>196</v>
      </c>
    </row>
    <row r="26" spans="3:6" x14ac:dyDescent="0.25">
      <c r="C26" s="5"/>
      <c r="D26" t="s">
        <v>98</v>
      </c>
      <c r="E26" t="s">
        <v>197</v>
      </c>
      <c r="F26" t="s">
        <v>198</v>
      </c>
    </row>
    <row r="27" spans="3:6" x14ac:dyDescent="0.25">
      <c r="C27" s="5"/>
      <c r="D27" t="s">
        <v>123</v>
      </c>
      <c r="E27" t="s">
        <v>199</v>
      </c>
      <c r="F27" t="s">
        <v>200</v>
      </c>
    </row>
    <row r="28" spans="3:6" x14ac:dyDescent="0.25">
      <c r="C28" s="5"/>
      <c r="D28" t="s">
        <v>44</v>
      </c>
      <c r="E28" t="s">
        <v>201</v>
      </c>
      <c r="F28" t="s">
        <v>202</v>
      </c>
    </row>
    <row r="29" spans="3:6" x14ac:dyDescent="0.25">
      <c r="C29" s="5"/>
      <c r="D29" t="s">
        <v>61</v>
      </c>
      <c r="E29" t="s">
        <v>203</v>
      </c>
      <c r="F29" t="s">
        <v>204</v>
      </c>
    </row>
    <row r="30" spans="3:6" x14ac:dyDescent="0.25">
      <c r="C30" s="5"/>
      <c r="D30" t="s">
        <v>525</v>
      </c>
      <c r="E30" t="s">
        <v>205</v>
      </c>
      <c r="F30" t="s">
        <v>206</v>
      </c>
    </row>
    <row r="31" spans="3:6" x14ac:dyDescent="0.25">
      <c r="C31" s="5"/>
      <c r="D31" t="s">
        <v>114</v>
      </c>
      <c r="E31" t="s">
        <v>207</v>
      </c>
      <c r="F31" t="s">
        <v>208</v>
      </c>
    </row>
    <row r="32" spans="3:6" x14ac:dyDescent="0.25">
      <c r="C32" s="5"/>
      <c r="D32" t="s">
        <v>86</v>
      </c>
      <c r="E32" t="s">
        <v>209</v>
      </c>
      <c r="F32" t="s">
        <v>210</v>
      </c>
    </row>
    <row r="33" spans="3:6" x14ac:dyDescent="0.25">
      <c r="C33" s="5"/>
      <c r="D33" t="s">
        <v>34</v>
      </c>
      <c r="E33" t="s">
        <v>211</v>
      </c>
      <c r="F33" t="s">
        <v>212</v>
      </c>
    </row>
    <row r="34" spans="3:6" x14ac:dyDescent="0.25">
      <c r="C34" s="5"/>
      <c r="D34" t="s">
        <v>78</v>
      </c>
      <c r="E34" t="s">
        <v>213</v>
      </c>
      <c r="F34" t="s">
        <v>214</v>
      </c>
    </row>
    <row r="35" spans="3:6" x14ac:dyDescent="0.25">
      <c r="D35" t="s">
        <v>120</v>
      </c>
      <c r="E35" t="s">
        <v>215</v>
      </c>
      <c r="F35" t="s">
        <v>216</v>
      </c>
    </row>
    <row r="36" spans="3:6" x14ac:dyDescent="0.25">
      <c r="D36" t="s">
        <v>55</v>
      </c>
      <c r="E36" t="s">
        <v>217</v>
      </c>
      <c r="F36" t="s">
        <v>218</v>
      </c>
    </row>
    <row r="37" spans="3:6" x14ac:dyDescent="0.25">
      <c r="D37" t="s">
        <v>118</v>
      </c>
      <c r="E37" t="s">
        <v>219</v>
      </c>
      <c r="F37" t="s">
        <v>220</v>
      </c>
    </row>
    <row r="38" spans="3:6" x14ac:dyDescent="0.25">
      <c r="D38" t="s">
        <v>526</v>
      </c>
      <c r="E38" t="s">
        <v>221</v>
      </c>
      <c r="F38" t="s">
        <v>222</v>
      </c>
    </row>
    <row r="39" spans="3:6" x14ac:dyDescent="0.25">
      <c r="D39" t="s">
        <v>63</v>
      </c>
      <c r="E39" t="s">
        <v>223</v>
      </c>
      <c r="F39" t="s">
        <v>224</v>
      </c>
    </row>
    <row r="40" spans="3:6" x14ac:dyDescent="0.25">
      <c r="D40" t="s">
        <v>104</v>
      </c>
      <c r="E40" t="s">
        <v>225</v>
      </c>
      <c r="F40" t="s">
        <v>226</v>
      </c>
    </row>
    <row r="41" spans="3:6" x14ac:dyDescent="0.25">
      <c r="D41" t="s">
        <v>43</v>
      </c>
      <c r="E41" t="s">
        <v>227</v>
      </c>
      <c r="F41" t="s">
        <v>228</v>
      </c>
    </row>
    <row r="42" spans="3:6" x14ac:dyDescent="0.25">
      <c r="D42" t="s">
        <v>527</v>
      </c>
      <c r="E42" t="s">
        <v>229</v>
      </c>
      <c r="F42" t="s">
        <v>230</v>
      </c>
    </row>
    <row r="43" spans="3:6" x14ac:dyDescent="0.25">
      <c r="D43" t="s">
        <v>503</v>
      </c>
      <c r="E43" t="s">
        <v>231</v>
      </c>
      <c r="F43" t="s">
        <v>232</v>
      </c>
    </row>
    <row r="44" spans="3:6" x14ac:dyDescent="0.25">
      <c r="D44" t="s">
        <v>42</v>
      </c>
      <c r="E44" t="s">
        <v>233</v>
      </c>
      <c r="F44" t="s">
        <v>234</v>
      </c>
    </row>
    <row r="45" spans="3:6" x14ac:dyDescent="0.25">
      <c r="D45" t="s">
        <v>108</v>
      </c>
      <c r="E45" t="s">
        <v>235</v>
      </c>
      <c r="F45" t="s">
        <v>236</v>
      </c>
    </row>
    <row r="46" spans="3:6" x14ac:dyDescent="0.25">
      <c r="D46" t="s">
        <v>60</v>
      </c>
      <c r="E46" t="s">
        <v>237</v>
      </c>
      <c r="F46" t="s">
        <v>238</v>
      </c>
    </row>
    <row r="47" spans="3:6" x14ac:dyDescent="0.25">
      <c r="D47" t="s">
        <v>50</v>
      </c>
      <c r="E47" t="s">
        <v>239</v>
      </c>
      <c r="F47" t="s">
        <v>240</v>
      </c>
    </row>
    <row r="48" spans="3:6" x14ac:dyDescent="0.25">
      <c r="D48" t="s">
        <v>92</v>
      </c>
      <c r="E48" t="s">
        <v>241</v>
      </c>
      <c r="F48" t="s">
        <v>242</v>
      </c>
    </row>
    <row r="49" spans="4:6" x14ac:dyDescent="0.25">
      <c r="D49" t="s">
        <v>136</v>
      </c>
      <c r="E49" t="s">
        <v>243</v>
      </c>
      <c r="F49" t="s">
        <v>244</v>
      </c>
    </row>
    <row r="50" spans="4:6" x14ac:dyDescent="0.25">
      <c r="D50" t="s">
        <v>106</v>
      </c>
      <c r="E50" t="s">
        <v>245</v>
      </c>
      <c r="F50" t="s">
        <v>246</v>
      </c>
    </row>
    <row r="51" spans="4:6" x14ac:dyDescent="0.25">
      <c r="D51" t="s">
        <v>39</v>
      </c>
      <c r="E51" t="s">
        <v>247</v>
      </c>
      <c r="F51" t="s">
        <v>248</v>
      </c>
    </row>
    <row r="52" spans="4:6" x14ac:dyDescent="0.25">
      <c r="D52" t="s">
        <v>69</v>
      </c>
      <c r="E52" t="s">
        <v>249</v>
      </c>
      <c r="F52" t="s">
        <v>250</v>
      </c>
    </row>
    <row r="53" spans="4:6" x14ac:dyDescent="0.25">
      <c r="D53" t="s">
        <v>99</v>
      </c>
      <c r="E53" t="s">
        <v>251</v>
      </c>
      <c r="F53" t="s">
        <v>252</v>
      </c>
    </row>
    <row r="54" spans="4:6" x14ac:dyDescent="0.25">
      <c r="D54" t="s">
        <v>37</v>
      </c>
      <c r="E54" t="s">
        <v>253</v>
      </c>
      <c r="F54" t="s">
        <v>254</v>
      </c>
    </row>
    <row r="55" spans="4:6" x14ac:dyDescent="0.25">
      <c r="D55" t="s">
        <v>528</v>
      </c>
      <c r="E55" t="s">
        <v>255</v>
      </c>
      <c r="F55" t="s">
        <v>256</v>
      </c>
    </row>
    <row r="56" spans="4:6" x14ac:dyDescent="0.25">
      <c r="D56" t="s">
        <v>125</v>
      </c>
      <c r="E56" t="s">
        <v>257</v>
      </c>
      <c r="F56" t="s">
        <v>258</v>
      </c>
    </row>
    <row r="57" spans="4:6" x14ac:dyDescent="0.25">
      <c r="D57" t="s">
        <v>29</v>
      </c>
      <c r="E57" t="s">
        <v>259</v>
      </c>
      <c r="F57" t="s">
        <v>260</v>
      </c>
    </row>
    <row r="58" spans="4:6" x14ac:dyDescent="0.25">
      <c r="D58" t="s">
        <v>22</v>
      </c>
      <c r="E58" t="s">
        <v>261</v>
      </c>
      <c r="F58" t="s">
        <v>262</v>
      </c>
    </row>
    <row r="59" spans="4:6" x14ac:dyDescent="0.25">
      <c r="D59" t="s">
        <v>81</v>
      </c>
      <c r="E59" t="s">
        <v>263</v>
      </c>
      <c r="F59" t="s">
        <v>264</v>
      </c>
    </row>
    <row r="60" spans="4:6" x14ac:dyDescent="0.25">
      <c r="D60" t="s">
        <v>70</v>
      </c>
      <c r="E60" t="s">
        <v>265</v>
      </c>
      <c r="F60" t="s">
        <v>266</v>
      </c>
    </row>
    <row r="61" spans="4:6" x14ac:dyDescent="0.25">
      <c r="D61" t="s">
        <v>90</v>
      </c>
      <c r="E61" t="s">
        <v>267</v>
      </c>
      <c r="F61" t="s">
        <v>268</v>
      </c>
    </row>
    <row r="62" spans="4:6" x14ac:dyDescent="0.25">
      <c r="D62" t="s">
        <v>122</v>
      </c>
      <c r="E62" t="s">
        <v>269</v>
      </c>
      <c r="F62" t="s">
        <v>270</v>
      </c>
    </row>
    <row r="63" spans="4:6" x14ac:dyDescent="0.25">
      <c r="D63" t="s">
        <v>103</v>
      </c>
      <c r="E63" t="s">
        <v>271</v>
      </c>
      <c r="F63" t="s">
        <v>272</v>
      </c>
    </row>
    <row r="64" spans="4:6" x14ac:dyDescent="0.25">
      <c r="D64" t="s">
        <v>96</v>
      </c>
      <c r="E64" t="s">
        <v>273</v>
      </c>
      <c r="F64" t="s">
        <v>274</v>
      </c>
    </row>
    <row r="65" spans="4:6" x14ac:dyDescent="0.25">
      <c r="D65" t="s">
        <v>117</v>
      </c>
      <c r="E65" t="s">
        <v>275</v>
      </c>
      <c r="F65" t="s">
        <v>276</v>
      </c>
    </row>
    <row r="66" spans="4:6" x14ac:dyDescent="0.25">
      <c r="D66" t="s">
        <v>529</v>
      </c>
      <c r="E66" t="s">
        <v>277</v>
      </c>
      <c r="F66" t="s">
        <v>278</v>
      </c>
    </row>
    <row r="67" spans="4:6" x14ac:dyDescent="0.25">
      <c r="D67" t="s">
        <v>93</v>
      </c>
      <c r="E67" t="s">
        <v>279</v>
      </c>
      <c r="F67" t="s">
        <v>280</v>
      </c>
    </row>
    <row r="68" spans="4:6" x14ac:dyDescent="0.25">
      <c r="D68" t="s">
        <v>94</v>
      </c>
      <c r="E68" t="s">
        <v>281</v>
      </c>
      <c r="F68" t="s">
        <v>282</v>
      </c>
    </row>
    <row r="69" spans="4:6" x14ac:dyDescent="0.25">
      <c r="D69" t="s">
        <v>111</v>
      </c>
      <c r="E69" t="s">
        <v>283</v>
      </c>
      <c r="F69" t="s">
        <v>284</v>
      </c>
    </row>
    <row r="70" spans="4:6" x14ac:dyDescent="0.25">
      <c r="D70" t="s">
        <v>51</v>
      </c>
      <c r="E70" t="s">
        <v>285</v>
      </c>
      <c r="F70" t="s">
        <v>286</v>
      </c>
    </row>
    <row r="71" spans="4:6" x14ac:dyDescent="0.25">
      <c r="D71" t="s">
        <v>68</v>
      </c>
      <c r="E71" t="s">
        <v>287</v>
      </c>
      <c r="F71" t="s">
        <v>288</v>
      </c>
    </row>
    <row r="72" spans="4:6" x14ac:dyDescent="0.25">
      <c r="D72" t="s">
        <v>74</v>
      </c>
      <c r="E72" t="s">
        <v>289</v>
      </c>
      <c r="F72" t="s">
        <v>290</v>
      </c>
    </row>
    <row r="73" spans="4:6" x14ac:dyDescent="0.25">
      <c r="D73" t="s">
        <v>45</v>
      </c>
      <c r="E73" t="s">
        <v>291</v>
      </c>
      <c r="F73" t="s">
        <v>292</v>
      </c>
    </row>
    <row r="74" spans="4:6" x14ac:dyDescent="0.25">
      <c r="D74" t="s">
        <v>56</v>
      </c>
      <c r="E74" t="s">
        <v>293</v>
      </c>
      <c r="F74" t="s">
        <v>294</v>
      </c>
    </row>
    <row r="75" spans="4:6" x14ac:dyDescent="0.25">
      <c r="D75" t="s">
        <v>530</v>
      </c>
      <c r="E75" t="s">
        <v>295</v>
      </c>
      <c r="F75" t="s">
        <v>296</v>
      </c>
    </row>
    <row r="76" spans="4:6" x14ac:dyDescent="0.25">
      <c r="D76" t="s">
        <v>135</v>
      </c>
      <c r="E76" t="s">
        <v>297</v>
      </c>
      <c r="F76" t="s">
        <v>298</v>
      </c>
    </row>
    <row r="77" spans="4:6" x14ac:dyDescent="0.25">
      <c r="D77" t="s">
        <v>126</v>
      </c>
      <c r="E77" t="s">
        <v>299</v>
      </c>
      <c r="F77" t="s">
        <v>300</v>
      </c>
    </row>
    <row r="78" spans="4:6" x14ac:dyDescent="0.25">
      <c r="D78" t="s">
        <v>101</v>
      </c>
      <c r="E78" t="s">
        <v>301</v>
      </c>
      <c r="F78" t="s">
        <v>302</v>
      </c>
    </row>
    <row r="79" spans="4:6" x14ac:dyDescent="0.25">
      <c r="D79" t="s">
        <v>88</v>
      </c>
      <c r="E79" t="s">
        <v>303</v>
      </c>
      <c r="F79" t="s">
        <v>304</v>
      </c>
    </row>
    <row r="80" spans="4:6" x14ac:dyDescent="0.25">
      <c r="D80" t="s">
        <v>97</v>
      </c>
      <c r="E80" t="s">
        <v>305</v>
      </c>
      <c r="F80" t="s">
        <v>306</v>
      </c>
    </row>
    <row r="81" spans="4:6" x14ac:dyDescent="0.25">
      <c r="D81" t="s">
        <v>531</v>
      </c>
      <c r="E81" t="s">
        <v>307</v>
      </c>
      <c r="F81" t="s">
        <v>308</v>
      </c>
    </row>
    <row r="82" spans="4:6" x14ac:dyDescent="0.25">
      <c r="D82" t="s">
        <v>48</v>
      </c>
      <c r="E82" t="s">
        <v>309</v>
      </c>
      <c r="F82" t="s">
        <v>310</v>
      </c>
    </row>
    <row r="83" spans="4:6" x14ac:dyDescent="0.25">
      <c r="D83" t="s">
        <v>58</v>
      </c>
      <c r="E83" t="s">
        <v>311</v>
      </c>
      <c r="F83" t="s">
        <v>312</v>
      </c>
    </row>
    <row r="84" spans="4:6" x14ac:dyDescent="0.25">
      <c r="D84" t="s">
        <v>116</v>
      </c>
      <c r="E84" t="s">
        <v>313</v>
      </c>
      <c r="F84" t="s">
        <v>314</v>
      </c>
    </row>
    <row r="85" spans="4:6" x14ac:dyDescent="0.25">
      <c r="D85" t="s">
        <v>532</v>
      </c>
      <c r="E85" t="s">
        <v>315</v>
      </c>
      <c r="F85" t="s">
        <v>316</v>
      </c>
    </row>
    <row r="86" spans="4:6" x14ac:dyDescent="0.25">
      <c r="D86" t="s">
        <v>40</v>
      </c>
      <c r="E86" t="s">
        <v>317</v>
      </c>
      <c r="F86" t="s">
        <v>318</v>
      </c>
    </row>
    <row r="87" spans="4:6" x14ac:dyDescent="0.25">
      <c r="D87" t="s">
        <v>113</v>
      </c>
      <c r="E87" t="s">
        <v>319</v>
      </c>
      <c r="F87" t="s">
        <v>320</v>
      </c>
    </row>
    <row r="88" spans="4:6" x14ac:dyDescent="0.25">
      <c r="D88" t="s">
        <v>35</v>
      </c>
      <c r="E88" t="s">
        <v>321</v>
      </c>
      <c r="F88" t="s">
        <v>322</v>
      </c>
    </row>
    <row r="89" spans="4:6" x14ac:dyDescent="0.25">
      <c r="D89" t="s">
        <v>91</v>
      </c>
      <c r="E89" t="s">
        <v>323</v>
      </c>
      <c r="F89" t="s">
        <v>324</v>
      </c>
    </row>
    <row r="90" spans="4:6" x14ac:dyDescent="0.25">
      <c r="D90" t="s">
        <v>124</v>
      </c>
      <c r="E90" t="s">
        <v>325</v>
      </c>
      <c r="F90" t="s">
        <v>326</v>
      </c>
    </row>
    <row r="91" spans="4:6" x14ac:dyDescent="0.25">
      <c r="D91" t="s">
        <v>87</v>
      </c>
      <c r="E91" t="s">
        <v>327</v>
      </c>
      <c r="F91" t="s">
        <v>13</v>
      </c>
    </row>
    <row r="92" spans="4:6" x14ac:dyDescent="0.25">
      <c r="D92" t="s">
        <v>30</v>
      </c>
      <c r="E92" t="s">
        <v>328</v>
      </c>
      <c r="F92" t="s">
        <v>329</v>
      </c>
    </row>
    <row r="93" spans="4:6" x14ac:dyDescent="0.25">
      <c r="D93" t="s">
        <v>132</v>
      </c>
      <c r="E93" t="s">
        <v>330</v>
      </c>
      <c r="F93" t="s">
        <v>331</v>
      </c>
    </row>
    <row r="94" spans="4:6" x14ac:dyDescent="0.25">
      <c r="D94" t="s">
        <v>76</v>
      </c>
      <c r="E94" t="s">
        <v>332</v>
      </c>
      <c r="F94" t="s">
        <v>333</v>
      </c>
    </row>
    <row r="95" spans="4:6" x14ac:dyDescent="0.25">
      <c r="D95" t="s">
        <v>31</v>
      </c>
      <c r="E95" t="s">
        <v>334</v>
      </c>
      <c r="F95" t="s">
        <v>335</v>
      </c>
    </row>
    <row r="96" spans="4:6" x14ac:dyDescent="0.25">
      <c r="D96" t="s">
        <v>49</v>
      </c>
      <c r="E96" t="s">
        <v>336</v>
      </c>
      <c r="F96" t="s">
        <v>337</v>
      </c>
    </row>
    <row r="97" spans="4:6" x14ac:dyDescent="0.25">
      <c r="D97" t="s">
        <v>18</v>
      </c>
      <c r="E97" t="s">
        <v>338</v>
      </c>
      <c r="F97" t="s">
        <v>339</v>
      </c>
    </row>
    <row r="98" spans="4:6" x14ac:dyDescent="0.25">
      <c r="D98" t="s">
        <v>57</v>
      </c>
      <c r="E98" t="s">
        <v>340</v>
      </c>
      <c r="F98" t="s">
        <v>341</v>
      </c>
    </row>
    <row r="99" spans="4:6" x14ac:dyDescent="0.25">
      <c r="D99" t="s">
        <v>504</v>
      </c>
      <c r="E99" t="s">
        <v>342</v>
      </c>
      <c r="F99" t="s">
        <v>343</v>
      </c>
    </row>
    <row r="100" spans="4:6" x14ac:dyDescent="0.25">
      <c r="D100" t="s">
        <v>83</v>
      </c>
      <c r="E100" t="s">
        <v>344</v>
      </c>
      <c r="F100" t="s">
        <v>345</v>
      </c>
    </row>
    <row r="101" spans="4:6" x14ac:dyDescent="0.25">
      <c r="D101" t="s">
        <v>17</v>
      </c>
      <c r="E101" t="s">
        <v>346</v>
      </c>
      <c r="F101" t="s">
        <v>347</v>
      </c>
    </row>
    <row r="102" spans="4:6" x14ac:dyDescent="0.25">
      <c r="D102" t="s">
        <v>46</v>
      </c>
      <c r="E102" t="s">
        <v>348</v>
      </c>
      <c r="F102" t="s">
        <v>349</v>
      </c>
    </row>
    <row r="103" spans="4:6" x14ac:dyDescent="0.25">
      <c r="D103" t="s">
        <v>65</v>
      </c>
      <c r="E103" t="s">
        <v>350</v>
      </c>
      <c r="F103" t="s">
        <v>351</v>
      </c>
    </row>
    <row r="104" spans="4:6" x14ac:dyDescent="0.25">
      <c r="D104" t="s">
        <v>137</v>
      </c>
      <c r="E104" t="s">
        <v>352</v>
      </c>
      <c r="F104" t="s">
        <v>353</v>
      </c>
    </row>
    <row r="105" spans="4:6" x14ac:dyDescent="0.25">
      <c r="D105" t="s">
        <v>19</v>
      </c>
      <c r="E105" t="s">
        <v>354</v>
      </c>
      <c r="F105" t="s">
        <v>355</v>
      </c>
    </row>
    <row r="106" spans="4:6" x14ac:dyDescent="0.25">
      <c r="D106" t="s">
        <v>41</v>
      </c>
      <c r="E106" t="s">
        <v>356</v>
      </c>
      <c r="F106" t="s">
        <v>357</v>
      </c>
    </row>
    <row r="107" spans="4:6" x14ac:dyDescent="0.25">
      <c r="D107" t="s">
        <v>89</v>
      </c>
      <c r="E107" t="s">
        <v>358</v>
      </c>
      <c r="F107" t="s">
        <v>359</v>
      </c>
    </row>
    <row r="108" spans="4:6" x14ac:dyDescent="0.25">
      <c r="D108" t="s">
        <v>119</v>
      </c>
      <c r="E108" t="s">
        <v>360</v>
      </c>
      <c r="F108" t="s">
        <v>361</v>
      </c>
    </row>
    <row r="109" spans="4:6" x14ac:dyDescent="0.25">
      <c r="D109" t="s">
        <v>52</v>
      </c>
      <c r="E109" t="s">
        <v>362</v>
      </c>
      <c r="F109" t="s">
        <v>363</v>
      </c>
    </row>
    <row r="110" spans="4:6" x14ac:dyDescent="0.25">
      <c r="D110" t="s">
        <v>23</v>
      </c>
      <c r="E110" t="s">
        <v>364</v>
      </c>
      <c r="F110" t="s">
        <v>365</v>
      </c>
    </row>
    <row r="111" spans="4:6" x14ac:dyDescent="0.25">
      <c r="D111" t="s">
        <v>100</v>
      </c>
      <c r="E111" t="s">
        <v>366</v>
      </c>
      <c r="F111" t="s">
        <v>367</v>
      </c>
    </row>
    <row r="112" spans="4:6" x14ac:dyDescent="0.25">
      <c r="D112" t="s">
        <v>59</v>
      </c>
      <c r="E112" t="s">
        <v>368</v>
      </c>
      <c r="F112" t="s">
        <v>369</v>
      </c>
    </row>
    <row r="113" spans="4:6" x14ac:dyDescent="0.25">
      <c r="D113" t="s">
        <v>110</v>
      </c>
      <c r="E113" t="s">
        <v>370</v>
      </c>
      <c r="F113" t="s">
        <v>371</v>
      </c>
    </row>
    <row r="114" spans="4:6" x14ac:dyDescent="0.25">
      <c r="D114" t="s">
        <v>24</v>
      </c>
      <c r="E114" t="s">
        <v>372</v>
      </c>
      <c r="F114" t="s">
        <v>373</v>
      </c>
    </row>
    <row r="115" spans="4:6" x14ac:dyDescent="0.25">
      <c r="D115" t="s">
        <v>25</v>
      </c>
      <c r="E115" t="s">
        <v>374</v>
      </c>
      <c r="F115" t="s">
        <v>375</v>
      </c>
    </row>
    <row r="116" spans="4:6" x14ac:dyDescent="0.25">
      <c r="D116" t="s">
        <v>26</v>
      </c>
      <c r="E116" t="s">
        <v>376</v>
      </c>
      <c r="F116" t="s">
        <v>377</v>
      </c>
    </row>
    <row r="117" spans="4:6" x14ac:dyDescent="0.25">
      <c r="D117" t="s">
        <v>82</v>
      </c>
      <c r="E117" t="s">
        <v>378</v>
      </c>
      <c r="F117" t="s">
        <v>379</v>
      </c>
    </row>
    <row r="118" spans="4:6" x14ac:dyDescent="0.25">
      <c r="D118" t="s">
        <v>85</v>
      </c>
      <c r="E118" t="s">
        <v>380</v>
      </c>
      <c r="F118" t="s">
        <v>381</v>
      </c>
    </row>
    <row r="119" spans="4:6" x14ac:dyDescent="0.25">
      <c r="D119" t="s">
        <v>67</v>
      </c>
      <c r="E119" t="s">
        <v>382</v>
      </c>
      <c r="F119" t="s">
        <v>383</v>
      </c>
    </row>
    <row r="120" spans="4:6" x14ac:dyDescent="0.25">
      <c r="D120" t="s">
        <v>53</v>
      </c>
      <c r="E120" t="s">
        <v>384</v>
      </c>
      <c r="F120" t="s">
        <v>385</v>
      </c>
    </row>
    <row r="121" spans="4:6" x14ac:dyDescent="0.25">
      <c r="D121" t="s">
        <v>38</v>
      </c>
      <c r="E121" t="s">
        <v>386</v>
      </c>
      <c r="F121" t="s">
        <v>387</v>
      </c>
    </row>
    <row r="122" spans="4:6" x14ac:dyDescent="0.25">
      <c r="D122" t="s">
        <v>54</v>
      </c>
      <c r="E122" t="s">
        <v>388</v>
      </c>
      <c r="F122" t="s">
        <v>389</v>
      </c>
    </row>
    <row r="123" spans="4:6" x14ac:dyDescent="0.25">
      <c r="D123" t="s">
        <v>20</v>
      </c>
      <c r="E123" t="s">
        <v>390</v>
      </c>
      <c r="F123" t="s">
        <v>391</v>
      </c>
    </row>
    <row r="124" spans="4:6" x14ac:dyDescent="0.25">
      <c r="D124" t="s">
        <v>115</v>
      </c>
      <c r="E124" t="s">
        <v>392</v>
      </c>
      <c r="F124" t="s">
        <v>393</v>
      </c>
    </row>
    <row r="125" spans="4:6" x14ac:dyDescent="0.25">
      <c r="D125" t="s">
        <v>66</v>
      </c>
      <c r="E125" t="s">
        <v>394</v>
      </c>
      <c r="F125" t="s">
        <v>395</v>
      </c>
    </row>
    <row r="126" spans="4:6" x14ac:dyDescent="0.25">
      <c r="D126" t="s">
        <v>84</v>
      </c>
      <c r="E126" t="s">
        <v>396</v>
      </c>
      <c r="F126" t="s">
        <v>397</v>
      </c>
    </row>
    <row r="127" spans="4:6" x14ac:dyDescent="0.25">
      <c r="D127" t="s">
        <v>80</v>
      </c>
      <c r="E127" t="s">
        <v>398</v>
      </c>
      <c r="F127" t="s">
        <v>399</v>
      </c>
    </row>
    <row r="128" spans="4:6" x14ac:dyDescent="0.25">
      <c r="D128" t="s">
        <v>95</v>
      </c>
      <c r="E128" t="s">
        <v>400</v>
      </c>
      <c r="F128" t="s">
        <v>401</v>
      </c>
    </row>
    <row r="129" spans="4:6" x14ac:dyDescent="0.25">
      <c r="D129" t="s">
        <v>28</v>
      </c>
      <c r="E129" t="s">
        <v>402</v>
      </c>
      <c r="F129" t="s">
        <v>403</v>
      </c>
    </row>
    <row r="130" spans="4:6" x14ac:dyDescent="0.25">
      <c r="E130" t="s">
        <v>404</v>
      </c>
      <c r="F130" t="s">
        <v>405</v>
      </c>
    </row>
    <row r="131" spans="4:6" x14ac:dyDescent="0.25">
      <c r="E131" t="s">
        <v>406</v>
      </c>
      <c r="F131" t="s">
        <v>407</v>
      </c>
    </row>
    <row r="132" spans="4:6" x14ac:dyDescent="0.25">
      <c r="E132" t="s">
        <v>408</v>
      </c>
      <c r="F132" t="s">
        <v>409</v>
      </c>
    </row>
    <row r="133" spans="4:6" x14ac:dyDescent="0.25">
      <c r="E133" t="s">
        <v>410</v>
      </c>
      <c r="F133" t="s">
        <v>411</v>
      </c>
    </row>
    <row r="134" spans="4:6" x14ac:dyDescent="0.25">
      <c r="E134" t="s">
        <v>412</v>
      </c>
      <c r="F134" t="s">
        <v>413</v>
      </c>
    </row>
    <row r="135" spans="4:6" x14ac:dyDescent="0.25">
      <c r="E135" t="s">
        <v>414</v>
      </c>
      <c r="F135" t="s">
        <v>415</v>
      </c>
    </row>
    <row r="136" spans="4:6" x14ac:dyDescent="0.25">
      <c r="E136" t="s">
        <v>416</v>
      </c>
      <c r="F136" t="s">
        <v>417</v>
      </c>
    </row>
    <row r="137" spans="4:6" x14ac:dyDescent="0.25">
      <c r="E137" t="s">
        <v>418</v>
      </c>
      <c r="F137" t="s">
        <v>419</v>
      </c>
    </row>
    <row r="138" spans="4:6" x14ac:dyDescent="0.25">
      <c r="E138" t="s">
        <v>420</v>
      </c>
      <c r="F138" t="s">
        <v>421</v>
      </c>
    </row>
    <row r="139" spans="4:6" x14ac:dyDescent="0.25">
      <c r="E139" t="s">
        <v>422</v>
      </c>
      <c r="F139" t="s">
        <v>423</v>
      </c>
    </row>
    <row r="140" spans="4:6" x14ac:dyDescent="0.25">
      <c r="E140" t="s">
        <v>424</v>
      </c>
      <c r="F140" t="s">
        <v>425</v>
      </c>
    </row>
    <row r="141" spans="4:6" x14ac:dyDescent="0.25">
      <c r="E141" t="s">
        <v>426</v>
      </c>
      <c r="F141" t="s">
        <v>427</v>
      </c>
    </row>
    <row r="142" spans="4:6" x14ac:dyDescent="0.25">
      <c r="E142" t="s">
        <v>428</v>
      </c>
      <c r="F142" t="s">
        <v>429</v>
      </c>
    </row>
    <row r="143" spans="4:6" x14ac:dyDescent="0.25">
      <c r="E143" t="s">
        <v>430</v>
      </c>
      <c r="F143" t="s">
        <v>431</v>
      </c>
    </row>
    <row r="144" spans="4:6" x14ac:dyDescent="0.25">
      <c r="E144" t="s">
        <v>432</v>
      </c>
      <c r="F144" t="s">
        <v>433</v>
      </c>
    </row>
    <row r="145" spans="5:6" x14ac:dyDescent="0.25">
      <c r="E145" t="s">
        <v>434</v>
      </c>
      <c r="F145" t="s">
        <v>435</v>
      </c>
    </row>
    <row r="146" spans="5:6" x14ac:dyDescent="0.25">
      <c r="E146" t="s">
        <v>436</v>
      </c>
      <c r="F146" t="s">
        <v>437</v>
      </c>
    </row>
    <row r="147" spans="5:6" x14ac:dyDescent="0.25">
      <c r="E147" t="s">
        <v>438</v>
      </c>
      <c r="F147" t="s">
        <v>439</v>
      </c>
    </row>
    <row r="148" spans="5:6" x14ac:dyDescent="0.25">
      <c r="E148" t="s">
        <v>440</v>
      </c>
      <c r="F148" t="s">
        <v>441</v>
      </c>
    </row>
    <row r="149" spans="5:6" x14ac:dyDescent="0.25">
      <c r="E149" t="s">
        <v>442</v>
      </c>
      <c r="F149" t="s">
        <v>443</v>
      </c>
    </row>
    <row r="150" spans="5:6" x14ac:dyDescent="0.25">
      <c r="E150" t="s">
        <v>444</v>
      </c>
      <c r="F150" t="s">
        <v>445</v>
      </c>
    </row>
    <row r="151" spans="5:6" x14ac:dyDescent="0.25">
      <c r="E151" t="s">
        <v>446</v>
      </c>
      <c r="F151" t="s">
        <v>447</v>
      </c>
    </row>
    <row r="152" spans="5:6" x14ac:dyDescent="0.25">
      <c r="E152" t="s">
        <v>448</v>
      </c>
      <c r="F152" t="s">
        <v>449</v>
      </c>
    </row>
    <row r="153" spans="5:6" x14ac:dyDescent="0.25">
      <c r="E153" t="s">
        <v>450</v>
      </c>
      <c r="F153" t="s">
        <v>451</v>
      </c>
    </row>
    <row r="154" spans="5:6" x14ac:dyDescent="0.25">
      <c r="E154" t="s">
        <v>452</v>
      </c>
      <c r="F154" t="s">
        <v>453</v>
      </c>
    </row>
    <row r="155" spans="5:6" x14ac:dyDescent="0.25">
      <c r="E155" t="s">
        <v>454</v>
      </c>
      <c r="F155" t="s">
        <v>455</v>
      </c>
    </row>
    <row r="156" spans="5:6" x14ac:dyDescent="0.25">
      <c r="E156" t="s">
        <v>456</v>
      </c>
      <c r="F156" t="s">
        <v>457</v>
      </c>
    </row>
    <row r="157" spans="5:6" x14ac:dyDescent="0.25">
      <c r="E157" t="s">
        <v>458</v>
      </c>
      <c r="F157" t="s">
        <v>459</v>
      </c>
    </row>
    <row r="158" spans="5:6" x14ac:dyDescent="0.25">
      <c r="E158" t="s">
        <v>460</v>
      </c>
      <c r="F158" t="s">
        <v>461</v>
      </c>
    </row>
    <row r="159" spans="5:6" x14ac:dyDescent="0.25">
      <c r="E159" t="s">
        <v>462</v>
      </c>
      <c r="F159" t="s">
        <v>463</v>
      </c>
    </row>
    <row r="160" spans="5:6" x14ac:dyDescent="0.25">
      <c r="E160" t="s">
        <v>464</v>
      </c>
      <c r="F160" t="s">
        <v>465</v>
      </c>
    </row>
    <row r="161" spans="5:6" x14ac:dyDescent="0.25">
      <c r="E161" t="s">
        <v>466</v>
      </c>
      <c r="F161" t="s">
        <v>14</v>
      </c>
    </row>
    <row r="162" spans="5:6" x14ac:dyDescent="0.25">
      <c r="E162" t="s">
        <v>467</v>
      </c>
      <c r="F162" t="s">
        <v>468</v>
      </c>
    </row>
    <row r="163" spans="5:6" x14ac:dyDescent="0.25">
      <c r="E163" t="s">
        <v>469</v>
      </c>
      <c r="F163" t="s">
        <v>470</v>
      </c>
    </row>
  </sheetData>
  <sortState ref="G2:J10">
    <sortCondition ref="G2:G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 Petty Cash Claim Sheet</vt:lpstr>
      <vt:lpstr>Data</vt:lpstr>
      <vt:lpstr>'Sub Petty Cash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Suzan Abumousa</cp:lastModifiedBy>
  <cp:lastPrinted>2021-02-20T18:41:24Z</cp:lastPrinted>
  <dcterms:created xsi:type="dcterms:W3CDTF">2011-01-26T09:31:52Z</dcterms:created>
  <dcterms:modified xsi:type="dcterms:W3CDTF">2022-10-20T12:21:57Z</dcterms:modified>
</cp:coreProperties>
</file>