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92.168.10.12\NAC\eLibrary\References\QHSE\2.0 Controlled Documents\Finance\"/>
    </mc:Choice>
  </mc:AlternateContent>
  <bookViews>
    <workbookView xWindow="600" yWindow="255" windowWidth="19395" windowHeight="8895"/>
  </bookViews>
  <sheets>
    <sheet name="Quote" sheetId="3" r:id="rId1"/>
    <sheet name="Cost" sheetId="4" state="hidden" r:id="rId2"/>
    <sheet name="Price List calculations" sheetId="1" r:id="rId3"/>
  </sheets>
  <definedNames>
    <definedName name="_xlnm.Print_Area" localSheetId="1">Cost!$A$1:$F$38</definedName>
    <definedName name="_xlnm.Print_Area" localSheetId="2">'Price List calculations'!$A$1:$H$3</definedName>
    <definedName name="_xlnm.Print_Area" localSheetId="0">Quote!$A$1:$E$40</definedName>
  </definedNames>
  <calcPr calcId="162913"/>
</workbook>
</file>

<file path=xl/calcChain.xml><?xml version="1.0" encoding="utf-8"?>
<calcChain xmlns="http://schemas.openxmlformats.org/spreadsheetml/2006/main">
  <c r="D12" i="3" l="1"/>
  <c r="D13" i="3"/>
  <c r="D14" i="3"/>
  <c r="D15" i="3"/>
  <c r="D16" i="3"/>
  <c r="D11" i="3"/>
  <c r="E11" i="3" s="1"/>
  <c r="B12" i="3"/>
  <c r="B13" i="3"/>
  <c r="B14" i="3"/>
  <c r="B15" i="3"/>
  <c r="B16" i="3"/>
  <c r="B11" i="3"/>
  <c r="E12" i="3" l="1"/>
  <c r="E13" i="3"/>
  <c r="E14" i="3"/>
  <c r="E15" i="3"/>
  <c r="E16" i="3"/>
  <c r="E18" i="3" l="1"/>
  <c r="E19" i="3" s="1"/>
  <c r="E20" i="3" s="1"/>
  <c r="A18" i="4"/>
  <c r="B18" i="4"/>
  <c r="C18" i="4"/>
  <c r="D18" i="4"/>
  <c r="C12" i="4"/>
  <c r="C13" i="4"/>
  <c r="C14" i="4"/>
  <c r="C15" i="4"/>
  <c r="C16" i="4"/>
  <c r="C17" i="4"/>
  <c r="C11" i="4"/>
  <c r="B12" i="4"/>
  <c r="B13" i="4"/>
  <c r="B14" i="4"/>
  <c r="B15" i="4"/>
  <c r="B16" i="4"/>
  <c r="B17" i="4"/>
  <c r="B11" i="4"/>
  <c r="D15" i="4"/>
  <c r="D16" i="4"/>
  <c r="D17" i="4"/>
  <c r="A16" i="4"/>
  <c r="A17" i="4"/>
  <c r="E4" i="4"/>
  <c r="C5" i="4"/>
  <c r="C6" i="4"/>
  <c r="C7" i="4"/>
  <c r="C8" i="4"/>
  <c r="C4" i="4"/>
  <c r="A12" i="4"/>
  <c r="A13" i="4"/>
  <c r="A14" i="4"/>
  <c r="A15" i="4"/>
  <c r="A11" i="4"/>
  <c r="D11" i="4"/>
  <c r="D12" i="4"/>
  <c r="D13" i="4"/>
  <c r="D14" i="4"/>
  <c r="C2" i="4"/>
  <c r="E17" i="4" l="1" a="1"/>
  <c r="E17" i="4" s="1"/>
  <c r="F17" i="4" s="1"/>
  <c r="E15" i="4" a="1"/>
  <c r="E15" i="4" s="1"/>
  <c r="F15" i="4" s="1"/>
  <c r="E18" i="4" a="1"/>
  <c r="E18" i="4" s="1"/>
  <c r="F18" i="4" s="1"/>
  <c r="E14" i="4" a="1"/>
  <c r="E14" i="4" s="1"/>
  <c r="F14" i="4" s="1"/>
  <c r="E13" i="4" a="1"/>
  <c r="E13" i="4" s="1"/>
  <c r="F13" i="4" s="1"/>
  <c r="E16" i="4" a="1"/>
  <c r="E16" i="4" s="1"/>
  <c r="F16" i="4" s="1"/>
  <c r="E11" i="4" a="1"/>
  <c r="E11" i="4" s="1"/>
  <c r="F11" i="4" s="1"/>
  <c r="E12" i="4" a="1"/>
  <c r="E12" i="4" s="1"/>
  <c r="F12" i="4" s="1"/>
  <c r="F24" i="4" l="1"/>
</calcChain>
</file>

<file path=xl/sharedStrings.xml><?xml version="1.0" encoding="utf-8"?>
<sst xmlns="http://schemas.openxmlformats.org/spreadsheetml/2006/main" count="100" uniqueCount="80">
  <si>
    <t>National Ambulance LLC</t>
  </si>
  <si>
    <t>Quote</t>
  </si>
  <si>
    <t>Quantity</t>
  </si>
  <si>
    <t>Days</t>
  </si>
  <si>
    <t>Description</t>
  </si>
  <si>
    <t>Unit Price / Day</t>
  </si>
  <si>
    <t>Line Total (AED)</t>
  </si>
  <si>
    <t>Hours</t>
  </si>
  <si>
    <t>Prepared by the National Ambulance Finance Team on behalf of National Ambulance Events</t>
  </si>
  <si>
    <t xml:space="preserve">Prepared by:  </t>
  </si>
  <si>
    <t>Approved by:</t>
  </si>
  <si>
    <t>Abdul Jaleel</t>
  </si>
  <si>
    <t xml:space="preserve">Charles ARNESTAD </t>
  </si>
  <si>
    <t>Finance Manager</t>
  </si>
  <si>
    <t xml:space="preserve">Chief Financial Officer </t>
  </si>
  <si>
    <t>All prices are in accordance with the National Ambulance event pricing model, based on the 2015 rates. To accept this quotation, please provide a purchase order, accompanied by all relevant company documentation and an authorized signature.</t>
  </si>
  <si>
    <t>Payment is due on receipt of the invoice</t>
  </si>
  <si>
    <t>Date:</t>
  </si>
  <si>
    <t>Addressee:</t>
  </si>
  <si>
    <t>Title:</t>
  </si>
  <si>
    <t>Client Name:</t>
  </si>
  <si>
    <t>Contact Details:</t>
  </si>
  <si>
    <t>E-mail address:</t>
  </si>
  <si>
    <t>Event Details</t>
  </si>
  <si>
    <t>In compliance with the Health Authority Abu Dhabi Mass Gathering Standards</t>
  </si>
  <si>
    <t>Terms:</t>
  </si>
  <si>
    <t>Total (UAE dirhams)</t>
  </si>
  <si>
    <t>01,02,03,08,10,15,17 and 22 November 2015, Event Name: National Security Council Championship .</t>
  </si>
  <si>
    <r>
      <rPr>
        <b/>
        <sz val="10"/>
        <color theme="1"/>
        <rFont val="Verdana"/>
        <family val="2"/>
      </rPr>
      <t xml:space="preserve">NOTE:  </t>
    </r>
    <r>
      <rPr>
        <sz val="10"/>
        <color theme="1"/>
        <rFont val="Verdana"/>
        <family val="2"/>
      </rPr>
      <t>The receipt of a Purchase Order by National Ambulance following this quote indicates acceptance of the Terms and Conditions for event coverage as included with this quote.</t>
    </r>
  </si>
  <si>
    <t>Rate Sheet for 2016 training (external clients)</t>
  </si>
  <si>
    <t>Advanced Cardiovascular Life Support (ACLS)</t>
  </si>
  <si>
    <t>ACLS for Experienced Providers</t>
  </si>
  <si>
    <t>Paediatric Advanced Life Support (PALS)</t>
  </si>
  <si>
    <t>ECG &amp; Pharmacology</t>
  </si>
  <si>
    <t>Paediatric Emergency Assessment, Recognition &amp; Stabilisation</t>
  </si>
  <si>
    <t>Intravenous Therapy for Health Care Providers</t>
  </si>
  <si>
    <t>3-Lead ECG Introduction</t>
  </si>
  <si>
    <t>12-Lead ECG Introduction</t>
  </si>
  <si>
    <t>ACLS for EMT’s</t>
  </si>
  <si>
    <t>Geriatric Education for Emergency Medical Services (GEMS)</t>
  </si>
  <si>
    <t>Emergency Medical Patients: Assessment, Care &amp; Transport</t>
  </si>
  <si>
    <t xml:space="preserve">Mass Casualty Triage (SMART Triage) </t>
  </si>
  <si>
    <t>Major Incident Medical Management</t>
  </si>
  <si>
    <t>Advanced First Aid, CPR &amp;AED (2 day)</t>
  </si>
  <si>
    <t>Emergency First Responder (5-7 day)</t>
  </si>
  <si>
    <t>International Trauma Life Support</t>
  </si>
  <si>
    <t>Paediatric International Trauma Life Support</t>
  </si>
  <si>
    <t>National Ambulance Life Support Institute – Healthcare Provider CME’s</t>
  </si>
  <si>
    <t>Course Name</t>
  </si>
  <si>
    <t>NA Course Cost</t>
  </si>
  <si>
    <r>
      <rPr>
        <b/>
        <sz val="10"/>
        <color theme="1"/>
        <rFont val="Verdana"/>
        <family val="2"/>
      </rPr>
      <t xml:space="preserve">NOTE:  </t>
    </r>
    <r>
      <rPr>
        <sz val="10"/>
        <color theme="1"/>
        <rFont val="Verdana"/>
        <family val="2"/>
      </rPr>
      <t>The receipt of a Purchase Order or e-mail confirmation by National Ambulance following this quote indicates acceptance of the Terms and Conditions for course coverage as included with this quote.</t>
    </r>
  </si>
  <si>
    <t>Number of Student</t>
  </si>
  <si>
    <t>Standard First Aid, CPR, oxygen therapy &amp; AED (1 day)</t>
  </si>
  <si>
    <t>NACQED2017-03/04</t>
  </si>
  <si>
    <t>Airway Management Basic</t>
  </si>
  <si>
    <t>Basic Life Support for Health Care Providers (BLS HCP)</t>
  </si>
  <si>
    <t>PHTLS Basic</t>
  </si>
  <si>
    <t>PHTLS Advanced</t>
  </si>
  <si>
    <t>Medication Management</t>
  </si>
  <si>
    <t>Unit Price / Student</t>
  </si>
  <si>
    <t>HAAD Course Number</t>
  </si>
  <si>
    <t>NAL/O26/7799/2017</t>
  </si>
  <si>
    <t>HAAD Course Number - Category 2 as of 1st January 2017</t>
  </si>
  <si>
    <t>NAL/O10/7802/2017</t>
  </si>
  <si>
    <t>Advanced Airway</t>
  </si>
  <si>
    <t>NAL/O14/4419/2015</t>
  </si>
  <si>
    <t>NAL/O12/7553/2016</t>
  </si>
  <si>
    <t>NAL/O19/4961/2015</t>
  </si>
  <si>
    <t>NAL/O21/7792/2017</t>
  </si>
  <si>
    <t>NAL/O14/8101/2017</t>
  </si>
  <si>
    <t>All prices are in accordance with the National Ambulance Life Support Institute – Healthcare Provider CME’s pricing model, based on the 2016 rates. To accept this quotation, please provide a purchase order, accompanied by all relevant company documentation and an authorized signature. The American Heart Association strongly promotes knowledge and proficiency in HS, BLS, ACLS, and PALS and has developed instructional materials for this purpose. Use of these materials in an educational course does not represent course sponsorship by the American Heart Association, and any fees charged for such a course do not represent income to the Association.</t>
  </si>
  <si>
    <t>NOTE: National Ambulance will not release any training cards / eCards following the successful completion of the training course until such time as the invoice has been settled in full.</t>
  </si>
  <si>
    <t xml:space="preserve">NOTE:  National Ambulance arranges the number of trainers based on the international accreditation requirements classroom ratio 1 instructor to 8 students classroom count confirmed by the client. As such, students who do not attend the training will still be invoiced as full class ratio by National Ambulance </t>
  </si>
  <si>
    <t>Financial Controller</t>
  </si>
  <si>
    <t>In compliance with the Department of Health, American Heart Association</t>
  </si>
  <si>
    <t xml:space="preserve">c/o </t>
  </si>
  <si>
    <t>Training Details:</t>
  </si>
  <si>
    <t>Gross Amount (UAE dirhams) before VAT</t>
  </si>
  <si>
    <t xml:space="preserve">VAT (5%) </t>
  </si>
  <si>
    <t>Net Total (UAE dirhams)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</si>
</sst>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Red]_(* \(#,##0\);_(* &quot;-&quot;??_);_(@_)"/>
    <numFmt numFmtId="165" formatCode="_(* #,##0.00_);[Red]_(* \(#,##0.00\);_(* &quot;-&quot;??_);_(@_)"/>
    <numFmt numFmtId="166" formatCode="_(* #,##0_);_(* \(#,##0\);_(* &quot;-&quot;??_);_(@_)"/>
    <numFmt numFmtId="167" formatCode="h:mm;@"/>
  </numFmts>
  <fonts count="11" x14ac:knownFonts="1">
    <font>
      <sz val="10"/>
      <color theme="1"/>
      <name val="Verdana"/>
      <family val="2"/>
    </font>
    <font>
      <sz val="10"/>
      <color theme="1"/>
      <name val="Verdana"/>
      <family val="2"/>
    </font>
    <font>
      <b/>
      <sz val="10"/>
      <color theme="1"/>
      <name val="Verdana"/>
      <family val="2"/>
    </font>
    <font>
      <b/>
      <sz val="10"/>
      <color rgb="FF0070C0"/>
      <name val="Verdana"/>
      <family val="2"/>
    </font>
    <font>
      <sz val="10"/>
      <name val="Verdana"/>
      <family val="2"/>
    </font>
    <font>
      <sz val="14"/>
      <color rgb="FF6600FF"/>
      <name val="Verdana"/>
      <family val="2"/>
    </font>
    <font>
      <b/>
      <i/>
      <sz val="36"/>
      <color rgb="FFA6A6A6"/>
      <name val="Verdana"/>
      <family val="2"/>
    </font>
    <font>
      <u/>
      <sz val="10"/>
      <color theme="10"/>
      <name val="Verdana"/>
      <family val="2"/>
    </font>
    <font>
      <sz val="14"/>
      <color theme="1"/>
      <name val="Verdana"/>
      <family val="2"/>
    </font>
    <font>
      <b/>
      <sz val="10"/>
      <name val="Verdana"/>
      <family val="2"/>
    </font>
    <font>
      <sz val="10"/>
      <color rgb="FFFF0000"/>
      <name val="Verdana"/>
      <family val="2"/>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indexed="65"/>
        <bgColor indexed="64"/>
      </patternFill>
    </fill>
    <fill>
      <patternFill patternType="solid">
        <fgColor theme="0"/>
        <bgColor indexed="64"/>
      </patternFill>
    </fill>
  </fills>
  <borders count="11">
    <border>
      <left/>
      <right/>
      <top/>
      <bottom/>
      <diagonal/>
    </border>
    <border>
      <left style="medium">
        <color theme="7" tint="-0.499984740745262"/>
      </left>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top/>
      <bottom/>
      <diagonal/>
    </border>
    <border>
      <left/>
      <right style="medium">
        <color theme="7" tint="-0.499984740745262"/>
      </right>
      <top/>
      <bottom/>
      <diagonal/>
    </border>
    <border>
      <left style="medium">
        <color theme="7" tint="-0.499984740745262"/>
      </left>
      <right/>
      <top/>
      <bottom style="medium">
        <color theme="7" tint="-0.499984740745262"/>
      </bottom>
      <diagonal/>
    </border>
    <border>
      <left/>
      <right style="medium">
        <color theme="7" tint="-0.499984740745262"/>
      </right>
      <top/>
      <bottom style="medium">
        <color theme="7"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60">
    <xf numFmtId="0" fontId="0" fillId="0" borderId="0" xfId="0"/>
    <xf numFmtId="0" fontId="3" fillId="0" borderId="0" xfId="0" applyFont="1" applyProtection="1"/>
    <xf numFmtId="0" fontId="0" fillId="0" borderId="0" xfId="0" applyProtection="1"/>
    <xf numFmtId="0" fontId="2" fillId="0" borderId="0" xfId="0" applyFont="1" applyProtection="1"/>
    <xf numFmtId="164" fontId="4" fillId="0" borderId="0" xfId="1" applyNumberFormat="1" applyFont="1" applyBorder="1" applyAlignment="1" applyProtection="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0" fillId="5" borderId="0" xfId="0" applyFill="1"/>
    <xf numFmtId="14" fontId="0" fillId="5" borderId="0" xfId="0" applyNumberFormat="1" applyFill="1" applyAlignment="1">
      <alignment vertical="center"/>
    </xf>
    <xf numFmtId="0" fontId="0" fillId="5" borderId="0" xfId="0" applyFill="1" applyAlignment="1">
      <alignment vertical="center"/>
    </xf>
    <xf numFmtId="0" fontId="6" fillId="5" borderId="0" xfId="0" applyFont="1" applyFill="1" applyAlignment="1">
      <alignment vertical="center"/>
    </xf>
    <xf numFmtId="0" fontId="0" fillId="5" borderId="7" xfId="0" applyFill="1" applyBorder="1"/>
    <xf numFmtId="43" fontId="0" fillId="5" borderId="7" xfId="1" applyFont="1" applyFill="1" applyBorder="1"/>
    <xf numFmtId="0" fontId="2" fillId="5" borderId="7" xfId="0" applyFont="1" applyFill="1" applyBorder="1" applyAlignment="1">
      <alignment horizontal="justify" wrapText="1"/>
    </xf>
    <xf numFmtId="0" fontId="7" fillId="5" borderId="0" xfId="2" applyFill="1"/>
    <xf numFmtId="0" fontId="0" fillId="5" borderId="0" xfId="0" applyFont="1" applyFill="1"/>
    <xf numFmtId="0" fontId="0" fillId="5" borderId="0" xfId="0" applyFill="1" applyAlignment="1">
      <alignment horizontal="left" vertical="center" indent="1"/>
    </xf>
    <xf numFmtId="0" fontId="0" fillId="5" borderId="0" xfId="0" applyFill="1" applyAlignment="1">
      <alignment horizontal="left" indent="1"/>
    </xf>
    <xf numFmtId="38" fontId="4" fillId="0" borderId="7" xfId="0" applyNumberFormat="1" applyFont="1" applyBorder="1" applyAlignment="1">
      <alignment horizontal="center" vertical="center"/>
    </xf>
    <xf numFmtId="165" fontId="4" fillId="0" borderId="7" xfId="1" applyNumberFormat="1" applyFont="1" applyBorder="1" applyAlignment="1">
      <alignment horizontal="center" vertical="center"/>
    </xf>
    <xf numFmtId="0" fontId="0" fillId="5" borderId="7" xfId="0" applyFill="1" applyBorder="1" applyAlignment="1">
      <alignment horizontal="left" vertical="center" wrapText="1" indent="1"/>
    </xf>
    <xf numFmtId="43" fontId="0" fillId="5" borderId="7" xfId="1" applyFont="1" applyFill="1" applyBorder="1" applyAlignment="1">
      <alignment vertical="center"/>
    </xf>
    <xf numFmtId="43" fontId="4" fillId="0" borderId="0" xfId="1" applyFont="1" applyBorder="1" applyAlignment="1" applyProtection="1">
      <alignment horizontal="center"/>
    </xf>
    <xf numFmtId="167" fontId="4" fillId="6" borderId="7" xfId="1" applyNumberFormat="1" applyFont="1" applyFill="1" applyBorder="1" applyAlignment="1">
      <alignment horizontal="center" vertical="center"/>
    </xf>
    <xf numFmtId="164" fontId="9" fillId="0" borderId="0" xfId="1" applyNumberFormat="1" applyFont="1" applyBorder="1" applyAlignment="1" applyProtection="1">
      <alignment horizontal="center"/>
    </xf>
    <xf numFmtId="43" fontId="0" fillId="0" borderId="0" xfId="1" applyFont="1" applyProtection="1"/>
    <xf numFmtId="38" fontId="4" fillId="0" borderId="0" xfId="0" applyNumberFormat="1" applyFont="1" applyBorder="1" applyAlignment="1">
      <alignment horizontal="center" vertical="center"/>
    </xf>
    <xf numFmtId="0" fontId="0" fillId="0" borderId="0" xfId="0" applyBorder="1" applyProtection="1"/>
    <xf numFmtId="0" fontId="2" fillId="5" borderId="7" xfId="0" applyFont="1" applyFill="1" applyBorder="1" applyAlignment="1">
      <alignment horizontal="left" vertical="center" wrapText="1" indent="1"/>
    </xf>
    <xf numFmtId="43" fontId="2" fillId="5" borderId="7" xfId="1" applyFont="1" applyFill="1" applyBorder="1" applyAlignment="1">
      <alignment vertical="center"/>
    </xf>
    <xf numFmtId="0" fontId="6" fillId="5" borderId="0" xfId="0" applyFont="1" applyFill="1" applyAlignment="1">
      <alignment horizontal="center" vertical="center"/>
    </xf>
    <xf numFmtId="0" fontId="8" fillId="5" borderId="0" xfId="0" applyFont="1" applyFill="1" applyAlignment="1">
      <alignment horizontal="center" vertical="center" wrapText="1"/>
    </xf>
    <xf numFmtId="0" fontId="0" fillId="3" borderId="8" xfId="0" applyFill="1" applyBorder="1" applyAlignment="1">
      <alignment horizontal="left" vertical="center" wrapText="1" indent="1"/>
    </xf>
    <xf numFmtId="0" fontId="0" fillId="3" borderId="9" xfId="0" applyFill="1" applyBorder="1" applyAlignment="1">
      <alignment horizontal="left" vertical="center" wrapText="1" indent="1"/>
    </xf>
    <xf numFmtId="0" fontId="0" fillId="3" borderId="10" xfId="0" applyFill="1" applyBorder="1" applyAlignment="1">
      <alignment horizontal="left" vertical="center" wrapText="1" indent="1"/>
    </xf>
    <xf numFmtId="0" fontId="0" fillId="3" borderId="8" xfId="0" applyFill="1" applyBorder="1" applyAlignment="1">
      <alignment horizontal="justify" vertical="center" wrapText="1"/>
    </xf>
    <xf numFmtId="0" fontId="0" fillId="3" borderId="9" xfId="0" applyFill="1" applyBorder="1" applyAlignment="1">
      <alignment horizontal="justify" vertical="center" wrapText="1"/>
    </xf>
    <xf numFmtId="0" fontId="0" fillId="3" borderId="10" xfId="0" applyFill="1" applyBorder="1" applyAlignment="1">
      <alignment horizontal="justify" vertical="center" wrapText="1"/>
    </xf>
    <xf numFmtId="0" fontId="10" fillId="3" borderId="8" xfId="0" applyFont="1" applyFill="1" applyBorder="1" applyAlignment="1">
      <alignment horizontal="justify" vertical="center" wrapText="1"/>
    </xf>
    <xf numFmtId="0" fontId="10" fillId="3" borderId="9" xfId="0" applyFont="1" applyFill="1" applyBorder="1" applyAlignment="1">
      <alignment horizontal="justify" vertical="center" wrapText="1"/>
    </xf>
    <xf numFmtId="0" fontId="10" fillId="3" borderId="10" xfId="0" applyFont="1" applyFill="1" applyBorder="1" applyAlignment="1">
      <alignment horizontal="justify" vertical="center" wrapText="1"/>
    </xf>
    <xf numFmtId="166" fontId="2" fillId="5" borderId="8" xfId="1" applyNumberFormat="1" applyFont="1" applyFill="1" applyBorder="1" applyAlignment="1">
      <alignment horizontal="center" vertical="center"/>
    </xf>
    <xf numFmtId="166" fontId="2" fillId="5" borderId="10" xfId="1" applyNumberFormat="1" applyFont="1" applyFill="1" applyBorder="1" applyAlignment="1">
      <alignment horizontal="center" vertical="center"/>
    </xf>
    <xf numFmtId="0" fontId="0" fillId="5" borderId="8" xfId="0" applyFill="1" applyBorder="1" applyAlignment="1">
      <alignment horizontal="left" vertical="center" indent="2"/>
    </xf>
    <xf numFmtId="0" fontId="0" fillId="5" borderId="9" xfId="0" applyFill="1" applyBorder="1" applyAlignment="1">
      <alignment horizontal="left" vertical="center" indent="2"/>
    </xf>
    <xf numFmtId="0" fontId="0" fillId="5" borderId="10" xfId="0" applyFill="1" applyBorder="1" applyAlignment="1">
      <alignment horizontal="left" vertical="center" indent="2"/>
    </xf>
    <xf numFmtId="0" fontId="2" fillId="5" borderId="8" xfId="0" applyFont="1" applyFill="1" applyBorder="1" applyAlignment="1">
      <alignment horizontal="left" vertical="center" indent="2"/>
    </xf>
    <xf numFmtId="0" fontId="2" fillId="5" borderId="9" xfId="0" applyFont="1" applyFill="1" applyBorder="1" applyAlignment="1">
      <alignment horizontal="left" vertical="center" indent="2"/>
    </xf>
    <xf numFmtId="0" fontId="2" fillId="5" borderId="10" xfId="0" applyFont="1" applyFill="1" applyBorder="1" applyAlignment="1">
      <alignment horizontal="left" vertical="center" indent="2"/>
    </xf>
    <xf numFmtId="0" fontId="2" fillId="3" borderId="8"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3" borderId="10" xfId="0" applyFont="1" applyFill="1" applyBorder="1" applyAlignment="1">
      <alignment horizontal="left" vertical="center"/>
    </xf>
    <xf numFmtId="2" fontId="5" fillId="2" borderId="1" xfId="0" applyNumberFormat="1" applyFont="1" applyFill="1" applyBorder="1" applyAlignment="1" applyProtection="1">
      <alignment horizontal="center" vertical="center" wrapText="1"/>
    </xf>
    <xf numFmtId="2" fontId="5" fillId="2" borderId="2" xfId="0" applyNumberFormat="1" applyFont="1" applyFill="1" applyBorder="1" applyAlignment="1" applyProtection="1">
      <alignment horizontal="center" vertical="center" wrapText="1"/>
    </xf>
    <xf numFmtId="2" fontId="5" fillId="2" borderId="3" xfId="0" applyNumberFormat="1" applyFont="1" applyFill="1" applyBorder="1" applyAlignment="1" applyProtection="1">
      <alignment horizontal="center" vertical="center" wrapText="1"/>
    </xf>
    <xf numFmtId="2" fontId="5" fillId="2" borderId="4" xfId="0" applyNumberFormat="1" applyFont="1" applyFill="1" applyBorder="1" applyAlignment="1" applyProtection="1">
      <alignment horizontal="center" vertical="center" wrapText="1"/>
    </xf>
    <xf numFmtId="2" fontId="5" fillId="2" borderId="5" xfId="0" applyNumberFormat="1" applyFont="1" applyFill="1" applyBorder="1" applyAlignment="1" applyProtection="1">
      <alignment horizontal="center" vertical="center" wrapText="1"/>
    </xf>
    <xf numFmtId="2" fontId="5" fillId="2" borderId="6" xfId="0" applyNumberFormat="1" applyFont="1" applyFill="1" applyBorder="1" applyAlignment="1" applyProtection="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6600FF"/>
      <color rgb="FFCCECFF"/>
      <color rgb="FF9999FF"/>
      <color rgb="FF00FF00"/>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3.jpeg"/><Relationship Id="rId5" Type="http://schemas.openxmlformats.org/officeDocument/2006/relationships/image" Target="../media/image6.jpe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2</xdr:col>
      <xdr:colOff>293139</xdr:colOff>
      <xdr:row>0</xdr:row>
      <xdr:rowOff>441231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
          <a:ext cx="1731414" cy="384081"/>
        </a:xfrm>
        <a:prstGeom prst="rect">
          <a:avLst/>
        </a:prstGeom>
      </xdr:spPr>
    </xdr:pic>
    <xdr:clientData/>
  </xdr:twoCellAnchor>
  <xdr:twoCellAnchor editAs="oneCell">
    <xdr:from>
      <xdr:col>0</xdr:col>
      <xdr:colOff>1</xdr:colOff>
      <xdr:row>33</xdr:row>
      <xdr:rowOff>57150</xdr:rowOff>
    </xdr:from>
    <xdr:to>
      <xdr:col>5</xdr:col>
      <xdr:colOff>19050</xdr:colOff>
      <xdr:row>40</xdr:row>
      <xdr:rowOff>39340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8972550"/>
          <a:ext cx="7581899" cy="1115665"/>
        </a:xfrm>
        <a:prstGeom prst="rect">
          <a:avLst/>
        </a:prstGeom>
      </xdr:spPr>
    </xdr:pic>
    <xdr:clientData/>
  </xdr:twoCellAnchor>
  <xdr:twoCellAnchor>
    <xdr:from>
      <xdr:col>0</xdr:col>
      <xdr:colOff>47625</xdr:colOff>
      <xdr:row>39</xdr:row>
      <xdr:rowOff>133350</xdr:rowOff>
    </xdr:from>
    <xdr:to>
      <xdr:col>2</xdr:col>
      <xdr:colOff>209550</xdr:colOff>
      <xdr:row>42</xdr:row>
      <xdr:rowOff>14288</xdr:rowOff>
    </xdr:to>
    <xdr:sp macro="" textlink="">
      <xdr:nvSpPr>
        <xdr:cNvPr id="10" name="TextBox 9"/>
        <xdr:cNvSpPr txBox="1"/>
      </xdr:nvSpPr>
      <xdr:spPr>
        <a:xfrm>
          <a:off x="47625" y="10020300"/>
          <a:ext cx="1600200" cy="3667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Clinical Department Quote Form</a:t>
          </a:r>
        </a:p>
        <a:p>
          <a:r>
            <a:rPr lang="en-US" sz="800" baseline="0"/>
            <a:t>September 2019</a:t>
          </a:r>
          <a:endParaRPr lang="en-US" sz="800"/>
        </a:p>
      </xdr:txBody>
    </xdr:sp>
    <xdr:clientData/>
  </xdr:twoCellAnchor>
  <xdr:twoCellAnchor>
    <xdr:from>
      <xdr:col>4</xdr:col>
      <xdr:colOff>9525</xdr:colOff>
      <xdr:row>39</xdr:row>
      <xdr:rowOff>123825</xdr:rowOff>
    </xdr:from>
    <xdr:to>
      <xdr:col>4</xdr:col>
      <xdr:colOff>866775</xdr:colOff>
      <xdr:row>42</xdr:row>
      <xdr:rowOff>4763</xdr:rowOff>
    </xdr:to>
    <xdr:sp macro="" textlink="">
      <xdr:nvSpPr>
        <xdr:cNvPr id="11" name="TextBox 10"/>
        <xdr:cNvSpPr txBox="1"/>
      </xdr:nvSpPr>
      <xdr:spPr>
        <a:xfrm>
          <a:off x="6686550" y="10010775"/>
          <a:ext cx="857250" cy="3667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FIF115</a:t>
          </a:r>
        </a:p>
        <a:p>
          <a:r>
            <a:rPr lang="en-US" sz="800" baseline="0"/>
            <a:t>Version 3.0</a:t>
          </a:r>
          <a:endParaRPr 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xdr:colOff>
      <xdr:row>28</xdr:row>
      <xdr:rowOff>47624</xdr:rowOff>
    </xdr:from>
    <xdr:to>
      <xdr:col>5</xdr:col>
      <xdr:colOff>123825</xdr:colOff>
      <xdr:row>29</xdr:row>
      <xdr:rowOff>19049</xdr:rowOff>
    </xdr:to>
    <xdr:pic>
      <xdr:nvPicPr>
        <xdr:cNvPr id="2" name="Picture 1" descr="F:\ALL FILES\01) PERSONAL BACK-UP\B) Personal files on office machine\XCharles' personal files\Personal\Photo's\For adding to Outlook contacts\CRA signature.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67400" y="7829549"/>
          <a:ext cx="952500" cy="904875"/>
        </a:xfrm>
        <a:prstGeom prst="rect">
          <a:avLst/>
        </a:prstGeom>
        <a:noFill/>
        <a:ln>
          <a:noFill/>
        </a:ln>
      </xdr:spPr>
    </xdr:pic>
    <xdr:clientData/>
  </xdr:twoCellAnchor>
  <xdr:twoCellAnchor editAs="oneCell">
    <xdr:from>
      <xdr:col>0</xdr:col>
      <xdr:colOff>0</xdr:colOff>
      <xdr:row>0</xdr:row>
      <xdr:rowOff>57150</xdr:rowOff>
    </xdr:from>
    <xdr:to>
      <xdr:col>2</xdr:col>
      <xdr:colOff>293139</xdr:colOff>
      <xdr:row>0</xdr:row>
      <xdr:rowOff>441231</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57150"/>
          <a:ext cx="1731414" cy="384081"/>
        </a:xfrm>
        <a:prstGeom prst="rect">
          <a:avLst/>
        </a:prstGeom>
      </xdr:spPr>
    </xdr:pic>
    <xdr:clientData/>
  </xdr:twoCellAnchor>
  <xdr:twoCellAnchor editAs="oneCell">
    <xdr:from>
      <xdr:col>0</xdr:col>
      <xdr:colOff>0</xdr:colOff>
      <xdr:row>28</xdr:row>
      <xdr:rowOff>104775</xdr:rowOff>
    </xdr:from>
    <xdr:to>
      <xdr:col>2</xdr:col>
      <xdr:colOff>200025</xdr:colOff>
      <xdr:row>28</xdr:row>
      <xdr:rowOff>904875</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7886700"/>
          <a:ext cx="1638300" cy="800100"/>
        </a:xfrm>
        <a:prstGeom prst="rect">
          <a:avLst/>
        </a:prstGeom>
      </xdr:spPr>
    </xdr:pic>
    <xdr:clientData/>
  </xdr:twoCellAnchor>
  <xdr:twoCellAnchor editAs="oneCell">
    <xdr:from>
      <xdr:col>0</xdr:col>
      <xdr:colOff>0</xdr:colOff>
      <xdr:row>31</xdr:row>
      <xdr:rowOff>57150</xdr:rowOff>
    </xdr:from>
    <xdr:to>
      <xdr:col>6</xdr:col>
      <xdr:colOff>0</xdr:colOff>
      <xdr:row>37</xdr:row>
      <xdr:rowOff>127001</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9096375"/>
          <a:ext cx="7581900" cy="1041401"/>
        </a:xfrm>
        <a:prstGeom prst="rect">
          <a:avLst/>
        </a:prstGeom>
      </xdr:spPr>
    </xdr:pic>
    <xdr:clientData/>
  </xdr:twoCellAnchor>
  <xdr:twoCellAnchor editAs="oneCell">
    <xdr:from>
      <xdr:col>2</xdr:col>
      <xdr:colOff>1485900</xdr:colOff>
      <xdr:row>27</xdr:row>
      <xdr:rowOff>66675</xdr:rowOff>
    </xdr:from>
    <xdr:to>
      <xdr:col>2</xdr:col>
      <xdr:colOff>2895600</xdr:colOff>
      <xdr:row>31</xdr:row>
      <xdr:rowOff>57150</xdr:rowOff>
    </xdr:to>
    <xdr:pic>
      <xdr:nvPicPr>
        <xdr:cNvPr id="6" name="Picture 5" descr="N:\Finance\15) Templates and Graphics\ZGeneral Documents\National Ambulance company stamp - regular.jpg"/>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924175" y="7686675"/>
          <a:ext cx="1409700" cy="1409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3" zoomScaleNormal="100" workbookViewId="0">
      <selection activeCell="C31" sqref="C31"/>
    </sheetView>
  </sheetViews>
  <sheetFormatPr defaultRowHeight="12.75" x14ac:dyDescent="0.2"/>
  <cols>
    <col min="1" max="1" width="13.25" style="7" customWidth="1"/>
    <col min="2" max="2" width="5.625" style="7" bestFit="1" customWidth="1"/>
    <col min="3" max="3" width="57.125" style="7" customWidth="1"/>
    <col min="4" max="5" width="11.625" style="7" customWidth="1"/>
    <col min="6" max="14" width="9" style="7"/>
    <col min="15" max="15" width="9.875" style="7" customWidth="1"/>
    <col min="16" max="16" width="7.375" style="7" customWidth="1"/>
    <col min="17" max="17" width="10" style="7" customWidth="1"/>
    <col min="18" max="18" width="10.625" style="7" customWidth="1"/>
    <col min="19" max="19" width="6.25" style="7" customWidth="1"/>
    <col min="20" max="20" width="10.25" style="7" customWidth="1"/>
    <col min="21" max="16384" width="9" style="7"/>
  </cols>
  <sheetData>
    <row r="1" spans="1:5" ht="36" customHeight="1" x14ac:dyDescent="0.2"/>
    <row r="2" spans="1:5" ht="45.75" x14ac:dyDescent="0.2">
      <c r="A2" s="16" t="s">
        <v>17</v>
      </c>
      <c r="B2" s="9"/>
      <c r="C2" s="8"/>
      <c r="D2" s="30" t="s">
        <v>1</v>
      </c>
      <c r="E2" s="30"/>
    </row>
    <row r="3" spans="1:5" x14ac:dyDescent="0.2">
      <c r="A3" s="17"/>
    </row>
    <row r="4" spans="1:5" x14ac:dyDescent="0.2">
      <c r="A4" s="17" t="s">
        <v>18</v>
      </c>
      <c r="C4" s="7" t="s">
        <v>75</v>
      </c>
      <c r="D4" s="31" t="s">
        <v>53</v>
      </c>
      <c r="E4" s="31"/>
    </row>
    <row r="5" spans="1:5" x14ac:dyDescent="0.2">
      <c r="A5" s="17" t="s">
        <v>19</v>
      </c>
      <c r="D5" s="31"/>
      <c r="E5" s="31"/>
    </row>
    <row r="6" spans="1:5" x14ac:dyDescent="0.2">
      <c r="A6" s="17" t="s">
        <v>20</v>
      </c>
      <c r="D6" s="31"/>
      <c r="E6" s="31"/>
    </row>
    <row r="7" spans="1:5" x14ac:dyDescent="0.2">
      <c r="A7" s="17" t="s">
        <v>21</v>
      </c>
    </row>
    <row r="8" spans="1:5" x14ac:dyDescent="0.2">
      <c r="A8" s="17" t="s">
        <v>22</v>
      </c>
      <c r="C8" s="14"/>
    </row>
    <row r="10" spans="1:5" ht="25.5" x14ac:dyDescent="0.2">
      <c r="A10" s="6" t="s">
        <v>51</v>
      </c>
      <c r="B10" s="5" t="s">
        <v>3</v>
      </c>
      <c r="C10" s="5" t="s">
        <v>48</v>
      </c>
      <c r="D10" s="6" t="s">
        <v>59</v>
      </c>
      <c r="E10" s="6" t="s">
        <v>6</v>
      </c>
    </row>
    <row r="11" spans="1:5" x14ac:dyDescent="0.2">
      <c r="A11" s="18"/>
      <c r="B11" s="18" t="str">
        <f>IF(C11="","",VLOOKUP(C11,'Price List calculations'!$A$7:$C$50,3,FALSE))</f>
        <v/>
      </c>
      <c r="C11" s="20"/>
      <c r="D11" s="19">
        <f>IFERROR(INDEX('Price List calculations'!$D$7:$D$50,MATCH(Quote!C11,'Price List calculations'!$A$7:$A$50,0)),0)</f>
        <v>0</v>
      </c>
      <c r="E11" s="19">
        <f t="shared" ref="E11:E16" si="0">IF(D11="",0,(A11*D11))</f>
        <v>0</v>
      </c>
    </row>
    <row r="12" spans="1:5" x14ac:dyDescent="0.2">
      <c r="A12" s="18"/>
      <c r="B12" s="18" t="str">
        <f>IF(C12="","",VLOOKUP(C12,'Price List calculations'!$A$7:$C$50,3,FALSE))</f>
        <v/>
      </c>
      <c r="C12" s="20"/>
      <c r="D12" s="19">
        <f>IFERROR(INDEX('Price List calculations'!$D$7:$D$50,MATCH(Quote!C12,'Price List calculations'!$A$7:$A$50,0)),0)</f>
        <v>0</v>
      </c>
      <c r="E12" s="19">
        <f t="shared" si="0"/>
        <v>0</v>
      </c>
    </row>
    <row r="13" spans="1:5" x14ac:dyDescent="0.2">
      <c r="A13" s="18"/>
      <c r="B13" s="18" t="str">
        <f>IF(C13="","",VLOOKUP(C13,'Price List calculations'!$A$7:$C$50,3,FALSE))</f>
        <v/>
      </c>
      <c r="C13" s="20"/>
      <c r="D13" s="19">
        <f>IFERROR(INDEX('Price List calculations'!$D$7:$D$50,MATCH(Quote!C13,'Price List calculations'!$A$7:$A$50,0)),0)</f>
        <v>0</v>
      </c>
      <c r="E13" s="19">
        <f t="shared" si="0"/>
        <v>0</v>
      </c>
    </row>
    <row r="14" spans="1:5" x14ac:dyDescent="0.2">
      <c r="A14" s="18"/>
      <c r="B14" s="18" t="str">
        <f>IF(C14="","",VLOOKUP(C14,'Price List calculations'!$A$7:$C$50,3,FALSE))</f>
        <v/>
      </c>
      <c r="C14" s="20"/>
      <c r="D14" s="19">
        <f>IFERROR(INDEX('Price List calculations'!$D$7:$D$50,MATCH(Quote!C14,'Price List calculations'!$A$7:$A$50,0)),0)</f>
        <v>0</v>
      </c>
      <c r="E14" s="19">
        <f t="shared" si="0"/>
        <v>0</v>
      </c>
    </row>
    <row r="15" spans="1:5" x14ac:dyDescent="0.2">
      <c r="A15" s="18"/>
      <c r="B15" s="18" t="str">
        <f>IF(C15="","",VLOOKUP(C15,'Price List calculations'!$A$7:$C$50,3,FALSE))</f>
        <v/>
      </c>
      <c r="C15" s="20"/>
      <c r="D15" s="19">
        <f>IFERROR(INDEX('Price List calculations'!$D$7:$D$50,MATCH(Quote!C15,'Price List calculations'!$A$7:$A$50,0)),0)</f>
        <v>0</v>
      </c>
      <c r="E15" s="19">
        <f t="shared" si="0"/>
        <v>0</v>
      </c>
    </row>
    <row r="16" spans="1:5" x14ac:dyDescent="0.2">
      <c r="A16" s="18"/>
      <c r="B16" s="18" t="str">
        <f>IF(C16="","",VLOOKUP(C16,'Price List calculations'!$A$7:$C$50,3,FALSE))</f>
        <v/>
      </c>
      <c r="C16" s="20"/>
      <c r="D16" s="19">
        <f>IFERROR(INDEX('Price List calculations'!$D$7:$D$50,MATCH(Quote!C16,'Price List calculations'!$A$7:$A$50,0)),0)</f>
        <v>0</v>
      </c>
      <c r="E16" s="19">
        <f t="shared" si="0"/>
        <v>0</v>
      </c>
    </row>
    <row r="17" spans="1:5" x14ac:dyDescent="0.2">
      <c r="A17" s="41" t="s">
        <v>76</v>
      </c>
      <c r="B17" s="42"/>
      <c r="C17" s="28"/>
      <c r="D17" s="12"/>
      <c r="E17" s="12"/>
    </row>
    <row r="18" spans="1:5" s="9" customFormat="1" ht="20.100000000000001" customHeight="1" x14ac:dyDescent="0.2">
      <c r="A18" s="43" t="s">
        <v>77</v>
      </c>
      <c r="B18" s="44"/>
      <c r="C18" s="44"/>
      <c r="D18" s="45"/>
      <c r="E18" s="21">
        <f>SUM(E11:E17)</f>
        <v>0</v>
      </c>
    </row>
    <row r="19" spans="1:5" s="9" customFormat="1" x14ac:dyDescent="0.2">
      <c r="A19" s="46" t="s">
        <v>78</v>
      </c>
      <c r="B19" s="47"/>
      <c r="C19" s="47"/>
      <c r="D19" s="48"/>
      <c r="E19" s="29">
        <f>E18*5%</f>
        <v>0</v>
      </c>
    </row>
    <row r="20" spans="1:5" s="9" customFormat="1" x14ac:dyDescent="0.2">
      <c r="A20" s="46" t="s">
        <v>79</v>
      </c>
      <c r="B20" s="47"/>
      <c r="C20" s="47"/>
      <c r="D20" s="48"/>
      <c r="E20" s="29">
        <f>SUM(E18:E19)</f>
        <v>0</v>
      </c>
    </row>
    <row r="21" spans="1:5" s="9" customFormat="1" x14ac:dyDescent="0.2">
      <c r="A21" s="49" t="s">
        <v>25</v>
      </c>
      <c r="B21" s="50"/>
      <c r="C21" s="51" t="s">
        <v>16</v>
      </c>
      <c r="D21" s="52"/>
      <c r="E21" s="53"/>
    </row>
    <row r="22" spans="1:5" x14ac:dyDescent="0.2">
      <c r="A22" s="32" t="s">
        <v>74</v>
      </c>
      <c r="B22" s="33"/>
      <c r="C22" s="33"/>
      <c r="D22" s="33"/>
      <c r="E22" s="34"/>
    </row>
    <row r="23" spans="1:5" ht="86.25" customHeight="1" x14ac:dyDescent="0.2">
      <c r="A23" s="35" t="s">
        <v>70</v>
      </c>
      <c r="B23" s="36"/>
      <c r="C23" s="36"/>
      <c r="D23" s="36"/>
      <c r="E23" s="37"/>
    </row>
    <row r="24" spans="1:5" ht="33" customHeight="1" x14ac:dyDescent="0.2">
      <c r="A24" s="35" t="s">
        <v>50</v>
      </c>
      <c r="B24" s="36"/>
      <c r="C24" s="36"/>
      <c r="D24" s="36"/>
      <c r="E24" s="37"/>
    </row>
    <row r="25" spans="1:5" ht="33" customHeight="1" x14ac:dyDescent="0.2">
      <c r="A25" s="38" t="s">
        <v>71</v>
      </c>
      <c r="B25" s="39"/>
      <c r="C25" s="39"/>
      <c r="D25" s="39"/>
      <c r="E25" s="40"/>
    </row>
    <row r="26" spans="1:5" ht="45" customHeight="1" x14ac:dyDescent="0.2">
      <c r="A26" s="38" t="s">
        <v>72</v>
      </c>
      <c r="B26" s="39"/>
      <c r="C26" s="39"/>
      <c r="D26" s="39"/>
      <c r="E26" s="40"/>
    </row>
    <row r="27" spans="1:5" ht="6" customHeight="1" x14ac:dyDescent="0.2"/>
    <row r="28" spans="1:5" x14ac:dyDescent="0.2">
      <c r="A28" s="7" t="s">
        <v>8</v>
      </c>
    </row>
    <row r="29" spans="1:5" ht="18" customHeight="1" x14ac:dyDescent="0.2"/>
    <row r="30" spans="1:5" x14ac:dyDescent="0.2">
      <c r="A30" s="7" t="s">
        <v>9</v>
      </c>
      <c r="D30" s="7" t="s">
        <v>10</v>
      </c>
    </row>
    <row r="31" spans="1:5" ht="73.5" customHeight="1" x14ac:dyDescent="0.2"/>
    <row r="32" spans="1:5" x14ac:dyDescent="0.2">
      <c r="A32" s="7" t="s">
        <v>11</v>
      </c>
      <c r="D32" s="7" t="s">
        <v>12</v>
      </c>
    </row>
    <row r="33" spans="1:4" x14ac:dyDescent="0.2">
      <c r="A33" s="7" t="s">
        <v>73</v>
      </c>
      <c r="D33" s="7" t="s">
        <v>14</v>
      </c>
    </row>
  </sheetData>
  <mergeCells count="13">
    <mergeCell ref="A25:E25"/>
    <mergeCell ref="A26:E26"/>
    <mergeCell ref="A17:B17"/>
    <mergeCell ref="A18:D18"/>
    <mergeCell ref="A19:D19"/>
    <mergeCell ref="A20:D20"/>
    <mergeCell ref="A21:B21"/>
    <mergeCell ref="C21:E21"/>
    <mergeCell ref="D2:E2"/>
    <mergeCell ref="D4:E6"/>
    <mergeCell ref="A22:E22"/>
    <mergeCell ref="A23:E23"/>
    <mergeCell ref="A24:E24"/>
  </mergeCells>
  <dataValidations count="2">
    <dataValidation type="list" allowBlank="1" showInputMessage="1" showErrorMessage="1" sqref="A11:A16">
      <formula1>"1,2,3,4,5,6,7,8,9,10,11,12,13,14,15,16,17,18,19,20,21,22,23,24,25,26,27,28,29,30,31,32,33,34,35,36,37,38,39,40,41,42,43,44,45,46,47,48,49,50"</formula1>
    </dataValidation>
    <dataValidation allowBlank="1" showInputMessage="1" showErrorMessage="1" promptTitle="Automatic Value" prompt="This cell is calculated based on Course Name.  Please do not enter values in this cell." sqref="B11:B16"/>
  </dataValidations>
  <pageMargins left="0.25" right="0.25" top="0.44" bottom="0.31" header="0.27" footer="0.19"/>
  <pageSetup scale="9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'Price List calculations'!$A$7:$A$50</xm:f>
          </x14:formula1>
          <xm:sqref>C11:C16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Normal="100" workbookViewId="0">
      <selection activeCell="E11" sqref="E11"/>
    </sheetView>
  </sheetViews>
  <sheetFormatPr defaultRowHeight="12.75" x14ac:dyDescent="0.2"/>
  <cols>
    <col min="1" max="1" width="13.25" style="7" customWidth="1"/>
    <col min="2" max="2" width="5.625" style="7" bestFit="1" customWidth="1"/>
    <col min="3" max="3" width="49.375" style="7" bestFit="1" customWidth="1"/>
    <col min="4" max="4" width="8" style="7" bestFit="1" customWidth="1"/>
    <col min="5" max="6" width="11.625" style="7" customWidth="1"/>
    <col min="7" max="15" width="9" style="7"/>
    <col min="16" max="16" width="9.875" style="7" customWidth="1"/>
    <col min="17" max="17" width="7.375" style="7" customWidth="1"/>
    <col min="18" max="18" width="10" style="7" customWidth="1"/>
    <col min="19" max="19" width="10.625" style="7" customWidth="1"/>
    <col min="20" max="20" width="6.25" style="7" customWidth="1"/>
    <col min="21" max="21" width="10.25" style="7" customWidth="1"/>
    <col min="22" max="16384" width="9" style="7"/>
  </cols>
  <sheetData>
    <row r="1" spans="1:6" ht="36" customHeight="1" x14ac:dyDescent="0.2"/>
    <row r="2" spans="1:6" ht="45.75" x14ac:dyDescent="0.2">
      <c r="A2" s="16" t="s">
        <v>17</v>
      </c>
      <c r="B2" s="9"/>
      <c r="C2" s="8" t="str">
        <f ca="1">TEXT(TODAY(),"dddd, dd mmmm yyyy")</f>
        <v>Tuesday, 09 February 2021</v>
      </c>
      <c r="D2" s="10"/>
      <c r="E2" s="30" t="s">
        <v>1</v>
      </c>
      <c r="F2" s="30"/>
    </row>
    <row r="3" spans="1:6" x14ac:dyDescent="0.2">
      <c r="A3" s="17"/>
    </row>
    <row r="4" spans="1:6" x14ac:dyDescent="0.2">
      <c r="A4" s="17" t="s">
        <v>18</v>
      </c>
      <c r="C4" s="15" t="e">
        <f>Quote!#REF!</f>
        <v>#REF!</v>
      </c>
      <c r="E4" s="31" t="str">
        <f>Quote!D4</f>
        <v>NACQED2017-03/04</v>
      </c>
      <c r="F4" s="31"/>
    </row>
    <row r="5" spans="1:6" x14ac:dyDescent="0.2">
      <c r="A5" s="17" t="s">
        <v>19</v>
      </c>
      <c r="C5" s="15">
        <f>Quote!C5</f>
        <v>0</v>
      </c>
      <c r="E5" s="31"/>
      <c r="F5" s="31"/>
    </row>
    <row r="6" spans="1:6" x14ac:dyDescent="0.2">
      <c r="A6" s="17" t="s">
        <v>20</v>
      </c>
      <c r="C6" s="15">
        <f>Quote!C6</f>
        <v>0</v>
      </c>
      <c r="E6" s="31"/>
      <c r="F6" s="31"/>
    </row>
    <row r="7" spans="1:6" x14ac:dyDescent="0.2">
      <c r="A7" s="17" t="s">
        <v>21</v>
      </c>
      <c r="C7" s="15">
        <f>Quote!C7</f>
        <v>0</v>
      </c>
    </row>
    <row r="8" spans="1:6" x14ac:dyDescent="0.2">
      <c r="A8" s="17" t="s">
        <v>22</v>
      </c>
      <c r="C8" s="15">
        <f>Quote!C8</f>
        <v>0</v>
      </c>
    </row>
    <row r="10" spans="1:6" ht="25.5" x14ac:dyDescent="0.2">
      <c r="A10" s="5" t="s">
        <v>2</v>
      </c>
      <c r="B10" s="5" t="s">
        <v>3</v>
      </c>
      <c r="C10" s="5" t="s">
        <v>4</v>
      </c>
      <c r="D10" s="5" t="s">
        <v>7</v>
      </c>
      <c r="E10" s="6" t="s">
        <v>5</v>
      </c>
      <c r="F10" s="6" t="s">
        <v>6</v>
      </c>
    </row>
    <row r="11" spans="1:6" ht="21.95" customHeight="1" x14ac:dyDescent="0.2">
      <c r="A11" s="18" t="e">
        <f>Quote!#REF!</f>
        <v>#REF!</v>
      </c>
      <c r="B11" s="18" t="e">
        <f>Quote!#REF!</f>
        <v>#REF!</v>
      </c>
      <c r="C11"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1" s="23" t="e">
        <f>Quote!#REF!</f>
        <v>#REF!</v>
      </c>
      <c r="E11" s="19">
        <f t="array" ref="E11">IFERROR(INDEX('Price List calculations'!#REF!,MATCH(C11&amp;D11,'Price List calculations'!#REF!&amp;'Price List calculations'!#REF!,0)),0)</f>
        <v>0</v>
      </c>
      <c r="F11" s="19" t="e">
        <f>IF(E11="",0,(A11*B11*E11))</f>
        <v>#REF!</v>
      </c>
    </row>
    <row r="12" spans="1:6" ht="21.95" customHeight="1" x14ac:dyDescent="0.2">
      <c r="A12" s="18" t="e">
        <f>Quote!#REF!</f>
        <v>#REF!</v>
      </c>
      <c r="B12" s="18" t="e">
        <f>Quote!#REF!</f>
        <v>#REF!</v>
      </c>
      <c r="C12"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2" s="23" t="e">
        <f>Quote!#REF!</f>
        <v>#REF!</v>
      </c>
      <c r="E12" s="19">
        <f t="array" ref="E12">IFERROR(INDEX('Price List calculations'!#REF!,MATCH(C12&amp;D12,'Price List calculations'!#REF!&amp;'Price List calculations'!#REF!,0)),0)</f>
        <v>0</v>
      </c>
      <c r="F12" s="19" t="e">
        <f t="shared" ref="F12:F14" si="0">IF(E12="",0,(A12*B12*E12))</f>
        <v>#REF!</v>
      </c>
    </row>
    <row r="13" spans="1:6" ht="21.95" customHeight="1" x14ac:dyDescent="0.2">
      <c r="A13" s="18" t="e">
        <f>Quote!#REF!</f>
        <v>#REF!</v>
      </c>
      <c r="B13" s="18" t="e">
        <f>Quote!#REF!</f>
        <v>#REF!</v>
      </c>
      <c r="C13"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3" s="23" t="e">
        <f>Quote!#REF!</f>
        <v>#REF!</v>
      </c>
      <c r="E13" s="19">
        <f t="array" ref="E13">IFERROR(INDEX('Price List calculations'!#REF!,MATCH(C13&amp;D13,'Price List calculations'!#REF!&amp;'Price List calculations'!#REF!,0)),0)</f>
        <v>0</v>
      </c>
      <c r="F13" s="19" t="e">
        <f t="shared" si="0"/>
        <v>#REF!</v>
      </c>
    </row>
    <row r="14" spans="1:6" ht="21.95" customHeight="1" x14ac:dyDescent="0.2">
      <c r="A14" s="18" t="e">
        <f>Quote!#REF!</f>
        <v>#REF!</v>
      </c>
      <c r="B14" s="18" t="e">
        <f>Quote!#REF!</f>
        <v>#REF!</v>
      </c>
      <c r="C14"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4" s="23" t="e">
        <f>Quote!#REF!</f>
        <v>#REF!</v>
      </c>
      <c r="E14" s="19">
        <f t="array" ref="E14">IFERROR(INDEX('Price List calculations'!#REF!,MATCH(C14&amp;D14,'Price List calculations'!#REF!&amp;'Price List calculations'!#REF!,0)),0)</f>
        <v>0</v>
      </c>
      <c r="F14" s="19" t="e">
        <f t="shared" si="0"/>
        <v>#REF!</v>
      </c>
    </row>
    <row r="15" spans="1:6" ht="21.95" customHeight="1" x14ac:dyDescent="0.2">
      <c r="A15" s="18" t="e">
        <f>Quote!#REF!</f>
        <v>#REF!</v>
      </c>
      <c r="B15" s="18" t="e">
        <f>Quote!#REF!</f>
        <v>#REF!</v>
      </c>
      <c r="C15"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5" s="23" t="e">
        <f>Quote!#REF!</f>
        <v>#REF!</v>
      </c>
      <c r="E15" s="19">
        <f t="array" ref="E15">IFERROR(INDEX('Price List calculations'!#REF!,MATCH(C15&amp;D15,'Price List calculations'!#REF!&amp;'Price List calculations'!#REF!,0)),0)</f>
        <v>0</v>
      </c>
      <c r="F15" s="19" t="e">
        <f t="shared" ref="F15:F18" si="1">IF(E15="",0,(A15*B15*E15))</f>
        <v>#REF!</v>
      </c>
    </row>
    <row r="16" spans="1:6" ht="21.95" customHeight="1" x14ac:dyDescent="0.2">
      <c r="A16" s="18" t="e">
        <f>Quote!#REF!</f>
        <v>#REF!</v>
      </c>
      <c r="B16" s="18" t="e">
        <f>Quote!#REF!</f>
        <v>#REF!</v>
      </c>
      <c r="C16"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6" s="23" t="e">
        <f>Quote!#REF!</f>
        <v>#REF!</v>
      </c>
      <c r="E16" s="19">
        <f t="array" ref="E16">IFERROR(INDEX('Price List calculations'!#REF!,MATCH(C16&amp;D16,'Price List calculations'!#REF!&amp;'Price List calculations'!#REF!,0)),0)</f>
        <v>0</v>
      </c>
      <c r="F16" s="19" t="e">
        <f t="shared" si="1"/>
        <v>#REF!</v>
      </c>
    </row>
    <row r="17" spans="1:6" ht="21.95" customHeight="1" x14ac:dyDescent="0.2">
      <c r="A17" s="18" t="e">
        <f>Quote!#REF!</f>
        <v>#REF!</v>
      </c>
      <c r="B17" s="18" t="e">
        <f>Quote!#REF!</f>
        <v>#REF!</v>
      </c>
      <c r="C17"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7" s="23" t="e">
        <f>Quote!#REF!</f>
        <v>#REF!</v>
      </c>
      <c r="E17" s="19">
        <f t="array" ref="E17">IFERROR(INDEX('Price List calculations'!#REF!,MATCH(C17&amp;D17,'Price List calculations'!#REF!&amp;'Price List calculations'!#REF!,0)),0)</f>
        <v>0</v>
      </c>
      <c r="F17" s="19" t="e">
        <f t="shared" si="1"/>
        <v>#REF!</v>
      </c>
    </row>
    <row r="18" spans="1:6" ht="21.95" customHeight="1" x14ac:dyDescent="0.2">
      <c r="A18" s="18" t="e">
        <f>Quote!#REF!</f>
        <v>#REF!</v>
      </c>
      <c r="B18" s="18" t="e">
        <f>Quote!#REF!</f>
        <v>#REF!</v>
      </c>
      <c r="C18" s="20" t="e">
        <f>IF(Quote!#REF!="BLS Ambulance (1 Ambulance and 2 EMTs)","2 EMTs",IF(Quote!#REF!="ALS Ambulance (1 Ambulance, 1 Paramedic and 1 EMT)","1 Paramedic and 1 EMT",IF(Quote!#REF!="ALS foot patrol, 1 Paramedic and 1 EMT (Staff Only)","1 Paramedic and 1 EMT",IF(Quote!#REF!="BLS foot patrol, 2 EMTs (Staff Only)","2 EMTs",IF(Quote!#REF!="Standalone Paramedic","1 Paramedic",IF(Quote!#REF!="Commander","1 Paramedic",IF(Quote!#REF!="Standalone EMT","1 EMT")))))))</f>
        <v>#REF!</v>
      </c>
      <c r="D18" s="23" t="e">
        <f>Quote!#REF!</f>
        <v>#REF!</v>
      </c>
      <c r="E18" s="19">
        <f t="array" ref="E18">IFERROR(INDEX('Price List calculations'!#REF!,MATCH(C18&amp;D18,'Price List calculations'!#REF!&amp;'Price List calculations'!#REF!,0)),0)</f>
        <v>0</v>
      </c>
      <c r="F18" s="19" t="e">
        <f t="shared" si="1"/>
        <v>#REF!</v>
      </c>
    </row>
    <row r="19" spans="1:6" ht="38.25" x14ac:dyDescent="0.2">
      <c r="A19" s="41" t="s">
        <v>23</v>
      </c>
      <c r="B19" s="42"/>
      <c r="C19" s="13" t="s">
        <v>27</v>
      </c>
      <c r="D19" s="11"/>
      <c r="E19" s="12"/>
      <c r="F19" s="12"/>
    </row>
    <row r="20" spans="1:6" ht="25.5" customHeight="1" x14ac:dyDescent="0.2">
      <c r="A20" s="32" t="s">
        <v>24</v>
      </c>
      <c r="B20" s="33"/>
      <c r="C20" s="33"/>
      <c r="D20" s="33"/>
      <c r="E20" s="33"/>
      <c r="F20" s="34"/>
    </row>
    <row r="21" spans="1:6" ht="52.5" customHeight="1" x14ac:dyDescent="0.2">
      <c r="A21" s="35" t="s">
        <v>15</v>
      </c>
      <c r="B21" s="36"/>
      <c r="C21" s="36"/>
      <c r="D21" s="36"/>
      <c r="E21" s="36"/>
      <c r="F21" s="37"/>
    </row>
    <row r="22" spans="1:6" ht="33" customHeight="1" x14ac:dyDescent="0.2">
      <c r="A22" s="35" t="s">
        <v>28</v>
      </c>
      <c r="B22" s="36"/>
      <c r="C22" s="36"/>
      <c r="D22" s="36"/>
      <c r="E22" s="36"/>
      <c r="F22" s="37"/>
    </row>
    <row r="23" spans="1:6" s="9" customFormat="1" ht="21.95" customHeight="1" x14ac:dyDescent="0.2">
      <c r="A23" s="49" t="s">
        <v>25</v>
      </c>
      <c r="B23" s="50"/>
      <c r="C23" s="51" t="s">
        <v>16</v>
      </c>
      <c r="D23" s="52"/>
      <c r="E23" s="52"/>
      <c r="F23" s="53"/>
    </row>
    <row r="24" spans="1:6" s="9" customFormat="1" ht="21.95" customHeight="1" x14ac:dyDescent="0.2">
      <c r="A24" s="43" t="s">
        <v>26</v>
      </c>
      <c r="B24" s="44"/>
      <c r="C24" s="44"/>
      <c r="D24" s="44"/>
      <c r="E24" s="45"/>
      <c r="F24" s="21" t="e">
        <f>SUM(F11:F23)</f>
        <v>#REF!</v>
      </c>
    </row>
    <row r="25" spans="1:6" ht="6" customHeight="1" x14ac:dyDescent="0.2"/>
    <row r="26" spans="1:6" x14ac:dyDescent="0.2">
      <c r="A26" s="7" t="s">
        <v>8</v>
      </c>
    </row>
    <row r="27" spans="1:6" ht="18" customHeight="1" x14ac:dyDescent="0.2"/>
    <row r="28" spans="1:6" x14ac:dyDescent="0.2">
      <c r="A28" s="7" t="s">
        <v>9</v>
      </c>
      <c r="E28" s="7" t="s">
        <v>10</v>
      </c>
    </row>
    <row r="29" spans="1:6" ht="73.5" customHeight="1" x14ac:dyDescent="0.2"/>
    <row r="30" spans="1:6" x14ac:dyDescent="0.2">
      <c r="A30" s="7" t="s">
        <v>11</v>
      </c>
      <c r="E30" s="7" t="s">
        <v>12</v>
      </c>
    </row>
    <row r="31" spans="1:6" x14ac:dyDescent="0.2">
      <c r="A31" s="7" t="s">
        <v>13</v>
      </c>
      <c r="E31" s="7" t="s">
        <v>14</v>
      </c>
    </row>
  </sheetData>
  <mergeCells count="9">
    <mergeCell ref="A24:E24"/>
    <mergeCell ref="E2:F2"/>
    <mergeCell ref="E4:F6"/>
    <mergeCell ref="A19:B19"/>
    <mergeCell ref="A20:F20"/>
    <mergeCell ref="A21:F21"/>
    <mergeCell ref="A23:B23"/>
    <mergeCell ref="C23:F23"/>
    <mergeCell ref="A22:F22"/>
  </mergeCells>
  <pageMargins left="0.25" right="0.25" top="0.44" bottom="0.31" header="0.27" footer="0.19"/>
  <pageSetup scale="9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E30"/>
  <sheetViews>
    <sheetView zoomScale="85" zoomScaleNormal="85" workbookViewId="0">
      <pane xSplit="1" ySplit="3" topLeftCell="B4" activePane="bottomRight" state="frozen"/>
      <selection pane="topRight" activeCell="B1" sqref="B1"/>
      <selection pane="bottomLeft" activeCell="A8" sqref="A8"/>
      <selection pane="bottomRight" activeCell="D7" sqref="D7"/>
    </sheetView>
  </sheetViews>
  <sheetFormatPr defaultRowHeight="12.75" x14ac:dyDescent="0.2"/>
  <cols>
    <col min="1" max="1" width="68.75" style="2" customWidth="1"/>
    <col min="2" max="2" width="52.125" style="2" bestFit="1" customWidth="1"/>
    <col min="3" max="3" width="5.25" style="2" bestFit="1" customWidth="1"/>
    <col min="4" max="4" width="17.5" style="2" bestFit="1" customWidth="1"/>
    <col min="5" max="6" width="18.625" style="2" customWidth="1"/>
    <col min="7" max="7" width="26.625" style="2" customWidth="1"/>
    <col min="8" max="10" width="18.625" style="2" customWidth="1"/>
    <col min="11" max="11" width="2.625" style="2" customWidth="1"/>
    <col min="12" max="12" width="9" style="2"/>
    <col min="13" max="13" width="56.25" style="2" bestFit="1" customWidth="1"/>
    <col min="14" max="16384" width="9" style="2"/>
  </cols>
  <sheetData>
    <row r="1" spans="1:5" ht="12.75" customHeight="1" x14ac:dyDescent="0.2">
      <c r="A1" s="1" t="s">
        <v>0</v>
      </c>
      <c r="B1" s="54" t="s">
        <v>29</v>
      </c>
      <c r="C1" s="55"/>
    </row>
    <row r="2" spans="1:5" ht="12.75" customHeight="1" x14ac:dyDescent="0.2">
      <c r="A2" s="3" t="s">
        <v>47</v>
      </c>
      <c r="B2" s="56"/>
      <c r="C2" s="57"/>
    </row>
    <row r="3" spans="1:5" ht="13.5" customHeight="1" thickBot="1" x14ac:dyDescent="0.25">
      <c r="B3" s="58"/>
      <c r="C3" s="59"/>
    </row>
    <row r="4" spans="1:5" x14ac:dyDescent="0.2">
      <c r="E4" s="4"/>
    </row>
    <row r="5" spans="1:5" x14ac:dyDescent="0.2">
      <c r="A5" s="3" t="s">
        <v>48</v>
      </c>
      <c r="B5" s="26" t="s">
        <v>60</v>
      </c>
      <c r="C5" s="26" t="s">
        <v>3</v>
      </c>
      <c r="D5" s="24" t="s">
        <v>49</v>
      </c>
      <c r="E5" s="4"/>
    </row>
    <row r="6" spans="1:5" x14ac:dyDescent="0.2">
      <c r="B6" s="27"/>
      <c r="C6" s="27"/>
      <c r="D6" s="4"/>
      <c r="E6" s="4"/>
    </row>
    <row r="7" spans="1:5" x14ac:dyDescent="0.2">
      <c r="A7" s="2" t="s">
        <v>54</v>
      </c>
      <c r="B7" s="26" t="s">
        <v>61</v>
      </c>
      <c r="C7" s="26">
        <v>1</v>
      </c>
      <c r="D7" s="22">
        <v>500</v>
      </c>
      <c r="E7" s="4"/>
    </row>
    <row r="8" spans="1:5" x14ac:dyDescent="0.2">
      <c r="A8" s="2" t="s">
        <v>55</v>
      </c>
      <c r="B8" s="26" t="s">
        <v>62</v>
      </c>
      <c r="C8" s="26">
        <v>1</v>
      </c>
      <c r="D8" s="22">
        <v>600</v>
      </c>
      <c r="E8" s="4"/>
    </row>
    <row r="9" spans="1:5" x14ac:dyDescent="0.2">
      <c r="A9" s="2" t="s">
        <v>64</v>
      </c>
      <c r="B9" s="26" t="s">
        <v>63</v>
      </c>
      <c r="C9" s="26">
        <v>1</v>
      </c>
      <c r="D9" s="22">
        <v>1000</v>
      </c>
      <c r="E9" s="4"/>
    </row>
    <row r="10" spans="1:5" x14ac:dyDescent="0.2">
      <c r="A10" s="2" t="s">
        <v>42</v>
      </c>
      <c r="B10" s="26" t="s">
        <v>65</v>
      </c>
      <c r="C10" s="26">
        <v>1</v>
      </c>
      <c r="D10" s="25">
        <v>900</v>
      </c>
    </row>
    <row r="11" spans="1:5" x14ac:dyDescent="0.2">
      <c r="A11" s="2" t="s">
        <v>30</v>
      </c>
      <c r="B11" s="26" t="s">
        <v>66</v>
      </c>
      <c r="C11" s="26">
        <v>2</v>
      </c>
      <c r="D11" s="22">
        <v>1100</v>
      </c>
      <c r="E11" s="4"/>
    </row>
    <row r="12" spans="1:5" x14ac:dyDescent="0.2">
      <c r="A12" s="2" t="s">
        <v>32</v>
      </c>
      <c r="B12" s="26" t="s">
        <v>67</v>
      </c>
      <c r="C12" s="26">
        <v>2</v>
      </c>
      <c r="D12" s="22">
        <v>1350</v>
      </c>
      <c r="E12" s="4"/>
    </row>
    <row r="13" spans="1:5" x14ac:dyDescent="0.2">
      <c r="A13" s="2" t="s">
        <v>56</v>
      </c>
      <c r="B13" s="26" t="s">
        <v>68</v>
      </c>
      <c r="C13" s="26">
        <v>2</v>
      </c>
      <c r="D13" s="25">
        <v>1800</v>
      </c>
    </row>
    <row r="14" spans="1:5" x14ac:dyDescent="0.2">
      <c r="A14" s="2" t="s">
        <v>57</v>
      </c>
      <c r="B14" s="26" t="s">
        <v>68</v>
      </c>
      <c r="C14" s="26">
        <v>2</v>
      </c>
      <c r="D14" s="25">
        <v>2000</v>
      </c>
    </row>
    <row r="15" spans="1:5" x14ac:dyDescent="0.2">
      <c r="A15" s="2" t="s">
        <v>58</v>
      </c>
      <c r="B15" s="26" t="s">
        <v>69</v>
      </c>
      <c r="C15" s="26">
        <v>1</v>
      </c>
      <c r="D15" s="22">
        <v>1000</v>
      </c>
      <c r="E15" s="4"/>
    </row>
    <row r="16" spans="1:5" x14ac:dyDescent="0.2">
      <c r="A16" s="2" t="s">
        <v>38</v>
      </c>
      <c r="B16" s="26"/>
      <c r="C16" s="26">
        <v>1</v>
      </c>
      <c r="D16" s="22">
        <v>900</v>
      </c>
      <c r="E16" s="4"/>
    </row>
    <row r="17" spans="1:5" x14ac:dyDescent="0.2">
      <c r="A17" s="2" t="s">
        <v>31</v>
      </c>
      <c r="B17" s="26"/>
      <c r="C17" s="26">
        <v>1</v>
      </c>
      <c r="D17" s="22">
        <v>900</v>
      </c>
      <c r="E17" s="4"/>
    </row>
    <row r="18" spans="1:5" x14ac:dyDescent="0.2">
      <c r="A18" s="2" t="s">
        <v>33</v>
      </c>
      <c r="B18" s="26"/>
      <c r="C18" s="26">
        <v>1</v>
      </c>
      <c r="D18" s="22">
        <v>500</v>
      </c>
      <c r="E18" s="4"/>
    </row>
    <row r="19" spans="1:5" x14ac:dyDescent="0.2">
      <c r="A19" s="2" t="s">
        <v>34</v>
      </c>
      <c r="B19" s="26"/>
      <c r="C19" s="26">
        <v>1</v>
      </c>
      <c r="D19" s="22">
        <v>850</v>
      </c>
      <c r="E19" s="4"/>
    </row>
    <row r="20" spans="1:5" x14ac:dyDescent="0.2">
      <c r="A20" s="2" t="s">
        <v>35</v>
      </c>
      <c r="B20" s="26"/>
      <c r="C20" s="26">
        <v>1</v>
      </c>
      <c r="D20" s="22">
        <v>800</v>
      </c>
      <c r="E20" s="4"/>
    </row>
    <row r="21" spans="1:5" x14ac:dyDescent="0.2">
      <c r="A21" s="2" t="s">
        <v>36</v>
      </c>
      <c r="B21" s="26"/>
      <c r="C21" s="26">
        <v>1</v>
      </c>
      <c r="D21" s="22">
        <v>600</v>
      </c>
      <c r="E21" s="4"/>
    </row>
    <row r="22" spans="1:5" x14ac:dyDescent="0.2">
      <c r="A22" s="2" t="s">
        <v>37</v>
      </c>
      <c r="B22" s="26"/>
      <c r="C22" s="26">
        <v>1</v>
      </c>
      <c r="D22" s="22">
        <v>600</v>
      </c>
      <c r="E22" s="4"/>
    </row>
    <row r="23" spans="1:5" x14ac:dyDescent="0.2">
      <c r="A23" s="2" t="s">
        <v>39</v>
      </c>
      <c r="B23" s="26"/>
      <c r="C23" s="26">
        <v>1</v>
      </c>
      <c r="D23" s="22">
        <v>1250</v>
      </c>
      <c r="E23" s="4"/>
    </row>
    <row r="24" spans="1:5" x14ac:dyDescent="0.2">
      <c r="A24" s="2" t="s">
        <v>40</v>
      </c>
      <c r="B24" s="26"/>
      <c r="C24" s="26">
        <v>1</v>
      </c>
      <c r="D24" s="22">
        <v>1500</v>
      </c>
      <c r="E24" s="4"/>
    </row>
    <row r="25" spans="1:5" x14ac:dyDescent="0.2">
      <c r="A25" s="2" t="s">
        <v>41</v>
      </c>
      <c r="B25" s="26"/>
      <c r="C25" s="26">
        <v>1</v>
      </c>
      <c r="D25" s="22">
        <v>450</v>
      </c>
      <c r="E25" s="4"/>
    </row>
    <row r="26" spans="1:5" x14ac:dyDescent="0.2">
      <c r="A26" s="2" t="s">
        <v>52</v>
      </c>
      <c r="B26" s="26"/>
      <c r="C26" s="26">
        <v>1</v>
      </c>
      <c r="D26" s="25">
        <v>800</v>
      </c>
    </row>
    <row r="27" spans="1:5" x14ac:dyDescent="0.2">
      <c r="A27" s="2" t="s">
        <v>43</v>
      </c>
      <c r="B27" s="26"/>
      <c r="C27" s="26">
        <v>2</v>
      </c>
      <c r="D27" s="25">
        <v>1800</v>
      </c>
    </row>
    <row r="28" spans="1:5" x14ac:dyDescent="0.2">
      <c r="A28" s="2" t="s">
        <v>44</v>
      </c>
      <c r="B28" s="26"/>
      <c r="C28" s="26">
        <v>7</v>
      </c>
      <c r="D28" s="25">
        <v>2800</v>
      </c>
    </row>
    <row r="29" spans="1:5" x14ac:dyDescent="0.2">
      <c r="A29" s="2" t="s">
        <v>45</v>
      </c>
      <c r="B29" s="26"/>
      <c r="C29" s="26">
        <v>1</v>
      </c>
      <c r="D29" s="25">
        <v>1800</v>
      </c>
    </row>
    <row r="30" spans="1:5" x14ac:dyDescent="0.2">
      <c r="A30" s="2" t="s">
        <v>46</v>
      </c>
      <c r="B30" s="26"/>
      <c r="C30" s="26">
        <v>1</v>
      </c>
      <c r="D30" s="25">
        <v>800</v>
      </c>
    </row>
  </sheetData>
  <mergeCells count="1">
    <mergeCell ref="B1:C3"/>
  </mergeCells>
  <pageMargins left="0.7" right="0.7" top="0.5" bottom="0.36" header="0.3" footer="0.23"/>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Quote</vt:lpstr>
      <vt:lpstr>Cost</vt:lpstr>
      <vt:lpstr>Price List calculations</vt:lpstr>
      <vt:lpstr>Cost!Print_Area</vt:lpstr>
      <vt:lpstr>'Price List calculations'!Print_Area</vt:lpstr>
      <vt:lpstr>Quote!Print_Area</vt:lpstr>
    </vt:vector>
  </TitlesOfParts>
  <Company>National Ambulance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AJaleel@nationalambulance.ae</dc:creator>
  <cp:lastModifiedBy>Maisan Alwatarr</cp:lastModifiedBy>
  <cp:lastPrinted>2019-09-24T07:04:46Z</cp:lastPrinted>
  <dcterms:created xsi:type="dcterms:W3CDTF">2013-02-04T13:12:28Z</dcterms:created>
  <dcterms:modified xsi:type="dcterms:W3CDTF">2021-02-09T06:00:28Z</dcterms:modified>
</cp:coreProperties>
</file>