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QHSE Management System\"/>
    </mc:Choice>
  </mc:AlternateContent>
  <xr:revisionPtr revIDLastSave="0" documentId="13_ncr:1_{62857734-80E7-4888-BD69-1DCB0C0CE64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isks" sheetId="3" r:id="rId1"/>
    <sheet name="Opportunities" sheetId="4" r:id="rId2"/>
    <sheet name="Reference" sheetId="2" r:id="rId3"/>
  </sheets>
  <definedNames>
    <definedName name="_xlnm._FilterDatabase" localSheetId="1" hidden="1">Opportunities!$B$11:$J$11</definedName>
    <definedName name="_xlnm._FilterDatabase" localSheetId="0" hidden="1">Risks!$B$11:$V$39</definedName>
  </definedNames>
  <calcPr calcId="191029"/>
  <pivotCaches>
    <pivotCache cacheId="82" r:id="rId4"/>
    <pivotCache cacheId="8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3" l="1" a="1"/>
  <c r="K35" i="3" s="1"/>
  <c r="L35" i="3" s="1"/>
  <c r="K38" i="3" a="1"/>
  <c r="K38" i="3" s="1"/>
  <c r="L38" i="3" s="1"/>
  <c r="K37" i="3" a="1"/>
  <c r="K37" i="3" s="1"/>
  <c r="L37" i="3" s="1"/>
  <c r="K36" i="3" a="1"/>
  <c r="K36" i="3" s="1"/>
  <c r="L36" i="3" s="1"/>
  <c r="K34" i="3" a="1"/>
  <c r="K34" i="3" s="1"/>
  <c r="L34" i="3" s="1"/>
  <c r="K33" i="3" a="1"/>
  <c r="K33" i="3" s="1"/>
  <c r="L33" i="3" s="1"/>
  <c r="K32" i="3" a="1"/>
  <c r="K32" i="3" s="1"/>
  <c r="L32" i="3" s="1"/>
  <c r="K31" i="3" a="1"/>
  <c r="K31" i="3" s="1"/>
  <c r="L31" i="3" s="1"/>
  <c r="K30" i="3" a="1"/>
  <c r="K30" i="3" s="1"/>
  <c r="L30" i="3" s="1"/>
  <c r="K29" i="3" a="1"/>
  <c r="K29" i="3" s="1"/>
  <c r="L29" i="3" s="1"/>
  <c r="K28" i="3" a="1"/>
  <c r="K28" i="3" s="1"/>
  <c r="L28" i="3" s="1"/>
  <c r="K27" i="3" a="1"/>
  <c r="K27" i="3" s="1"/>
  <c r="L27" i="3" s="1"/>
  <c r="K26" i="3" a="1"/>
  <c r="K26" i="3" s="1"/>
  <c r="L26" i="3" s="1"/>
  <c r="K25" i="3" a="1"/>
  <c r="K25" i="3" s="1"/>
  <c r="L25" i="3" s="1"/>
  <c r="K24" i="3" a="1"/>
  <c r="K24" i="3" s="1"/>
  <c r="L24" i="3" s="1"/>
  <c r="K23" i="3" a="1"/>
  <c r="K23" i="3" s="1"/>
  <c r="L23" i="3" s="1"/>
  <c r="K22" i="3" a="1"/>
  <c r="K22" i="3" s="1"/>
  <c r="L22" i="3" s="1"/>
  <c r="K21" i="3" a="1"/>
  <c r="K21" i="3" s="1"/>
  <c r="L21" i="3" s="1"/>
  <c r="K20" i="3" a="1"/>
  <c r="K20" i="3" s="1"/>
  <c r="L20" i="3" s="1"/>
  <c r="K19" i="3" a="1"/>
  <c r="K19" i="3" s="1"/>
  <c r="L19" i="3" s="1"/>
  <c r="K18" i="3" a="1"/>
  <c r="K18" i="3" s="1"/>
  <c r="L18" i="3" s="1"/>
  <c r="K17" i="3" a="1"/>
  <c r="K17" i="3" s="1"/>
  <c r="L17" i="3" s="1"/>
  <c r="K16" i="3" a="1"/>
  <c r="K16" i="3" s="1"/>
  <c r="L16" i="3" s="1"/>
  <c r="K15" i="3" a="1"/>
  <c r="K15" i="3" s="1"/>
  <c r="L15" i="3" s="1"/>
  <c r="K14" i="3" a="1"/>
  <c r="K14" i="3" s="1"/>
  <c r="L14" i="3" s="1"/>
  <c r="K13" i="3" a="1"/>
  <c r="K13" i="3" s="1"/>
  <c r="L13" i="3" s="1"/>
  <c r="K12" i="3" a="1"/>
  <c r="K12" i="3" s="1"/>
  <c r="L12" i="3" s="1"/>
  <c r="S9" i="2"/>
  <c r="S8" i="2" s="1"/>
  <c r="R16" i="2"/>
  <c r="S7" i="2" l="1"/>
  <c r="K12" i="4" l="1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P38" i="3" a="1"/>
  <c r="P38" i="3" s="1"/>
  <c r="B38" i="3"/>
  <c r="P37" i="3" a="1"/>
  <c r="P37" i="3" s="1"/>
  <c r="B37" i="3"/>
  <c r="P36" i="3" a="1"/>
  <c r="P36" i="3" s="1"/>
  <c r="R36" i="3" s="1"/>
  <c r="B36" i="3"/>
  <c r="P35" i="3" a="1"/>
  <c r="P35" i="3" s="1"/>
  <c r="R35" i="3" s="1"/>
  <c r="B35" i="3"/>
  <c r="P34" i="3" a="1"/>
  <c r="P34" i="3" s="1"/>
  <c r="R34" i="3" s="1"/>
  <c r="B34" i="3"/>
  <c r="P33" i="3" a="1"/>
  <c r="P33" i="3" s="1"/>
  <c r="R33" i="3" s="1"/>
  <c r="B33" i="3"/>
  <c r="P32" i="3" a="1"/>
  <c r="P32" i="3" s="1"/>
  <c r="R32" i="3" s="1"/>
  <c r="B32" i="3"/>
  <c r="P31" i="3" a="1"/>
  <c r="P31" i="3" s="1"/>
  <c r="R31" i="3" s="1"/>
  <c r="B31" i="3"/>
  <c r="P30" i="3" a="1"/>
  <c r="P30" i="3" s="1"/>
  <c r="R30" i="3" s="1"/>
  <c r="B30" i="3"/>
  <c r="P29" i="3" a="1"/>
  <c r="P29" i="3" s="1"/>
  <c r="R29" i="3" s="1"/>
  <c r="B29" i="3"/>
  <c r="P28" i="3" a="1"/>
  <c r="P28" i="3" s="1"/>
  <c r="R28" i="3" s="1"/>
  <c r="B28" i="3"/>
  <c r="P27" i="3" a="1"/>
  <c r="P27" i="3" s="1"/>
  <c r="R27" i="3" s="1"/>
  <c r="B27" i="3"/>
  <c r="P26" i="3" a="1"/>
  <c r="P26" i="3" s="1"/>
  <c r="R26" i="3" s="1"/>
  <c r="B26" i="3"/>
  <c r="P25" i="3" a="1"/>
  <c r="P25" i="3" s="1"/>
  <c r="R25" i="3" s="1"/>
  <c r="B25" i="3"/>
  <c r="P24" i="3" a="1"/>
  <c r="P24" i="3" s="1"/>
  <c r="R24" i="3" s="1"/>
  <c r="B24" i="3"/>
  <c r="P23" i="3" a="1"/>
  <c r="P23" i="3" s="1"/>
  <c r="R23" i="3" s="1"/>
  <c r="B23" i="3"/>
  <c r="P22" i="3" a="1"/>
  <c r="P22" i="3" s="1"/>
  <c r="R22" i="3" s="1"/>
  <c r="B22" i="3"/>
  <c r="P21" i="3" a="1"/>
  <c r="P21" i="3" s="1"/>
  <c r="R21" i="3" s="1"/>
  <c r="B21" i="3"/>
  <c r="P20" i="3" a="1"/>
  <c r="P20" i="3" s="1"/>
  <c r="R20" i="3" s="1"/>
  <c r="B20" i="3"/>
  <c r="P19" i="3" a="1"/>
  <c r="P19" i="3" s="1"/>
  <c r="R19" i="3" s="1"/>
  <c r="B19" i="3"/>
  <c r="P18" i="3" a="1"/>
  <c r="P18" i="3" s="1"/>
  <c r="R18" i="3" s="1"/>
  <c r="B18" i="3"/>
  <c r="P17" i="3" a="1"/>
  <c r="P17" i="3" s="1"/>
  <c r="R17" i="3" s="1"/>
  <c r="B17" i="3"/>
  <c r="P16" i="3" a="1"/>
  <c r="P16" i="3" s="1"/>
  <c r="R16" i="3" s="1"/>
  <c r="B16" i="3"/>
  <c r="P15" i="3" a="1"/>
  <c r="P15" i="3" s="1"/>
  <c r="R15" i="3" s="1"/>
  <c r="B15" i="3"/>
  <c r="P14" i="3" a="1"/>
  <c r="P14" i="3" s="1"/>
  <c r="R14" i="3" s="1"/>
  <c r="B14" i="3"/>
  <c r="P13" i="3" a="1"/>
  <c r="P13" i="3" s="1"/>
  <c r="R13" i="3" s="1"/>
  <c r="B13" i="3"/>
  <c r="P12" i="3" a="1"/>
  <c r="P12" i="3" s="1"/>
  <c r="B12" i="3"/>
  <c r="Q12" i="3" l="1"/>
  <c r="R12" i="3"/>
  <c r="Q13" i="3"/>
  <c r="Q17" i="3"/>
  <c r="Q21" i="3"/>
  <c r="Q25" i="3"/>
  <c r="Q29" i="3"/>
  <c r="R37" i="3"/>
  <c r="Q37" i="3"/>
  <c r="Q16" i="3"/>
  <c r="Q22" i="3"/>
  <c r="Q26" i="3"/>
  <c r="Q30" i="3"/>
  <c r="Q34" i="3"/>
  <c r="R38" i="3"/>
  <c r="Q38" i="3"/>
  <c r="Q15" i="3"/>
  <c r="Q19" i="3"/>
  <c r="Q23" i="3"/>
  <c r="Q27" i="3"/>
  <c r="Q31" i="3"/>
  <c r="Q35" i="3"/>
  <c r="Q14" i="3"/>
  <c r="Q18" i="3"/>
  <c r="Q20" i="3"/>
  <c r="Q24" i="3"/>
  <c r="Q28" i="3"/>
  <c r="Q32" i="3"/>
  <c r="Q36" i="3"/>
  <c r="Q3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tc={71296D9B-7911-4300-B5C9-3603A6CB8429}</author>
  </authors>
  <commentList>
    <comment ref="R8" authorId="0" shapeId="0" xr:uid="{71296D9B-7911-4300-B5C9-3603A6CB8429}">
      <text>
        <t>[Threaded comment]
Your version of Excel allows you to read this threaded comment; however, any edits to it will get removed if the file is opened in a newer version of Excel. Learn more: https://go.microsoft.com/fwlink/?linkid=870924
Comment:
    L - LOW RISK (1-3) no action required, unless escalation of risk is possible
M – MODERATE RISK (4-6) activity  can operate subject to controls
H – HIGH RISK (8-12) activity should be modified to include remedial planning
E - EXTREME RISK (15-25) - activity should not proceed in current form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<sst xmlns="http://schemas.openxmlformats.org/spreadsheetml/2006/main" count="219" uniqueCount="119">
  <si>
    <t>Type</t>
  </si>
  <si>
    <t xml:space="preserve">Interested Parties </t>
  </si>
  <si>
    <t xml:space="preserve">Risk Level </t>
  </si>
  <si>
    <t>Risk Accepted</t>
  </si>
  <si>
    <t>Impact to the Organization</t>
  </si>
  <si>
    <t>Possibility / Likelihood</t>
  </si>
  <si>
    <t>YES / NO</t>
  </si>
  <si>
    <t>Operations</t>
  </si>
  <si>
    <t>No</t>
  </si>
  <si>
    <t>External</t>
  </si>
  <si>
    <t>QHSE</t>
  </si>
  <si>
    <t>QHF703</t>
  </si>
  <si>
    <t>Identify Quality, Health &amp; Safety, and Envionmnetal issues that will have an impact on the QHSE Management System intended outcomes</t>
  </si>
  <si>
    <t>The impact of the issue, including but not limited to:
-Reputational Impact
-Patient Impact
-Operational Impact
-Financial Impact
-Regulatory Impact
-Legal Impact</t>
  </si>
  <si>
    <t>Potential adverse consequences of an undesirable event</t>
  </si>
  <si>
    <t>Risk is the likelihood multiplied by the consequence to measure the impact of uncertainties on organizational goals</t>
  </si>
  <si>
    <t>Existing actions and activities taken to prevent or eliminate a hazard and/or risk or reduce it to as low as reasonably practicable</t>
  </si>
  <si>
    <t>Existing Control Measures</t>
  </si>
  <si>
    <t>Additional Control Measures</t>
  </si>
  <si>
    <t>Additional actions and activities needed to prevent or eliminate a hazard and/or risk or reduce it to as low as reasonably practicable</t>
  </si>
  <si>
    <t xml:space="preserve">Related Environmental Aspects </t>
  </si>
  <si>
    <t>Environmental aspects related to the mentioned activities</t>
  </si>
  <si>
    <t xml:space="preserve">Issues need to be reviewed at least quarterly or more frequently as needed to review the effectives of control measure, review of the action plan etc </t>
  </si>
  <si>
    <t>Activities in which the mentioned issue occurred</t>
  </si>
  <si>
    <t>Sr.</t>
  </si>
  <si>
    <t>Example</t>
  </si>
  <si>
    <t>Explanat-ion</t>
  </si>
  <si>
    <t>Language barrier</t>
  </si>
  <si>
    <t>Needs and Expectations</t>
  </si>
  <si>
    <t xml:space="preserve">
Receive detailed explanation on his condition, care, treatment, and after-care</t>
  </si>
  <si>
    <t>Patients, staff</t>
  </si>
  <si>
    <t>Damaged reputation, miscommunication with the patient leading to worsening health outcome</t>
  </si>
  <si>
    <t>Patient management and treatment</t>
  </si>
  <si>
    <t>Usage of consumables
Generation of waste</t>
  </si>
  <si>
    <t>External / Internal</t>
  </si>
  <si>
    <t xml:space="preserve"> - ACC staff are from mutliple nationalities and are able to assist with translation
- Staff can ask by-standards to assist with translation if required
- Staff are issued with an Arabic Communication Book</t>
  </si>
  <si>
    <t>The needs and expectations of the Interested Parties</t>
  </si>
  <si>
    <t xml:space="preserve">External / Internal </t>
  </si>
  <si>
    <t xml:space="preserve">Likelihood of occurance of an undesirable event </t>
  </si>
  <si>
    <t>Individual, group, or an organization which can affect or be affected or is considered to be influenced by an activity that have relevant to QHSE. Interested parties can either be internal or external</t>
  </si>
  <si>
    <t>Severity/ Consequence</t>
  </si>
  <si>
    <t>N/A</t>
  </si>
  <si>
    <t>Activity</t>
  </si>
  <si>
    <t>Risk Category</t>
  </si>
  <si>
    <t>BC</t>
  </si>
  <si>
    <t>QHSE &amp; BC</t>
  </si>
  <si>
    <t>Internal</t>
  </si>
  <si>
    <t>People</t>
  </si>
  <si>
    <t>Premises</t>
  </si>
  <si>
    <t>Information</t>
  </si>
  <si>
    <t>Technology</t>
  </si>
  <si>
    <t>Environmental</t>
  </si>
  <si>
    <t>Man-Made</t>
  </si>
  <si>
    <t>Internal &amp; External</t>
  </si>
  <si>
    <t>Likelihood</t>
  </si>
  <si>
    <t>Impact</t>
  </si>
  <si>
    <t>Risk Level</t>
  </si>
  <si>
    <t>Yes</t>
  </si>
  <si>
    <t>Rare (1)</t>
  </si>
  <si>
    <t>Possible (2)</t>
  </si>
  <si>
    <t>Likely (3)</t>
  </si>
  <si>
    <t>Often (4)</t>
  </si>
  <si>
    <t>Frequent (5)</t>
  </si>
  <si>
    <t>Insignifiant (1)</t>
  </si>
  <si>
    <t>Minor (2)</t>
  </si>
  <si>
    <t>Moderate (3)</t>
  </si>
  <si>
    <t>Major (4)</t>
  </si>
  <si>
    <t>Catastrophic (5)</t>
  </si>
  <si>
    <t>Yes, Subject to controls</t>
  </si>
  <si>
    <t>*</t>
  </si>
  <si>
    <t>Last Review Date</t>
  </si>
  <si>
    <t>4 (automated)</t>
  </si>
  <si>
    <t>YES (automated)</t>
  </si>
  <si>
    <t>Opportunity</t>
  </si>
  <si>
    <t>Reason</t>
  </si>
  <si>
    <t xml:space="preserve">Asana Action Plan Number (if Accepted ) </t>
  </si>
  <si>
    <t>RISK AND OPPORTUNITY REGISTER</t>
  </si>
  <si>
    <t>Creation of a Health and Safety Committee</t>
  </si>
  <si>
    <t>Changes in standards adopted by National Ambulance</t>
  </si>
  <si>
    <t>OPTYXXXX</t>
  </si>
  <si>
    <t>Reviewed/Accepted</t>
  </si>
  <si>
    <t>Next Review Date</t>
  </si>
  <si>
    <t>Automated</t>
  </si>
  <si>
    <t>Creating the health and safety committee is needed to comply with ISO45001 clause 5. Approved by the Medical Director (Dr. Ayman) in Feb 2021</t>
  </si>
  <si>
    <t>Issue</t>
  </si>
  <si>
    <t>Row Labels</t>
  </si>
  <si>
    <t>Grand Total</t>
  </si>
  <si>
    <t>Count of External / Internal</t>
  </si>
  <si>
    <t>Risk Rating 2</t>
  </si>
  <si>
    <t>4-6 Moderate Risk (automated)</t>
  </si>
  <si>
    <t>4-6 Moderate Risk</t>
  </si>
  <si>
    <t>8-12 High Risk</t>
  </si>
  <si>
    <t>Count of Risk Rating 2</t>
  </si>
  <si>
    <t xml:space="preserve">Redisual Risk Rating 1 </t>
  </si>
  <si>
    <t>Residual Risk Rating 2</t>
  </si>
  <si>
    <t>Count of Next Review Date</t>
  </si>
  <si>
    <t>Current Month</t>
  </si>
  <si>
    <t>Reminder Overdue</t>
  </si>
  <si>
    <t>Due for Review</t>
  </si>
  <si>
    <t>Review Date Valid</t>
  </si>
  <si>
    <t>S8</t>
  </si>
  <si>
    <t>S7</t>
  </si>
  <si>
    <t>S9</t>
  </si>
  <si>
    <t>Related Issue</t>
  </si>
  <si>
    <t>Count of Reviewed</t>
  </si>
  <si>
    <t>Count of Accepted</t>
  </si>
  <si>
    <t xml:space="preserve">Initial Risk Rating 1 </t>
  </si>
  <si>
    <t>Initial Risk Rating 2</t>
  </si>
  <si>
    <t>Pssible (2)</t>
  </si>
  <si>
    <t>8 (automated)</t>
  </si>
  <si>
    <t>8-12 High Risk (automated)</t>
  </si>
  <si>
    <t xml:space="preserve">Yes </t>
  </si>
  <si>
    <t>Reviewed by Department Head</t>
  </si>
  <si>
    <t>Accepted by Department Head</t>
  </si>
  <si>
    <t>Additional Comments</t>
  </si>
  <si>
    <t>Action Plan Closed</t>
  </si>
  <si>
    <t>Version 2</t>
  </si>
  <si>
    <t>September 2021</t>
  </si>
  <si>
    <t>Sept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</si>
</sst>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[$-409]d\-mmm\-yyyy;@"/>
    <numFmt numFmtId="166" formatCode="[$-409]dd\-mmm\-yy;@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0"/>
      <color rgb="FF008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E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1" fillId="0" borderId="9" xfId="0" applyFont="1" applyBorder="1"/>
    <xf numFmtId="0" fontId="1" fillId="0" borderId="0" xfId="0" applyFont="1"/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17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7" xfId="0" applyFont="1" applyFill="1" applyBorder="1" applyAlignment="1" applyProtection="1">
      <alignment horizontal="center"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1" fillId="2" borderId="6" xfId="0" applyFont="1" applyFill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 applyProtection="1">
      <alignment horizontal="left" wrapText="1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5" fillId="2" borderId="7" xfId="0" applyFont="1" applyFill="1" applyBorder="1" applyAlignment="1" applyProtection="1">
      <alignment horizontal="left" wrapText="1"/>
      <protection locked="0"/>
    </xf>
    <xf numFmtId="0" fontId="4" fillId="0" borderId="0" xfId="0" applyFont="1" applyFill="1" applyAlignment="1" applyProtection="1">
      <alignment wrapText="1"/>
      <protection locked="0"/>
    </xf>
    <xf numFmtId="166" fontId="0" fillId="0" borderId="0" xfId="0" applyNumberFormat="1" applyBorder="1" applyAlignment="1">
      <alignment horizontal="left" vertical="center" wrapText="1"/>
    </xf>
    <xf numFmtId="166" fontId="0" fillId="0" borderId="4" xfId="0" applyNumberFormat="1" applyBorder="1" applyAlignment="1">
      <alignment horizontal="left" vertical="center" wrapText="1"/>
    </xf>
    <xf numFmtId="17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166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/>
    <xf numFmtId="0" fontId="0" fillId="3" borderId="2" xfId="0" applyFill="1" applyBorder="1" applyAlignment="1">
      <alignment vertical="center"/>
    </xf>
    <xf numFmtId="0" fontId="0" fillId="3" borderId="5" xfId="0" applyFill="1" applyBorder="1"/>
    <xf numFmtId="0" fontId="4" fillId="0" borderId="0" xfId="0" applyFont="1" applyFill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wrapText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Fill="1"/>
    <xf numFmtId="167" fontId="0" fillId="0" borderId="0" xfId="0" applyNumberFormat="1"/>
    <xf numFmtId="17" fontId="0" fillId="0" borderId="0" xfId="0" applyNumberFormat="1"/>
    <xf numFmtId="9" fontId="0" fillId="0" borderId="0" xfId="0" applyNumberFormat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164" fontId="6" fillId="3" borderId="0" xfId="0" applyNumberFormat="1" applyFont="1" applyFill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left" vertical="center" wrapText="1"/>
    </xf>
    <xf numFmtId="164" fontId="0" fillId="3" borderId="2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164" fontId="6" fillId="3" borderId="4" xfId="0" applyNumberFormat="1" applyFont="1" applyFill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left" vertical="center" wrapText="1"/>
    </xf>
    <xf numFmtId="164" fontId="0" fillId="3" borderId="5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E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[QHF703  Risk and Opportunities Register.xlsx]Risks!PivotTable1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External</a:t>
            </a:r>
            <a:r>
              <a:rPr lang="en-US" baseline="0"/>
              <a:t> vs Internal Issues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Risks!$D$45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515-427B-BDD0-D068A38F2FE8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515-427B-BDD0-D068A38F2FE8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515-427B-BDD0-D068A38F2F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Risks!$C$46:$C$49</c:f>
              <c:strCache>
                <c:ptCount val="3"/>
                <c:pt idx="0">
                  <c:v>External</c:v>
                </c:pt>
                <c:pt idx="1">
                  <c:v>Internal</c:v>
                </c:pt>
                <c:pt idx="2">
                  <c:v>Internal &amp; External</c:v>
                </c:pt>
              </c:strCache>
            </c:strRef>
          </c:cat>
          <c:val>
            <c:numRef>
              <c:f>Risks!$D$46:$D$49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1-426F-9145-71F44DF9962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[QHF703  Risk and Opportunities Register.xlsx]Risks!PivotTable2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Risk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shade val="76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3">
              <a:tint val="77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Risks!$D$64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3AA-4025-B9A4-7CA01C7021C9}"/>
              </c:ext>
            </c:extLst>
          </c:dPt>
          <c:dPt>
            <c:idx val="1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3AA-4025-B9A4-7CA01C7021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Risks!$C$65:$C$67</c:f>
              <c:strCache>
                <c:ptCount val="2"/>
                <c:pt idx="0">
                  <c:v>4-6 Moderate Risk</c:v>
                </c:pt>
                <c:pt idx="1">
                  <c:v>8-12 High Risk</c:v>
                </c:pt>
              </c:strCache>
            </c:strRef>
          </c:cat>
          <c:val>
            <c:numRef>
              <c:f>Risks!$D$65:$D$67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3-416D-8D3B-006326AFD9B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[QHF703  Risk and Opportunities Register.xlsx]Opportunities!PivotTable4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Opportunities Review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tint val="77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2">
              <a:shade val="76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Opportunities!$D$58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FC9-4F74-8F73-DF3EDDA04765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FC9-4F74-8F73-DF3EDDA047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Opportunities!$C$59:$C$61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Opportunities!$D$59:$D$61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C-4F5B-92F5-EBC669B43B9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[QHF703  Risk and Opportunities Register.xlsx]Opportunities!PivotTable5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Opportunities Approval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Opportunities!$D$78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2A-4C64-AF41-C8FB1752575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2A-4C64-AF41-C8FB175257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Opportunities!$C$79:$C$81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Opportunities!$D$79:$D$81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2-4FCA-9A9F-10548DF656E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5.jpe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81837</xdr:colOff>
      <xdr:row>0</xdr:row>
      <xdr:rowOff>176492</xdr:rowOff>
    </xdr:from>
    <xdr:to>
      <xdr:col>21</xdr:col>
      <xdr:colOff>716939</xdr:colOff>
      <xdr:row>4</xdr:row>
      <xdr:rowOff>104337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3B921CD6-C107-44A6-A1EA-CE208506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2840984" y="176492"/>
          <a:ext cx="635102" cy="689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2241</xdr:colOff>
      <xdr:row>0</xdr:row>
      <xdr:rowOff>183216</xdr:rowOff>
    </xdr:from>
    <xdr:to>
      <xdr:col>20</xdr:col>
      <xdr:colOff>641536</xdr:colOff>
      <xdr:row>4</xdr:row>
      <xdr:rowOff>179560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178065-9B69-491A-AB47-6494197D8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3359" y="183216"/>
          <a:ext cx="639295" cy="758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137459</xdr:colOff>
      <xdr:row>0</xdr:row>
      <xdr:rowOff>134470</xdr:rowOff>
    </xdr:from>
    <xdr:to>
      <xdr:col>3</xdr:col>
      <xdr:colOff>959784</xdr:colOff>
      <xdr:row>4</xdr:row>
      <xdr:rowOff>90019</xdr:rowOff>
    </xdr:to>
    <xdr:pic>
      <xdr:nvPicPr>
        <xdr:cNvPr id="4" name="Picture 3" descr="N:\Quality Management System\3.0 Generic Templates\Logos\New Logo, NA only.jpg">
          <a:extLst>
            <a:ext uri="{FF2B5EF4-FFF2-40B4-BE49-F238E27FC236}">
              <a16:creationId xmlns:a16="http://schemas.microsoft.com/office/drawing/2014/main" id="{C029E11C-8051-4ADF-93C6-64F176345638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34" y="134470"/>
          <a:ext cx="3146425" cy="717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313765</xdr:colOff>
      <xdr:row>3</xdr:row>
      <xdr:rowOff>166779</xdr:rowOff>
    </xdr:from>
    <xdr:to>
      <xdr:col>2</xdr:col>
      <xdr:colOff>1481943</xdr:colOff>
      <xdr:row>4</xdr:row>
      <xdr:rowOff>147729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591910-B1F6-4D98-9DD8-D547D95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570940" y="738279"/>
          <a:ext cx="1777778" cy="171450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40</xdr:row>
      <xdr:rowOff>14287</xdr:rowOff>
    </xdr:from>
    <xdr:to>
      <xdr:col>6</xdr:col>
      <xdr:colOff>2047875</xdr:colOff>
      <xdr:row>54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57B91D-7279-4380-9422-615DF7C0D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619125</xdr:colOff>
      <xdr:row>61</xdr:row>
      <xdr:rowOff>71437</xdr:rowOff>
    </xdr:from>
    <xdr:to>
      <xdr:col>6</xdr:col>
      <xdr:colOff>1952625</xdr:colOff>
      <xdr:row>75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B9652C-45D1-40E2-AE8D-0F424C7A4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397248</xdr:colOff>
      <xdr:row>0</xdr:row>
      <xdr:rowOff>91328</xdr:rowOff>
    </xdr:from>
    <xdr:to>
      <xdr:col>10</xdr:col>
      <xdr:colOff>1027867</xdr:colOff>
      <xdr:row>4</xdr:row>
      <xdr:rowOff>19173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F03BEC8C-BB37-4978-995B-49FA9BA8F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076454" y="91328"/>
          <a:ext cx="630619" cy="689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697004</xdr:colOff>
      <xdr:row>0</xdr:row>
      <xdr:rowOff>62753</xdr:rowOff>
    </xdr:from>
    <xdr:to>
      <xdr:col>10</xdr:col>
      <xdr:colOff>382679</xdr:colOff>
      <xdr:row>4</xdr:row>
      <xdr:rowOff>59097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CF5517-E59A-47AB-ADC7-254DC64E3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3710" y="62753"/>
          <a:ext cx="638175" cy="758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23159</xdr:colOff>
      <xdr:row>0</xdr:row>
      <xdr:rowOff>134470</xdr:rowOff>
    </xdr:from>
    <xdr:to>
      <xdr:col>4</xdr:col>
      <xdr:colOff>512109</xdr:colOff>
      <xdr:row>4</xdr:row>
      <xdr:rowOff>90019</xdr:rowOff>
    </xdr:to>
    <xdr:pic>
      <xdr:nvPicPr>
        <xdr:cNvPr id="4" name="Picture 3" descr="N:\Quality Management System\3.0 Generic Templates\Logos\New Logo, NA only.jpg">
          <a:extLst>
            <a:ext uri="{FF2B5EF4-FFF2-40B4-BE49-F238E27FC236}">
              <a16:creationId xmlns:a16="http://schemas.microsoft.com/office/drawing/2014/main" id="{F6DFCB0B-D101-4826-BC45-B6ECBD986E59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334" y="134470"/>
          <a:ext cx="3146425" cy="717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199465</xdr:colOff>
      <xdr:row>3</xdr:row>
      <xdr:rowOff>166779</xdr:rowOff>
    </xdr:from>
    <xdr:to>
      <xdr:col>3</xdr:col>
      <xdr:colOff>491343</xdr:colOff>
      <xdr:row>4</xdr:row>
      <xdr:rowOff>147729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111DD9-CDE6-4438-B2A3-68EB4C9B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456640" y="738279"/>
          <a:ext cx="1777778" cy="17145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55</xdr:row>
      <xdr:rowOff>38100</xdr:rowOff>
    </xdr:from>
    <xdr:to>
      <xdr:col>7</xdr:col>
      <xdr:colOff>752475</xdr:colOff>
      <xdr:row>67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889330-4C08-43A5-A3D9-19D4F6AFD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9525</xdr:colOff>
      <xdr:row>74</xdr:row>
      <xdr:rowOff>76200</xdr:rowOff>
    </xdr:from>
    <xdr:to>
      <xdr:col>7</xdr:col>
      <xdr:colOff>733425</xdr:colOff>
      <xdr:row>86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173392-BDD4-47B7-8A58-BD1E75036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isan Alwattar" id="{86945F97-9DD8-43F8-8DF7-FFB4CEACBAC7}" userId="S::MAlwatarr@nationalambulance.ae::9f3402c8-4126-4b67-bdb3-9358aa50c4d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an Alwatarr" refreshedDate="44433.391257523152" createdVersion="6" refreshedVersion="6" minRefreshableVersion="3" recordCount="39" xr:uid="{51D59E87-E52D-437F-9644-2E35B68BAE92}">
  <cacheSource type="worksheet">
    <worksheetSource ref="B11:V38" sheet="Risks"/>
  </cacheSource>
  <cacheFields count="17">
    <cacheField name="Sr." numFmtId="0">
      <sharedItems containsMixedTypes="1" containsNumber="1" containsInteger="1" minValue="1" maxValue="12"/>
    </cacheField>
    <cacheField name="Activity" numFmtId="0">
      <sharedItems containsBlank="1"/>
    </cacheField>
    <cacheField name="Issue" numFmtId="0">
      <sharedItems containsBlank="1"/>
    </cacheField>
    <cacheField name="External / Internal" numFmtId="0">
      <sharedItems containsBlank="1" count="8">
        <s v="Internal"/>
        <s v="External"/>
        <s v="Internal &amp; External"/>
        <m/>
        <s v="external " u="1"/>
        <s v="Both" u="1"/>
        <s v="Internal " u="1"/>
        <s v="external / internal" u="1"/>
      </sharedItems>
    </cacheField>
    <cacheField name="Interested Parties " numFmtId="0">
      <sharedItems containsBlank="1"/>
    </cacheField>
    <cacheField name="Needs and Expectations" numFmtId="0">
      <sharedItems containsBlank="1" longText="1"/>
    </cacheField>
    <cacheField name="Impact to the Organization" numFmtId="0">
      <sharedItems containsBlank="1"/>
    </cacheField>
    <cacheField name="Existing Control Measures" numFmtId="0">
      <sharedItems containsNonDate="0" containsString="0" containsBlank="1"/>
    </cacheField>
    <cacheField name="Possibility / Likelihood" numFmtId="0">
      <sharedItems containsBlank="1"/>
    </cacheField>
    <cacheField name="Severity/ Consequence" numFmtId="0">
      <sharedItems containsBlank="1"/>
    </cacheField>
    <cacheField name="Risk Level " numFmtId="0">
      <sharedItems containsMixedTypes="1" containsNumber="1" containsInteger="1" minValue="6" maxValue="12"/>
    </cacheField>
    <cacheField name="Risk Rating 2" numFmtId="0">
      <sharedItems count="3">
        <s v="4-6 Moderate Risk"/>
        <s v="8-12 High Risk"/>
        <s v=""/>
      </sharedItems>
    </cacheField>
    <cacheField name="Risk Accepted" numFmtId="164">
      <sharedItems/>
    </cacheField>
    <cacheField name="Additional Control Measures" numFmtId="0">
      <sharedItems containsBlank="1"/>
    </cacheField>
    <cacheField name="Related Environmental Aspects " numFmtId="0">
      <sharedItems containsBlank="1"/>
    </cacheField>
    <cacheField name="Last Review Date" numFmtId="165">
      <sharedItems containsNonDate="0" containsDate="1" containsString="0" containsBlank="1" minDate="2021-08-09T00:00:00" maxDate="2021-08-16T00:00:00"/>
    </cacheField>
    <cacheField name="Next Review Date" numFmtId="165">
      <sharedItems containsDate="1" containsMixedTypes="1" minDate="2022-02-09T00:00:00" maxDate="2022-02-16T00:00:00" count="3">
        <d v="2022-02-09T00:00:00"/>
        <s v=""/>
        <d v="2022-02-15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an Alwatarr" refreshedDate="44433.462831597222" createdVersion="6" refreshedVersion="6" minRefreshableVersion="3" recordCount="39" xr:uid="{4A784E50-C4FE-47A3-AF7B-104A1C13F121}">
  <cacheSource type="worksheet">
    <worksheetSource ref="B11:K50" sheet="Opportunities"/>
  </cacheSource>
  <cacheFields count="9">
    <cacheField name="Sr." numFmtId="0">
      <sharedItems/>
    </cacheField>
    <cacheField name="Opportunity" numFmtId="0">
      <sharedItems containsNonDate="0" containsString="0" containsBlank="1"/>
    </cacheField>
    <cacheField name="Related Issue" numFmtId="0">
      <sharedItems containsNonDate="0" containsString="0" containsBlank="1"/>
    </cacheField>
    <cacheField name="Reviewed" numFmtId="0">
      <sharedItems containsBlank="1" count="3">
        <m/>
        <s v="No"/>
        <s v="Yes"/>
      </sharedItems>
    </cacheField>
    <cacheField name="Accepted" numFmtId="0">
      <sharedItems containsBlank="1" count="3">
        <m/>
        <s v="No"/>
        <s v="Yes"/>
      </sharedItems>
    </cacheField>
    <cacheField name="Reason" numFmtId="0">
      <sharedItems containsNonDate="0" containsString="0" containsBlank="1"/>
    </cacheField>
    <cacheField name="Asana Action Plan Number (if Accepted ) " numFmtId="0">
      <sharedItems containsNonDate="0" containsString="0" containsBlank="1"/>
    </cacheField>
    <cacheField name="Last Review Date" numFmtId="166">
      <sharedItems containsNonDate="0" containsString="0" containsBlank="1"/>
    </cacheField>
    <cacheField name="Next Review 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n v="1"/>
    <s v="Audit, meeting, notifcation , legal requirements, reviewing of the audit, reviewing legal requirements "/>
    <s v="alligning a new standard with a current procedures"/>
    <x v="0"/>
    <s v="QHSE/ required Depratment "/>
    <s v="provide guidelines on how to follow the standard standard_x000a_provide information into a much simplier concept, tracking the progress of the implementation _x000a_ ensure that the procedure and policies are inline with the standard_x000a_procedures and policy are not mixed and duplicating_x000a_any changes / new requirements are communicated to the relevant department  ensure that the procedure and policies are inline with the standard_x000a_procedures and policy are not mixed and duplicating_x000a_any changes / new requirements are communicated to the relevant department "/>
    <s v="Financial, reputation of the company"/>
    <m/>
    <s v="Possible (2)"/>
    <s v="Moderate (3)"/>
    <n v="6"/>
    <x v="0"/>
    <s v="Yes, Subject to Controls"/>
    <s v="segrate the task among the members_x000a_creating a project for the new standard (training, competent awareness etc)_x000a_capture in legal register_x000a__x000a_"/>
    <s v="usage of the papers, usage of electric, usage of the cartridge  "/>
    <d v="2021-08-09T00:00:00"/>
    <x v="0"/>
  </r>
  <r>
    <n v="2"/>
    <s v="Audit, meeting, notifcation , legal requirements, reviewing of the audit, reviewing legal requirements "/>
    <s v="Sudden changes and addition in the requirement or new standard"/>
    <x v="1"/>
    <s v="QHSE/ required Depratment "/>
    <s v="communicate to inetrested party about the changes or new standard_x000a_provide guidelines, standard and manual_x000a_provide transition period_x000a_ complaince with standard_x000a_implement the standard _x000a_be prepared on the Audit schedule  complaince with standard_x000a_implement the standard _x000a_be prepared on the Audit schedule "/>
    <s v="Financial, resources"/>
    <m/>
    <s v="Possible (2)"/>
    <s v="Moderate (3)"/>
    <n v="6"/>
    <x v="0"/>
    <s v="Yes, Subject to Controls"/>
    <s v="segrate the task among the members_x000a_creating a project for the new standard (training, competent awareness etc)_x000a_capture in legal register_x000a__x000a_"/>
    <s v="usage of the papers, usage of electric, usage of the cartridge  "/>
    <d v="2021-08-09T00:00:00"/>
    <x v="0"/>
  </r>
  <r>
    <n v="3"/>
    <s v="when follow up with the complainat"/>
    <s v="Complainat is not contactable"/>
    <x v="1"/>
    <s v="Feedback team, requred Departement "/>
    <s v="to be contacted and provide information clear and true inforamation_x000a_transparancy  clear and true inforamation_x000a_transparancy "/>
    <s v="delayed of action "/>
    <m/>
    <s v="Likely (3)"/>
    <s v="Minor (2)"/>
    <n v="6"/>
    <x v="0"/>
    <s v="Yes, Subject to Controls"/>
    <s v="Additional number to be requested from the complainant_x000a_get inforamtion of the complainat to the patient (if available)"/>
    <s v="usage phone, usage of computer, internet"/>
    <d v="2021-08-09T00:00:00"/>
    <x v="0"/>
  </r>
  <r>
    <n v="4"/>
    <s v="when reviewing the BC standanrd againats NA BC plan"/>
    <s v="not being compliance to BC standard "/>
    <x v="2"/>
    <s v="NCEMA, Supplier/ All Department"/>
    <s v="External _x000a_to create plans and procedure, follow the standard_x000a_Internal_x000a_provide guidelines on how to follow the standard standard_x000a_provide information into a much simplier concept, tracking the progress of the implementation  Eternal_x000a_complete all standard requrements _x000a_Internal_x000a_prepared on the audit, compliance on the standard Eternal_x000a_complete all standard requrements _x000a_Internal_x000a_prepared on the audit, compliance on the standard"/>
    <s v="financial, reputation of the company, legal requirement "/>
    <m/>
    <s v="Possible (2)"/>
    <s v="Moderate (3)"/>
    <n v="6"/>
    <x v="0"/>
    <s v="Yes, Subject to Controls"/>
    <s v="segrate the task among the members_x000a_creating a project for the new standard (training, competent awareness etc)_x000a_capture in legal register_x000a__x000a_"/>
    <s v="susge of computer, inteentet, paper and electricyt "/>
    <d v="2021-08-09T00:00:00"/>
    <x v="0"/>
  </r>
  <r>
    <n v="5"/>
    <s v="all activuties "/>
    <s v="lone worker "/>
    <x v="0"/>
    <s v="All Derpartment "/>
    <s v="provide the requested materials in a time manner_x000a_ always avialable if needed always avialable if needed"/>
    <s v="delayed of action, usage of old format"/>
    <m/>
    <s v="Likely (3)"/>
    <s v="Moderate (3)"/>
    <n v="9"/>
    <x v="1"/>
    <s v="Activity Should be Modified to Include Remedial Planning"/>
    <s v="small task to be distributed to someone_x000a_intranet account IT has access on it_x000a_"/>
    <s v="usage of comouter, inernet, phone, camera, printer, electricty "/>
    <m/>
    <x v="1"/>
  </r>
  <r>
    <n v="6"/>
    <s v="when receiving a complain "/>
    <s v="Delay of response from the owner handling the complain"/>
    <x v="1"/>
    <s v="complainant "/>
    <s v="capture my report accuratley _x000a_provide updates in timely manner _x000a_good communication listen to my complain_x000a_undertstand my requirements or needs_x000a_provide the outcome of my complain _x000a_transaprent in the invesitigation _x000a_bias and fairly investigation  listen to my complain_x000a_undertstand my requirements or needs_x000a_provide the outcome of my complain _x000a_transaprent in the invesitigation _x000a_bias and fairly investigation "/>
    <s v="reputation of the company"/>
    <m/>
    <s v="Often (4)"/>
    <s v="Moderate (3)"/>
    <n v="12"/>
    <x v="1"/>
    <s v="Activity Should be Modified to Include Remedial Planning"/>
    <s v="give time frame to the owners_x000a_send reminder email 2 days before the due _x000a_on the day of due date if there is no response give them a call_x000a_"/>
    <s v="usage of electricity "/>
    <m/>
    <x v="1"/>
  </r>
  <r>
    <n v="7"/>
    <s v="when reviewing the legal register, "/>
    <s v="Delay to update the fields to the Legal register from the owner"/>
    <x v="0"/>
    <s v="QHSE "/>
    <s v="to ensure that any update in the legal register must be fill in a timely manner_x000a_owner must communciate to the legal complaiance officer for any new legal requirements within scope review the legal requirements thata re belong to them_x000a_any new updates from the legal requirements to be communicated to the legal compliance officer review the legal requirements thata re belong to them_x000a_any new updates from the legal requirements to be communicated to the legal compliance officer"/>
    <s v="might have issue with the standards "/>
    <m/>
    <s v="Often (4)"/>
    <s v="Minor (2)"/>
    <n v="8"/>
    <x v="1"/>
    <s v="Activity Should be Modified to Include Remedial Planning"/>
    <s v="give time frame to the owners_x000a_inlcude the legal register in the QHSE monthly meeting"/>
    <s v="usage of electricity "/>
    <m/>
    <x v="1"/>
  </r>
  <r>
    <n v="8"/>
    <s v="whenever there is a change activities "/>
    <s v="Lack of involving QHSE in change management process"/>
    <x v="0"/>
    <s v="QHSE "/>
    <s v="to follow the change management policy_x000a_ inlolve QHSE in any changes as required in the change management policy inlolve QHSE in any changes as required in the change management policy"/>
    <s v="Financial, health and safety and environmental impact, NC of the standard "/>
    <m/>
    <s v="Likely (3)"/>
    <s v="Major (4)"/>
    <n v="12"/>
    <x v="1"/>
    <s v="Activity Should be Modified to Include Remedial Planning"/>
    <s v="availability of the change request form and change request policy _x000a_QHSE Internal Audit include the change management compliance "/>
    <s v="usage of paper, usage of electricity, usage of chemicals, waste occumulation, green house gas emmission "/>
    <m/>
    <x v="1"/>
  </r>
  <r>
    <n v="9"/>
    <s v="when reviewing the incidents and reciving reports "/>
    <s v="Increasing number of incidents "/>
    <x v="0"/>
    <s v="Operations / NA Staff "/>
    <s v="staff need to have a safe work place _x000a_staff need to have a gudelines to be follow on how to work safely _x000a_ provide a workplace away from any harm  provide a workplace away from any harm "/>
    <s v="Finance Loss,_x000a_reputation of the company _x000a_health and safety for staff"/>
    <m/>
    <s v="Likely (3)"/>
    <s v="Moderate (3)"/>
    <n v="9"/>
    <x v="1"/>
    <s v="Activity Should be Modified to Include Remedial Planning"/>
    <s v="all incidents are capture in the report_x000a_Causing of harm to staff will be evaluated or remove_x000a_"/>
    <s v="usage of the papers and electricity "/>
    <m/>
    <x v="1"/>
  </r>
  <r>
    <n v="10"/>
    <s v="Respose to emergency medical calls_x000a_Patient Transfer"/>
    <s v="Lost Days as a result of Manual Handling"/>
    <x v="0"/>
    <s v="Operations"/>
    <s v="Staff need to follow the proper manual handling  traininig_x000a_Staff need to follow instructions in case of a heavy patient transportation provide a workplace away from any harm, including suitable equipment and work facilities_x000a_Maintain their health and safety provide a workplace away from any harm, including suitable equipment and work facilities_x000a_Maintain their health and safety"/>
    <s v="Damage the Health and Safety of employees_x000a_Financial loss_x000a_Damaged company reputation"/>
    <m/>
    <s v="Likely (3)"/>
    <s v="Moderate (3)"/>
    <n v="9"/>
    <x v="1"/>
    <s v="Activity Should be Modified to Include Remedial Planning"/>
    <s v="QHSE Manual handling training in LMS_x000a_Education Manual handling training (face to face)_x000a_Provision of ergonomically suitable strechers and carry chairs_x000a_"/>
    <s v="Electricity usage as a result of training"/>
    <m/>
    <x v="1"/>
  </r>
  <r>
    <n v="11"/>
    <s v="Planning and conducting audits and inspections"/>
    <s v="Site entry pass delay"/>
    <x v="1"/>
    <s v="QHSE"/>
    <s v="Being able to access sites for inspections and audits Provided the pass in a timely manner to the correct sites Provided the pass in a timely manner to the correct sites"/>
    <s v="Health and Safety issues of staff_x000a_Lack of preparation for audits_x000a_Inability of checking compliance against requirements and regulations"/>
    <m/>
    <s v="Possible (2)"/>
    <s v="Moderate (3)"/>
    <n v="6"/>
    <x v="0"/>
    <s v="Yes, Subject to Controls"/>
    <s v="Forward the pass request to PR 1 week ahead of the planned visit date"/>
    <s v="Usage of plastic for printing passes, paper use, electricity, emission of green house gasses"/>
    <m/>
    <x v="1"/>
  </r>
  <r>
    <n v="12"/>
    <s v="when doing investigation, audit finding and inspection "/>
    <s v="Unexpected technical issue "/>
    <x v="2"/>
    <s v="All Department / Patient / Stakeholder"/>
    <s v="to provide information all the time information are available at any time information are available at any time"/>
    <s v=" Delay of investigation _x000a_Delay of update the relevant department"/>
    <m/>
    <s v="Possible (2)"/>
    <s v="Moderate (3)"/>
    <n v="6"/>
    <x v="0"/>
    <s v="Yes, Subject to Controls"/>
    <s v="IT back up available if needed_x000a_maitanace is announce prior to the schedule of maintenance"/>
    <s v="usage of computer, paper and electricity "/>
    <d v="2021-08-15T00:00:00"/>
    <x v="2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  <r>
    <s v=""/>
    <m/>
    <m/>
    <x v="3"/>
    <m/>
    <m/>
    <m/>
    <m/>
    <m/>
    <m/>
    <s v=""/>
    <x v="2"/>
    <s v=""/>
    <m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"/>
    <m/>
    <m/>
    <x v="0"/>
    <x v="0"/>
    <m/>
    <m/>
    <m/>
    <s v=""/>
  </r>
  <r>
    <s v=""/>
    <m/>
    <m/>
    <x v="1"/>
    <x v="1"/>
    <m/>
    <m/>
    <m/>
    <m/>
  </r>
  <r>
    <s v=""/>
    <m/>
    <m/>
    <x v="2"/>
    <x v="2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  <r>
    <s v=""/>
    <m/>
    <m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FD6BF-9829-4C85-87E5-2B7F8F1D6E4D}" name="PivotTable3" cacheId="82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2">
  <location ref="C87:D91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h="1" x="2"/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ext Review Date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B8DC6-6608-4F1C-9757-1DA2FF65638A}" name="PivotTable2" cacheId="82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2">
  <location ref="C64:D6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h="1" x="2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3">
    <i>
      <x v="1"/>
    </i>
    <i>
      <x v="2"/>
    </i>
    <i t="grand">
      <x/>
    </i>
  </rowItems>
  <colItems count="1">
    <i/>
  </colItems>
  <dataFields count="1">
    <dataField name="Count of Risk Rating 2" fld="1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70AA3-5DFF-43BE-9CE8-B4187BA462F3}" name="PivotTable1" cacheId="82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1">
  <location ref="C45:D49" firstHeaderRow="1" firstDataRow="1" firstDataCol="1"/>
  <pivotFields count="17">
    <pivotField showAll="0"/>
    <pivotField showAll="0"/>
    <pivotField showAll="0"/>
    <pivotField axis="axisRow" dataField="1" showAll="0">
      <items count="9">
        <item m="1" x="5"/>
        <item x="1"/>
        <item m="1" x="4"/>
        <item m="1" x="7"/>
        <item m="1" x="6"/>
        <item h="1"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 v="1"/>
    </i>
    <i>
      <x v="6"/>
    </i>
    <i>
      <x v="7"/>
    </i>
    <i t="grand">
      <x/>
    </i>
  </rowItems>
  <colItems count="1">
    <i/>
  </colItems>
  <dataFields count="1">
    <dataField name="Count of External / Internal" fld="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EA601-4526-4543-A938-2003FF06A3BB}" name="PivotTable4" cacheId="83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2">
  <location ref="C58:D61" firstHeaderRow="1" firstDataRow="1" firstDataCol="1"/>
  <pivotFields count="9">
    <pivotField showAll="0"/>
    <pivotField showAll="0"/>
    <pivotField showAll="0"/>
    <pivotField axis="axisRow" dataField="1" showAll="0">
      <items count="4">
        <item h="1"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3">
    <i>
      <x v="1"/>
    </i>
    <i>
      <x v="2"/>
    </i>
    <i t="grand">
      <x/>
    </i>
  </rowItems>
  <colItems count="1">
    <i/>
  </colItems>
  <dataFields count="1">
    <dataField name="Count of Reviewed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DE87D-7D12-4708-931C-6B433A6F0C70}" name="PivotTable5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C78:D81" firstHeaderRow="1" firstDataRow="1" firstDataCol="1"/>
  <pivotFields count="9">
    <pivotField showAll="0"/>
    <pivotField showAll="0"/>
    <pivotField showAll="0"/>
    <pivotField showAll="0"/>
    <pivotField axis="axisRow" dataField="1" showAll="0">
      <items count="4">
        <item h="1"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Count of Accepted" fld="4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8" dT="2021-08-22T12:29:02.84" personId="{86945F97-9DD8-43F8-8DF7-FFB4CEACBAC7}" id="{71296D9B-7911-4300-B5C9-3603A6CB8429}">
    <text>L - LOW RISK (1-3) no action required, unless escalation of risk is possible
M – MODERATE RISK (4-6) activity  can operate subject to controls
H – HIGH RISK (8-12) activity should be modified to include remedial planning
E - EXTREME RISK (15-25) - activity should not proceed in current form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B452-D159-4481-8591-BF1E3640EFB1}">
  <dimension ref="B2:Z91"/>
  <sheetViews>
    <sheetView tabSelected="1" zoomScale="85" zoomScaleNormal="85" workbookViewId="0">
      <pane ySplit="10" topLeftCell="A11" activePane="bottomLeft" state="frozen"/>
      <selection pane="bottomLeft" activeCell="G28" sqref="G28"/>
    </sheetView>
  </sheetViews>
  <sheetFormatPr defaultRowHeight="15" x14ac:dyDescent="0.25"/>
  <cols>
    <col min="1" max="1" width="3.85546875" customWidth="1"/>
    <col min="3" max="4" width="25.7109375" customWidth="1"/>
    <col min="5" max="5" width="9.5703125" customWidth="1"/>
    <col min="6" max="6" width="25.7109375" customWidth="1"/>
    <col min="7" max="7" width="33.7109375" style="2" customWidth="1"/>
    <col min="8" max="8" width="33.7109375" customWidth="1"/>
    <col min="9" max="9" width="12.42578125" customWidth="1"/>
    <col min="10" max="10" width="13.7109375" customWidth="1"/>
    <col min="11" max="11" width="12.140625" customWidth="1"/>
    <col min="12" max="12" width="12.7109375" style="2" customWidth="1"/>
    <col min="13" max="13" width="33.7109375" customWidth="1"/>
    <col min="14" max="14" width="12.42578125" customWidth="1"/>
    <col min="15" max="15" width="13.7109375" customWidth="1"/>
    <col min="16" max="16" width="12.140625" customWidth="1"/>
    <col min="17" max="17" width="12.7109375" style="2" customWidth="1"/>
    <col min="18" max="18" width="15.5703125" customWidth="1"/>
    <col min="19" max="19" width="32.5703125" customWidth="1"/>
    <col min="20" max="20" width="26.5703125" customWidth="1"/>
    <col min="21" max="22" width="12.28515625" customWidth="1"/>
    <col min="26" max="26" width="9.85546875" bestFit="1" customWidth="1"/>
  </cols>
  <sheetData>
    <row r="2" spans="2:26" ht="15" customHeight="1" x14ac:dyDescent="0.25">
      <c r="G2" s="64" t="s">
        <v>76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2" t="s">
        <v>11</v>
      </c>
      <c r="T2" s="6" t="s">
        <v>117</v>
      </c>
      <c r="Z2" s="50"/>
    </row>
    <row r="3" spans="2:26" ht="15" customHeight="1" x14ac:dyDescent="0.3">
      <c r="F3" s="31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t="s">
        <v>116</v>
      </c>
      <c r="Z3" s="50"/>
    </row>
    <row r="4" spans="2:26" ht="15" customHeight="1" x14ac:dyDescent="0.25"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Z4" s="50"/>
    </row>
    <row r="5" spans="2:26" ht="15" customHeight="1" x14ac:dyDescent="0.3">
      <c r="G5" s="31"/>
      <c r="H5" s="31"/>
      <c r="I5" s="31"/>
      <c r="J5" s="31"/>
      <c r="M5" s="31"/>
      <c r="N5" s="31"/>
      <c r="O5" s="31"/>
    </row>
    <row r="6" spans="2:26" ht="15" customHeight="1" thickBot="1" x14ac:dyDescent="0.3">
      <c r="H6" s="2"/>
      <c r="M6" s="2"/>
    </row>
    <row r="7" spans="2:26" ht="30.75" thickBot="1" x14ac:dyDescent="0.3">
      <c r="B7" s="26" t="s">
        <v>24</v>
      </c>
      <c r="C7" s="43" t="s">
        <v>42</v>
      </c>
      <c r="D7" s="24" t="s">
        <v>84</v>
      </c>
      <c r="E7" s="27" t="s">
        <v>34</v>
      </c>
      <c r="F7" s="24" t="s">
        <v>1</v>
      </c>
      <c r="G7" s="24" t="s">
        <v>28</v>
      </c>
      <c r="H7" s="24" t="s">
        <v>4</v>
      </c>
      <c r="I7" s="24" t="s">
        <v>5</v>
      </c>
      <c r="J7" s="24" t="s">
        <v>40</v>
      </c>
      <c r="K7" s="24" t="s">
        <v>106</v>
      </c>
      <c r="L7" s="24" t="s">
        <v>107</v>
      </c>
      <c r="M7" s="24" t="s">
        <v>17</v>
      </c>
      <c r="N7" s="24" t="s">
        <v>5</v>
      </c>
      <c r="O7" s="24" t="s">
        <v>40</v>
      </c>
      <c r="P7" s="24" t="s">
        <v>93</v>
      </c>
      <c r="Q7" s="24" t="s">
        <v>94</v>
      </c>
      <c r="R7" s="24" t="s">
        <v>3</v>
      </c>
      <c r="S7" s="24" t="s">
        <v>18</v>
      </c>
      <c r="T7" s="24" t="s">
        <v>20</v>
      </c>
      <c r="U7" s="24" t="s">
        <v>70</v>
      </c>
      <c r="V7" s="25" t="s">
        <v>81</v>
      </c>
    </row>
    <row r="8" spans="2:26" ht="75.75" hidden="1" customHeight="1" thickBot="1" x14ac:dyDescent="0.3">
      <c r="B8" s="10" t="s">
        <v>26</v>
      </c>
      <c r="C8" s="8" t="s">
        <v>23</v>
      </c>
      <c r="D8" s="8" t="s">
        <v>12</v>
      </c>
      <c r="E8" s="11" t="s">
        <v>37</v>
      </c>
      <c r="F8" s="8" t="s">
        <v>39</v>
      </c>
      <c r="G8" s="8" t="s">
        <v>36</v>
      </c>
      <c r="H8" s="8" t="s">
        <v>13</v>
      </c>
      <c r="I8" s="8" t="s">
        <v>38</v>
      </c>
      <c r="J8" s="8" t="s">
        <v>14</v>
      </c>
      <c r="K8" s="8" t="s">
        <v>15</v>
      </c>
      <c r="L8" s="8"/>
      <c r="M8" s="8" t="s">
        <v>16</v>
      </c>
      <c r="N8" s="8" t="s">
        <v>38</v>
      </c>
      <c r="O8" s="8" t="s">
        <v>14</v>
      </c>
      <c r="P8" s="8" t="s">
        <v>15</v>
      </c>
      <c r="Q8" s="8"/>
      <c r="R8" s="9" t="s">
        <v>6</v>
      </c>
      <c r="S8" s="8" t="s">
        <v>19</v>
      </c>
      <c r="T8" s="8" t="s">
        <v>21</v>
      </c>
      <c r="U8" s="8" t="s">
        <v>22</v>
      </c>
      <c r="V8" s="14"/>
    </row>
    <row r="9" spans="2:26" ht="78" customHeight="1" thickBot="1" x14ac:dyDescent="0.3">
      <c r="B9" s="17" t="s">
        <v>25</v>
      </c>
      <c r="C9" s="18" t="s">
        <v>32</v>
      </c>
      <c r="D9" s="18" t="s">
        <v>27</v>
      </c>
      <c r="E9" s="18" t="s">
        <v>9</v>
      </c>
      <c r="F9" s="18" t="s">
        <v>30</v>
      </c>
      <c r="G9" s="18" t="s">
        <v>29</v>
      </c>
      <c r="H9" s="18" t="s">
        <v>31</v>
      </c>
      <c r="I9" s="18" t="s">
        <v>108</v>
      </c>
      <c r="J9" s="18" t="s">
        <v>66</v>
      </c>
      <c r="K9" s="18" t="s">
        <v>109</v>
      </c>
      <c r="L9" s="18" t="s">
        <v>110</v>
      </c>
      <c r="M9" s="18" t="s">
        <v>35</v>
      </c>
      <c r="N9" s="18" t="s">
        <v>58</v>
      </c>
      <c r="O9" s="18" t="s">
        <v>66</v>
      </c>
      <c r="P9" s="18" t="s">
        <v>71</v>
      </c>
      <c r="Q9" s="18" t="s">
        <v>89</v>
      </c>
      <c r="R9" s="18" t="s">
        <v>72</v>
      </c>
      <c r="S9" s="18" t="s">
        <v>41</v>
      </c>
      <c r="T9" s="18" t="s">
        <v>33</v>
      </c>
      <c r="U9" s="34">
        <v>44409</v>
      </c>
      <c r="V9" s="19" t="s">
        <v>82</v>
      </c>
    </row>
    <row r="10" spans="2:26" ht="15.75" thickBot="1" x14ac:dyDescent="0.3">
      <c r="B10" s="7"/>
      <c r="C10" s="7"/>
      <c r="D10" s="4"/>
      <c r="E10" s="3"/>
      <c r="F10" s="4"/>
      <c r="G10" s="4"/>
      <c r="H10" s="4"/>
      <c r="I10" s="1"/>
      <c r="J10" s="1"/>
      <c r="K10" s="4"/>
      <c r="L10" s="4"/>
      <c r="M10" s="4"/>
      <c r="N10" s="1"/>
      <c r="O10" s="1"/>
      <c r="P10" s="4"/>
      <c r="Q10" s="4"/>
      <c r="R10" s="3"/>
      <c r="S10" s="4"/>
      <c r="T10" s="4"/>
      <c r="U10" s="4"/>
    </row>
    <row r="11" spans="2:26" ht="30.75" thickBot="1" x14ac:dyDescent="0.3">
      <c r="B11" s="26" t="s">
        <v>24</v>
      </c>
      <c r="C11" s="43" t="s">
        <v>42</v>
      </c>
      <c r="D11" s="24" t="s">
        <v>84</v>
      </c>
      <c r="E11" s="27" t="s">
        <v>34</v>
      </c>
      <c r="F11" s="24" t="s">
        <v>1</v>
      </c>
      <c r="G11" s="24" t="s">
        <v>28</v>
      </c>
      <c r="H11" s="24" t="s">
        <v>4</v>
      </c>
      <c r="I11" s="24" t="s">
        <v>5</v>
      </c>
      <c r="J11" s="24" t="s">
        <v>40</v>
      </c>
      <c r="K11" s="24" t="s">
        <v>106</v>
      </c>
      <c r="L11" s="24" t="s">
        <v>107</v>
      </c>
      <c r="M11" s="24" t="s">
        <v>17</v>
      </c>
      <c r="N11" s="24" t="s">
        <v>5</v>
      </c>
      <c r="O11" s="24" t="s">
        <v>40</v>
      </c>
      <c r="P11" s="24" t="s">
        <v>2</v>
      </c>
      <c r="Q11" s="24" t="s">
        <v>88</v>
      </c>
      <c r="R11" s="24" t="s">
        <v>3</v>
      </c>
      <c r="S11" s="24" t="s">
        <v>18</v>
      </c>
      <c r="T11" s="24" t="s">
        <v>20</v>
      </c>
      <c r="U11" s="24" t="s">
        <v>70</v>
      </c>
      <c r="V11" s="25" t="s">
        <v>81</v>
      </c>
    </row>
    <row r="12" spans="2:26" x14ac:dyDescent="0.25">
      <c r="B12" s="53" t="str">
        <f>IF(C12="","",#REF!+1)</f>
        <v/>
      </c>
      <c r="C12" s="22"/>
      <c r="D12" s="22"/>
      <c r="E12" s="22"/>
      <c r="F12" s="22"/>
      <c r="G12" s="22"/>
      <c r="H12" s="22"/>
      <c r="I12" s="22"/>
      <c r="J12" s="22"/>
      <c r="K12" s="54" t="str" cm="1">
        <f t="array" aca="1" ref="K12" ca="1">IF(AND(I12=0,J12=0),"",(_xlfn.TEXTJOIN("",TRUE,IFERROR((MID(I12,ROW(INDIRECT("1:"&amp;LEN(I12))),1)*1),"")))*(_xlfn.TEXTJOIN("",TRUE,IFERROR((MID(J12,ROW(INDIRECT("1:"&amp;LEN(J12))),1)*1),""))))</f>
        <v/>
      </c>
      <c r="L12" s="54" t="str">
        <f t="shared" ref="L12:L38" ca="1" si="0">IF(K12=0,"",IF(AND(1&lt;=K12,K12&lt;=3),"1-3 Low Risk",IF(AND(4&lt;=K12,K12&lt;=6),"4-6 Moderate Risk",IF(AND(8&lt;=K12,K12&lt;=12),"8-12 High Risk",IF(AND(15&lt;=K12,K12&lt;=25),"15-25 Extreme Risk","")))))</f>
        <v/>
      </c>
      <c r="M12" s="22"/>
      <c r="N12" s="22"/>
      <c r="O12" s="22"/>
      <c r="P12" s="54" t="str" cm="1">
        <f t="array" aca="1" ref="P12" ca="1">IF(AND(N12=0,O12=0),"",(_xlfn.TEXTJOIN("",TRUE,IFERROR((MID(N12,ROW(INDIRECT("1:"&amp;LEN(N12))),1)*1),"")))*(_xlfn.TEXTJOIN("",TRUE,IFERROR((MID(O12,ROW(INDIRECT("1:"&amp;LEN(O12))),1)*1),""))))</f>
        <v/>
      </c>
      <c r="Q12" s="54" t="str">
        <f t="shared" ref="Q12:Q38" ca="1" si="1">IF(P12=0,"",IF(AND(1&lt;=P12,P12&lt;=3),"1-3 Low Risk",IF(AND(4&lt;=P12,P12&lt;=6),"4-6 Moderate Risk",IF(AND(8&lt;=P12,P12&lt;=12),"8-12 High Risk",IF(AND(15&lt;=P12,P12&lt;=25),"15-25 Extreme Risk","")))))</f>
        <v/>
      </c>
      <c r="R12" s="55" t="str">
        <f t="shared" ref="R12:R38" ca="1" si="2">IF(AND(1&lt;=P12,P12&lt;=3),"Yes",IF(AND(4&lt;=P12,P12&lt;=6),"Yes, Subject to Controls",IF(AND(8&lt;=P12,P12&lt;=12),"Activity Should be Modified to Include Remedial Planning",IF(AND(15&lt;=P12,P12&lt;=25),"No, Activity Shouldn’t Proceed in Current Form",""))))</f>
        <v/>
      </c>
      <c r="S12" s="22"/>
      <c r="T12" s="22"/>
      <c r="U12" s="56"/>
      <c r="V12" s="57" t="str">
        <f t="shared" ref="V12:V38" si="3">IF(U12="","",EDATE(U12,6))</f>
        <v/>
      </c>
    </row>
    <row r="13" spans="2:26" x14ac:dyDescent="0.25">
      <c r="B13" s="53" t="str">
        <f t="shared" ref="B13:B38" si="4">IF(C13="","",B12+1)</f>
        <v/>
      </c>
      <c r="C13" s="22"/>
      <c r="D13" s="22"/>
      <c r="E13" s="22"/>
      <c r="F13" s="22"/>
      <c r="G13" s="22"/>
      <c r="H13" s="22"/>
      <c r="I13" s="22"/>
      <c r="J13" s="22"/>
      <c r="K13" s="54" t="str" cm="1">
        <f t="array" aca="1" ref="K13" ca="1">IF(AND(I13=0,J13=0),"",(_xlfn.TEXTJOIN("",TRUE,IFERROR((MID(I13,ROW(INDIRECT("1:"&amp;LEN(I13))),1)*1),"")))*(_xlfn.TEXTJOIN("",TRUE,IFERROR((MID(J13,ROW(INDIRECT("1:"&amp;LEN(J13))),1)*1),""))))</f>
        <v/>
      </c>
      <c r="L13" s="54" t="str">
        <f t="shared" ca="1" si="0"/>
        <v/>
      </c>
      <c r="M13" s="22"/>
      <c r="N13" s="22"/>
      <c r="O13" s="22"/>
      <c r="P13" s="54" t="str" cm="1">
        <f t="array" aca="1" ref="P13" ca="1">IF(AND(N13=0,O13=0),"",(_xlfn.TEXTJOIN("",TRUE,IFERROR((MID(N13,ROW(INDIRECT("1:"&amp;LEN(N13))),1)*1),"")))*(_xlfn.TEXTJOIN("",TRUE,IFERROR((MID(O13,ROW(INDIRECT("1:"&amp;LEN(O13))),1)*1),""))))</f>
        <v/>
      </c>
      <c r="Q13" s="54" t="str">
        <f t="shared" ca="1" si="1"/>
        <v/>
      </c>
      <c r="R13" s="55" t="str">
        <f t="shared" ca="1" si="2"/>
        <v/>
      </c>
      <c r="S13" s="22"/>
      <c r="T13" s="22"/>
      <c r="U13" s="56"/>
      <c r="V13" s="57" t="str">
        <f t="shared" si="3"/>
        <v/>
      </c>
    </row>
    <row r="14" spans="2:26" x14ac:dyDescent="0.25">
      <c r="B14" s="53" t="str">
        <f t="shared" si="4"/>
        <v/>
      </c>
      <c r="C14" s="22"/>
      <c r="D14" s="22"/>
      <c r="E14" s="22"/>
      <c r="F14" s="22"/>
      <c r="G14" s="22"/>
      <c r="H14" s="22"/>
      <c r="I14" s="22"/>
      <c r="J14" s="22"/>
      <c r="K14" s="54" t="str" cm="1">
        <f t="array" aca="1" ref="K14" ca="1">IF(AND(I14=0,J14=0),"",(_xlfn.TEXTJOIN("",TRUE,IFERROR((MID(I14,ROW(INDIRECT("1:"&amp;LEN(I14))),1)*1),"")))*(_xlfn.TEXTJOIN("",TRUE,IFERROR((MID(J14,ROW(INDIRECT("1:"&amp;LEN(J14))),1)*1),""))))</f>
        <v/>
      </c>
      <c r="L14" s="54" t="str">
        <f t="shared" ca="1" si="0"/>
        <v/>
      </c>
      <c r="M14" s="22"/>
      <c r="N14" s="22"/>
      <c r="O14" s="22"/>
      <c r="P14" s="54" t="str" cm="1">
        <f t="array" aca="1" ref="P14" ca="1">IF(AND(N14=0,O14=0),"",(_xlfn.TEXTJOIN("",TRUE,IFERROR((MID(N14,ROW(INDIRECT("1:"&amp;LEN(N14))),1)*1),"")))*(_xlfn.TEXTJOIN("",TRUE,IFERROR((MID(O14,ROW(INDIRECT("1:"&amp;LEN(O14))),1)*1),""))))</f>
        <v/>
      </c>
      <c r="Q14" s="54" t="str">
        <f t="shared" ca="1" si="1"/>
        <v/>
      </c>
      <c r="R14" s="55" t="str">
        <f t="shared" ca="1" si="2"/>
        <v/>
      </c>
      <c r="S14" s="22"/>
      <c r="T14" s="22"/>
      <c r="U14" s="56"/>
      <c r="V14" s="57" t="str">
        <f t="shared" si="3"/>
        <v/>
      </c>
    </row>
    <row r="15" spans="2:26" x14ac:dyDescent="0.25">
      <c r="B15" s="53" t="str">
        <f t="shared" si="4"/>
        <v/>
      </c>
      <c r="C15" s="22"/>
      <c r="D15" s="22"/>
      <c r="E15" s="22"/>
      <c r="F15" s="22"/>
      <c r="G15" s="22"/>
      <c r="H15" s="22"/>
      <c r="I15" s="22"/>
      <c r="J15" s="22"/>
      <c r="K15" s="54" t="str" cm="1">
        <f t="array" aca="1" ref="K15" ca="1">IF(AND(I15=0,J15=0),"",(_xlfn.TEXTJOIN("",TRUE,IFERROR((MID(I15,ROW(INDIRECT("1:"&amp;LEN(I15))),1)*1),"")))*(_xlfn.TEXTJOIN("",TRUE,IFERROR((MID(J15,ROW(INDIRECT("1:"&amp;LEN(J15))),1)*1),""))))</f>
        <v/>
      </c>
      <c r="L15" s="54" t="str">
        <f t="shared" ca="1" si="0"/>
        <v/>
      </c>
      <c r="M15" s="22"/>
      <c r="N15" s="22"/>
      <c r="O15" s="22"/>
      <c r="P15" s="54" t="str" cm="1">
        <f t="array" aca="1" ref="P15" ca="1">IF(AND(N15=0,O15=0),"",(_xlfn.TEXTJOIN("",TRUE,IFERROR((MID(N15,ROW(INDIRECT("1:"&amp;LEN(N15))),1)*1),"")))*(_xlfn.TEXTJOIN("",TRUE,IFERROR((MID(O15,ROW(INDIRECT("1:"&amp;LEN(O15))),1)*1),""))))</f>
        <v/>
      </c>
      <c r="Q15" s="54" t="str">
        <f t="shared" ca="1" si="1"/>
        <v/>
      </c>
      <c r="R15" s="55" t="str">
        <f t="shared" ca="1" si="2"/>
        <v/>
      </c>
      <c r="S15" s="22"/>
      <c r="T15" s="22"/>
      <c r="U15" s="56"/>
      <c r="V15" s="57" t="str">
        <f t="shared" si="3"/>
        <v/>
      </c>
    </row>
    <row r="16" spans="2:26" x14ac:dyDescent="0.25">
      <c r="B16" s="53" t="str">
        <f t="shared" si="4"/>
        <v/>
      </c>
      <c r="C16" s="22"/>
      <c r="D16" s="22"/>
      <c r="E16" s="22"/>
      <c r="F16" s="22"/>
      <c r="G16" s="22"/>
      <c r="H16" s="22"/>
      <c r="I16" s="22"/>
      <c r="J16" s="22"/>
      <c r="K16" s="54" t="str" cm="1">
        <f t="array" aca="1" ref="K16" ca="1">IF(AND(I16=0,J16=0),"",(_xlfn.TEXTJOIN("",TRUE,IFERROR((MID(I16,ROW(INDIRECT("1:"&amp;LEN(I16))),1)*1),"")))*(_xlfn.TEXTJOIN("",TRUE,IFERROR((MID(J16,ROW(INDIRECT("1:"&amp;LEN(J16))),1)*1),""))))</f>
        <v/>
      </c>
      <c r="L16" s="54" t="str">
        <f t="shared" ca="1" si="0"/>
        <v/>
      </c>
      <c r="M16" s="22"/>
      <c r="N16" s="22"/>
      <c r="O16" s="22"/>
      <c r="P16" s="54" t="str" cm="1">
        <f t="array" aca="1" ref="P16" ca="1">IF(AND(N16=0,O16=0),"",(_xlfn.TEXTJOIN("",TRUE,IFERROR((MID(N16,ROW(INDIRECT("1:"&amp;LEN(N16))),1)*1),"")))*(_xlfn.TEXTJOIN("",TRUE,IFERROR((MID(O16,ROW(INDIRECT("1:"&amp;LEN(O16))),1)*1),""))))</f>
        <v/>
      </c>
      <c r="Q16" s="54" t="str">
        <f t="shared" ca="1" si="1"/>
        <v/>
      </c>
      <c r="R16" s="55" t="str">
        <f t="shared" ca="1" si="2"/>
        <v/>
      </c>
      <c r="S16" s="22"/>
      <c r="T16" s="22"/>
      <c r="U16" s="56"/>
      <c r="V16" s="57" t="str">
        <f t="shared" si="3"/>
        <v/>
      </c>
    </row>
    <row r="17" spans="2:22" x14ac:dyDescent="0.25">
      <c r="B17" s="53" t="str">
        <f t="shared" si="4"/>
        <v/>
      </c>
      <c r="C17" s="22"/>
      <c r="D17" s="22"/>
      <c r="E17" s="22"/>
      <c r="F17" s="22"/>
      <c r="G17" s="22"/>
      <c r="H17" s="22"/>
      <c r="I17" s="22"/>
      <c r="J17" s="22"/>
      <c r="K17" s="54" t="str" cm="1">
        <f t="array" aca="1" ref="K17" ca="1">IF(AND(I17=0,J17=0),"",(_xlfn.TEXTJOIN("",TRUE,IFERROR((MID(I17,ROW(INDIRECT("1:"&amp;LEN(I17))),1)*1),"")))*(_xlfn.TEXTJOIN("",TRUE,IFERROR((MID(J17,ROW(INDIRECT("1:"&amp;LEN(J17))),1)*1),""))))</f>
        <v/>
      </c>
      <c r="L17" s="54" t="str">
        <f t="shared" ca="1" si="0"/>
        <v/>
      </c>
      <c r="M17" s="22"/>
      <c r="N17" s="22"/>
      <c r="O17" s="22"/>
      <c r="P17" s="54" t="str" cm="1">
        <f t="array" aca="1" ref="P17" ca="1">IF(AND(N17=0,O17=0),"",(_xlfn.TEXTJOIN("",TRUE,IFERROR((MID(N17,ROW(INDIRECT("1:"&amp;LEN(N17))),1)*1),"")))*(_xlfn.TEXTJOIN("",TRUE,IFERROR((MID(O17,ROW(INDIRECT("1:"&amp;LEN(O17))),1)*1),""))))</f>
        <v/>
      </c>
      <c r="Q17" s="54" t="str">
        <f t="shared" ca="1" si="1"/>
        <v/>
      </c>
      <c r="R17" s="55" t="str">
        <f t="shared" ca="1" si="2"/>
        <v/>
      </c>
      <c r="S17" s="22"/>
      <c r="T17" s="22"/>
      <c r="U17" s="56"/>
      <c r="V17" s="57" t="str">
        <f t="shared" si="3"/>
        <v/>
      </c>
    </row>
    <row r="18" spans="2:22" x14ac:dyDescent="0.25">
      <c r="B18" s="53" t="str">
        <f t="shared" si="4"/>
        <v/>
      </c>
      <c r="C18" s="22"/>
      <c r="D18" s="22"/>
      <c r="E18" s="22"/>
      <c r="F18" s="22"/>
      <c r="G18" s="22"/>
      <c r="H18" s="22"/>
      <c r="I18" s="22"/>
      <c r="J18" s="22"/>
      <c r="K18" s="54" t="str" cm="1">
        <f t="array" aca="1" ref="K18" ca="1">IF(AND(I18=0,J18=0),"",(_xlfn.TEXTJOIN("",TRUE,IFERROR((MID(I18,ROW(INDIRECT("1:"&amp;LEN(I18))),1)*1),"")))*(_xlfn.TEXTJOIN("",TRUE,IFERROR((MID(J18,ROW(INDIRECT("1:"&amp;LEN(J18))),1)*1),""))))</f>
        <v/>
      </c>
      <c r="L18" s="54" t="str">
        <f t="shared" ca="1" si="0"/>
        <v/>
      </c>
      <c r="M18" s="22"/>
      <c r="N18" s="22"/>
      <c r="O18" s="22"/>
      <c r="P18" s="54" t="str" cm="1">
        <f t="array" aca="1" ref="P18" ca="1">IF(AND(N18=0,O18=0),"",(_xlfn.TEXTJOIN("",TRUE,IFERROR((MID(N18,ROW(INDIRECT("1:"&amp;LEN(N18))),1)*1),"")))*(_xlfn.TEXTJOIN("",TRUE,IFERROR((MID(O18,ROW(INDIRECT("1:"&amp;LEN(O18))),1)*1),""))))</f>
        <v/>
      </c>
      <c r="Q18" s="54" t="str">
        <f t="shared" ca="1" si="1"/>
        <v/>
      </c>
      <c r="R18" s="55" t="str">
        <f t="shared" ca="1" si="2"/>
        <v/>
      </c>
      <c r="S18" s="22"/>
      <c r="T18" s="22"/>
      <c r="U18" s="56"/>
      <c r="V18" s="57" t="str">
        <f t="shared" si="3"/>
        <v/>
      </c>
    </row>
    <row r="19" spans="2:22" x14ac:dyDescent="0.25">
      <c r="B19" s="53" t="str">
        <f t="shared" si="4"/>
        <v/>
      </c>
      <c r="C19" s="22"/>
      <c r="D19" s="22"/>
      <c r="E19" s="22"/>
      <c r="F19" s="22"/>
      <c r="G19" s="22"/>
      <c r="H19" s="22"/>
      <c r="I19" s="22"/>
      <c r="J19" s="22"/>
      <c r="K19" s="54" t="str" cm="1">
        <f t="array" aca="1" ref="K19" ca="1">IF(AND(I19=0,J19=0),"",(_xlfn.TEXTJOIN("",TRUE,IFERROR((MID(I19,ROW(INDIRECT("1:"&amp;LEN(I19))),1)*1),"")))*(_xlfn.TEXTJOIN("",TRUE,IFERROR((MID(J19,ROW(INDIRECT("1:"&amp;LEN(J19))),1)*1),""))))</f>
        <v/>
      </c>
      <c r="L19" s="54" t="str">
        <f t="shared" ca="1" si="0"/>
        <v/>
      </c>
      <c r="M19" s="22"/>
      <c r="N19" s="22"/>
      <c r="O19" s="22"/>
      <c r="P19" s="54" t="str" cm="1">
        <f t="array" aca="1" ref="P19" ca="1">IF(AND(N19=0,O19=0),"",(_xlfn.TEXTJOIN("",TRUE,IFERROR((MID(N19,ROW(INDIRECT("1:"&amp;LEN(N19))),1)*1),"")))*(_xlfn.TEXTJOIN("",TRUE,IFERROR((MID(O19,ROW(INDIRECT("1:"&amp;LEN(O19))),1)*1),""))))</f>
        <v/>
      </c>
      <c r="Q19" s="54" t="str">
        <f t="shared" ca="1" si="1"/>
        <v/>
      </c>
      <c r="R19" s="55" t="str">
        <f t="shared" ca="1" si="2"/>
        <v/>
      </c>
      <c r="S19" s="22"/>
      <c r="T19" s="22"/>
      <c r="U19" s="56"/>
      <c r="V19" s="57" t="str">
        <f t="shared" si="3"/>
        <v/>
      </c>
    </row>
    <row r="20" spans="2:22" x14ac:dyDescent="0.25">
      <c r="B20" s="53" t="str">
        <f t="shared" si="4"/>
        <v/>
      </c>
      <c r="C20" s="22"/>
      <c r="D20" s="22"/>
      <c r="E20" s="22"/>
      <c r="F20" s="22"/>
      <c r="G20" s="22"/>
      <c r="H20" s="22"/>
      <c r="I20" s="22"/>
      <c r="J20" s="22"/>
      <c r="K20" s="54" t="str" cm="1">
        <f t="array" aca="1" ref="K20" ca="1">IF(AND(I20=0,J20=0),"",(_xlfn.TEXTJOIN("",TRUE,IFERROR((MID(I20,ROW(INDIRECT("1:"&amp;LEN(I20))),1)*1),"")))*(_xlfn.TEXTJOIN("",TRUE,IFERROR((MID(J20,ROW(INDIRECT("1:"&amp;LEN(J20))),1)*1),""))))</f>
        <v/>
      </c>
      <c r="L20" s="54" t="str">
        <f t="shared" ca="1" si="0"/>
        <v/>
      </c>
      <c r="M20" s="22"/>
      <c r="N20" s="22"/>
      <c r="O20" s="22"/>
      <c r="P20" s="54" t="str" cm="1">
        <f t="array" aca="1" ref="P20" ca="1">IF(AND(N20=0,O20=0),"",(_xlfn.TEXTJOIN("",TRUE,IFERROR((MID(N20,ROW(INDIRECT("1:"&amp;LEN(N20))),1)*1),"")))*(_xlfn.TEXTJOIN("",TRUE,IFERROR((MID(O20,ROW(INDIRECT("1:"&amp;LEN(O20))),1)*1),""))))</f>
        <v/>
      </c>
      <c r="Q20" s="54" t="str">
        <f t="shared" ca="1" si="1"/>
        <v/>
      </c>
      <c r="R20" s="55" t="str">
        <f t="shared" ca="1" si="2"/>
        <v/>
      </c>
      <c r="S20" s="22"/>
      <c r="T20" s="22"/>
      <c r="U20" s="56"/>
      <c r="V20" s="57" t="str">
        <f t="shared" si="3"/>
        <v/>
      </c>
    </row>
    <row r="21" spans="2:22" x14ac:dyDescent="0.25">
      <c r="B21" s="53" t="str">
        <f t="shared" si="4"/>
        <v/>
      </c>
      <c r="C21" s="22"/>
      <c r="D21" s="22"/>
      <c r="E21" s="22"/>
      <c r="F21" s="22"/>
      <c r="G21" s="22"/>
      <c r="H21" s="22"/>
      <c r="I21" s="22"/>
      <c r="J21" s="22"/>
      <c r="K21" s="54" t="str" cm="1">
        <f t="array" aca="1" ref="K21" ca="1">IF(AND(I21=0,J21=0),"",(_xlfn.TEXTJOIN("",TRUE,IFERROR((MID(I21,ROW(INDIRECT("1:"&amp;LEN(I21))),1)*1),"")))*(_xlfn.TEXTJOIN("",TRUE,IFERROR((MID(J21,ROW(INDIRECT("1:"&amp;LEN(J21))),1)*1),""))))</f>
        <v/>
      </c>
      <c r="L21" s="54" t="str">
        <f t="shared" ca="1" si="0"/>
        <v/>
      </c>
      <c r="M21" s="22"/>
      <c r="N21" s="22"/>
      <c r="O21" s="22"/>
      <c r="P21" s="54" t="str" cm="1">
        <f t="array" aca="1" ref="P21" ca="1">IF(AND(N21=0,O21=0),"",(_xlfn.TEXTJOIN("",TRUE,IFERROR((MID(N21,ROW(INDIRECT("1:"&amp;LEN(N21))),1)*1),"")))*(_xlfn.TEXTJOIN("",TRUE,IFERROR((MID(O21,ROW(INDIRECT("1:"&amp;LEN(O21))),1)*1),""))))</f>
        <v/>
      </c>
      <c r="Q21" s="54" t="str">
        <f t="shared" ca="1" si="1"/>
        <v/>
      </c>
      <c r="R21" s="55" t="str">
        <f t="shared" ca="1" si="2"/>
        <v/>
      </c>
      <c r="S21" s="22"/>
      <c r="T21" s="22"/>
      <c r="U21" s="56"/>
      <c r="V21" s="57" t="str">
        <f t="shared" si="3"/>
        <v/>
      </c>
    </row>
    <row r="22" spans="2:22" x14ac:dyDescent="0.25">
      <c r="B22" s="53" t="str">
        <f t="shared" si="4"/>
        <v/>
      </c>
      <c r="C22" s="22"/>
      <c r="D22" s="22"/>
      <c r="E22" s="22"/>
      <c r="F22" s="22"/>
      <c r="G22" s="22"/>
      <c r="H22" s="22"/>
      <c r="I22" s="22"/>
      <c r="J22" s="22"/>
      <c r="K22" s="54" t="str" cm="1">
        <f t="array" aca="1" ref="K22" ca="1">IF(AND(I22=0,J22=0),"",(_xlfn.TEXTJOIN("",TRUE,IFERROR((MID(I22,ROW(INDIRECT("1:"&amp;LEN(I22))),1)*1),"")))*(_xlfn.TEXTJOIN("",TRUE,IFERROR((MID(J22,ROW(INDIRECT("1:"&amp;LEN(J22))),1)*1),""))))</f>
        <v/>
      </c>
      <c r="L22" s="54" t="str">
        <f t="shared" ca="1" si="0"/>
        <v/>
      </c>
      <c r="M22" s="22"/>
      <c r="N22" s="22"/>
      <c r="O22" s="22"/>
      <c r="P22" s="54" t="str" cm="1">
        <f t="array" aca="1" ref="P22" ca="1">IF(AND(N22=0,O22=0),"",(_xlfn.TEXTJOIN("",TRUE,IFERROR((MID(N22,ROW(INDIRECT("1:"&amp;LEN(N22))),1)*1),"")))*(_xlfn.TEXTJOIN("",TRUE,IFERROR((MID(O22,ROW(INDIRECT("1:"&amp;LEN(O22))),1)*1),""))))</f>
        <v/>
      </c>
      <c r="Q22" s="54" t="str">
        <f t="shared" ca="1" si="1"/>
        <v/>
      </c>
      <c r="R22" s="55" t="str">
        <f t="shared" ca="1" si="2"/>
        <v/>
      </c>
      <c r="S22" s="22"/>
      <c r="T22" s="22"/>
      <c r="U22" s="56"/>
      <c r="V22" s="57" t="str">
        <f t="shared" si="3"/>
        <v/>
      </c>
    </row>
    <row r="23" spans="2:22" x14ac:dyDescent="0.25">
      <c r="B23" s="53" t="str">
        <f t="shared" si="4"/>
        <v/>
      </c>
      <c r="C23" s="22"/>
      <c r="D23" s="22"/>
      <c r="E23" s="22"/>
      <c r="F23" s="22"/>
      <c r="G23" s="22"/>
      <c r="H23" s="22"/>
      <c r="I23" s="22"/>
      <c r="J23" s="22"/>
      <c r="K23" s="54" t="str" cm="1">
        <f t="array" aca="1" ref="K23" ca="1">IF(AND(I23=0,J23=0),"",(_xlfn.TEXTJOIN("",TRUE,IFERROR((MID(I23,ROW(INDIRECT("1:"&amp;LEN(I23))),1)*1),"")))*(_xlfn.TEXTJOIN("",TRUE,IFERROR((MID(J23,ROW(INDIRECT("1:"&amp;LEN(J23))),1)*1),""))))</f>
        <v/>
      </c>
      <c r="L23" s="54" t="str">
        <f t="shared" ca="1" si="0"/>
        <v/>
      </c>
      <c r="M23" s="22"/>
      <c r="N23" s="22"/>
      <c r="O23" s="22"/>
      <c r="P23" s="54" t="str" cm="1">
        <f t="array" aca="1" ref="P23" ca="1">IF(AND(N23=0,O23=0),"",(_xlfn.TEXTJOIN("",TRUE,IFERROR((MID(N23,ROW(INDIRECT("1:"&amp;LEN(N23))),1)*1),"")))*(_xlfn.TEXTJOIN("",TRUE,IFERROR((MID(O23,ROW(INDIRECT("1:"&amp;LEN(O23))),1)*1),""))))</f>
        <v/>
      </c>
      <c r="Q23" s="54" t="str">
        <f t="shared" ca="1" si="1"/>
        <v/>
      </c>
      <c r="R23" s="55" t="str">
        <f t="shared" ca="1" si="2"/>
        <v/>
      </c>
      <c r="S23" s="22"/>
      <c r="T23" s="22"/>
      <c r="U23" s="56"/>
      <c r="V23" s="57" t="str">
        <f t="shared" si="3"/>
        <v/>
      </c>
    </row>
    <row r="24" spans="2:22" x14ac:dyDescent="0.25">
      <c r="B24" s="53" t="str">
        <f t="shared" si="4"/>
        <v/>
      </c>
      <c r="C24" s="22"/>
      <c r="D24" s="22"/>
      <c r="E24" s="22"/>
      <c r="F24" s="22"/>
      <c r="G24" s="22"/>
      <c r="H24" s="22"/>
      <c r="I24" s="22"/>
      <c r="J24" s="22"/>
      <c r="K24" s="54" t="str" cm="1">
        <f t="array" aca="1" ref="K24" ca="1">IF(AND(I24=0,J24=0),"",(_xlfn.TEXTJOIN("",TRUE,IFERROR((MID(I24,ROW(INDIRECT("1:"&amp;LEN(I24))),1)*1),"")))*(_xlfn.TEXTJOIN("",TRUE,IFERROR((MID(J24,ROW(INDIRECT("1:"&amp;LEN(J24))),1)*1),""))))</f>
        <v/>
      </c>
      <c r="L24" s="54" t="str">
        <f t="shared" ca="1" si="0"/>
        <v/>
      </c>
      <c r="M24" s="22"/>
      <c r="N24" s="22"/>
      <c r="O24" s="22"/>
      <c r="P24" s="54" t="str" cm="1">
        <f t="array" aca="1" ref="P24" ca="1">IF(AND(N24=0,O24=0),"",(_xlfn.TEXTJOIN("",TRUE,IFERROR((MID(N24,ROW(INDIRECT("1:"&amp;LEN(N24))),1)*1),"")))*(_xlfn.TEXTJOIN("",TRUE,IFERROR((MID(O24,ROW(INDIRECT("1:"&amp;LEN(O24))),1)*1),""))))</f>
        <v/>
      </c>
      <c r="Q24" s="54" t="str">
        <f t="shared" ca="1" si="1"/>
        <v/>
      </c>
      <c r="R24" s="55" t="str">
        <f t="shared" ca="1" si="2"/>
        <v/>
      </c>
      <c r="S24" s="22"/>
      <c r="T24" s="22"/>
      <c r="U24" s="56"/>
      <c r="V24" s="57" t="str">
        <f t="shared" si="3"/>
        <v/>
      </c>
    </row>
    <row r="25" spans="2:22" x14ac:dyDescent="0.25">
      <c r="B25" s="53" t="str">
        <f t="shared" si="4"/>
        <v/>
      </c>
      <c r="C25" s="22"/>
      <c r="D25" s="22"/>
      <c r="E25" s="22"/>
      <c r="F25" s="22"/>
      <c r="G25" s="22"/>
      <c r="H25" s="22"/>
      <c r="I25" s="22"/>
      <c r="J25" s="22"/>
      <c r="K25" s="54" t="str" cm="1">
        <f t="array" aca="1" ref="K25" ca="1">IF(AND(I25=0,J25=0),"",(_xlfn.TEXTJOIN("",TRUE,IFERROR((MID(I25,ROW(INDIRECT("1:"&amp;LEN(I25))),1)*1),"")))*(_xlfn.TEXTJOIN("",TRUE,IFERROR((MID(J25,ROW(INDIRECT("1:"&amp;LEN(J25))),1)*1),""))))</f>
        <v/>
      </c>
      <c r="L25" s="54" t="str">
        <f t="shared" ca="1" si="0"/>
        <v/>
      </c>
      <c r="M25" s="22"/>
      <c r="N25" s="22"/>
      <c r="O25" s="22"/>
      <c r="P25" s="54" t="str" cm="1">
        <f t="array" aca="1" ref="P25" ca="1">IF(AND(N25=0,O25=0),"",(_xlfn.TEXTJOIN("",TRUE,IFERROR((MID(N25,ROW(INDIRECT("1:"&amp;LEN(N25))),1)*1),"")))*(_xlfn.TEXTJOIN("",TRUE,IFERROR((MID(O25,ROW(INDIRECT("1:"&amp;LEN(O25))),1)*1),""))))</f>
        <v/>
      </c>
      <c r="Q25" s="54" t="str">
        <f t="shared" ca="1" si="1"/>
        <v/>
      </c>
      <c r="R25" s="55" t="str">
        <f t="shared" ca="1" si="2"/>
        <v/>
      </c>
      <c r="S25" s="22"/>
      <c r="T25" s="22"/>
      <c r="U25" s="56"/>
      <c r="V25" s="57" t="str">
        <f t="shared" si="3"/>
        <v/>
      </c>
    </row>
    <row r="26" spans="2:22" x14ac:dyDescent="0.25">
      <c r="B26" s="53" t="str">
        <f t="shared" si="4"/>
        <v/>
      </c>
      <c r="C26" s="22"/>
      <c r="D26" s="22"/>
      <c r="E26" s="22"/>
      <c r="F26" s="22"/>
      <c r="G26" s="22"/>
      <c r="H26" s="22"/>
      <c r="I26" s="22"/>
      <c r="J26" s="22"/>
      <c r="K26" s="54" t="str" cm="1">
        <f t="array" aca="1" ref="K26" ca="1">IF(AND(I26=0,J26=0),"",(_xlfn.TEXTJOIN("",TRUE,IFERROR((MID(I26,ROW(INDIRECT("1:"&amp;LEN(I26))),1)*1),"")))*(_xlfn.TEXTJOIN("",TRUE,IFERROR((MID(J26,ROW(INDIRECT("1:"&amp;LEN(J26))),1)*1),""))))</f>
        <v/>
      </c>
      <c r="L26" s="54" t="str">
        <f t="shared" ca="1" si="0"/>
        <v/>
      </c>
      <c r="M26" s="22"/>
      <c r="N26" s="22"/>
      <c r="O26" s="22"/>
      <c r="P26" s="54" t="str" cm="1">
        <f t="array" aca="1" ref="P26" ca="1">IF(AND(N26=0,O26=0),"",(_xlfn.TEXTJOIN("",TRUE,IFERROR((MID(N26,ROW(INDIRECT("1:"&amp;LEN(N26))),1)*1),"")))*(_xlfn.TEXTJOIN("",TRUE,IFERROR((MID(O26,ROW(INDIRECT("1:"&amp;LEN(O26))),1)*1),""))))</f>
        <v/>
      </c>
      <c r="Q26" s="54" t="str">
        <f t="shared" ca="1" si="1"/>
        <v/>
      </c>
      <c r="R26" s="55" t="str">
        <f t="shared" ca="1" si="2"/>
        <v/>
      </c>
      <c r="S26" s="22"/>
      <c r="T26" s="22"/>
      <c r="U26" s="56"/>
      <c r="V26" s="57" t="str">
        <f t="shared" si="3"/>
        <v/>
      </c>
    </row>
    <row r="27" spans="2:22" x14ac:dyDescent="0.25">
      <c r="B27" s="53" t="str">
        <f t="shared" si="4"/>
        <v/>
      </c>
      <c r="C27" s="22"/>
      <c r="D27" s="22"/>
      <c r="E27" s="22"/>
      <c r="F27" s="22"/>
      <c r="G27" s="22"/>
      <c r="H27" s="22"/>
      <c r="I27" s="22"/>
      <c r="J27" s="22"/>
      <c r="K27" s="54" t="str" cm="1">
        <f t="array" aca="1" ref="K27" ca="1">IF(AND(I27=0,J27=0),"",(_xlfn.TEXTJOIN("",TRUE,IFERROR((MID(I27,ROW(INDIRECT("1:"&amp;LEN(I27))),1)*1),"")))*(_xlfn.TEXTJOIN("",TRUE,IFERROR((MID(J27,ROW(INDIRECT("1:"&amp;LEN(J27))),1)*1),""))))</f>
        <v/>
      </c>
      <c r="L27" s="54" t="str">
        <f t="shared" ca="1" si="0"/>
        <v/>
      </c>
      <c r="M27" s="22"/>
      <c r="N27" s="22"/>
      <c r="O27" s="22"/>
      <c r="P27" s="54" t="str" cm="1">
        <f t="array" aca="1" ref="P27" ca="1">IF(AND(N27=0,O27=0),"",(_xlfn.TEXTJOIN("",TRUE,IFERROR((MID(N27,ROW(INDIRECT("1:"&amp;LEN(N27))),1)*1),"")))*(_xlfn.TEXTJOIN("",TRUE,IFERROR((MID(O27,ROW(INDIRECT("1:"&amp;LEN(O27))),1)*1),""))))</f>
        <v/>
      </c>
      <c r="Q27" s="54" t="str">
        <f t="shared" ca="1" si="1"/>
        <v/>
      </c>
      <c r="R27" s="55" t="str">
        <f t="shared" ca="1" si="2"/>
        <v/>
      </c>
      <c r="S27" s="22"/>
      <c r="T27" s="22"/>
      <c r="U27" s="56"/>
      <c r="V27" s="57" t="str">
        <f t="shared" si="3"/>
        <v/>
      </c>
    </row>
    <row r="28" spans="2:22" x14ac:dyDescent="0.25">
      <c r="B28" s="53" t="str">
        <f t="shared" si="4"/>
        <v/>
      </c>
      <c r="C28" s="22"/>
      <c r="D28" s="22"/>
      <c r="E28" s="22"/>
      <c r="F28" s="22"/>
      <c r="G28" s="22"/>
      <c r="H28" s="22"/>
      <c r="I28" s="22"/>
      <c r="J28" s="22"/>
      <c r="K28" s="54" t="str" cm="1">
        <f t="array" aca="1" ref="K28" ca="1">IF(AND(I28=0,J28=0),"",(_xlfn.TEXTJOIN("",TRUE,IFERROR((MID(I28,ROW(INDIRECT("1:"&amp;LEN(I28))),1)*1),"")))*(_xlfn.TEXTJOIN("",TRUE,IFERROR((MID(J28,ROW(INDIRECT("1:"&amp;LEN(J28))),1)*1),""))))</f>
        <v/>
      </c>
      <c r="L28" s="54" t="str">
        <f t="shared" ca="1" si="0"/>
        <v/>
      </c>
      <c r="M28" s="22"/>
      <c r="N28" s="22"/>
      <c r="O28" s="22"/>
      <c r="P28" s="54" t="str" cm="1">
        <f t="array" aca="1" ref="P28" ca="1">IF(AND(N28=0,O28=0),"",(_xlfn.TEXTJOIN("",TRUE,IFERROR((MID(N28,ROW(INDIRECT("1:"&amp;LEN(N28))),1)*1),"")))*(_xlfn.TEXTJOIN("",TRUE,IFERROR((MID(O28,ROW(INDIRECT("1:"&amp;LEN(O28))),1)*1),""))))</f>
        <v/>
      </c>
      <c r="Q28" s="54" t="str">
        <f t="shared" ca="1" si="1"/>
        <v/>
      </c>
      <c r="R28" s="55" t="str">
        <f t="shared" ca="1" si="2"/>
        <v/>
      </c>
      <c r="S28" s="22"/>
      <c r="T28" s="22"/>
      <c r="U28" s="56"/>
      <c r="V28" s="57" t="str">
        <f t="shared" si="3"/>
        <v/>
      </c>
    </row>
    <row r="29" spans="2:22" x14ac:dyDescent="0.25">
      <c r="B29" s="53" t="str">
        <f t="shared" si="4"/>
        <v/>
      </c>
      <c r="C29" s="22"/>
      <c r="D29" s="22"/>
      <c r="E29" s="22"/>
      <c r="F29" s="22"/>
      <c r="G29" s="22"/>
      <c r="H29" s="22"/>
      <c r="I29" s="22"/>
      <c r="J29" s="22"/>
      <c r="K29" s="54" t="str" cm="1">
        <f t="array" aca="1" ref="K29" ca="1">IF(AND(I29=0,J29=0),"",(_xlfn.TEXTJOIN("",TRUE,IFERROR((MID(I29,ROW(INDIRECT("1:"&amp;LEN(I29))),1)*1),"")))*(_xlfn.TEXTJOIN("",TRUE,IFERROR((MID(J29,ROW(INDIRECT("1:"&amp;LEN(J29))),1)*1),""))))</f>
        <v/>
      </c>
      <c r="L29" s="54" t="str">
        <f t="shared" ca="1" si="0"/>
        <v/>
      </c>
      <c r="M29" s="22"/>
      <c r="N29" s="22"/>
      <c r="O29" s="22"/>
      <c r="P29" s="54" t="str" cm="1">
        <f t="array" aca="1" ref="P29" ca="1">IF(AND(N29=0,O29=0),"",(_xlfn.TEXTJOIN("",TRUE,IFERROR((MID(N29,ROW(INDIRECT("1:"&amp;LEN(N29))),1)*1),"")))*(_xlfn.TEXTJOIN("",TRUE,IFERROR((MID(O29,ROW(INDIRECT("1:"&amp;LEN(O29))),1)*1),""))))</f>
        <v/>
      </c>
      <c r="Q29" s="54" t="str">
        <f t="shared" ca="1" si="1"/>
        <v/>
      </c>
      <c r="R29" s="55" t="str">
        <f t="shared" ca="1" si="2"/>
        <v/>
      </c>
      <c r="S29" s="22"/>
      <c r="T29" s="22"/>
      <c r="U29" s="56"/>
      <c r="V29" s="57" t="str">
        <f t="shared" si="3"/>
        <v/>
      </c>
    </row>
    <row r="30" spans="2:22" x14ac:dyDescent="0.25">
      <c r="B30" s="53" t="str">
        <f t="shared" si="4"/>
        <v/>
      </c>
      <c r="C30" s="22"/>
      <c r="D30" s="22"/>
      <c r="E30" s="22"/>
      <c r="F30" s="22"/>
      <c r="G30" s="22"/>
      <c r="H30" s="22"/>
      <c r="I30" s="22"/>
      <c r="J30" s="22"/>
      <c r="K30" s="54" t="str" cm="1">
        <f t="array" aca="1" ref="K30" ca="1">IF(AND(I30=0,J30=0),"",(_xlfn.TEXTJOIN("",TRUE,IFERROR((MID(I30,ROW(INDIRECT("1:"&amp;LEN(I30))),1)*1),"")))*(_xlfn.TEXTJOIN("",TRUE,IFERROR((MID(J30,ROW(INDIRECT("1:"&amp;LEN(J30))),1)*1),""))))</f>
        <v/>
      </c>
      <c r="L30" s="54" t="str">
        <f t="shared" ca="1" si="0"/>
        <v/>
      </c>
      <c r="M30" s="22"/>
      <c r="N30" s="22"/>
      <c r="O30" s="22"/>
      <c r="P30" s="54" t="str" cm="1">
        <f t="array" aca="1" ref="P30" ca="1">IF(AND(N30=0,O30=0),"",(_xlfn.TEXTJOIN("",TRUE,IFERROR((MID(N30,ROW(INDIRECT("1:"&amp;LEN(N30))),1)*1),"")))*(_xlfn.TEXTJOIN("",TRUE,IFERROR((MID(O30,ROW(INDIRECT("1:"&amp;LEN(O30))),1)*1),""))))</f>
        <v/>
      </c>
      <c r="Q30" s="54" t="str">
        <f t="shared" ca="1" si="1"/>
        <v/>
      </c>
      <c r="R30" s="55" t="str">
        <f t="shared" ca="1" si="2"/>
        <v/>
      </c>
      <c r="S30" s="22"/>
      <c r="T30" s="22"/>
      <c r="U30" s="56"/>
      <c r="V30" s="57" t="str">
        <f t="shared" si="3"/>
        <v/>
      </c>
    </row>
    <row r="31" spans="2:22" x14ac:dyDescent="0.25">
      <c r="B31" s="53" t="str">
        <f t="shared" si="4"/>
        <v/>
      </c>
      <c r="C31" s="22"/>
      <c r="D31" s="22"/>
      <c r="E31" s="22"/>
      <c r="F31" s="22"/>
      <c r="G31" s="22"/>
      <c r="H31" s="22"/>
      <c r="I31" s="22"/>
      <c r="J31" s="22"/>
      <c r="K31" s="54" t="str" cm="1">
        <f t="array" aca="1" ref="K31" ca="1">IF(AND(I31=0,J31=0),"",(_xlfn.TEXTJOIN("",TRUE,IFERROR((MID(I31,ROW(INDIRECT("1:"&amp;LEN(I31))),1)*1),"")))*(_xlfn.TEXTJOIN("",TRUE,IFERROR((MID(J31,ROW(INDIRECT("1:"&amp;LEN(J31))),1)*1),""))))</f>
        <v/>
      </c>
      <c r="L31" s="54" t="str">
        <f t="shared" ca="1" si="0"/>
        <v/>
      </c>
      <c r="M31" s="22"/>
      <c r="N31" s="22"/>
      <c r="O31" s="22"/>
      <c r="P31" s="54" t="str" cm="1">
        <f t="array" aca="1" ref="P31" ca="1">IF(AND(N31=0,O31=0),"",(_xlfn.TEXTJOIN("",TRUE,IFERROR((MID(N31,ROW(INDIRECT("1:"&amp;LEN(N31))),1)*1),"")))*(_xlfn.TEXTJOIN("",TRUE,IFERROR((MID(O31,ROW(INDIRECT("1:"&amp;LEN(O31))),1)*1),""))))</f>
        <v/>
      </c>
      <c r="Q31" s="54" t="str">
        <f t="shared" ca="1" si="1"/>
        <v/>
      </c>
      <c r="R31" s="55" t="str">
        <f t="shared" ca="1" si="2"/>
        <v/>
      </c>
      <c r="S31" s="22"/>
      <c r="T31" s="22"/>
      <c r="U31" s="56"/>
      <c r="V31" s="57" t="str">
        <f t="shared" si="3"/>
        <v/>
      </c>
    </row>
    <row r="32" spans="2:22" x14ac:dyDescent="0.25">
      <c r="B32" s="53" t="str">
        <f t="shared" si="4"/>
        <v/>
      </c>
      <c r="C32" s="22"/>
      <c r="D32" s="22"/>
      <c r="E32" s="22"/>
      <c r="F32" s="22"/>
      <c r="G32" s="22"/>
      <c r="H32" s="22"/>
      <c r="I32" s="22"/>
      <c r="J32" s="22"/>
      <c r="K32" s="54" t="str" cm="1">
        <f t="array" aca="1" ref="K32" ca="1">IF(AND(I32=0,J32=0),"",(_xlfn.TEXTJOIN("",TRUE,IFERROR((MID(I32,ROW(INDIRECT("1:"&amp;LEN(I32))),1)*1),"")))*(_xlfn.TEXTJOIN("",TRUE,IFERROR((MID(J32,ROW(INDIRECT("1:"&amp;LEN(J32))),1)*1),""))))</f>
        <v/>
      </c>
      <c r="L32" s="54" t="str">
        <f t="shared" ca="1" si="0"/>
        <v/>
      </c>
      <c r="M32" s="22"/>
      <c r="N32" s="22"/>
      <c r="O32" s="22"/>
      <c r="P32" s="54" t="str" cm="1">
        <f t="array" aca="1" ref="P32" ca="1">IF(AND(N32=0,O32=0),"",(_xlfn.TEXTJOIN("",TRUE,IFERROR((MID(N32,ROW(INDIRECT("1:"&amp;LEN(N32))),1)*1),"")))*(_xlfn.TEXTJOIN("",TRUE,IFERROR((MID(O32,ROW(INDIRECT("1:"&amp;LEN(O32))),1)*1),""))))</f>
        <v/>
      </c>
      <c r="Q32" s="54" t="str">
        <f t="shared" ca="1" si="1"/>
        <v/>
      </c>
      <c r="R32" s="55" t="str">
        <f t="shared" ca="1" si="2"/>
        <v/>
      </c>
      <c r="S32" s="22"/>
      <c r="T32" s="22"/>
      <c r="U32" s="56"/>
      <c r="V32" s="57" t="str">
        <f t="shared" si="3"/>
        <v/>
      </c>
    </row>
    <row r="33" spans="2:22" x14ac:dyDescent="0.25">
      <c r="B33" s="53" t="str">
        <f t="shared" si="4"/>
        <v/>
      </c>
      <c r="C33" s="22"/>
      <c r="D33" s="22"/>
      <c r="E33" s="22"/>
      <c r="F33" s="22"/>
      <c r="G33" s="22"/>
      <c r="H33" s="22"/>
      <c r="I33" s="22"/>
      <c r="J33" s="22"/>
      <c r="K33" s="54" t="str" cm="1">
        <f t="array" aca="1" ref="K33" ca="1">IF(AND(I33=0,J33=0),"",(_xlfn.TEXTJOIN("",TRUE,IFERROR((MID(I33,ROW(INDIRECT("1:"&amp;LEN(I33))),1)*1),"")))*(_xlfn.TEXTJOIN("",TRUE,IFERROR((MID(J33,ROW(INDIRECT("1:"&amp;LEN(J33))),1)*1),""))))</f>
        <v/>
      </c>
      <c r="L33" s="54" t="str">
        <f t="shared" ca="1" si="0"/>
        <v/>
      </c>
      <c r="M33" s="22"/>
      <c r="N33" s="22"/>
      <c r="O33" s="22"/>
      <c r="P33" s="54" t="str" cm="1">
        <f t="array" aca="1" ref="P33" ca="1">IF(AND(N33=0,O33=0),"",(_xlfn.TEXTJOIN("",TRUE,IFERROR((MID(N33,ROW(INDIRECT("1:"&amp;LEN(N33))),1)*1),"")))*(_xlfn.TEXTJOIN("",TRUE,IFERROR((MID(O33,ROW(INDIRECT("1:"&amp;LEN(O33))),1)*1),""))))</f>
        <v/>
      </c>
      <c r="Q33" s="54" t="str">
        <f t="shared" ca="1" si="1"/>
        <v/>
      </c>
      <c r="R33" s="55" t="str">
        <f t="shared" ca="1" si="2"/>
        <v/>
      </c>
      <c r="S33" s="22"/>
      <c r="T33" s="22"/>
      <c r="U33" s="56"/>
      <c r="V33" s="57" t="str">
        <f t="shared" si="3"/>
        <v/>
      </c>
    </row>
    <row r="34" spans="2:22" x14ac:dyDescent="0.25">
      <c r="B34" s="53" t="str">
        <f t="shared" si="4"/>
        <v/>
      </c>
      <c r="C34" s="22"/>
      <c r="D34" s="22"/>
      <c r="E34" s="22"/>
      <c r="F34" s="22"/>
      <c r="G34" s="22"/>
      <c r="H34" s="22"/>
      <c r="I34" s="22"/>
      <c r="J34" s="22"/>
      <c r="K34" s="54" t="str" cm="1">
        <f t="array" aca="1" ref="K34" ca="1">IF(AND(I34=0,J34=0),"",(_xlfn.TEXTJOIN("",TRUE,IFERROR((MID(I34,ROW(INDIRECT("1:"&amp;LEN(I34))),1)*1),"")))*(_xlfn.TEXTJOIN("",TRUE,IFERROR((MID(J34,ROW(INDIRECT("1:"&amp;LEN(J34))),1)*1),""))))</f>
        <v/>
      </c>
      <c r="L34" s="54" t="str">
        <f t="shared" ca="1" si="0"/>
        <v/>
      </c>
      <c r="M34" s="22"/>
      <c r="N34" s="22"/>
      <c r="O34" s="22"/>
      <c r="P34" s="54" t="str" cm="1">
        <f t="array" aca="1" ref="P34" ca="1">IF(AND(N34=0,O34=0),"",(_xlfn.TEXTJOIN("",TRUE,IFERROR((MID(N34,ROW(INDIRECT("1:"&amp;LEN(N34))),1)*1),"")))*(_xlfn.TEXTJOIN("",TRUE,IFERROR((MID(O34,ROW(INDIRECT("1:"&amp;LEN(O34))),1)*1),""))))</f>
        <v/>
      </c>
      <c r="Q34" s="54" t="str">
        <f t="shared" ca="1" si="1"/>
        <v/>
      </c>
      <c r="R34" s="55" t="str">
        <f t="shared" ca="1" si="2"/>
        <v/>
      </c>
      <c r="S34" s="22"/>
      <c r="T34" s="22"/>
      <c r="U34" s="56"/>
      <c r="V34" s="57" t="str">
        <f t="shared" si="3"/>
        <v/>
      </c>
    </row>
    <row r="35" spans="2:22" x14ac:dyDescent="0.25">
      <c r="B35" s="53" t="str">
        <f t="shared" si="4"/>
        <v/>
      </c>
      <c r="C35" s="22"/>
      <c r="D35" s="22"/>
      <c r="E35" s="22"/>
      <c r="F35" s="22"/>
      <c r="G35" s="22"/>
      <c r="H35" s="22"/>
      <c r="I35" s="22"/>
      <c r="J35" s="22"/>
      <c r="K35" s="54" t="str" cm="1">
        <f t="array" aca="1" ref="K35" ca="1">IF(AND(I35=0,J35=0),"",(_xlfn.TEXTJOIN("",TRUE,IFERROR((MID(I35,ROW(INDIRECT("1:"&amp;LEN(I35))),1)*1),"")))*(_xlfn.TEXTJOIN("",TRUE,IFERROR((MID(J35,ROW(INDIRECT("1:"&amp;LEN(J35))),1)*1),""))))</f>
        <v/>
      </c>
      <c r="L35" s="54" t="str">
        <f ca="1">IF(K35=0,"",IF(AND(1&lt;=K35,K35&lt;=3),"1-3 Low Risk",IF(AND(4&lt;=K35,K35&lt;=6),"4-6 Moderate Risk",IF(AND(8&lt;=K35,K35&lt;=12),"8-12 High Risk",IF(AND(15&lt;=K35,K35&lt;=25),"15-25 Extreme Risk","")))))</f>
        <v/>
      </c>
      <c r="M35" s="22"/>
      <c r="N35" s="22"/>
      <c r="O35" s="22"/>
      <c r="P35" s="54" t="str" cm="1">
        <f t="array" aca="1" ref="P35" ca="1">IF(AND(N35=0,O35=0),"",(_xlfn.TEXTJOIN("",TRUE,IFERROR((MID(N35,ROW(INDIRECT("1:"&amp;LEN(N35))),1)*1),"")))*(_xlfn.TEXTJOIN("",TRUE,IFERROR((MID(O35,ROW(INDIRECT("1:"&amp;LEN(O35))),1)*1),""))))</f>
        <v/>
      </c>
      <c r="Q35" s="54" t="str">
        <f t="shared" ca="1" si="1"/>
        <v/>
      </c>
      <c r="R35" s="55" t="str">
        <f t="shared" ca="1" si="2"/>
        <v/>
      </c>
      <c r="S35" s="22"/>
      <c r="T35" s="22"/>
      <c r="U35" s="56"/>
      <c r="V35" s="57" t="str">
        <f t="shared" si="3"/>
        <v/>
      </c>
    </row>
    <row r="36" spans="2:22" x14ac:dyDescent="0.25">
      <c r="B36" s="53" t="str">
        <f t="shared" si="4"/>
        <v/>
      </c>
      <c r="C36" s="22"/>
      <c r="D36" s="22"/>
      <c r="E36" s="22"/>
      <c r="F36" s="22"/>
      <c r="G36" s="22"/>
      <c r="H36" s="22"/>
      <c r="I36" s="22"/>
      <c r="J36" s="22"/>
      <c r="K36" s="54" t="str" cm="1">
        <f t="array" aca="1" ref="K36" ca="1">IF(AND(I36=0,J36=0),"",(_xlfn.TEXTJOIN("",TRUE,IFERROR((MID(I36,ROW(INDIRECT("1:"&amp;LEN(I36))),1)*1),"")))*(_xlfn.TEXTJOIN("",TRUE,IFERROR((MID(J36,ROW(INDIRECT("1:"&amp;LEN(J36))),1)*1),""))))</f>
        <v/>
      </c>
      <c r="L36" s="54" t="str">
        <f t="shared" ca="1" si="0"/>
        <v/>
      </c>
      <c r="M36" s="22"/>
      <c r="N36" s="22"/>
      <c r="O36" s="22"/>
      <c r="P36" s="54" t="str" cm="1">
        <f t="array" aca="1" ref="P36" ca="1">IF(AND(N36=0,O36=0),"",(_xlfn.TEXTJOIN("",TRUE,IFERROR((MID(N36,ROW(INDIRECT("1:"&amp;LEN(N36))),1)*1),"")))*(_xlfn.TEXTJOIN("",TRUE,IFERROR((MID(O36,ROW(INDIRECT("1:"&amp;LEN(O36))),1)*1),""))))</f>
        <v/>
      </c>
      <c r="Q36" s="54" t="str">
        <f t="shared" ca="1" si="1"/>
        <v/>
      </c>
      <c r="R36" s="55" t="str">
        <f t="shared" ca="1" si="2"/>
        <v/>
      </c>
      <c r="S36" s="22"/>
      <c r="T36" s="22"/>
      <c r="U36" s="56"/>
      <c r="V36" s="57" t="str">
        <f t="shared" si="3"/>
        <v/>
      </c>
    </row>
    <row r="37" spans="2:22" x14ac:dyDescent="0.25">
      <c r="B37" s="53" t="str">
        <f t="shared" si="4"/>
        <v/>
      </c>
      <c r="C37" s="22"/>
      <c r="D37" s="22"/>
      <c r="E37" s="22"/>
      <c r="F37" s="22"/>
      <c r="G37" s="22"/>
      <c r="H37" s="22"/>
      <c r="I37" s="22"/>
      <c r="J37" s="22"/>
      <c r="K37" s="54" t="str" cm="1">
        <f t="array" aca="1" ref="K37" ca="1">IF(AND(I37=0,J37=0),"",(_xlfn.TEXTJOIN("",TRUE,IFERROR((MID(I37,ROW(INDIRECT("1:"&amp;LEN(I37))),1)*1),"")))*(_xlfn.TEXTJOIN("",TRUE,IFERROR((MID(J37,ROW(INDIRECT("1:"&amp;LEN(J37))),1)*1),""))))</f>
        <v/>
      </c>
      <c r="L37" s="54" t="str">
        <f t="shared" ca="1" si="0"/>
        <v/>
      </c>
      <c r="M37" s="22"/>
      <c r="N37" s="22"/>
      <c r="O37" s="22"/>
      <c r="P37" s="54" t="str" cm="1">
        <f t="array" aca="1" ref="P37" ca="1">IF(AND(N37=0,O37=0),"",(_xlfn.TEXTJOIN("",TRUE,IFERROR((MID(N37,ROW(INDIRECT("1:"&amp;LEN(N37))),1)*1),"")))*(_xlfn.TEXTJOIN("",TRUE,IFERROR((MID(O37,ROW(INDIRECT("1:"&amp;LEN(O37))),1)*1),""))))</f>
        <v/>
      </c>
      <c r="Q37" s="54" t="str">
        <f t="shared" ca="1" si="1"/>
        <v/>
      </c>
      <c r="R37" s="55" t="str">
        <f t="shared" ca="1" si="2"/>
        <v/>
      </c>
      <c r="S37" s="22"/>
      <c r="T37" s="22"/>
      <c r="U37" s="56"/>
      <c r="V37" s="57" t="str">
        <f t="shared" si="3"/>
        <v/>
      </c>
    </row>
    <row r="38" spans="2:22" ht="15.75" thickBot="1" x14ac:dyDescent="0.3">
      <c r="B38" s="58" t="str">
        <f t="shared" si="4"/>
        <v/>
      </c>
      <c r="C38" s="59"/>
      <c r="D38" s="59"/>
      <c r="E38" s="59"/>
      <c r="F38" s="59"/>
      <c r="G38" s="59"/>
      <c r="H38" s="59"/>
      <c r="I38" s="59"/>
      <c r="J38" s="59"/>
      <c r="K38" s="60" t="str" cm="1">
        <f t="array" aca="1" ref="K38" ca="1">IF(AND(I38=0,J38=0),"",(_xlfn.TEXTJOIN("",TRUE,IFERROR((MID(I38,ROW(INDIRECT("1:"&amp;LEN(I38))),1)*1),"")))*(_xlfn.TEXTJOIN("",TRUE,IFERROR((MID(J38,ROW(INDIRECT("1:"&amp;LEN(J38))),1)*1),""))))</f>
        <v/>
      </c>
      <c r="L38" s="60" t="str">
        <f t="shared" ca="1" si="0"/>
        <v/>
      </c>
      <c r="M38" s="59"/>
      <c r="N38" s="59"/>
      <c r="O38" s="59"/>
      <c r="P38" s="60" t="str" cm="1">
        <f t="array" aca="1" ref="P38" ca="1">IF(AND(N38=0,O38=0),"",(_xlfn.TEXTJOIN("",TRUE,IFERROR((MID(N38,ROW(INDIRECT("1:"&amp;LEN(N38))),1)*1),"")))*(_xlfn.TEXTJOIN("",TRUE,IFERROR((MID(O38,ROW(INDIRECT("1:"&amp;LEN(O38))),1)*1),""))))</f>
        <v/>
      </c>
      <c r="Q38" s="60" t="str">
        <f t="shared" ca="1" si="1"/>
        <v/>
      </c>
      <c r="R38" s="61" t="str">
        <f t="shared" ca="1" si="2"/>
        <v/>
      </c>
      <c r="S38" s="59"/>
      <c r="T38" s="59"/>
      <c r="U38" s="62"/>
      <c r="V38" s="63" t="str">
        <f t="shared" si="3"/>
        <v/>
      </c>
    </row>
    <row r="39" spans="2:22" x14ac:dyDescent="0.25">
      <c r="B39" t="s">
        <v>69</v>
      </c>
      <c r="C39" t="s">
        <v>69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s="2" t="s">
        <v>69</v>
      </c>
      <c r="M39" t="s">
        <v>69</v>
      </c>
      <c r="N39" t="s">
        <v>69</v>
      </c>
      <c r="O39" t="s">
        <v>69</v>
      </c>
      <c r="P39" t="s">
        <v>69</v>
      </c>
      <c r="Q39" s="2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</row>
    <row r="41" spans="2:22" x14ac:dyDescent="0.25">
      <c r="L41"/>
      <c r="Q41"/>
    </row>
    <row r="42" spans="2:22" x14ac:dyDescent="0.25">
      <c r="L42"/>
      <c r="Q42"/>
    </row>
    <row r="43" spans="2:22" x14ac:dyDescent="0.25">
      <c r="L43"/>
      <c r="Q43"/>
    </row>
    <row r="44" spans="2:22" x14ac:dyDescent="0.25">
      <c r="L44"/>
      <c r="Q44"/>
    </row>
    <row r="45" spans="2:22" x14ac:dyDescent="0.25">
      <c r="C45" s="44" t="s">
        <v>85</v>
      </c>
      <c r="D45" t="s">
        <v>87</v>
      </c>
      <c r="L45"/>
      <c r="Q45"/>
    </row>
    <row r="46" spans="2:22" x14ac:dyDescent="0.25">
      <c r="C46" s="45" t="s">
        <v>9</v>
      </c>
      <c r="D46" s="46">
        <v>4</v>
      </c>
      <c r="E46" s="52"/>
      <c r="L46"/>
      <c r="Q46"/>
    </row>
    <row r="47" spans="2:22" x14ac:dyDescent="0.25">
      <c r="C47" s="45" t="s">
        <v>46</v>
      </c>
      <c r="D47" s="46">
        <v>6</v>
      </c>
      <c r="E47" s="52"/>
      <c r="L47"/>
      <c r="Q47"/>
    </row>
    <row r="48" spans="2:22" x14ac:dyDescent="0.25">
      <c r="C48" s="45" t="s">
        <v>53</v>
      </c>
      <c r="D48" s="46">
        <v>2</v>
      </c>
      <c r="E48" s="52"/>
      <c r="L48"/>
      <c r="Q48"/>
    </row>
    <row r="49" spans="3:17" x14ac:dyDescent="0.25">
      <c r="C49" s="45" t="s">
        <v>86</v>
      </c>
      <c r="D49" s="46">
        <v>12</v>
      </c>
      <c r="L49"/>
      <c r="Q49"/>
    </row>
    <row r="50" spans="3:17" x14ac:dyDescent="0.25">
      <c r="L50"/>
      <c r="Q50"/>
    </row>
    <row r="51" spans="3:17" x14ac:dyDescent="0.25">
      <c r="L51"/>
      <c r="Q51"/>
    </row>
    <row r="52" spans="3:17" x14ac:dyDescent="0.25">
      <c r="L52"/>
      <c r="Q52"/>
    </row>
    <row r="53" spans="3:17" x14ac:dyDescent="0.25">
      <c r="L53"/>
      <c r="Q53"/>
    </row>
    <row r="54" spans="3:17" x14ac:dyDescent="0.25">
      <c r="L54"/>
      <c r="Q54"/>
    </row>
    <row r="55" spans="3:17" x14ac:dyDescent="0.25">
      <c r="L55"/>
      <c r="Q55"/>
    </row>
    <row r="56" spans="3:17" x14ac:dyDescent="0.25">
      <c r="L56"/>
      <c r="Q56"/>
    </row>
    <row r="57" spans="3:17" x14ac:dyDescent="0.25">
      <c r="L57"/>
      <c r="Q57"/>
    </row>
    <row r="58" spans="3:17" x14ac:dyDescent="0.25">
      <c r="L58"/>
      <c r="Q58"/>
    </row>
    <row r="59" spans="3:17" x14ac:dyDescent="0.25">
      <c r="L59"/>
      <c r="Q59"/>
    </row>
    <row r="64" spans="3:17" x14ac:dyDescent="0.25">
      <c r="C64" s="44" t="s">
        <v>85</v>
      </c>
      <c r="D64" t="s">
        <v>92</v>
      </c>
    </row>
    <row r="65" spans="3:4" x14ac:dyDescent="0.25">
      <c r="C65" s="45" t="s">
        <v>90</v>
      </c>
      <c r="D65" s="46">
        <v>6</v>
      </c>
    </row>
    <row r="66" spans="3:4" x14ac:dyDescent="0.25">
      <c r="C66" s="45" t="s">
        <v>91</v>
      </c>
      <c r="D66" s="46">
        <v>6</v>
      </c>
    </row>
    <row r="67" spans="3:4" x14ac:dyDescent="0.25">
      <c r="C67" s="45" t="s">
        <v>86</v>
      </c>
      <c r="D67" s="46">
        <v>12</v>
      </c>
    </row>
    <row r="87" spans="3:4" x14ac:dyDescent="0.25">
      <c r="C87" s="44" t="s">
        <v>85</v>
      </c>
      <c r="D87" t="s">
        <v>95</v>
      </c>
    </row>
    <row r="88" spans="3:4" x14ac:dyDescent="0.25">
      <c r="C88" s="45"/>
      <c r="D88" s="46">
        <v>34</v>
      </c>
    </row>
    <row r="89" spans="3:4" x14ac:dyDescent="0.25">
      <c r="C89" s="47">
        <v>44601</v>
      </c>
      <c r="D89" s="46">
        <v>4</v>
      </c>
    </row>
    <row r="90" spans="3:4" x14ac:dyDescent="0.25">
      <c r="C90" s="47">
        <v>44607</v>
      </c>
      <c r="D90" s="46">
        <v>1</v>
      </c>
    </row>
    <row r="91" spans="3:4" x14ac:dyDescent="0.25">
      <c r="C91" s="45" t="s">
        <v>86</v>
      </c>
      <c r="D91" s="46">
        <v>39</v>
      </c>
    </row>
  </sheetData>
  <autoFilter ref="B11:V39" xr:uid="{8AD3FFF7-015F-473A-8CDC-AE610FCE85F8}"/>
  <mergeCells count="1">
    <mergeCell ref="G2:R4"/>
  </mergeCells>
  <pageMargins left="0.7" right="0.7" top="0.75" bottom="0.75" header="0.3" footer="0.3"/>
  <pageSetup orientation="portrait" r:id="rId4"/>
  <drawing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7B054D-073C-4F0A-BF29-2042308FB7C5}">
          <x14:formula1>
            <xm:f>Reference!$J$7:$J$11</xm:f>
          </x14:formula1>
          <xm:sqref>O12:O38 J12:J38</xm:sqref>
        </x14:dataValidation>
        <x14:dataValidation type="list" allowBlank="1" showInputMessage="1" showErrorMessage="1" xr:uid="{00A7B325-BCAB-4E77-B917-1E3A6ABCCC4E}">
          <x14:formula1>
            <xm:f>Reference!$H$7:$H$11</xm:f>
          </x14:formula1>
          <xm:sqref>N12:N38 I12:I38</xm:sqref>
        </x14:dataValidation>
        <x14:dataValidation type="list" allowBlank="1" showInputMessage="1" showErrorMessage="1" xr:uid="{269FCB68-DC4A-47B3-AC50-BDE5ED0475FE}">
          <x14:formula1>
            <xm:f>Reference!$D$7:$D$9</xm:f>
          </x14:formula1>
          <xm:sqref>E12:E38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6E1E-ECFC-4426-A7D1-01D9434F18AD}">
  <dimension ref="B2:K81"/>
  <sheetViews>
    <sheetView zoomScale="85" zoomScaleNormal="85" workbookViewId="0">
      <pane ySplit="10" topLeftCell="A20" activePane="bottomLeft" state="frozen"/>
      <selection pane="bottomLeft" activeCell="I31" sqref="I31"/>
    </sheetView>
  </sheetViews>
  <sheetFormatPr defaultRowHeight="15" x14ac:dyDescent="0.25"/>
  <cols>
    <col min="1" max="1" width="3.85546875" customWidth="1"/>
    <col min="3" max="3" width="13.140625" bestFit="1" customWidth="1"/>
    <col min="4" max="4" width="17.5703125" bestFit="1" customWidth="1"/>
    <col min="5" max="5" width="13.5703125" customWidth="1"/>
    <col min="6" max="6" width="14.5703125" customWidth="1"/>
    <col min="7" max="7" width="33.28515625" customWidth="1"/>
    <col min="8" max="8" width="22" customWidth="1"/>
    <col min="9" max="9" width="25.140625" customWidth="1"/>
    <col min="10" max="10" width="14.28515625" customWidth="1"/>
    <col min="11" max="11" width="16" customWidth="1"/>
    <col min="12" max="12" width="9.140625" customWidth="1"/>
  </cols>
  <sheetData>
    <row r="2" spans="2:11" ht="15" customHeight="1" x14ac:dyDescent="0.25">
      <c r="E2" s="64" t="s">
        <v>76</v>
      </c>
      <c r="F2" s="64"/>
      <c r="G2" s="64"/>
      <c r="H2" s="64"/>
      <c r="I2" s="2" t="s">
        <v>11</v>
      </c>
      <c r="J2" s="6" t="s">
        <v>118</v>
      </c>
    </row>
    <row r="3" spans="2:11" ht="15" customHeight="1" x14ac:dyDescent="0.25">
      <c r="E3" s="64"/>
      <c r="F3" s="64"/>
      <c r="G3" s="64"/>
      <c r="H3" s="64"/>
      <c r="I3" t="s">
        <v>116</v>
      </c>
    </row>
    <row r="4" spans="2:11" ht="15" customHeight="1" x14ac:dyDescent="0.25">
      <c r="E4" s="64"/>
      <c r="F4" s="64"/>
      <c r="G4" s="64"/>
      <c r="H4" s="64"/>
      <c r="I4" s="42"/>
    </row>
    <row r="5" spans="2:11" ht="15" customHeight="1" x14ac:dyDescent="0.25">
      <c r="E5" s="64"/>
      <c r="F5" s="64"/>
      <c r="G5" s="64"/>
      <c r="H5" s="64"/>
      <c r="I5" s="42"/>
    </row>
    <row r="6" spans="2:11" ht="15" customHeight="1" thickBot="1" x14ac:dyDescent="0.3"/>
    <row r="7" spans="2:11" ht="45.75" thickBot="1" x14ac:dyDescent="0.3">
      <c r="B7" s="26" t="s">
        <v>24</v>
      </c>
      <c r="C7" s="24" t="s">
        <v>73</v>
      </c>
      <c r="D7" s="24" t="s">
        <v>103</v>
      </c>
      <c r="E7" s="27" t="s">
        <v>112</v>
      </c>
      <c r="F7" s="30" t="s">
        <v>113</v>
      </c>
      <c r="G7" s="30" t="s">
        <v>74</v>
      </c>
      <c r="H7" s="30" t="s">
        <v>75</v>
      </c>
      <c r="I7" s="30" t="s">
        <v>114</v>
      </c>
      <c r="J7" s="24" t="s">
        <v>70</v>
      </c>
      <c r="K7" s="25" t="s">
        <v>81</v>
      </c>
    </row>
    <row r="8" spans="2:11" ht="75.75" hidden="1" customHeight="1" thickBot="1" x14ac:dyDescent="0.3">
      <c r="B8" s="10"/>
      <c r="C8" s="8"/>
      <c r="D8" s="8"/>
      <c r="E8" s="11"/>
      <c r="F8" s="8"/>
      <c r="G8" s="8"/>
      <c r="H8" s="8"/>
      <c r="I8" s="8"/>
      <c r="J8" s="8"/>
      <c r="K8" s="14"/>
    </row>
    <row r="9" spans="2:11" ht="64.5" thickBot="1" x14ac:dyDescent="0.3">
      <c r="B9" s="35" t="s">
        <v>25</v>
      </c>
      <c r="C9" s="36" t="s">
        <v>77</v>
      </c>
      <c r="D9" s="36" t="s">
        <v>78</v>
      </c>
      <c r="E9" s="36" t="s">
        <v>111</v>
      </c>
      <c r="F9" s="36" t="s">
        <v>57</v>
      </c>
      <c r="G9" s="36" t="s">
        <v>83</v>
      </c>
      <c r="H9" s="36" t="s">
        <v>79</v>
      </c>
      <c r="I9" s="36" t="s">
        <v>115</v>
      </c>
      <c r="J9" s="37">
        <v>44409</v>
      </c>
      <c r="K9" s="38" t="s">
        <v>82</v>
      </c>
    </row>
    <row r="10" spans="2:11" ht="15.75" thickBot="1" x14ac:dyDescent="0.3">
      <c r="B10" s="7"/>
      <c r="C10" s="7"/>
      <c r="D10" s="4"/>
      <c r="E10" s="3"/>
      <c r="F10" s="3"/>
      <c r="G10" s="3"/>
      <c r="H10" s="3"/>
      <c r="I10" s="3"/>
      <c r="J10" s="4"/>
    </row>
    <row r="11" spans="2:11" ht="45.75" thickBot="1" x14ac:dyDescent="0.3">
      <c r="B11" s="26" t="s">
        <v>24</v>
      </c>
      <c r="C11" s="24" t="s">
        <v>73</v>
      </c>
      <c r="D11" s="24" t="s">
        <v>103</v>
      </c>
      <c r="E11" s="27" t="s">
        <v>112</v>
      </c>
      <c r="F11" s="30" t="s">
        <v>113</v>
      </c>
      <c r="G11" s="30" t="s">
        <v>74</v>
      </c>
      <c r="H11" s="30" t="s">
        <v>75</v>
      </c>
      <c r="I11" s="30" t="s">
        <v>114</v>
      </c>
      <c r="J11" s="24" t="s">
        <v>70</v>
      </c>
      <c r="K11" s="25" t="s">
        <v>81</v>
      </c>
    </row>
    <row r="12" spans="2:11" x14ac:dyDescent="0.25">
      <c r="B12" s="28" t="str">
        <f>IF(C12="","",1)</f>
        <v/>
      </c>
      <c r="C12" s="20"/>
      <c r="D12" s="20"/>
      <c r="E12" s="20"/>
      <c r="F12" s="20"/>
      <c r="G12" s="20"/>
      <c r="H12" s="20"/>
      <c r="I12" s="20"/>
      <c r="J12" s="32"/>
      <c r="K12" s="39" t="str">
        <f>IF(J12=0,"",EDATE(J12,6))</f>
        <v/>
      </c>
    </row>
    <row r="13" spans="2:11" x14ac:dyDescent="0.25">
      <c r="B13" s="28" t="str">
        <f t="shared" ref="B13:B21" si="0">IF(C13="","",B12+1)</f>
        <v/>
      </c>
      <c r="C13" s="20"/>
      <c r="D13" s="20"/>
      <c r="E13" s="20" t="s">
        <v>8</v>
      </c>
      <c r="F13" s="20" t="s">
        <v>8</v>
      </c>
      <c r="G13" s="20"/>
      <c r="H13" s="20"/>
      <c r="I13" s="20"/>
      <c r="J13" s="32"/>
      <c r="K13" s="39"/>
    </row>
    <row r="14" spans="2:11" x14ac:dyDescent="0.25">
      <c r="B14" s="28" t="str">
        <f t="shared" si="0"/>
        <v/>
      </c>
      <c r="C14" s="20"/>
      <c r="D14" s="20"/>
      <c r="E14" s="20" t="s">
        <v>57</v>
      </c>
      <c r="F14" s="20" t="s">
        <v>57</v>
      </c>
      <c r="G14" s="20"/>
      <c r="H14" s="20"/>
      <c r="I14" s="20"/>
      <c r="J14" s="32"/>
      <c r="K14" s="39"/>
    </row>
    <row r="15" spans="2:11" x14ac:dyDescent="0.25">
      <c r="B15" s="28" t="str">
        <f t="shared" si="0"/>
        <v/>
      </c>
      <c r="C15" s="20"/>
      <c r="D15" s="20"/>
      <c r="E15" s="20"/>
      <c r="F15" s="20"/>
      <c r="G15" s="20"/>
      <c r="H15" s="20"/>
      <c r="I15" s="20"/>
      <c r="J15" s="32"/>
      <c r="K15" s="39"/>
    </row>
    <row r="16" spans="2:11" x14ac:dyDescent="0.25">
      <c r="B16" s="28" t="str">
        <f t="shared" si="0"/>
        <v/>
      </c>
      <c r="C16" s="20"/>
      <c r="D16" s="20"/>
      <c r="E16" s="20"/>
      <c r="F16" s="20"/>
      <c r="G16" s="20"/>
      <c r="H16" s="20"/>
      <c r="I16" s="20"/>
      <c r="J16" s="32"/>
      <c r="K16" s="39"/>
    </row>
    <row r="17" spans="2:11" x14ac:dyDescent="0.25">
      <c r="B17" s="28" t="str">
        <f t="shared" si="0"/>
        <v/>
      </c>
      <c r="C17" s="20"/>
      <c r="D17" s="20"/>
      <c r="E17" s="20"/>
      <c r="F17" s="20"/>
      <c r="G17" s="20"/>
      <c r="H17" s="20"/>
      <c r="I17" s="20"/>
      <c r="J17" s="32"/>
      <c r="K17" s="39"/>
    </row>
    <row r="18" spans="2:11" x14ac:dyDescent="0.25">
      <c r="B18" s="28" t="str">
        <f t="shared" si="0"/>
        <v/>
      </c>
      <c r="C18" s="20"/>
      <c r="D18" s="20"/>
      <c r="E18" s="20"/>
      <c r="F18" s="20"/>
      <c r="G18" s="20"/>
      <c r="H18" s="20"/>
      <c r="I18" s="20"/>
      <c r="J18" s="32"/>
      <c r="K18" s="39"/>
    </row>
    <row r="19" spans="2:11" x14ac:dyDescent="0.25">
      <c r="B19" s="28" t="str">
        <f t="shared" si="0"/>
        <v/>
      </c>
      <c r="C19" s="20"/>
      <c r="D19" s="20"/>
      <c r="E19" s="20"/>
      <c r="F19" s="20"/>
      <c r="G19" s="20"/>
      <c r="H19" s="20"/>
      <c r="I19" s="20"/>
      <c r="J19" s="32"/>
      <c r="K19" s="39"/>
    </row>
    <row r="20" spans="2:11" s="5" customFormat="1" x14ac:dyDescent="0.25">
      <c r="B20" s="28" t="str">
        <f t="shared" si="0"/>
        <v/>
      </c>
      <c r="C20" s="20"/>
      <c r="D20" s="20"/>
      <c r="E20" s="20"/>
      <c r="F20" s="20"/>
      <c r="G20" s="20"/>
      <c r="H20" s="20"/>
      <c r="I20" s="20"/>
      <c r="J20" s="32"/>
      <c r="K20" s="40"/>
    </row>
    <row r="21" spans="2:11" x14ac:dyDescent="0.25">
      <c r="B21" s="28" t="str">
        <f t="shared" si="0"/>
        <v/>
      </c>
      <c r="C21" s="20"/>
      <c r="D21" s="20"/>
      <c r="E21" s="20"/>
      <c r="F21" s="20"/>
      <c r="G21" s="20"/>
      <c r="H21" s="20"/>
      <c r="I21" s="20"/>
      <c r="J21" s="32"/>
      <c r="K21" s="39"/>
    </row>
    <row r="22" spans="2:11" x14ac:dyDescent="0.25">
      <c r="B22" s="28" t="str">
        <f t="shared" ref="B22:B50" si="1">IF(C22="","",B21+1)</f>
        <v/>
      </c>
      <c r="C22" s="20"/>
      <c r="D22" s="20"/>
      <c r="E22" s="20"/>
      <c r="F22" s="20"/>
      <c r="G22" s="20"/>
      <c r="H22" s="20"/>
      <c r="I22" s="20"/>
      <c r="J22" s="32"/>
      <c r="K22" s="39"/>
    </row>
    <row r="23" spans="2:11" x14ac:dyDescent="0.25">
      <c r="B23" s="28" t="str">
        <f t="shared" si="1"/>
        <v/>
      </c>
      <c r="C23" s="20"/>
      <c r="D23" s="23"/>
      <c r="E23" s="20"/>
      <c r="F23" s="20"/>
      <c r="G23" s="20"/>
      <c r="H23" s="20"/>
      <c r="I23" s="20"/>
      <c r="J23" s="32"/>
      <c r="K23" s="39"/>
    </row>
    <row r="24" spans="2:11" x14ac:dyDescent="0.25">
      <c r="B24" s="28" t="str">
        <f t="shared" si="1"/>
        <v/>
      </c>
      <c r="C24" s="20"/>
      <c r="D24" s="20"/>
      <c r="E24" s="20"/>
      <c r="F24" s="20"/>
      <c r="G24" s="20"/>
      <c r="H24" s="20"/>
      <c r="I24" s="20"/>
      <c r="J24" s="32"/>
      <c r="K24" s="39"/>
    </row>
    <row r="25" spans="2:11" x14ac:dyDescent="0.25">
      <c r="B25" s="28" t="str">
        <f t="shared" si="1"/>
        <v/>
      </c>
      <c r="C25" s="20"/>
      <c r="D25" s="20"/>
      <c r="E25" s="20"/>
      <c r="F25" s="20"/>
      <c r="G25" s="20"/>
      <c r="H25" s="20"/>
      <c r="I25" s="20"/>
      <c r="J25" s="32"/>
      <c r="K25" s="39"/>
    </row>
    <row r="26" spans="2:11" x14ac:dyDescent="0.25">
      <c r="B26" s="28" t="str">
        <f t="shared" si="1"/>
        <v/>
      </c>
      <c r="C26" s="20"/>
      <c r="D26" s="20"/>
      <c r="E26" s="20"/>
      <c r="F26" s="20"/>
      <c r="G26" s="20"/>
      <c r="H26" s="20"/>
      <c r="I26" s="20"/>
      <c r="J26" s="32"/>
      <c r="K26" s="39"/>
    </row>
    <row r="27" spans="2:11" x14ac:dyDescent="0.25">
      <c r="B27" s="28" t="str">
        <f t="shared" si="1"/>
        <v/>
      </c>
      <c r="C27" s="20"/>
      <c r="D27" s="20"/>
      <c r="E27" s="20"/>
      <c r="F27" s="20"/>
      <c r="G27" s="20"/>
      <c r="H27" s="20"/>
      <c r="I27" s="20"/>
      <c r="J27" s="32"/>
      <c r="K27" s="39"/>
    </row>
    <row r="28" spans="2:11" x14ac:dyDescent="0.25">
      <c r="B28" s="28" t="str">
        <f t="shared" si="1"/>
        <v/>
      </c>
      <c r="C28" s="20"/>
      <c r="D28" s="20"/>
      <c r="E28" s="20"/>
      <c r="F28" s="20"/>
      <c r="G28" s="20"/>
      <c r="H28" s="20"/>
      <c r="I28" s="20"/>
      <c r="J28" s="32"/>
      <c r="K28" s="39"/>
    </row>
    <row r="29" spans="2:11" x14ac:dyDescent="0.25">
      <c r="B29" s="28" t="str">
        <f t="shared" si="1"/>
        <v/>
      </c>
      <c r="C29" s="20"/>
      <c r="D29" s="20"/>
      <c r="E29" s="20"/>
      <c r="F29" s="20"/>
      <c r="G29" s="20"/>
      <c r="H29" s="20"/>
      <c r="I29" s="20"/>
      <c r="J29" s="32"/>
      <c r="K29" s="39"/>
    </row>
    <row r="30" spans="2:11" x14ac:dyDescent="0.25">
      <c r="B30" s="28" t="str">
        <f t="shared" si="1"/>
        <v/>
      </c>
      <c r="C30" s="20"/>
      <c r="D30" s="20"/>
      <c r="E30" s="20"/>
      <c r="F30" s="20"/>
      <c r="G30" s="20"/>
      <c r="H30" s="20"/>
      <c r="I30" s="20"/>
      <c r="J30" s="32"/>
      <c r="K30" s="39"/>
    </row>
    <row r="31" spans="2:11" x14ac:dyDescent="0.25">
      <c r="B31" s="28" t="str">
        <f t="shared" si="1"/>
        <v/>
      </c>
      <c r="C31" s="20"/>
      <c r="D31" s="20"/>
      <c r="E31" s="20"/>
      <c r="F31" s="20"/>
      <c r="G31" s="20"/>
      <c r="H31" s="20"/>
      <c r="I31" s="20"/>
      <c r="J31" s="32"/>
      <c r="K31" s="39"/>
    </row>
    <row r="32" spans="2:11" x14ac:dyDescent="0.25">
      <c r="B32" s="28" t="str">
        <f t="shared" si="1"/>
        <v/>
      </c>
      <c r="C32" s="20"/>
      <c r="D32" s="20"/>
      <c r="E32" s="20"/>
      <c r="F32" s="20"/>
      <c r="G32" s="20"/>
      <c r="H32" s="20"/>
      <c r="I32" s="20"/>
      <c r="J32" s="32"/>
      <c r="K32" s="39"/>
    </row>
    <row r="33" spans="2:11" x14ac:dyDescent="0.25">
      <c r="B33" s="28" t="str">
        <f t="shared" si="1"/>
        <v/>
      </c>
      <c r="C33" s="20"/>
      <c r="D33" s="20"/>
      <c r="E33" s="20"/>
      <c r="F33" s="20"/>
      <c r="G33" s="20"/>
      <c r="H33" s="20"/>
      <c r="I33" s="20"/>
      <c r="J33" s="32"/>
      <c r="K33" s="39"/>
    </row>
    <row r="34" spans="2:11" x14ac:dyDescent="0.25">
      <c r="B34" s="28" t="str">
        <f t="shared" si="1"/>
        <v/>
      </c>
      <c r="C34" s="20"/>
      <c r="D34" s="20"/>
      <c r="E34" s="20"/>
      <c r="F34" s="20"/>
      <c r="G34" s="20"/>
      <c r="H34" s="20"/>
      <c r="I34" s="20"/>
      <c r="J34" s="32"/>
      <c r="K34" s="39"/>
    </row>
    <row r="35" spans="2:11" x14ac:dyDescent="0.25">
      <c r="B35" s="28" t="str">
        <f t="shared" si="1"/>
        <v/>
      </c>
      <c r="C35" s="20"/>
      <c r="D35" s="20"/>
      <c r="E35" s="20"/>
      <c r="F35" s="20"/>
      <c r="G35" s="20"/>
      <c r="H35" s="20"/>
      <c r="I35" s="20"/>
      <c r="J35" s="32"/>
      <c r="K35" s="39"/>
    </row>
    <row r="36" spans="2:11" x14ac:dyDescent="0.25">
      <c r="B36" s="28" t="str">
        <f t="shared" si="1"/>
        <v/>
      </c>
      <c r="C36" s="20"/>
      <c r="D36" s="20"/>
      <c r="E36" s="20"/>
      <c r="F36" s="20"/>
      <c r="G36" s="20"/>
      <c r="H36" s="20"/>
      <c r="I36" s="20"/>
      <c r="J36" s="32"/>
      <c r="K36" s="39"/>
    </row>
    <row r="37" spans="2:11" x14ac:dyDescent="0.25">
      <c r="B37" s="28" t="str">
        <f t="shared" si="1"/>
        <v/>
      </c>
      <c r="C37" s="20"/>
      <c r="D37" s="20"/>
      <c r="E37" s="20"/>
      <c r="F37" s="20"/>
      <c r="G37" s="20"/>
      <c r="H37" s="20"/>
      <c r="I37" s="20"/>
      <c r="J37" s="32"/>
      <c r="K37" s="39"/>
    </row>
    <row r="38" spans="2:11" x14ac:dyDescent="0.25">
      <c r="B38" s="28" t="str">
        <f t="shared" si="1"/>
        <v/>
      </c>
      <c r="C38" s="20"/>
      <c r="D38" s="20"/>
      <c r="E38" s="20"/>
      <c r="F38" s="20"/>
      <c r="G38" s="20"/>
      <c r="H38" s="20"/>
      <c r="I38" s="20"/>
      <c r="J38" s="32"/>
      <c r="K38" s="39"/>
    </row>
    <row r="39" spans="2:11" x14ac:dyDescent="0.25">
      <c r="B39" s="28" t="str">
        <f t="shared" si="1"/>
        <v/>
      </c>
      <c r="C39" s="20"/>
      <c r="D39" s="20"/>
      <c r="E39" s="20"/>
      <c r="F39" s="20"/>
      <c r="G39" s="20"/>
      <c r="H39" s="20"/>
      <c r="I39" s="20"/>
      <c r="J39" s="32"/>
      <c r="K39" s="39"/>
    </row>
    <row r="40" spans="2:11" x14ac:dyDescent="0.25">
      <c r="B40" s="28" t="str">
        <f t="shared" si="1"/>
        <v/>
      </c>
      <c r="C40" s="20"/>
      <c r="D40" s="20"/>
      <c r="E40" s="20"/>
      <c r="F40" s="20"/>
      <c r="G40" s="20"/>
      <c r="H40" s="20"/>
      <c r="I40" s="20"/>
      <c r="J40" s="32"/>
      <c r="K40" s="39"/>
    </row>
    <row r="41" spans="2:11" x14ac:dyDescent="0.25">
      <c r="B41" s="28" t="str">
        <f t="shared" si="1"/>
        <v/>
      </c>
      <c r="C41" s="20"/>
      <c r="D41" s="20"/>
      <c r="E41" s="20"/>
      <c r="F41" s="20"/>
      <c r="G41" s="20"/>
      <c r="H41" s="20"/>
      <c r="I41" s="20"/>
      <c r="J41" s="32"/>
      <c r="K41" s="39"/>
    </row>
    <row r="42" spans="2:11" x14ac:dyDescent="0.25">
      <c r="B42" s="28" t="str">
        <f t="shared" si="1"/>
        <v/>
      </c>
      <c r="C42" s="20"/>
      <c r="D42" s="20"/>
      <c r="E42" s="20"/>
      <c r="F42" s="20"/>
      <c r="G42" s="20"/>
      <c r="H42" s="20"/>
      <c r="I42" s="20"/>
      <c r="J42" s="32"/>
      <c r="K42" s="39"/>
    </row>
    <row r="43" spans="2:11" x14ac:dyDescent="0.25">
      <c r="B43" s="28" t="str">
        <f t="shared" si="1"/>
        <v/>
      </c>
      <c r="C43" s="20"/>
      <c r="D43" s="20"/>
      <c r="E43" s="20"/>
      <c r="F43" s="20"/>
      <c r="G43" s="20"/>
      <c r="H43" s="20"/>
      <c r="I43" s="20"/>
      <c r="J43" s="32"/>
      <c r="K43" s="39"/>
    </row>
    <row r="44" spans="2:11" x14ac:dyDescent="0.25">
      <c r="B44" s="28" t="str">
        <f t="shared" si="1"/>
        <v/>
      </c>
      <c r="C44" s="20"/>
      <c r="D44" s="20"/>
      <c r="E44" s="20"/>
      <c r="F44" s="20"/>
      <c r="G44" s="20"/>
      <c r="H44" s="20"/>
      <c r="I44" s="20"/>
      <c r="J44" s="32"/>
      <c r="K44" s="39"/>
    </row>
    <row r="45" spans="2:11" x14ac:dyDescent="0.25">
      <c r="B45" s="28" t="str">
        <f t="shared" si="1"/>
        <v/>
      </c>
      <c r="C45" s="20"/>
      <c r="D45" s="20"/>
      <c r="E45" s="20"/>
      <c r="F45" s="20"/>
      <c r="G45" s="20"/>
      <c r="H45" s="20"/>
      <c r="I45" s="20"/>
      <c r="J45" s="32"/>
      <c r="K45" s="39"/>
    </row>
    <row r="46" spans="2:11" x14ac:dyDescent="0.25">
      <c r="B46" s="28" t="str">
        <f t="shared" si="1"/>
        <v/>
      </c>
      <c r="C46" s="20"/>
      <c r="D46" s="20"/>
      <c r="E46" s="20"/>
      <c r="F46" s="20"/>
      <c r="G46" s="20"/>
      <c r="H46" s="20"/>
      <c r="I46" s="20"/>
      <c r="J46" s="32"/>
      <c r="K46" s="39"/>
    </row>
    <row r="47" spans="2:11" x14ac:dyDescent="0.25">
      <c r="B47" s="28" t="str">
        <f t="shared" si="1"/>
        <v/>
      </c>
      <c r="C47" s="20"/>
      <c r="D47" s="20"/>
      <c r="E47" s="20"/>
      <c r="F47" s="20"/>
      <c r="G47" s="20"/>
      <c r="H47" s="20"/>
      <c r="I47" s="20"/>
      <c r="J47" s="32"/>
      <c r="K47" s="39"/>
    </row>
    <row r="48" spans="2:11" x14ac:dyDescent="0.25">
      <c r="B48" s="28" t="str">
        <f t="shared" si="1"/>
        <v/>
      </c>
      <c r="C48" s="20"/>
      <c r="D48" s="20"/>
      <c r="E48" s="20"/>
      <c r="F48" s="20"/>
      <c r="G48" s="20"/>
      <c r="H48" s="20"/>
      <c r="I48" s="20"/>
      <c r="J48" s="32"/>
      <c r="K48" s="39"/>
    </row>
    <row r="49" spans="2:11" x14ac:dyDescent="0.25">
      <c r="B49" s="28" t="str">
        <f t="shared" si="1"/>
        <v/>
      </c>
      <c r="C49" s="20"/>
      <c r="D49" s="20"/>
      <c r="E49" s="20"/>
      <c r="F49" s="20"/>
      <c r="G49" s="20"/>
      <c r="H49" s="20"/>
      <c r="I49" s="20"/>
      <c r="J49" s="32"/>
      <c r="K49" s="39"/>
    </row>
    <row r="50" spans="2:11" ht="15.75" thickBot="1" x14ac:dyDescent="0.3">
      <c r="B50" s="29" t="str">
        <f t="shared" si="1"/>
        <v/>
      </c>
      <c r="C50" s="21"/>
      <c r="D50" s="21"/>
      <c r="E50" s="21"/>
      <c r="F50" s="21"/>
      <c r="G50" s="21"/>
      <c r="H50" s="21"/>
      <c r="I50" s="21"/>
      <c r="J50" s="33"/>
      <c r="K50" s="41"/>
    </row>
    <row r="51" spans="2:11" x14ac:dyDescent="0.25">
      <c r="B51" t="s">
        <v>69</v>
      </c>
      <c r="C51" t="s">
        <v>69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</row>
    <row r="58" spans="2:11" x14ac:dyDescent="0.25">
      <c r="C58" s="44" t="s">
        <v>85</v>
      </c>
      <c r="D58" t="s">
        <v>104</v>
      </c>
    </row>
    <row r="59" spans="2:11" x14ac:dyDescent="0.25">
      <c r="C59" s="45" t="s">
        <v>8</v>
      </c>
      <c r="D59" s="46">
        <v>1</v>
      </c>
    </row>
    <row r="60" spans="2:11" x14ac:dyDescent="0.25">
      <c r="C60" s="45" t="s">
        <v>57</v>
      </c>
      <c r="D60" s="46">
        <v>1</v>
      </c>
    </row>
    <row r="61" spans="2:11" x14ac:dyDescent="0.25">
      <c r="C61" s="45" t="s">
        <v>86</v>
      </c>
      <c r="D61" s="46">
        <v>2</v>
      </c>
    </row>
    <row r="78" spans="3:4" x14ac:dyDescent="0.25">
      <c r="C78" s="44" t="s">
        <v>85</v>
      </c>
      <c r="D78" t="s">
        <v>105</v>
      </c>
    </row>
    <row r="79" spans="3:4" x14ac:dyDescent="0.25">
      <c r="C79" s="45" t="s">
        <v>8</v>
      </c>
      <c r="D79" s="46">
        <v>1</v>
      </c>
    </row>
    <row r="80" spans="3:4" x14ac:dyDescent="0.25">
      <c r="C80" s="45" t="s">
        <v>57</v>
      </c>
      <c r="D80" s="46">
        <v>1</v>
      </c>
    </row>
    <row r="81" spans="3:4" x14ac:dyDescent="0.25">
      <c r="C81" s="45" t="s">
        <v>86</v>
      </c>
      <c r="D81" s="46">
        <v>2</v>
      </c>
    </row>
  </sheetData>
  <autoFilter ref="B11:J11" xr:uid="{A5412926-D5A8-43AF-B56D-03C0CD01B27F}"/>
  <mergeCells count="1">
    <mergeCell ref="E2:H5"/>
  </mergeCell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853A1B-5014-4CE0-8B83-2738CF05D1EA}">
          <x14:formula1>
            <xm:f>Reference!$P$7:$P$9</xm:f>
          </x14:formula1>
          <xm:sqref>E12:F50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7A7B-CBFA-4F9E-983E-A4859E95F009}">
  <dimension ref="B5:S31"/>
  <sheetViews>
    <sheetView topLeftCell="A4" workbookViewId="0">
      <selection activeCell="Q7" sqref="Q7:S9"/>
    </sheetView>
  </sheetViews>
  <sheetFormatPr defaultRowHeight="15" x14ac:dyDescent="0.25"/>
  <cols>
    <col min="11" max="11" width="9.7109375" bestFit="1" customWidth="1"/>
    <col min="18" max="18" width="18.140625" bestFit="1" customWidth="1"/>
    <col min="19" max="19" width="9.7109375" bestFit="1" customWidth="1"/>
  </cols>
  <sheetData>
    <row r="5" spans="2:19" ht="15.75" thickBot="1" x14ac:dyDescent="0.3"/>
    <row r="6" spans="2:19" x14ac:dyDescent="0.25">
      <c r="B6" s="15" t="s">
        <v>0</v>
      </c>
      <c r="D6" s="15" t="s">
        <v>34</v>
      </c>
      <c r="F6" s="15" t="s">
        <v>43</v>
      </c>
      <c r="H6" s="15" t="s">
        <v>54</v>
      </c>
      <c r="J6" s="15" t="s">
        <v>55</v>
      </c>
      <c r="L6" s="16" t="s">
        <v>56</v>
      </c>
      <c r="N6" s="15" t="s">
        <v>3</v>
      </c>
      <c r="P6" s="15" t="s">
        <v>80</v>
      </c>
      <c r="R6" s="49" t="s">
        <v>97</v>
      </c>
      <c r="S6" s="48"/>
    </row>
    <row r="7" spans="2:19" x14ac:dyDescent="0.25">
      <c r="B7" s="12" t="s">
        <v>44</v>
      </c>
      <c r="D7" s="12" t="s">
        <v>9</v>
      </c>
      <c r="F7" s="12" t="s">
        <v>7</v>
      </c>
      <c r="H7" s="12" t="s">
        <v>58</v>
      </c>
      <c r="J7" s="12" t="s">
        <v>63</v>
      </c>
      <c r="N7" s="12" t="s">
        <v>57</v>
      </c>
      <c r="P7" s="12" t="s">
        <v>57</v>
      </c>
      <c r="Q7" t="s">
        <v>101</v>
      </c>
      <c r="R7" s="49" t="s">
        <v>98</v>
      </c>
      <c r="S7" s="51">
        <f ca="1">EDATE($S$9,1)</f>
        <v>44470</v>
      </c>
    </row>
    <row r="8" spans="2:19" x14ac:dyDescent="0.25">
      <c r="B8" s="12" t="s">
        <v>10</v>
      </c>
      <c r="D8" s="12" t="s">
        <v>46</v>
      </c>
      <c r="F8" s="12" t="s">
        <v>47</v>
      </c>
      <c r="H8" s="12" t="s">
        <v>59</v>
      </c>
      <c r="J8" s="12" t="s">
        <v>64</v>
      </c>
      <c r="N8" s="12" t="s">
        <v>68</v>
      </c>
      <c r="P8" s="12" t="s">
        <v>8</v>
      </c>
      <c r="Q8" t="s">
        <v>100</v>
      </c>
      <c r="R8" s="49" t="s">
        <v>99</v>
      </c>
      <c r="S8" s="51">
        <f ca="1">EDATE($S$9,0)</f>
        <v>44440</v>
      </c>
    </row>
    <row r="9" spans="2:19" ht="15.75" thickBot="1" x14ac:dyDescent="0.3">
      <c r="B9" s="12" t="s">
        <v>45</v>
      </c>
      <c r="D9" s="13" t="s">
        <v>53</v>
      </c>
      <c r="F9" s="12" t="s">
        <v>48</v>
      </c>
      <c r="H9" s="12" t="s">
        <v>60</v>
      </c>
      <c r="J9" s="12" t="s">
        <v>65</v>
      </c>
      <c r="N9" s="13" t="s">
        <v>8</v>
      </c>
      <c r="P9" s="13"/>
      <c r="Q9" t="s">
        <v>102</v>
      </c>
      <c r="R9" s="49" t="s">
        <v>96</v>
      </c>
      <c r="S9" t="str">
        <f ca="1">TEXT(NOW(),"mmm-yyyy")</f>
        <v>Sep-2021</v>
      </c>
    </row>
    <row r="10" spans="2:19" ht="15.75" thickBot="1" x14ac:dyDescent="0.3">
      <c r="B10" s="13"/>
      <c r="F10" s="12" t="s">
        <v>49</v>
      </c>
      <c r="H10" s="12" t="s">
        <v>61</v>
      </c>
      <c r="J10" s="12" t="s">
        <v>66</v>
      </c>
    </row>
    <row r="11" spans="2:19" x14ac:dyDescent="0.25">
      <c r="F11" s="12" t="s">
        <v>50</v>
      </c>
      <c r="H11" s="12" t="s">
        <v>62</v>
      </c>
      <c r="J11" s="12" t="s">
        <v>67</v>
      </c>
    </row>
    <row r="12" spans="2:19" ht="15.75" thickBot="1" x14ac:dyDescent="0.3">
      <c r="F12" s="12" t="s">
        <v>51</v>
      </c>
      <c r="H12" s="13"/>
      <c r="J12" s="13"/>
    </row>
    <row r="13" spans="2:19" x14ac:dyDescent="0.25">
      <c r="F13" s="12" t="s">
        <v>52</v>
      </c>
    </row>
    <row r="14" spans="2:19" ht="15.75" thickBot="1" x14ac:dyDescent="0.3">
      <c r="F14" s="13"/>
    </row>
    <row r="16" spans="2:19" x14ac:dyDescent="0.25">
      <c r="R16" t="str">
        <f>IF(R12=0,"",IF(AND(R12&lt;Reference!S8,R12=Reference!S8),"Reivew Date Valid",IF(AND(R12&gt;Reference!S8,R12&lt;Reference!S7,R12=Reference!S7),"Due for Reminder","Reminder Overdue")))</f>
        <v/>
      </c>
    </row>
    <row r="29" spans="11:11" x14ac:dyDescent="0.25">
      <c r="K29" s="48"/>
    </row>
    <row r="30" spans="11:11" x14ac:dyDescent="0.25">
      <c r="K30" s="48"/>
    </row>
    <row r="31" spans="11:11" x14ac:dyDescent="0.25">
      <c r="K3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</vt:lpstr>
      <vt:lpstr>Opportunities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Janiola</dc:creator>
  <cp:lastModifiedBy>Madeline Janiola</cp:lastModifiedBy>
  <dcterms:created xsi:type="dcterms:W3CDTF">2020-12-21T06:06:25Z</dcterms:created>
  <dcterms:modified xsi:type="dcterms:W3CDTF">2021-09-26T11:07:53Z</dcterms:modified>
</cp:coreProperties>
</file>