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ffice\excel-ml\data\"/>
    </mc:Choice>
  </mc:AlternateContent>
  <xr:revisionPtr revIDLastSave="0" documentId="13_ncr:1_{F39555F4-5D91-4B53-8568-26A0EBD60223}" xr6:coauthVersionLast="47" xr6:coauthVersionMax="47" xr10:uidLastSave="{00000000-0000-0000-0000-000000000000}"/>
  <bookViews>
    <workbookView xWindow="-120" yWindow="-120" windowWidth="29040" windowHeight="15840" xr2:uid="{3F6137CF-C56F-4DC1-887B-C6E867205519}"/>
  </bookViews>
  <sheets>
    <sheet name="data" sheetId="8" r:id="rId1"/>
    <sheet name="model-k3" sheetId="4" r:id="rId2"/>
    <sheet name="model-k2" sheetId="5" r:id="rId3"/>
    <sheet name="model-k1" sheetId="6" r:id="rId4"/>
    <sheet name="elleboo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22" i="6" a="1"/>
  <c r="B22" i="6" s="1"/>
  <c r="C16" i="6"/>
  <c r="B16" i="6"/>
  <c r="D2" i="6" s="1" a="1"/>
  <c r="D2" i="6" s="1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  <c r="F2" i="5" s="1"/>
  <c r="F11" i="5" l="1"/>
  <c r="G11" i="5" s="1"/>
  <c r="F5" i="5"/>
  <c r="G5" i="5" s="1"/>
  <c r="F10" i="5"/>
  <c r="G10" i="5" s="1"/>
  <c r="F9" i="5"/>
  <c r="G9" i="5" s="1"/>
  <c r="F6" i="5"/>
  <c r="G6" i="5" s="1"/>
  <c r="F7" i="5"/>
  <c r="G7" i="5" s="1"/>
  <c r="F4" i="5"/>
  <c r="G4" i="5" s="1"/>
  <c r="F3" i="5"/>
  <c r="G3" i="5" s="1"/>
  <c r="F8" i="5"/>
  <c r="G8" i="5" s="1"/>
  <c r="G2" i="5"/>
  <c r="D12" i="6" l="1"/>
  <c r="B22" i="5"/>
  <c r="C22" i="5"/>
  <c r="F12" i="5"/>
  <c r="B3" i="7" s="1"/>
  <c r="C21" i="5"/>
  <c r="B21" i="5"/>
  <c r="D9" i="4" l="1"/>
  <c r="D6" i="4"/>
  <c r="D10" i="4"/>
  <c r="D8" i="4"/>
  <c r="F2" i="4"/>
  <c r="F11" i="4"/>
  <c r="F8" i="4"/>
  <c r="F6" i="4"/>
  <c r="F10" i="4"/>
  <c r="F5" i="4"/>
  <c r="F7" i="4"/>
  <c r="F3" i="4"/>
  <c r="F4" i="4"/>
  <c r="F9" i="4"/>
  <c r="D3" i="4"/>
  <c r="G3" i="4" s="1"/>
  <c r="H3" i="4" s="1"/>
  <c r="D5" i="4"/>
  <c r="D4" i="4"/>
  <c r="D7" i="4"/>
  <c r="D11" i="4"/>
  <c r="E11" i="4"/>
  <c r="E3" i="4"/>
  <c r="E5" i="4"/>
  <c r="E9" i="4"/>
  <c r="E6" i="4"/>
  <c r="E8" i="4"/>
  <c r="E10" i="4"/>
  <c r="E7" i="4"/>
  <c r="E2" i="4"/>
  <c r="E4" i="4"/>
  <c r="D2" i="4"/>
  <c r="G2" i="4" l="1"/>
  <c r="H2" i="4" s="1"/>
  <c r="G5" i="4"/>
  <c r="H5" i="4" s="1"/>
  <c r="G9" i="4"/>
  <c r="H9" i="4" s="1"/>
  <c r="G4" i="4"/>
  <c r="H4" i="4" s="1"/>
  <c r="G11" i="4"/>
  <c r="H11" i="4" s="1"/>
  <c r="G10" i="4"/>
  <c r="H10" i="4" s="1"/>
  <c r="G6" i="4"/>
  <c r="H6" i="4" s="1"/>
  <c r="G8" i="4"/>
  <c r="H8" i="4" s="1"/>
  <c r="G7" i="4"/>
  <c r="H7" i="4" s="1"/>
  <c r="B23" i="4" l="1"/>
  <c r="C22" i="4"/>
  <c r="B21" i="4"/>
  <c r="C21" i="4"/>
  <c r="C23" i="4"/>
  <c r="B22" i="4"/>
  <c r="G12" i="4"/>
  <c r="B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<sst xmlns="http://schemas.openxmlformats.org/spreadsheetml/2006/main" count="40" uniqueCount="13">
  <si>
    <t>x1</t>
  </si>
  <si>
    <t>x2</t>
  </si>
  <si>
    <t>waarneming</t>
  </si>
  <si>
    <t>D1</t>
  </si>
  <si>
    <t>D2</t>
  </si>
  <si>
    <t>D3</t>
  </si>
  <si>
    <t>Min</t>
  </si>
  <si>
    <t>totaal</t>
  </si>
  <si>
    <t>cluster</t>
  </si>
  <si>
    <t>k</t>
  </si>
  <si>
    <t>Centrum</t>
  </si>
  <si>
    <t>Nieuwe waarden centrum</t>
  </si>
  <si>
    <t>som afstanden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</si>
</sst>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data!$B$2:$B$11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data!$C$2:$C$11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8-4F30-A2F5-35D674130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'model-k3'!$B$2:$B$11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'model-k3'!$C$2:$C$11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C-4E35-B532-C7D8574E30E9}"/>
            </c:ext>
          </c:extLst>
        </c:ser>
        <c:ser>
          <c:idx val="1"/>
          <c:order val="1"/>
          <c:tx>
            <c:v>Cluster1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'model-k3'!$B$16</c:f>
              <c:numCache>
                <c:formatCode>0.00</c:formatCode>
                <c:ptCount val="1"/>
                <c:pt idx="0">
                  <c:v>4</c:v>
                </c:pt>
              </c:numCache>
            </c:numRef>
          </c:xVal>
          <c:yVal>
            <c:numRef>
              <c:f>'model-k3'!$C$16</c:f>
              <c:numCache>
                <c:formatCode>0.00</c:formatCode>
                <c:ptCount val="1"/>
                <c:pt idx="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3C-4E35-B532-C7D8574E30E9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xVal>
            <c:numRef>
              <c:f>'model-k3'!$B$17</c:f>
              <c:numCache>
                <c:formatCode>0.00</c:formatCode>
                <c:ptCount val="1"/>
                <c:pt idx="0">
                  <c:v>2.5</c:v>
                </c:pt>
              </c:numCache>
            </c:numRef>
          </c:xVal>
          <c:yVal>
            <c:numRef>
              <c:f>'model-k3'!$C$17</c:f>
              <c:numCache>
                <c:formatCode>0.00</c:formatCode>
                <c:ptCount val="1"/>
                <c:pt idx="0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3C-4E35-B532-C7D8574E30E9}"/>
            </c:ext>
          </c:extLst>
        </c:ser>
        <c:ser>
          <c:idx val="3"/>
          <c:order val="3"/>
          <c:tx>
            <c:v>Cluster 3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50800">
                <a:solidFill>
                  <a:schemeClr val="accent6"/>
                </a:solidFill>
              </a:ln>
              <a:effectLst/>
            </c:spPr>
          </c:marker>
          <c:xVal>
            <c:numRef>
              <c:f>'model-k3'!$B$18</c:f>
              <c:numCache>
                <c:formatCode>0.00</c:formatCode>
                <c:ptCount val="1"/>
                <c:pt idx="0">
                  <c:v>12.8</c:v>
                </c:pt>
              </c:numCache>
            </c:numRef>
          </c:xVal>
          <c:yVal>
            <c:numRef>
              <c:f>'model-k3'!$C$18</c:f>
              <c:numCache>
                <c:formatCode>0.00</c:formatCode>
                <c:ptCount val="1"/>
                <c:pt idx="0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D3C-4E35-B532-C7D8574E3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'model-k2'!$B$2:$B$11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11</c:v>
                </c:pt>
                <c:pt idx="7">
                  <c:v>13</c:v>
                </c:pt>
                <c:pt idx="8">
                  <c:v>14</c:v>
                </c:pt>
                <c:pt idx="9">
                  <c:v>16</c:v>
                </c:pt>
              </c:numCache>
            </c:numRef>
          </c:xVal>
          <c:yVal>
            <c:numRef>
              <c:f>'model-k2'!$C$2:$C$11</c:f>
              <c:numCache>
                <c:formatCode>General</c:formatCode>
                <c:ptCount val="10"/>
                <c:pt idx="0">
                  <c:v>12</c:v>
                </c:pt>
                <c:pt idx="1">
                  <c:v>17</c:v>
                </c:pt>
                <c:pt idx="2">
                  <c:v>19</c:v>
                </c:pt>
                <c:pt idx="3">
                  <c:v>13</c:v>
                </c:pt>
                <c:pt idx="4">
                  <c:v>18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32-49B1-89B0-B22EC7E86BE3}"/>
            </c:ext>
          </c:extLst>
        </c:ser>
        <c:ser>
          <c:idx val="1"/>
          <c:order val="1"/>
          <c:tx>
            <c:v>Cluster1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50800">
                <a:solidFill>
                  <a:schemeClr val="accent2"/>
                </a:solidFill>
              </a:ln>
              <a:effectLst/>
            </c:spPr>
          </c:marker>
          <c:xVal>
            <c:numRef>
              <c:f>'model-k2'!$B$16</c:f>
              <c:numCache>
                <c:formatCode>0.00</c:formatCode>
                <c:ptCount val="1"/>
                <c:pt idx="0">
                  <c:v>3.4</c:v>
                </c:pt>
              </c:numCache>
            </c:numRef>
          </c:xVal>
          <c:yVal>
            <c:numRef>
              <c:f>'model-k2'!$C$16</c:f>
              <c:numCache>
                <c:formatCode>0.00</c:formatCode>
                <c:ptCount val="1"/>
                <c:pt idx="0">
                  <c:v>15.8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32-49B1-89B0-B22EC7E86BE3}"/>
            </c:ext>
          </c:extLst>
        </c:ser>
        <c:ser>
          <c:idx val="2"/>
          <c:order val="2"/>
          <c:tx>
            <c:v>Cluster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50800">
                <a:solidFill>
                  <a:schemeClr val="accent3"/>
                </a:solidFill>
              </a:ln>
              <a:effectLst/>
            </c:spPr>
          </c:marker>
          <c:xVal>
            <c:numRef>
              <c:f>'model-k2'!$B$17</c:f>
              <c:numCache>
                <c:formatCode>0.00</c:formatCode>
                <c:ptCount val="1"/>
                <c:pt idx="0">
                  <c:v>12.8</c:v>
                </c:pt>
              </c:numCache>
            </c:numRef>
          </c:xVal>
          <c:yVal>
            <c:numRef>
              <c:f>'model-k2'!$C$17</c:f>
              <c:numCache>
                <c:formatCode>0.00</c:formatCode>
                <c:ptCount val="1"/>
                <c:pt idx="0">
                  <c:v>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32-49B1-89B0-B22EC7E86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95327"/>
        <c:axId val="1535394911"/>
      </c:scatterChart>
      <c:valAx>
        <c:axId val="1535395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4911"/>
        <c:crosses val="autoZero"/>
        <c:crossBetween val="midCat"/>
      </c:valAx>
      <c:valAx>
        <c:axId val="15353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35395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Som afstanden</a:t>
            </a:r>
          </a:p>
        </c:rich>
      </c:tx>
      <c:layout>
        <c:manualLayout>
          <c:xMode val="edge"/>
          <c:yMode val="edge"/>
          <c:x val="2.3576334208223988E-2"/>
          <c:y val="2.22531325956702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elleboog!$B$1</c:f>
              <c:strCache>
                <c:ptCount val="1"/>
                <c:pt idx="0">
                  <c:v>som afstanden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elleboog!$A$2:$A$4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xVal>
          <c:yVal>
            <c:numRef>
              <c:f>elleboog!$B$2:$B$4</c:f>
              <c:numCache>
                <c:formatCode>0.000</c:formatCode>
                <c:ptCount val="3"/>
                <c:pt idx="0">
                  <c:v>79.454342213599148</c:v>
                </c:pt>
                <c:pt idx="1">
                  <c:v>25.24089676304288</c:v>
                </c:pt>
                <c:pt idx="2">
                  <c:v>17.218413477045857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57-4E0F-A9AD-6B5169EE2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997215"/>
        <c:axId val="2066997631"/>
      </c:scatterChart>
      <c:valAx>
        <c:axId val="206699721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6997631"/>
        <c:crosses val="autoZero"/>
        <c:crossBetween val="midCat"/>
        <c:majorUnit val="1"/>
        <c:minorUnit val="0.5"/>
      </c:valAx>
      <c:valAx>
        <c:axId val="206699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6699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185737</xdr:rowOff>
    </xdr:from>
    <xdr:to>
      <xdr:col>16</xdr:col>
      <xdr:colOff>304800</xdr:colOff>
      <xdr:row>16</xdr:row>
      <xdr:rowOff>66675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3BA2EE5-227E-4664-B9D9-D95E0F6A1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</xdr:row>
      <xdr:rowOff>4762</xdr:rowOff>
    </xdr:from>
    <xdr:to>
      <xdr:col>16</xdr:col>
      <xdr:colOff>266700</xdr:colOff>
      <xdr:row>16</xdr:row>
      <xdr:rowOff>76200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1CB7E39-91AB-4B40-AF3F-7301D4830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185737</xdr:rowOff>
    </xdr:from>
    <xdr:to>
      <xdr:col>16</xdr:col>
      <xdr:colOff>323850</xdr:colOff>
      <xdr:row>16</xdr:row>
      <xdr:rowOff>66675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55F2797-1D11-45D8-918A-8B2E7A2736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28575</xdr:rowOff>
    </xdr:from>
    <xdr:to>
      <xdr:col>6</xdr:col>
      <xdr:colOff>304800</xdr:colOff>
      <xdr:row>11</xdr:row>
      <xdr:rowOff>152400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6BFE093D-6F61-1D21-150C-2E0FE1282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CC4C-7F9C-4B74-AA65-28AA762DD30A}">
  <dimension ref="A1:C19"/>
  <sheetViews>
    <sheetView tabSelected="1" workbookViewId="0">
      <selection activeCell="A12" sqref="A12"/>
    </sheetView>
  </sheetViews>
  <sheetFormatPr defaultRowHeight="15" x14ac:dyDescent="0.25"/>
  <cols>
    <col min="1" max="1" width="14.140625" customWidth="1"/>
  </cols>
  <sheetData>
    <row r="1" spans="1:3" x14ac:dyDescent="0.25">
      <c r="A1" s="12" t="s">
        <v>2</v>
      </c>
      <c r="B1" s="3" t="s">
        <v>0</v>
      </c>
      <c r="C1" s="4" t="s">
        <v>1</v>
      </c>
    </row>
    <row r="2" spans="1:3" x14ac:dyDescent="0.25">
      <c r="A2" s="6">
        <v>1</v>
      </c>
      <c r="B2" s="6">
        <v>1</v>
      </c>
      <c r="C2" s="6">
        <v>12</v>
      </c>
    </row>
    <row r="3" spans="1:3" x14ac:dyDescent="0.25">
      <c r="A3" s="6">
        <v>2</v>
      </c>
      <c r="B3" s="6">
        <v>3</v>
      </c>
      <c r="C3" s="6">
        <v>17</v>
      </c>
    </row>
    <row r="4" spans="1:3" x14ac:dyDescent="0.25">
      <c r="A4" s="6">
        <v>3</v>
      </c>
      <c r="B4" s="6">
        <v>4</v>
      </c>
      <c r="C4" s="6">
        <v>19</v>
      </c>
    </row>
    <row r="5" spans="1:3" x14ac:dyDescent="0.25">
      <c r="A5" s="6">
        <v>4</v>
      </c>
      <c r="B5" s="6">
        <v>4</v>
      </c>
      <c r="C5" s="6">
        <v>13</v>
      </c>
    </row>
    <row r="6" spans="1:3" x14ac:dyDescent="0.25">
      <c r="A6" s="6">
        <v>5</v>
      </c>
      <c r="B6" s="6">
        <v>5</v>
      </c>
      <c r="C6" s="6">
        <v>18</v>
      </c>
    </row>
    <row r="7" spans="1:3" x14ac:dyDescent="0.25">
      <c r="A7" s="6">
        <v>6</v>
      </c>
      <c r="B7" s="6">
        <v>10</v>
      </c>
      <c r="C7" s="6">
        <v>4</v>
      </c>
    </row>
    <row r="8" spans="1:3" x14ac:dyDescent="0.25">
      <c r="A8" s="6">
        <v>7</v>
      </c>
      <c r="B8" s="6">
        <v>11</v>
      </c>
      <c r="C8" s="6">
        <v>3</v>
      </c>
    </row>
    <row r="9" spans="1:3" x14ac:dyDescent="0.25">
      <c r="A9" s="6">
        <v>8</v>
      </c>
      <c r="B9" s="6">
        <v>13</v>
      </c>
      <c r="C9" s="6">
        <v>5</v>
      </c>
    </row>
    <row r="10" spans="1:3" x14ac:dyDescent="0.25">
      <c r="A10" s="6">
        <v>9</v>
      </c>
      <c r="B10" s="6">
        <v>14</v>
      </c>
      <c r="C10" s="6">
        <v>3</v>
      </c>
    </row>
    <row r="11" spans="1:3" x14ac:dyDescent="0.25">
      <c r="A11" s="6">
        <v>10</v>
      </c>
      <c r="B11" s="6">
        <v>16</v>
      </c>
      <c r="C11" s="6">
        <v>4</v>
      </c>
    </row>
    <row r="15" spans="1:3" x14ac:dyDescent="0.25">
      <c r="A15" s="10"/>
    </row>
    <row r="16" spans="1:3" x14ac:dyDescent="0.25">
      <c r="A16" s="10"/>
      <c r="B16" s="2"/>
      <c r="C16" s="2"/>
    </row>
    <row r="17" spans="1:3" x14ac:dyDescent="0.25">
      <c r="A17" s="10"/>
      <c r="B17" s="2"/>
      <c r="C17" s="2"/>
    </row>
    <row r="18" spans="1:3" x14ac:dyDescent="0.25">
      <c r="A18" s="10"/>
    </row>
    <row r="19" spans="1:3" x14ac:dyDescent="0.25">
      <c r="A19" s="10"/>
      <c r="B19" s="2"/>
      <c r="C1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B039-252D-47DD-ABA8-F91A009DF2F7}">
  <dimension ref="A1:H23"/>
  <sheetViews>
    <sheetView workbookViewId="0">
      <selection activeCell="A12" sqref="A12"/>
    </sheetView>
  </sheetViews>
  <sheetFormatPr defaultRowHeight="15" x14ac:dyDescent="0.25"/>
  <cols>
    <col min="1" max="1" width="14.140625" customWidth="1"/>
  </cols>
  <sheetData>
    <row r="1" spans="1:8" x14ac:dyDescent="0.25">
      <c r="A1" s="12" t="s">
        <v>2</v>
      </c>
      <c r="B1" s="3" t="s">
        <v>0</v>
      </c>
      <c r="C1" s="4" t="s">
        <v>1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8</v>
      </c>
    </row>
    <row r="2" spans="1:8" x14ac:dyDescent="0.25">
      <c r="A2" s="6">
        <v>1</v>
      </c>
      <c r="B2" s="6">
        <v>1</v>
      </c>
      <c r="C2" s="6">
        <v>12</v>
      </c>
      <c r="D2" s="7">
        <f t="shared" ref="D2:D11" si="0">SQRT(($B2-$B$16)^2+($C2-$C$16)^2)</f>
        <v>6.7082039324993694</v>
      </c>
      <c r="E2" s="7">
        <f t="shared" ref="E2:E11" si="1">SQRT(($B2-$B$17)^2+($C2-$C$17)^2)</f>
        <v>1.5811388300841898</v>
      </c>
      <c r="F2" s="7">
        <f t="shared" ref="F2:F11" si="2">SQRT(($B2-$B$18)^2+($C2-$C$18)^2)</f>
        <v>14.369411957348847</v>
      </c>
      <c r="G2" s="8">
        <f>MIN(D2:F2)</f>
        <v>1.5811388300841898</v>
      </c>
      <c r="H2">
        <f>MATCH(G2,D2:F2,0)</f>
        <v>2</v>
      </c>
    </row>
    <row r="3" spans="1:8" x14ac:dyDescent="0.25">
      <c r="A3" s="6">
        <v>2</v>
      </c>
      <c r="B3" s="6">
        <v>3</v>
      </c>
      <c r="C3" s="6">
        <v>17</v>
      </c>
      <c r="D3" s="7">
        <f t="shared" si="0"/>
        <v>1.4142135623730951</v>
      </c>
      <c r="E3" s="7">
        <f t="shared" si="1"/>
        <v>4.5276925690687087</v>
      </c>
      <c r="F3" s="7">
        <f t="shared" si="2"/>
        <v>16.440194646049662</v>
      </c>
      <c r="G3" s="8">
        <f t="shared" ref="G3:G11" si="3">MIN(D3:F3)</f>
        <v>1.4142135623730951</v>
      </c>
      <c r="H3">
        <f t="shared" ref="H3:H11" si="4">MATCH(G3,D3:F3,0)</f>
        <v>1</v>
      </c>
    </row>
    <row r="4" spans="1:8" x14ac:dyDescent="0.25">
      <c r="A4" s="6">
        <v>3</v>
      </c>
      <c r="B4" s="6">
        <v>4</v>
      </c>
      <c r="C4" s="6">
        <v>19</v>
      </c>
      <c r="D4" s="7">
        <f t="shared" si="0"/>
        <v>1</v>
      </c>
      <c r="E4" s="7">
        <f t="shared" si="1"/>
        <v>6.6708320320631671</v>
      </c>
      <c r="F4" s="7">
        <f t="shared" si="2"/>
        <v>17.563598720080119</v>
      </c>
      <c r="G4" s="8">
        <f t="shared" si="3"/>
        <v>1</v>
      </c>
      <c r="H4">
        <f t="shared" si="4"/>
        <v>1</v>
      </c>
    </row>
    <row r="5" spans="1:8" x14ac:dyDescent="0.25">
      <c r="A5" s="6">
        <v>4</v>
      </c>
      <c r="B5" s="6">
        <v>4</v>
      </c>
      <c r="C5" s="6">
        <v>13</v>
      </c>
      <c r="D5" s="7">
        <f t="shared" si="0"/>
        <v>5</v>
      </c>
      <c r="E5" s="7">
        <f t="shared" si="1"/>
        <v>1.5811388300841898</v>
      </c>
      <c r="F5" s="7">
        <f t="shared" si="2"/>
        <v>12.731064370271639</v>
      </c>
      <c r="G5" s="8">
        <f t="shared" si="3"/>
        <v>1.5811388300841898</v>
      </c>
      <c r="H5">
        <f t="shared" si="4"/>
        <v>2</v>
      </c>
    </row>
    <row r="6" spans="1:8" x14ac:dyDescent="0.25">
      <c r="A6" s="6">
        <v>5</v>
      </c>
      <c r="B6" s="6">
        <v>5</v>
      </c>
      <c r="C6" s="6">
        <v>18</v>
      </c>
      <c r="D6" s="7">
        <f t="shared" si="0"/>
        <v>1</v>
      </c>
      <c r="E6" s="7">
        <f t="shared" si="1"/>
        <v>6.0415229867972862</v>
      </c>
      <c r="F6" s="7">
        <f t="shared" si="2"/>
        <v>16.201234520862908</v>
      </c>
      <c r="G6" s="8">
        <f t="shared" si="3"/>
        <v>1</v>
      </c>
      <c r="H6">
        <f t="shared" si="4"/>
        <v>1</v>
      </c>
    </row>
    <row r="7" spans="1:8" x14ac:dyDescent="0.25">
      <c r="A7" s="6">
        <v>6</v>
      </c>
      <c r="B7" s="6">
        <v>10</v>
      </c>
      <c r="C7" s="6">
        <v>4</v>
      </c>
      <c r="D7" s="7">
        <f t="shared" si="0"/>
        <v>15.231546211727817</v>
      </c>
      <c r="E7" s="7">
        <f t="shared" si="1"/>
        <v>11.335784048754634</v>
      </c>
      <c r="F7" s="7">
        <f t="shared" si="2"/>
        <v>2.8071337695236407</v>
      </c>
      <c r="G7" s="8">
        <f t="shared" si="3"/>
        <v>2.8071337695236407</v>
      </c>
      <c r="H7">
        <f t="shared" si="4"/>
        <v>3</v>
      </c>
    </row>
    <row r="8" spans="1:8" x14ac:dyDescent="0.25">
      <c r="A8" s="6">
        <v>7</v>
      </c>
      <c r="B8" s="6">
        <v>11</v>
      </c>
      <c r="C8" s="6">
        <v>3</v>
      </c>
      <c r="D8" s="7">
        <f t="shared" si="0"/>
        <v>16.552945357246848</v>
      </c>
      <c r="E8" s="7">
        <f t="shared" si="1"/>
        <v>12.747548783981962</v>
      </c>
      <c r="F8" s="7">
        <f t="shared" si="2"/>
        <v>1.9697715603592214</v>
      </c>
      <c r="G8" s="8">
        <f t="shared" si="3"/>
        <v>1.9697715603592214</v>
      </c>
      <c r="H8">
        <f t="shared" si="4"/>
        <v>3</v>
      </c>
    </row>
    <row r="9" spans="1:8" x14ac:dyDescent="0.25">
      <c r="A9" s="6">
        <v>8</v>
      </c>
      <c r="B9" s="6">
        <v>13</v>
      </c>
      <c r="C9" s="6">
        <v>5</v>
      </c>
      <c r="D9" s="7">
        <f t="shared" si="0"/>
        <v>15.811388300841896</v>
      </c>
      <c r="E9" s="7">
        <f t="shared" si="1"/>
        <v>12.90348790056394</v>
      </c>
      <c r="F9" s="7">
        <f t="shared" si="2"/>
        <v>1.216552506059644</v>
      </c>
      <c r="G9" s="8">
        <f t="shared" si="3"/>
        <v>1.216552506059644</v>
      </c>
      <c r="H9">
        <f t="shared" si="4"/>
        <v>3</v>
      </c>
    </row>
    <row r="10" spans="1:8" x14ac:dyDescent="0.25">
      <c r="A10" s="6">
        <v>9</v>
      </c>
      <c r="B10" s="6">
        <v>14</v>
      </c>
      <c r="C10" s="6">
        <v>3</v>
      </c>
      <c r="D10" s="7">
        <f t="shared" si="0"/>
        <v>18.027756377319946</v>
      </c>
      <c r="E10" s="7">
        <f t="shared" si="1"/>
        <v>14.916433890176299</v>
      </c>
      <c r="F10" s="7">
        <f t="shared" si="2"/>
        <v>1.4422205101855952</v>
      </c>
      <c r="G10" s="8">
        <f t="shared" si="3"/>
        <v>1.4422205101855952</v>
      </c>
      <c r="H10">
        <f t="shared" si="4"/>
        <v>3</v>
      </c>
    </row>
    <row r="11" spans="1:8" x14ac:dyDescent="0.25">
      <c r="A11" s="6">
        <v>10</v>
      </c>
      <c r="B11" s="6">
        <v>16</v>
      </c>
      <c r="C11" s="6">
        <v>4</v>
      </c>
      <c r="D11" s="7">
        <f t="shared" si="0"/>
        <v>18.439088914585774</v>
      </c>
      <c r="E11" s="7">
        <f t="shared" si="1"/>
        <v>15.953056133543816</v>
      </c>
      <c r="F11" s="7">
        <f t="shared" si="2"/>
        <v>3.2062439083762788</v>
      </c>
      <c r="G11" s="8">
        <f t="shared" si="3"/>
        <v>3.2062439083762788</v>
      </c>
      <c r="H11">
        <f t="shared" si="4"/>
        <v>3</v>
      </c>
    </row>
    <row r="12" spans="1:8" x14ac:dyDescent="0.25">
      <c r="F12" s="9" t="s">
        <v>7</v>
      </c>
      <c r="G12" s="1">
        <f>SUM(G2:G11)</f>
        <v>17.218413477045857</v>
      </c>
    </row>
    <row r="14" spans="1:8" x14ac:dyDescent="0.25">
      <c r="B14" s="13" t="s">
        <v>10</v>
      </c>
      <c r="C14" s="13"/>
    </row>
    <row r="15" spans="1:8" x14ac:dyDescent="0.25">
      <c r="A15" s="10" t="s">
        <v>8</v>
      </c>
      <c r="B15" s="9" t="s">
        <v>0</v>
      </c>
      <c r="C15" s="9" t="s">
        <v>1</v>
      </c>
    </row>
    <row r="16" spans="1:8" x14ac:dyDescent="0.25">
      <c r="A16" s="10">
        <v>1</v>
      </c>
      <c r="B16" s="2">
        <v>4</v>
      </c>
      <c r="C16" s="2">
        <v>18</v>
      </c>
    </row>
    <row r="17" spans="1:3" x14ac:dyDescent="0.25">
      <c r="A17" s="10">
        <v>2</v>
      </c>
      <c r="B17" s="2">
        <v>2.5</v>
      </c>
      <c r="C17" s="2">
        <v>12.5</v>
      </c>
    </row>
    <row r="18" spans="1:3" x14ac:dyDescent="0.25">
      <c r="A18" s="10">
        <v>3</v>
      </c>
      <c r="B18" s="2">
        <v>12.8</v>
      </c>
      <c r="C18" s="2">
        <v>3.8</v>
      </c>
    </row>
    <row r="20" spans="1:3" x14ac:dyDescent="0.25">
      <c r="A20" t="s">
        <v>11</v>
      </c>
    </row>
    <row r="21" spans="1:3" x14ac:dyDescent="0.25">
      <c r="A21" s="10">
        <v>1</v>
      </c>
      <c r="B21" s="2">
        <f t="shared" ref="B21:C23" si="5">AVERAGEIF($H$2:$H$11,$A21,B$2:B$11)</f>
        <v>4</v>
      </c>
      <c r="C21" s="2">
        <f t="shared" si="5"/>
        <v>18</v>
      </c>
    </row>
    <row r="22" spans="1:3" x14ac:dyDescent="0.25">
      <c r="A22" s="10">
        <v>2</v>
      </c>
      <c r="B22" s="2">
        <f t="shared" si="5"/>
        <v>2.5</v>
      </c>
      <c r="C22" s="2">
        <f t="shared" si="5"/>
        <v>12.5</v>
      </c>
    </row>
    <row r="23" spans="1:3" x14ac:dyDescent="0.25">
      <c r="A23" s="10">
        <v>3</v>
      </c>
      <c r="B23" s="2">
        <f t="shared" si="5"/>
        <v>12.8</v>
      </c>
      <c r="C23" s="2">
        <f t="shared" si="5"/>
        <v>3.8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3DE01-A0EF-4236-99F4-13E8D91C6EAF}">
  <dimension ref="A1:G22"/>
  <sheetViews>
    <sheetView workbookViewId="0">
      <selection activeCell="A12" sqref="A12"/>
    </sheetView>
  </sheetViews>
  <sheetFormatPr defaultRowHeight="15" x14ac:dyDescent="0.25"/>
  <cols>
    <col min="1" max="1" width="14.140625" customWidth="1"/>
  </cols>
  <sheetData>
    <row r="1" spans="1:7" x14ac:dyDescent="0.25">
      <c r="A1" s="12" t="s">
        <v>2</v>
      </c>
      <c r="B1" s="3" t="s">
        <v>0</v>
      </c>
      <c r="C1" s="4" t="s">
        <v>1</v>
      </c>
      <c r="D1" s="5" t="s">
        <v>3</v>
      </c>
      <c r="E1" s="5" t="s">
        <v>4</v>
      </c>
      <c r="F1" s="5" t="s">
        <v>6</v>
      </c>
      <c r="G1" s="5" t="s">
        <v>8</v>
      </c>
    </row>
    <row r="2" spans="1:7" x14ac:dyDescent="0.25">
      <c r="A2" s="6">
        <v>1</v>
      </c>
      <c r="B2" s="6">
        <v>1</v>
      </c>
      <c r="C2" s="6">
        <v>12</v>
      </c>
      <c r="D2" s="7">
        <f>SQRT(($B2-$B$16)^2+($C2-$C$16)^2)</f>
        <v>4.4944410108488464</v>
      </c>
      <c r="E2" s="7">
        <f>SQRT(($B2-$B$17)^2+($C2-$C$17)^2)</f>
        <v>14.369411957348847</v>
      </c>
      <c r="F2" s="8">
        <f t="shared" ref="F2:F11" si="0">MIN(D2:E2)</f>
        <v>4.4944410108488464</v>
      </c>
      <c r="G2">
        <f t="shared" ref="G2:G11" si="1">MATCH(F2,D2:E2,0)</f>
        <v>1</v>
      </c>
    </row>
    <row r="3" spans="1:7" x14ac:dyDescent="0.25">
      <c r="A3" s="6">
        <v>2</v>
      </c>
      <c r="B3" s="6">
        <v>3</v>
      </c>
      <c r="C3" s="6">
        <v>17</v>
      </c>
      <c r="D3" s="7">
        <f>SQRT(($B3-$B$16)^2+($C3-$C$16)^2)</f>
        <v>1.2649110640673511</v>
      </c>
      <c r="E3" s="7">
        <f>SQRT(($B3-$B$17)^2+($C3-$C$17)^2)</f>
        <v>16.440194646049662</v>
      </c>
      <c r="F3" s="8">
        <f t="shared" si="0"/>
        <v>1.2649110640673511</v>
      </c>
      <c r="G3">
        <f t="shared" si="1"/>
        <v>1</v>
      </c>
    </row>
    <row r="4" spans="1:7" x14ac:dyDescent="0.25">
      <c r="A4" s="6">
        <v>3</v>
      </c>
      <c r="B4" s="6">
        <v>4</v>
      </c>
      <c r="C4" s="6">
        <v>19</v>
      </c>
      <c r="D4" s="7">
        <f>SQRT(($B4-$B$16)^2+($C4-$C$16)^2)</f>
        <v>3.2557641192199402</v>
      </c>
      <c r="E4" s="7">
        <f>SQRT(($B4-$B$17)^2+($C4-$C$17)^2)</f>
        <v>17.563598720080119</v>
      </c>
      <c r="F4" s="8">
        <f t="shared" si="0"/>
        <v>3.2557641192199402</v>
      </c>
      <c r="G4">
        <f t="shared" si="1"/>
        <v>1</v>
      </c>
    </row>
    <row r="5" spans="1:7" x14ac:dyDescent="0.25">
      <c r="A5" s="6">
        <v>4</v>
      </c>
      <c r="B5" s="6">
        <v>4</v>
      </c>
      <c r="C5" s="6">
        <v>13</v>
      </c>
      <c r="D5" s="7">
        <f>SQRT(($B5-$B$16)^2+($C5-$C$16)^2)</f>
        <v>2.8635642126552714</v>
      </c>
      <c r="E5" s="7">
        <f>SQRT(($B5-$B$17)^2+($C5-$C$17)^2)</f>
        <v>12.731064370271639</v>
      </c>
      <c r="F5" s="8">
        <f t="shared" si="0"/>
        <v>2.8635642126552714</v>
      </c>
      <c r="G5">
        <f t="shared" si="1"/>
        <v>1</v>
      </c>
    </row>
    <row r="6" spans="1:7" x14ac:dyDescent="0.25">
      <c r="A6" s="6">
        <v>5</v>
      </c>
      <c r="B6" s="6">
        <v>5</v>
      </c>
      <c r="C6" s="6">
        <v>18</v>
      </c>
      <c r="D6" s="7">
        <f>SQRT(($B6-$B$16)^2+($C6-$C$16)^2)</f>
        <v>2.7202941017470881</v>
      </c>
      <c r="E6" s="7">
        <f>SQRT(($B6-$B$17)^2+($C6-$C$17)^2)</f>
        <v>16.201234520862908</v>
      </c>
      <c r="F6" s="8">
        <f t="shared" si="0"/>
        <v>2.7202941017470881</v>
      </c>
      <c r="G6">
        <f t="shared" si="1"/>
        <v>1</v>
      </c>
    </row>
    <row r="7" spans="1:7" x14ac:dyDescent="0.25">
      <c r="A7" s="6">
        <v>6</v>
      </c>
      <c r="B7" s="6">
        <v>10</v>
      </c>
      <c r="C7" s="6">
        <v>4</v>
      </c>
      <c r="D7" s="7">
        <f>SQRT(($B7-$B$16)^2+($C7-$C$16)^2)</f>
        <v>13.520355024924458</v>
      </c>
      <c r="E7" s="7">
        <f>SQRT(($B7-$B$17)^2+($C7-$C$17)^2)</f>
        <v>2.8071337695236407</v>
      </c>
      <c r="F7" s="8">
        <f t="shared" si="0"/>
        <v>2.8071337695236407</v>
      </c>
      <c r="G7">
        <f t="shared" si="1"/>
        <v>2</v>
      </c>
    </row>
    <row r="8" spans="1:7" x14ac:dyDescent="0.25">
      <c r="A8" s="6">
        <v>7</v>
      </c>
      <c r="B8" s="6">
        <v>11</v>
      </c>
      <c r="C8" s="6">
        <v>3</v>
      </c>
      <c r="D8" s="7">
        <f>SQRT(($B8-$B$16)^2+($C8-$C$16)^2)</f>
        <v>14.886235252742717</v>
      </c>
      <c r="E8" s="7">
        <f>SQRT(($B8-$B$17)^2+($C8-$C$17)^2)</f>
        <v>1.9697715603592214</v>
      </c>
      <c r="F8" s="8">
        <f t="shared" si="0"/>
        <v>1.9697715603592214</v>
      </c>
      <c r="G8">
        <f t="shared" si="1"/>
        <v>2</v>
      </c>
    </row>
    <row r="9" spans="1:7" x14ac:dyDescent="0.25">
      <c r="A9" s="6">
        <v>8</v>
      </c>
      <c r="B9" s="6">
        <v>13</v>
      </c>
      <c r="C9" s="6">
        <v>5</v>
      </c>
      <c r="D9" s="7">
        <f>SQRT(($B9-$B$16)^2+($C9-$C$16)^2)</f>
        <v>14.449913494550755</v>
      </c>
      <c r="E9" s="7">
        <f>SQRT(($B9-$B$17)^2+($C9-$C$17)^2)</f>
        <v>1.216552506059644</v>
      </c>
      <c r="F9" s="8">
        <f t="shared" si="0"/>
        <v>1.216552506059644</v>
      </c>
      <c r="G9">
        <f t="shared" si="1"/>
        <v>2</v>
      </c>
    </row>
    <row r="10" spans="1:7" x14ac:dyDescent="0.25">
      <c r="A10" s="6">
        <v>9</v>
      </c>
      <c r="B10" s="6">
        <v>14</v>
      </c>
      <c r="C10" s="6">
        <v>3</v>
      </c>
      <c r="D10" s="7">
        <f>SQRT(($B10-$B$16)^2+($C10-$C$16)^2)</f>
        <v>16.619265928433784</v>
      </c>
      <c r="E10" s="7">
        <f>SQRT(($B10-$B$17)^2+($C10-$C$17)^2)</f>
        <v>1.4422205101855952</v>
      </c>
      <c r="F10" s="8">
        <f t="shared" si="0"/>
        <v>1.4422205101855952</v>
      </c>
      <c r="G10">
        <f t="shared" si="1"/>
        <v>2</v>
      </c>
    </row>
    <row r="11" spans="1:7" x14ac:dyDescent="0.25">
      <c r="A11" s="6">
        <v>10</v>
      </c>
      <c r="B11" s="6">
        <v>16</v>
      </c>
      <c r="C11" s="6">
        <v>4</v>
      </c>
      <c r="D11" s="7">
        <f>SQRT(($B11-$B$16)^2+($C11-$C$16)^2)</f>
        <v>17.262676501632068</v>
      </c>
      <c r="E11" s="7">
        <f>SQRT(($B11-$B$17)^2+($C11-$C$17)^2)</f>
        <v>3.2062439083762788</v>
      </c>
      <c r="F11" s="8">
        <f t="shared" si="0"/>
        <v>3.2062439083762788</v>
      </c>
      <c r="G11">
        <f t="shared" si="1"/>
        <v>2</v>
      </c>
    </row>
    <row r="12" spans="1:7" x14ac:dyDescent="0.25">
      <c r="E12" s="9" t="s">
        <v>7</v>
      </c>
      <c r="F12" s="1">
        <f>SUM(F2:F11)</f>
        <v>25.24089676304288</v>
      </c>
    </row>
    <row r="14" spans="1:7" x14ac:dyDescent="0.25">
      <c r="B14" s="13" t="s">
        <v>10</v>
      </c>
      <c r="C14" s="13"/>
    </row>
    <row r="15" spans="1:7" x14ac:dyDescent="0.25">
      <c r="A15" s="10" t="s">
        <v>8</v>
      </c>
      <c r="B15" s="9" t="s">
        <v>0</v>
      </c>
      <c r="C15" s="9" t="s">
        <v>1</v>
      </c>
    </row>
    <row r="16" spans="1:7" x14ac:dyDescent="0.25">
      <c r="A16" s="10">
        <v>1</v>
      </c>
      <c r="B16" s="2">
        <v>3.4</v>
      </c>
      <c r="C16" s="2">
        <v>15.8</v>
      </c>
    </row>
    <row r="17" spans="1:3" x14ac:dyDescent="0.25">
      <c r="A17" s="10">
        <v>2</v>
      </c>
      <c r="B17" s="2">
        <v>12.8</v>
      </c>
      <c r="C17" s="2">
        <v>3.8</v>
      </c>
    </row>
    <row r="18" spans="1:3" x14ac:dyDescent="0.25">
      <c r="A18" s="10"/>
      <c r="B18" s="2"/>
      <c r="C18" s="2"/>
    </row>
    <row r="20" spans="1:3" x14ac:dyDescent="0.25">
      <c r="A20" t="s">
        <v>11</v>
      </c>
    </row>
    <row r="21" spans="1:3" x14ac:dyDescent="0.25">
      <c r="A21" s="10">
        <v>1</v>
      </c>
      <c r="B21" s="2">
        <f>AVERAGEIF($G$2:$G$11,$A21,B$2:B$11)</f>
        <v>3.4</v>
      </c>
      <c r="C21" s="2">
        <f>AVERAGEIF($G$2:$G$11,$A21,C$2:C$11)</f>
        <v>15.8</v>
      </c>
    </row>
    <row r="22" spans="1:3" x14ac:dyDescent="0.25">
      <c r="A22" s="10">
        <v>2</v>
      </c>
      <c r="B22" s="2">
        <f>AVERAGEIF($G$2:$G$11,$A22,B$2:B$11)</f>
        <v>12.8</v>
      </c>
      <c r="C22" s="2">
        <f>AVERAGEIF($G$2:$G$11,$A22,C$2:C$11)</f>
        <v>3.8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1251-BBE6-4D67-A284-22DA2BCE4F05}">
  <dimension ref="A1:D22"/>
  <sheetViews>
    <sheetView workbookViewId="0">
      <selection activeCell="A12" sqref="A12"/>
    </sheetView>
  </sheetViews>
  <sheetFormatPr defaultRowHeight="15" x14ac:dyDescent="0.25"/>
  <cols>
    <col min="1" max="1" width="14.140625" customWidth="1"/>
    <col min="4" max="4" width="9.140625" customWidth="1"/>
  </cols>
  <sheetData>
    <row r="1" spans="1:4" x14ac:dyDescent="0.25">
      <c r="A1" s="12" t="s">
        <v>2</v>
      </c>
      <c r="B1" s="3" t="s">
        <v>0</v>
      </c>
      <c r="C1" s="4" t="s">
        <v>1</v>
      </c>
      <c r="D1" s="5" t="s">
        <v>3</v>
      </c>
    </row>
    <row r="2" spans="1:4" x14ac:dyDescent="0.25">
      <c r="A2" s="6">
        <v>1</v>
      </c>
      <c r="B2" s="6">
        <v>1</v>
      </c>
      <c r="C2" s="6">
        <v>12</v>
      </c>
      <c r="D2" s="1" cm="1">
        <f t="array" ref="D2:D11">SQRT((B2:B11-$B$16)^2+(C2:C11-$C$16)^2)</f>
        <v>7.4330343736592521</v>
      </c>
    </row>
    <row r="3" spans="1:4" x14ac:dyDescent="0.25">
      <c r="A3" s="6">
        <v>2</v>
      </c>
      <c r="B3" s="6">
        <v>3</v>
      </c>
      <c r="C3" s="6">
        <v>17</v>
      </c>
      <c r="D3" s="1">
        <v>8.8232647019116452</v>
      </c>
    </row>
    <row r="4" spans="1:4" x14ac:dyDescent="0.25">
      <c r="A4" s="6">
        <v>3</v>
      </c>
      <c r="B4" s="6">
        <v>4</v>
      </c>
      <c r="C4" s="6">
        <v>19</v>
      </c>
      <c r="D4" s="1">
        <v>10.072239075796404</v>
      </c>
    </row>
    <row r="5" spans="1:4" x14ac:dyDescent="0.25">
      <c r="A5" s="6">
        <v>4</v>
      </c>
      <c r="B5" s="6">
        <v>4</v>
      </c>
      <c r="C5" s="6">
        <v>13</v>
      </c>
      <c r="D5" s="1">
        <v>5.2009614495783367</v>
      </c>
    </row>
    <row r="6" spans="1:4" x14ac:dyDescent="0.25">
      <c r="A6" s="6">
        <v>5</v>
      </c>
      <c r="B6" s="6">
        <v>5</v>
      </c>
      <c r="C6" s="6">
        <v>18</v>
      </c>
      <c r="D6" s="1">
        <v>8.7664131775772471</v>
      </c>
    </row>
    <row r="7" spans="1:4" x14ac:dyDescent="0.25">
      <c r="A7" s="6">
        <v>6</v>
      </c>
      <c r="B7" s="6">
        <v>10</v>
      </c>
      <c r="C7" s="6">
        <v>4</v>
      </c>
      <c r="D7" s="1">
        <v>6.1032778078668519</v>
      </c>
    </row>
    <row r="8" spans="1:4" x14ac:dyDescent="0.25">
      <c r="A8" s="6">
        <v>7</v>
      </c>
      <c r="B8" s="6">
        <v>11</v>
      </c>
      <c r="C8" s="6">
        <v>3</v>
      </c>
      <c r="D8" s="1">
        <v>7.3925638313104889</v>
      </c>
    </row>
    <row r="9" spans="1:4" x14ac:dyDescent="0.25">
      <c r="A9" s="6">
        <v>8</v>
      </c>
      <c r="B9" s="6">
        <v>13</v>
      </c>
      <c r="C9" s="6">
        <v>5</v>
      </c>
      <c r="D9" s="1">
        <v>6.8593002558570078</v>
      </c>
    </row>
    <row r="10" spans="1:4" x14ac:dyDescent="0.25">
      <c r="A10" s="6">
        <v>9</v>
      </c>
      <c r="B10" s="6">
        <v>14</v>
      </c>
      <c r="C10" s="6">
        <v>3</v>
      </c>
      <c r="D10" s="1">
        <v>9.0027773492406222</v>
      </c>
    </row>
    <row r="11" spans="1:4" x14ac:dyDescent="0.25">
      <c r="A11" s="6">
        <v>10</v>
      </c>
      <c r="B11" s="6">
        <v>16</v>
      </c>
      <c r="C11" s="6">
        <v>4</v>
      </c>
      <c r="D11" s="1">
        <v>9.8005101908012939</v>
      </c>
    </row>
    <row r="12" spans="1:4" x14ac:dyDescent="0.25">
      <c r="D12" s="14">
        <f>SUM(D2:D11)</f>
        <v>79.454342213599148</v>
      </c>
    </row>
    <row r="14" spans="1:4" x14ac:dyDescent="0.25">
      <c r="B14" t="s">
        <v>10</v>
      </c>
    </row>
    <row r="15" spans="1:4" x14ac:dyDescent="0.25">
      <c r="A15" s="10" t="s">
        <v>8</v>
      </c>
      <c r="B15" s="9" t="s">
        <v>0</v>
      </c>
      <c r="C15" s="9" t="s">
        <v>1</v>
      </c>
    </row>
    <row r="16" spans="1:4" x14ac:dyDescent="0.25">
      <c r="A16" s="10">
        <v>1</v>
      </c>
      <c r="B16" s="2">
        <f>AVERAGE($B$2:$B$11)</f>
        <v>8.1</v>
      </c>
      <c r="C16" s="2">
        <f>AVERAGE($C$2:$C$11)</f>
        <v>9.8000000000000007</v>
      </c>
    </row>
    <row r="17" spans="1:3" x14ac:dyDescent="0.25">
      <c r="A17" s="10"/>
      <c r="B17" s="2"/>
      <c r="C17" s="2"/>
    </row>
    <row r="18" spans="1:3" x14ac:dyDescent="0.25">
      <c r="A18" s="10"/>
    </row>
    <row r="21" spans="1:3" x14ac:dyDescent="0.25">
      <c r="A21" s="10"/>
      <c r="B21" s="2"/>
      <c r="C21" s="2"/>
    </row>
    <row r="22" spans="1:3" x14ac:dyDescent="0.25">
      <c r="B22" cm="1">
        <f t="array" ref="B22">SUM(SQRT((B2:B11-$B$16)^2+(C2:C11-$C$16)^2))</f>
        <v>79.454342213599148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6FA0-B061-431E-A622-0FB4939FC3F6}">
  <dimension ref="A1:B4"/>
  <sheetViews>
    <sheetView showGridLines="0" workbookViewId="0">
      <selection activeCell="A6" sqref="A6"/>
    </sheetView>
  </sheetViews>
  <sheetFormatPr defaultRowHeight="15" x14ac:dyDescent="0.25"/>
  <cols>
    <col min="1" max="1" width="5.7109375" customWidth="1"/>
    <col min="2" max="2" width="13.7109375" customWidth="1"/>
  </cols>
  <sheetData>
    <row r="1" spans="1:2" x14ac:dyDescent="0.25">
      <c r="A1" s="10" t="s">
        <v>9</v>
      </c>
      <c r="B1" s="10" t="s">
        <v>12</v>
      </c>
    </row>
    <row r="2" spans="1:2" x14ac:dyDescent="0.25">
      <c r="A2" s="10">
        <v>1</v>
      </c>
      <c r="B2" s="11">
        <f>'model-k1'!D12</f>
        <v>79.454342213599148</v>
      </c>
    </row>
    <row r="3" spans="1:2" x14ac:dyDescent="0.25">
      <c r="A3" s="10">
        <v>2</v>
      </c>
      <c r="B3" s="11">
        <f>'model-k2'!F12</f>
        <v>25.24089676304288</v>
      </c>
    </row>
    <row r="4" spans="1:2" x14ac:dyDescent="0.25">
      <c r="A4" s="10">
        <v>3</v>
      </c>
      <c r="B4" s="11">
        <f>'model-k3'!G12</f>
        <v>17.218413477045857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</vt:lpstr>
      <vt:lpstr>model-k3</vt:lpstr>
      <vt:lpstr>model-k2</vt:lpstr>
      <vt:lpstr>model-k1</vt:lpstr>
      <vt:lpstr>elleboog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2022-10-21T19:13:00Z</dcterms:created>
  <dcterms:modified xsi:type="dcterms:W3CDTF">2022-10-24T10:15:30Z</dcterms:modified>
</cp:coreProperties>
</file>