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excel_new\statistics\data\"/>
    </mc:Choice>
  </mc:AlternateContent>
  <xr:revisionPtr revIDLastSave="0" documentId="13_ncr:1_{B0DDEEA6-FD22-4747-8E67-646D658F1C77}" xr6:coauthVersionLast="45" xr6:coauthVersionMax="45" xr10:uidLastSave="{00000000-0000-0000-0000-000000000000}"/>
  <bookViews>
    <workbookView xWindow="-120" yWindow="-120" windowWidth="29040" windowHeight="15840" xr2:uid="{16055CBD-55FA-47E4-A9AC-BBFD6A8D45EB}"/>
  </bookViews>
  <sheets>
    <sheet name="anscom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" l="1"/>
  <c r="E20" i="1"/>
  <c r="H20" i="1"/>
  <c r="B20" i="1"/>
  <c r="K19" i="1"/>
  <c r="E19" i="1"/>
  <c r="H19" i="1"/>
  <c r="B19" i="1"/>
  <c r="K18" i="1"/>
  <c r="E18" i="1"/>
  <c r="H18" i="1"/>
  <c r="B18" i="1"/>
  <c r="K17" i="1"/>
  <c r="K16" i="1"/>
  <c r="H17" i="1"/>
  <c r="E17" i="1"/>
  <c r="B17" i="1"/>
  <c r="E16" i="1"/>
  <c r="H16" i="1"/>
  <c r="B16" i="1"/>
  <c r="L15" i="1"/>
  <c r="K15" i="1"/>
  <c r="F15" i="1"/>
  <c r="E15" i="1"/>
  <c r="I15" i="1"/>
  <c r="H15" i="1"/>
  <c r="C15" i="1"/>
  <c r="B15" i="1"/>
  <c r="L14" i="1"/>
  <c r="K14" i="1"/>
  <c r="F14" i="1"/>
  <c r="E14" i="1"/>
  <c r="I14" i="1"/>
  <c r="H14" i="1"/>
  <c r="C14" i="1"/>
  <c r="B14" i="1"/>
</calcChain>
</file>

<file path=xl/sharedStrings.xml><?xml version="1.0" encoding="utf-8"?>
<sst xmlns="http://schemas.openxmlformats.org/spreadsheetml/2006/main" count="19" uniqueCount="19">
  <si>
    <t>X1</t>
  </si>
  <si>
    <t>Y1</t>
  </si>
  <si>
    <t>X2</t>
  </si>
  <si>
    <t>Y2</t>
  </si>
  <si>
    <t>X3</t>
  </si>
  <si>
    <t>Y3</t>
  </si>
  <si>
    <t>X4</t>
  </si>
  <si>
    <t>Y4</t>
  </si>
  <si>
    <t>Anscombe-1</t>
  </si>
  <si>
    <t>Anscombe-2</t>
  </si>
  <si>
    <t>Anscombe-3</t>
  </si>
  <si>
    <t>Anscombe-4</t>
  </si>
  <si>
    <t>Standaardfout</t>
  </si>
  <si>
    <t>gemiddelde</t>
  </si>
  <si>
    <t>standaarddeviatie</t>
  </si>
  <si>
    <t>snijpunt</t>
  </si>
  <si>
    <t>Richtingscoefficient</t>
  </si>
  <si>
    <t>Correlatiecoefficient</t>
  </si>
  <si>
    <t>R kwadraat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</si>
</sst>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0" xfId="0" applyNumberFormat="1" applyFont="1"/>
    <xf numFmtId="168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200"/>
              <a:t>Anscombe-1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anscombe!$C$2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anscombe!$B$3:$B$13</c:f>
              <c:numCache>
                <c:formatCode>0.00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anscombe!$C$3:$C$13</c:f>
              <c:numCache>
                <c:formatCode>0.00</c:formatCode>
                <c:ptCount val="11"/>
                <c:pt idx="0">
                  <c:v>8.0399999999999991</c:v>
                </c:pt>
                <c:pt idx="1">
                  <c:v>6.95</c:v>
                </c:pt>
                <c:pt idx="2">
                  <c:v>7.58</c:v>
                </c:pt>
                <c:pt idx="3">
                  <c:v>8.81</c:v>
                </c:pt>
                <c:pt idx="4">
                  <c:v>8.33</c:v>
                </c:pt>
                <c:pt idx="5">
                  <c:v>9.9600000000000009</c:v>
                </c:pt>
                <c:pt idx="6">
                  <c:v>7.24</c:v>
                </c:pt>
                <c:pt idx="7">
                  <c:v>4.26</c:v>
                </c:pt>
                <c:pt idx="8">
                  <c:v>10.84</c:v>
                </c:pt>
                <c:pt idx="9">
                  <c:v>4.82</c:v>
                </c:pt>
                <c:pt idx="10">
                  <c:v>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2-4826-9292-5E8514137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975952"/>
        <c:axId val="730803376"/>
      </c:scatterChart>
      <c:valAx>
        <c:axId val="874975952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30803376"/>
        <c:crosses val="autoZero"/>
        <c:crossBetween val="midCat"/>
        <c:majorUnit val="2"/>
        <c:minorUnit val="1"/>
      </c:valAx>
      <c:valAx>
        <c:axId val="730803376"/>
        <c:scaling>
          <c:orientation val="minMax"/>
          <c:max val="1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4975952"/>
        <c:crosses val="autoZero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200"/>
              <a:t>Anscombe-3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anscombe!$I$2</c:f>
              <c:strCache>
                <c:ptCount val="1"/>
                <c:pt idx="0">
                  <c:v>Y3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anscombe!$H$3:$H$13</c:f>
              <c:numCache>
                <c:formatCode>0.00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anscombe!$I$3:$I$13</c:f>
              <c:numCache>
                <c:formatCode>0.00</c:formatCode>
                <c:ptCount val="11"/>
                <c:pt idx="0">
                  <c:v>7.46</c:v>
                </c:pt>
                <c:pt idx="1">
                  <c:v>6.77</c:v>
                </c:pt>
                <c:pt idx="2">
                  <c:v>12.74</c:v>
                </c:pt>
                <c:pt idx="3">
                  <c:v>7.11</c:v>
                </c:pt>
                <c:pt idx="4">
                  <c:v>7.81</c:v>
                </c:pt>
                <c:pt idx="5">
                  <c:v>8.84</c:v>
                </c:pt>
                <c:pt idx="6">
                  <c:v>6.08</c:v>
                </c:pt>
                <c:pt idx="7">
                  <c:v>5.39</c:v>
                </c:pt>
                <c:pt idx="8">
                  <c:v>8.15</c:v>
                </c:pt>
                <c:pt idx="9">
                  <c:v>6.42</c:v>
                </c:pt>
                <c:pt idx="10">
                  <c:v>5.73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F-4E0B-A5AE-656ED11F0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975952"/>
        <c:axId val="730803376"/>
      </c:scatterChart>
      <c:valAx>
        <c:axId val="874975952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30803376"/>
        <c:crosses val="autoZero"/>
        <c:crossBetween val="midCat"/>
        <c:majorUnit val="2"/>
        <c:minorUnit val="1"/>
      </c:valAx>
      <c:valAx>
        <c:axId val="73080337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4975952"/>
        <c:crosses val="autoZero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200"/>
              <a:t>Anscombe-2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anscombe!$F$2</c:f>
              <c:strCache>
                <c:ptCount val="1"/>
                <c:pt idx="0">
                  <c:v>Y2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anscombe!$E$3:$E$13</c:f>
              <c:numCache>
                <c:formatCode>0.00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anscombe!$F$3:$F$13</c:f>
              <c:numCache>
                <c:formatCode>0.00</c:formatCode>
                <c:ptCount val="11"/>
                <c:pt idx="0">
                  <c:v>9.14</c:v>
                </c:pt>
                <c:pt idx="1">
                  <c:v>8.14</c:v>
                </c:pt>
                <c:pt idx="2">
                  <c:v>8.74</c:v>
                </c:pt>
                <c:pt idx="3">
                  <c:v>8.77</c:v>
                </c:pt>
                <c:pt idx="4">
                  <c:v>9.26</c:v>
                </c:pt>
                <c:pt idx="5">
                  <c:v>8.1</c:v>
                </c:pt>
                <c:pt idx="6">
                  <c:v>6.13</c:v>
                </c:pt>
                <c:pt idx="7">
                  <c:v>3.1</c:v>
                </c:pt>
                <c:pt idx="8">
                  <c:v>9.1300000000000008</c:v>
                </c:pt>
                <c:pt idx="9">
                  <c:v>7.26</c:v>
                </c:pt>
                <c:pt idx="10">
                  <c:v>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B9-4A56-A40F-39DC2C4A7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975952"/>
        <c:axId val="730803376"/>
      </c:scatterChart>
      <c:valAx>
        <c:axId val="874975952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30803376"/>
        <c:crosses val="autoZero"/>
        <c:crossBetween val="midCat"/>
        <c:majorUnit val="2"/>
        <c:minorUnit val="1"/>
      </c:valAx>
      <c:valAx>
        <c:axId val="730803376"/>
        <c:scaling>
          <c:orientation val="minMax"/>
          <c:max val="1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4975952"/>
        <c:crosses val="autoZero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200"/>
              <a:t>Anscombe-4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anscombe!$L$2</c:f>
              <c:strCache>
                <c:ptCount val="1"/>
                <c:pt idx="0">
                  <c:v>Y4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anscombe!$K$3:$K$13</c:f>
              <c:numCache>
                <c:formatCode>0.00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xVal>
          <c:yVal>
            <c:numRef>
              <c:f>anscombe!$L$3:$L$13</c:f>
              <c:numCache>
                <c:formatCode>0.00</c:formatCode>
                <c:ptCount val="11"/>
                <c:pt idx="0">
                  <c:v>6.58</c:v>
                </c:pt>
                <c:pt idx="1">
                  <c:v>5.76</c:v>
                </c:pt>
                <c:pt idx="2">
                  <c:v>7.71</c:v>
                </c:pt>
                <c:pt idx="3">
                  <c:v>8.84</c:v>
                </c:pt>
                <c:pt idx="4">
                  <c:v>8.4700000000000006</c:v>
                </c:pt>
                <c:pt idx="5">
                  <c:v>7.04</c:v>
                </c:pt>
                <c:pt idx="6">
                  <c:v>5.25</c:v>
                </c:pt>
                <c:pt idx="7">
                  <c:v>12.5</c:v>
                </c:pt>
                <c:pt idx="8">
                  <c:v>5.56</c:v>
                </c:pt>
                <c:pt idx="9">
                  <c:v>7.91</c:v>
                </c:pt>
                <c:pt idx="10">
                  <c:v>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E5-4C27-92C8-F696824D2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975952"/>
        <c:axId val="730803376"/>
      </c:scatterChart>
      <c:valAx>
        <c:axId val="874975952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30803376"/>
        <c:crosses val="autoZero"/>
        <c:crossBetween val="midCat"/>
        <c:majorUnit val="2"/>
        <c:minorUnit val="1"/>
      </c:valAx>
      <c:valAx>
        <c:axId val="73080337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4975952"/>
        <c:crosses val="autoZero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4762</xdr:rowOff>
    </xdr:from>
    <xdr:to>
      <xdr:col>17</xdr:col>
      <xdr:colOff>451125</xdr:colOff>
      <xdr:row>12</xdr:row>
      <xdr:rowOff>69262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92737D9-34E6-4BBC-9294-2E82719E3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13</xdr:row>
      <xdr:rowOff>0</xdr:rowOff>
    </xdr:from>
    <xdr:to>
      <xdr:col>17</xdr:col>
      <xdr:colOff>441600</xdr:colOff>
      <xdr:row>24</xdr:row>
      <xdr:rowOff>64500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7E1363D7-A701-453C-B2E3-061320A3BB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9525</xdr:colOff>
      <xdr:row>1</xdr:row>
      <xdr:rowOff>0</xdr:rowOff>
    </xdr:from>
    <xdr:to>
      <xdr:col>22</xdr:col>
      <xdr:colOff>451125</xdr:colOff>
      <xdr:row>12</xdr:row>
      <xdr:rowOff>64500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77EF2EE8-544B-4D5D-A8F7-DBC4595DC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13</xdr:row>
      <xdr:rowOff>0</xdr:rowOff>
    </xdr:from>
    <xdr:to>
      <xdr:col>22</xdr:col>
      <xdr:colOff>441600</xdr:colOff>
      <xdr:row>24</xdr:row>
      <xdr:rowOff>64500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DFF0165B-4472-45C0-BF30-D180C139E2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BE4554-50EC-41FB-965D-269210914512}">
  <we:reference id="wa104381504" version="1.0.0.0" store="nl-NL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DA2C-9248-4646-BD83-B79029D0AD0C}">
  <dimension ref="A1:L20"/>
  <sheetViews>
    <sheetView tabSelected="1" workbookViewId="0">
      <selection activeCell="D30" sqref="D30"/>
    </sheetView>
  </sheetViews>
  <sheetFormatPr defaultRowHeight="12.75" x14ac:dyDescent="0.2"/>
  <cols>
    <col min="1" max="1" width="17.7109375" style="1" customWidth="1"/>
    <col min="2" max="12" width="5.7109375" style="1" customWidth="1"/>
    <col min="13" max="13" width="4.7109375" style="1" customWidth="1"/>
    <col min="14" max="16384" width="9.140625" style="1"/>
  </cols>
  <sheetData>
    <row r="1" spans="1:12" s="1" customFormat="1" x14ac:dyDescent="0.2">
      <c r="B1" s="1" t="s">
        <v>8</v>
      </c>
      <c r="E1" s="1" t="s">
        <v>9</v>
      </c>
      <c r="H1" s="1" t="s">
        <v>10</v>
      </c>
      <c r="K1" s="1" t="s">
        <v>11</v>
      </c>
    </row>
    <row r="2" spans="1:12" s="1" customFormat="1" x14ac:dyDescent="0.2">
      <c r="B2" s="2" t="s">
        <v>0</v>
      </c>
      <c r="C2" s="3" t="s">
        <v>1</v>
      </c>
      <c r="E2" s="2" t="s">
        <v>2</v>
      </c>
      <c r="F2" s="3" t="s">
        <v>3</v>
      </c>
      <c r="H2" s="2" t="s">
        <v>4</v>
      </c>
      <c r="I2" s="3" t="s">
        <v>5</v>
      </c>
      <c r="K2" s="2" t="s">
        <v>6</v>
      </c>
      <c r="L2" s="3" t="s">
        <v>7</v>
      </c>
    </row>
    <row r="3" spans="1:12" s="1" customFormat="1" x14ac:dyDescent="0.2">
      <c r="B3" s="4">
        <v>10</v>
      </c>
      <c r="C3" s="5">
        <v>8.0399999999999991</v>
      </c>
      <c r="E3" s="4">
        <v>10</v>
      </c>
      <c r="F3" s="5">
        <v>9.14</v>
      </c>
      <c r="H3" s="4">
        <v>10</v>
      </c>
      <c r="I3" s="5">
        <v>7.46</v>
      </c>
      <c r="K3" s="4">
        <v>8</v>
      </c>
      <c r="L3" s="5">
        <v>6.58</v>
      </c>
    </row>
    <row r="4" spans="1:12" s="1" customFormat="1" x14ac:dyDescent="0.2">
      <c r="B4" s="4">
        <v>8</v>
      </c>
      <c r="C4" s="5">
        <v>6.95</v>
      </c>
      <c r="E4" s="4">
        <v>8</v>
      </c>
      <c r="F4" s="5">
        <v>8.14</v>
      </c>
      <c r="H4" s="4">
        <v>8</v>
      </c>
      <c r="I4" s="5">
        <v>6.77</v>
      </c>
      <c r="K4" s="4">
        <v>8</v>
      </c>
      <c r="L4" s="5">
        <v>5.76</v>
      </c>
    </row>
    <row r="5" spans="1:12" s="1" customFormat="1" x14ac:dyDescent="0.2">
      <c r="B5" s="4">
        <v>13</v>
      </c>
      <c r="C5" s="5">
        <v>7.58</v>
      </c>
      <c r="E5" s="4">
        <v>13</v>
      </c>
      <c r="F5" s="5">
        <v>8.74</v>
      </c>
      <c r="H5" s="4">
        <v>13</v>
      </c>
      <c r="I5" s="5">
        <v>12.74</v>
      </c>
      <c r="K5" s="4">
        <v>8</v>
      </c>
      <c r="L5" s="5">
        <v>7.71</v>
      </c>
    </row>
    <row r="6" spans="1:12" s="1" customFormat="1" x14ac:dyDescent="0.2">
      <c r="B6" s="4">
        <v>9</v>
      </c>
      <c r="C6" s="5">
        <v>8.81</v>
      </c>
      <c r="E6" s="4">
        <v>9</v>
      </c>
      <c r="F6" s="5">
        <v>8.77</v>
      </c>
      <c r="H6" s="4">
        <v>9</v>
      </c>
      <c r="I6" s="5">
        <v>7.11</v>
      </c>
      <c r="K6" s="4">
        <v>8</v>
      </c>
      <c r="L6" s="5">
        <v>8.84</v>
      </c>
    </row>
    <row r="7" spans="1:12" s="1" customFormat="1" x14ac:dyDescent="0.2">
      <c r="B7" s="4">
        <v>11</v>
      </c>
      <c r="C7" s="5">
        <v>8.33</v>
      </c>
      <c r="E7" s="4">
        <v>11</v>
      </c>
      <c r="F7" s="5">
        <v>9.26</v>
      </c>
      <c r="H7" s="4">
        <v>11</v>
      </c>
      <c r="I7" s="5">
        <v>7.81</v>
      </c>
      <c r="K7" s="4">
        <v>8</v>
      </c>
      <c r="L7" s="5">
        <v>8.4700000000000006</v>
      </c>
    </row>
    <row r="8" spans="1:12" s="1" customFormat="1" x14ac:dyDescent="0.2">
      <c r="B8" s="4">
        <v>14</v>
      </c>
      <c r="C8" s="5">
        <v>9.9600000000000009</v>
      </c>
      <c r="E8" s="4">
        <v>14</v>
      </c>
      <c r="F8" s="5">
        <v>8.1</v>
      </c>
      <c r="H8" s="4">
        <v>14</v>
      </c>
      <c r="I8" s="5">
        <v>8.84</v>
      </c>
      <c r="K8" s="4">
        <v>8</v>
      </c>
      <c r="L8" s="5">
        <v>7.04</v>
      </c>
    </row>
    <row r="9" spans="1:12" s="1" customFormat="1" x14ac:dyDescent="0.2">
      <c r="B9" s="4">
        <v>6</v>
      </c>
      <c r="C9" s="5">
        <v>7.24</v>
      </c>
      <c r="E9" s="4">
        <v>6</v>
      </c>
      <c r="F9" s="5">
        <v>6.13</v>
      </c>
      <c r="H9" s="4">
        <v>6</v>
      </c>
      <c r="I9" s="5">
        <v>6.08</v>
      </c>
      <c r="K9" s="4">
        <v>8</v>
      </c>
      <c r="L9" s="5">
        <v>5.25</v>
      </c>
    </row>
    <row r="10" spans="1:12" s="1" customFormat="1" x14ac:dyDescent="0.2">
      <c r="B10" s="4">
        <v>4</v>
      </c>
      <c r="C10" s="5">
        <v>4.26</v>
      </c>
      <c r="E10" s="4">
        <v>4</v>
      </c>
      <c r="F10" s="5">
        <v>3.1</v>
      </c>
      <c r="H10" s="4">
        <v>4</v>
      </c>
      <c r="I10" s="5">
        <v>5.39</v>
      </c>
      <c r="K10" s="4">
        <v>19</v>
      </c>
      <c r="L10" s="5">
        <v>12.5</v>
      </c>
    </row>
    <row r="11" spans="1:12" s="1" customFormat="1" x14ac:dyDescent="0.2">
      <c r="B11" s="4">
        <v>12</v>
      </c>
      <c r="C11" s="5">
        <v>10.84</v>
      </c>
      <c r="E11" s="4">
        <v>12</v>
      </c>
      <c r="F11" s="5">
        <v>9.1300000000000008</v>
      </c>
      <c r="H11" s="4">
        <v>12</v>
      </c>
      <c r="I11" s="5">
        <v>8.15</v>
      </c>
      <c r="K11" s="4">
        <v>8</v>
      </c>
      <c r="L11" s="5">
        <v>5.56</v>
      </c>
    </row>
    <row r="12" spans="1:12" s="1" customFormat="1" x14ac:dyDescent="0.2">
      <c r="B12" s="4">
        <v>7</v>
      </c>
      <c r="C12" s="5">
        <v>4.82</v>
      </c>
      <c r="E12" s="4">
        <v>7</v>
      </c>
      <c r="F12" s="5">
        <v>7.26</v>
      </c>
      <c r="H12" s="4">
        <v>7</v>
      </c>
      <c r="I12" s="5">
        <v>6.42</v>
      </c>
      <c r="K12" s="4">
        <v>8</v>
      </c>
      <c r="L12" s="5">
        <v>7.91</v>
      </c>
    </row>
    <row r="13" spans="1:12" s="1" customFormat="1" x14ac:dyDescent="0.2">
      <c r="B13" s="6">
        <v>5</v>
      </c>
      <c r="C13" s="7">
        <v>5.68</v>
      </c>
      <c r="E13" s="6">
        <v>5</v>
      </c>
      <c r="F13" s="7">
        <v>4.74</v>
      </c>
      <c r="H13" s="6">
        <v>5</v>
      </c>
      <c r="I13" s="7">
        <v>5.73</v>
      </c>
      <c r="K13" s="6">
        <v>8</v>
      </c>
      <c r="L13" s="7">
        <v>6.89</v>
      </c>
    </row>
    <row r="14" spans="1:12" s="1" customFormat="1" x14ac:dyDescent="0.2">
      <c r="A14" s="1" t="s">
        <v>13</v>
      </c>
      <c r="B14" s="8">
        <f>AVERAGE(B3:B13)</f>
        <v>9</v>
      </c>
      <c r="C14" s="8">
        <f>AVERAGE(C3:C13)</f>
        <v>7.5009090909090927</v>
      </c>
      <c r="E14" s="8">
        <f>AVERAGE(E3:E13)</f>
        <v>9</v>
      </c>
      <c r="F14" s="8">
        <f>AVERAGE(F3:F13)</f>
        <v>7.500909090909091</v>
      </c>
      <c r="H14" s="8">
        <f>AVERAGE(H3:H13)</f>
        <v>9</v>
      </c>
      <c r="I14" s="8">
        <f>AVERAGE(I3:I13)</f>
        <v>7.5000000000000009</v>
      </c>
      <c r="K14" s="8">
        <f>AVERAGE(K3:K13)</f>
        <v>9</v>
      </c>
      <c r="L14" s="8">
        <f>AVERAGE(L3:L13)</f>
        <v>7.5009090909090901</v>
      </c>
    </row>
    <row r="15" spans="1:12" s="1" customFormat="1" x14ac:dyDescent="0.2">
      <c r="A15" s="1" t="s">
        <v>14</v>
      </c>
      <c r="B15" s="8">
        <f>_xlfn.STDEV.P(B3:B13)</f>
        <v>3.1622776601683795</v>
      </c>
      <c r="C15" s="8">
        <f>_xlfn.STDEV.P(C3:C13)</f>
        <v>1.9370242151086576</v>
      </c>
      <c r="E15" s="8">
        <f>_xlfn.STDEV.P(E3:E13)</f>
        <v>3.1622776601683795</v>
      </c>
      <c r="F15" s="8">
        <f>_xlfn.STDEV.P(F3:F13)</f>
        <v>1.9371086914896185</v>
      </c>
      <c r="H15" s="8">
        <f>_xlfn.STDEV.P(H3:H13)</f>
        <v>3.1622776601683795</v>
      </c>
      <c r="I15" s="8">
        <f>_xlfn.STDEV.P(I3:I13)</f>
        <v>1.9359329439927269</v>
      </c>
      <c r="K15" s="8">
        <f>_xlfn.STDEV.P(K3:K13)</f>
        <v>3.1622776601683795</v>
      </c>
      <c r="L15" s="8">
        <f>_xlfn.STDEV.P(L3:L13)</f>
        <v>1.9360806451340811</v>
      </c>
    </row>
    <row r="16" spans="1:12" s="1" customFormat="1" x14ac:dyDescent="0.2">
      <c r="A16" s="1" t="s">
        <v>15</v>
      </c>
      <c r="B16" s="8">
        <f>INTERCEPT(C3:C13,B3:B13)</f>
        <v>3.0000909090909103</v>
      </c>
      <c r="E16" s="8">
        <f>INTERCEPT(F3:F13,E3:E13)</f>
        <v>3.000909090909091</v>
      </c>
      <c r="H16" s="8">
        <f>INTERCEPT(I3:I13,H3:H13)</f>
        <v>3.0024545454545466</v>
      </c>
      <c r="K16" s="8">
        <f>INTERCEPT(L3:L13,K3:K13)</f>
        <v>3.0017272727272726</v>
      </c>
    </row>
    <row r="17" spans="1:11" s="1" customFormat="1" x14ac:dyDescent="0.2">
      <c r="A17" s="1" t="s">
        <v>16</v>
      </c>
      <c r="B17" s="8">
        <f>SLOPE(C3:C13,B3:B13)</f>
        <v>0.50009090909090914</v>
      </c>
      <c r="E17" s="8">
        <f>SLOPE(F3:F13,E3:E13)</f>
        <v>0.5</v>
      </c>
      <c r="H17" s="8">
        <f>SLOPE(I3:I13,H3:H13)</f>
        <v>0.49972727272727274</v>
      </c>
      <c r="K17" s="8">
        <f>SLOPE(L3:L13,K3:K13)</f>
        <v>0.49990909090909086</v>
      </c>
    </row>
    <row r="18" spans="1:11" s="1" customFormat="1" x14ac:dyDescent="0.2">
      <c r="A18" s="1" t="s">
        <v>17</v>
      </c>
      <c r="B18" s="9">
        <f>CORREL(C3:C13,B3:B13)</f>
        <v>0.81642051634483992</v>
      </c>
      <c r="E18" s="9">
        <f>CORREL(F3:F13,E3:E13)</f>
        <v>0.81623650600024267</v>
      </c>
      <c r="H18" s="9">
        <f>CORREL(I3:I13,H3:H13)</f>
        <v>0.81628673948959818</v>
      </c>
      <c r="K18" s="9">
        <f>CORREL(L3:L13,K3:K13)</f>
        <v>0.81652143688850276</v>
      </c>
    </row>
    <row r="19" spans="1:11" s="1" customFormat="1" x14ac:dyDescent="0.2">
      <c r="A19" s="1" t="s">
        <v>18</v>
      </c>
      <c r="B19" s="9">
        <f>RSQ(C3:C13,B3:B13)</f>
        <v>0.666542459508775</v>
      </c>
      <c r="E19" s="9">
        <f>RSQ(F3:F13,E3:E13)</f>
        <v>0.66624203372748458</v>
      </c>
      <c r="H19" s="9">
        <f>RSQ(I3:I13,H3:H13)</f>
        <v>0.66632404106655907</v>
      </c>
      <c r="K19" s="9">
        <f>RSQ(L3:L13,K3:K13)</f>
        <v>0.66670725689846533</v>
      </c>
    </row>
    <row r="20" spans="1:11" s="1" customFormat="1" x14ac:dyDescent="0.2">
      <c r="A20" s="1" t="s">
        <v>12</v>
      </c>
      <c r="B20" s="9">
        <f>STEYX(C3:C13,B3:B13)</f>
        <v>1.2366033227263209</v>
      </c>
      <c r="E20" s="9">
        <f>STEYX(F3:F13,E3:E13)</f>
        <v>1.2372142053415769</v>
      </c>
      <c r="H20" s="9">
        <f>STEYX(I3:I13,H3:H13)</f>
        <v>1.2363113513899961</v>
      </c>
      <c r="K20" s="9">
        <f>STEYX(L3:L13,K3:K13)</f>
        <v>1.2356954856813769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anscombe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2020-09-29T10:14:30Z</dcterms:created>
  <dcterms:modified xsi:type="dcterms:W3CDTF">2020-09-29T12:01:35Z</dcterms:modified>
</cp:coreProperties>
</file>