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ming\regressie\logit\"/>
    </mc:Choice>
  </mc:AlternateContent>
  <xr:revisionPtr revIDLastSave="0" documentId="13_ncr:1_{A7927D9E-78C0-4CBB-B1F8-4244881E18F6}" xr6:coauthVersionLast="38" xr6:coauthVersionMax="38" xr10:uidLastSave="{00000000-0000-0000-0000-000000000000}"/>
  <bookViews>
    <workbookView xWindow="0" yWindow="0" windowWidth="28800" windowHeight="12165" activeTab="1" xr2:uid="{00000000-000D-0000-FFFF-FFFF00000000}"/>
  </bookViews>
  <sheets>
    <sheet name="binary" sheetId="6" r:id="rId1"/>
    <sheet name="sample" sheetId="7" r:id="rId2"/>
  </sheets>
  <definedNames>
    <definedName name="beta0">binary!$S$1</definedName>
    <definedName name="beta1">binary!$S$2</definedName>
    <definedName name="beta2">binary!$S$3</definedName>
    <definedName name="beta3">binary!$S$4</definedName>
    <definedName name="solver_adj" localSheetId="0" hidden="1">binary!$S$1:$S$4</definedName>
    <definedName name="solver_adj" localSheetId="1" hidden="1">sample!$S$1,sample!$S$2,sample!$S$5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binary!$S$6</definedName>
    <definedName name="solver_opt" localSheetId="1" hidden="1">sample!$S$7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omLL">binary!$S$6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7" l="1"/>
  <c r="H2" i="7" s="1"/>
  <c r="I2" i="7" s="1"/>
  <c r="J2" i="7" s="1"/>
  <c r="K2" i="7" s="1"/>
  <c r="G3" i="7"/>
  <c r="H3" i="7" s="1"/>
  <c r="I3" i="7" s="1"/>
  <c r="J3" i="7" s="1"/>
  <c r="K3" i="7" s="1"/>
  <c r="G4" i="7"/>
  <c r="H4" i="7" s="1"/>
  <c r="I4" i="7" s="1"/>
  <c r="J4" i="7" s="1"/>
  <c r="K4" i="7" s="1"/>
  <c r="G5" i="7"/>
  <c r="H5" i="7" s="1"/>
  <c r="I5" i="7" s="1"/>
  <c r="J5" i="7" s="1"/>
  <c r="K5" i="7" s="1"/>
  <c r="G6" i="7"/>
  <c r="H6" i="7" s="1"/>
  <c r="I6" i="7" s="1"/>
  <c r="J6" i="7" s="1"/>
  <c r="K6" i="7" s="1"/>
  <c r="G7" i="7"/>
  <c r="H7" i="7" s="1"/>
  <c r="I7" i="7" s="1"/>
  <c r="J7" i="7" s="1"/>
  <c r="K7" i="7" s="1"/>
  <c r="G8" i="7"/>
  <c r="H8" i="7" s="1"/>
  <c r="I8" i="7" s="1"/>
  <c r="J8" i="7" s="1"/>
  <c r="K8" i="7" s="1"/>
  <c r="G9" i="7"/>
  <c r="H9" i="7" s="1"/>
  <c r="I9" i="7" s="1"/>
  <c r="J9" i="7" s="1"/>
  <c r="K9" i="7" s="1"/>
  <c r="G10" i="7"/>
  <c r="H10" i="7" s="1"/>
  <c r="I10" i="7" s="1"/>
  <c r="J10" i="7" s="1"/>
  <c r="K10" i="7" s="1"/>
  <c r="G11" i="7"/>
  <c r="H11" i="7" s="1"/>
  <c r="I11" i="7" s="1"/>
  <c r="J11" i="7" s="1"/>
  <c r="K11" i="7" s="1"/>
  <c r="G12" i="7"/>
  <c r="H12" i="7" s="1"/>
  <c r="I12" i="7" s="1"/>
  <c r="J12" i="7" s="1"/>
  <c r="K12" i="7" s="1"/>
  <c r="G13" i="7"/>
  <c r="H13" i="7" s="1"/>
  <c r="I13" i="7" s="1"/>
  <c r="J13" i="7" s="1"/>
  <c r="K13" i="7" s="1"/>
  <c r="G14" i="7"/>
  <c r="H14" i="7" s="1"/>
  <c r="I14" i="7" s="1"/>
  <c r="J14" i="7" s="1"/>
  <c r="K14" i="7" s="1"/>
  <c r="G15" i="7"/>
  <c r="H15" i="7" s="1"/>
  <c r="I15" i="7" s="1"/>
  <c r="J15" i="7" s="1"/>
  <c r="K15" i="7" s="1"/>
  <c r="G16" i="7"/>
  <c r="H16" i="7" s="1"/>
  <c r="I16" i="7" s="1"/>
  <c r="J16" i="7" s="1"/>
  <c r="K16" i="7" s="1"/>
  <c r="G17" i="7"/>
  <c r="H17" i="7" s="1"/>
  <c r="I17" i="7" s="1"/>
  <c r="J17" i="7" s="1"/>
  <c r="K17" i="7" s="1"/>
  <c r="G18" i="7"/>
  <c r="H18" i="7" s="1"/>
  <c r="I18" i="7" s="1"/>
  <c r="J18" i="7" s="1"/>
  <c r="K18" i="7" s="1"/>
  <c r="G19" i="7"/>
  <c r="H19" i="7" s="1"/>
  <c r="I19" i="7" s="1"/>
  <c r="J19" i="7" s="1"/>
  <c r="K19" i="7" s="1"/>
  <c r="G20" i="7"/>
  <c r="H20" i="7" s="1"/>
  <c r="I20" i="7" s="1"/>
  <c r="J20" i="7" s="1"/>
  <c r="K20" i="7" s="1"/>
  <c r="G21" i="7"/>
  <c r="H21" i="7" s="1"/>
  <c r="I21" i="7" s="1"/>
  <c r="J21" i="7" s="1"/>
  <c r="K21" i="7" s="1"/>
  <c r="G22" i="7"/>
  <c r="H22" i="7" s="1"/>
  <c r="I22" i="7" s="1"/>
  <c r="J22" i="7" s="1"/>
  <c r="K22" i="7" s="1"/>
  <c r="G23" i="7"/>
  <c r="H23" i="7" s="1"/>
  <c r="I23" i="7" s="1"/>
  <c r="J23" i="7" s="1"/>
  <c r="K23" i="7" s="1"/>
  <c r="G24" i="7"/>
  <c r="H24" i="7" s="1"/>
  <c r="I24" i="7" s="1"/>
  <c r="J24" i="7" s="1"/>
  <c r="K24" i="7" s="1"/>
  <c r="G25" i="7"/>
  <c r="H25" i="7" s="1"/>
  <c r="I25" i="7" s="1"/>
  <c r="J25" i="7" s="1"/>
  <c r="K25" i="7" s="1"/>
  <c r="G26" i="7"/>
  <c r="H26" i="7" s="1"/>
  <c r="I26" i="7" s="1"/>
  <c r="J26" i="7" s="1"/>
  <c r="K26" i="7" s="1"/>
  <c r="G27" i="7"/>
  <c r="H27" i="7" s="1"/>
  <c r="I27" i="7" s="1"/>
  <c r="J27" i="7" s="1"/>
  <c r="K27" i="7" s="1"/>
  <c r="G28" i="7"/>
  <c r="H28" i="7" s="1"/>
  <c r="I28" i="7" s="1"/>
  <c r="J28" i="7" s="1"/>
  <c r="K28" i="7" s="1"/>
  <c r="G29" i="7"/>
  <c r="H29" i="7" s="1"/>
  <c r="I29" i="7" s="1"/>
  <c r="J29" i="7" s="1"/>
  <c r="K29" i="7" s="1"/>
  <c r="G30" i="7"/>
  <c r="H30" i="7" s="1"/>
  <c r="I30" i="7" s="1"/>
  <c r="J30" i="7" s="1"/>
  <c r="K30" i="7" s="1"/>
  <c r="G31" i="7"/>
  <c r="H31" i="7" s="1"/>
  <c r="I31" i="7" s="1"/>
  <c r="J31" i="7" s="1"/>
  <c r="K31" i="7" s="1"/>
  <c r="G32" i="7"/>
  <c r="H32" i="7" s="1"/>
  <c r="I32" i="7" s="1"/>
  <c r="J32" i="7" s="1"/>
  <c r="K32" i="7" s="1"/>
  <c r="G33" i="7"/>
  <c r="H33" i="7" s="1"/>
  <c r="I33" i="7" s="1"/>
  <c r="J33" i="7" s="1"/>
  <c r="K33" i="7" s="1"/>
  <c r="G34" i="7"/>
  <c r="H34" i="7" s="1"/>
  <c r="I34" i="7" s="1"/>
  <c r="J34" i="7" s="1"/>
  <c r="K34" i="7" s="1"/>
  <c r="G35" i="7"/>
  <c r="H35" i="7" s="1"/>
  <c r="I35" i="7" s="1"/>
  <c r="J35" i="7" s="1"/>
  <c r="K35" i="7" s="1"/>
  <c r="G36" i="7"/>
  <c r="H36" i="7" s="1"/>
  <c r="I36" i="7" s="1"/>
  <c r="J36" i="7" s="1"/>
  <c r="K36" i="7" s="1"/>
  <c r="G37" i="7"/>
  <c r="H37" i="7" s="1"/>
  <c r="I37" i="7" s="1"/>
  <c r="J37" i="7" s="1"/>
  <c r="K37" i="7" s="1"/>
  <c r="G38" i="7"/>
  <c r="H38" i="7" s="1"/>
  <c r="I38" i="7" s="1"/>
  <c r="J38" i="7" s="1"/>
  <c r="K38" i="7" s="1"/>
  <c r="G39" i="7"/>
  <c r="H39" i="7" s="1"/>
  <c r="I39" i="7" s="1"/>
  <c r="J39" i="7" s="1"/>
  <c r="K39" i="7" s="1"/>
  <c r="G40" i="7"/>
  <c r="H40" i="7" s="1"/>
  <c r="I40" i="7" s="1"/>
  <c r="J40" i="7" s="1"/>
  <c r="K40" i="7" s="1"/>
  <c r="G41" i="7"/>
  <c r="H41" i="7" s="1"/>
  <c r="I41" i="7" s="1"/>
  <c r="J41" i="7" s="1"/>
  <c r="K41" i="7" s="1"/>
  <c r="G42" i="7"/>
  <c r="H42" i="7" s="1"/>
  <c r="I42" i="7" s="1"/>
  <c r="J42" i="7" s="1"/>
  <c r="K42" i="7" s="1"/>
  <c r="G43" i="7"/>
  <c r="H43" i="7" s="1"/>
  <c r="I43" i="7" s="1"/>
  <c r="J43" i="7" s="1"/>
  <c r="K43" i="7" s="1"/>
  <c r="G44" i="7"/>
  <c r="H44" i="7" s="1"/>
  <c r="I44" i="7" s="1"/>
  <c r="J44" i="7" s="1"/>
  <c r="K44" i="7" s="1"/>
  <c r="G45" i="7"/>
  <c r="H45" i="7" s="1"/>
  <c r="I45" i="7" s="1"/>
  <c r="J45" i="7" s="1"/>
  <c r="K45" i="7" s="1"/>
  <c r="G46" i="7"/>
  <c r="H46" i="7" s="1"/>
  <c r="I46" i="7" s="1"/>
  <c r="J46" i="7" s="1"/>
  <c r="K46" i="7" s="1"/>
  <c r="G47" i="7"/>
  <c r="H47" i="7" s="1"/>
  <c r="I47" i="7" s="1"/>
  <c r="J47" i="7" s="1"/>
  <c r="K47" i="7" s="1"/>
  <c r="G48" i="7"/>
  <c r="H48" i="7" s="1"/>
  <c r="I48" i="7" s="1"/>
  <c r="J48" i="7" s="1"/>
  <c r="K48" i="7" s="1"/>
  <c r="G49" i="7"/>
  <c r="H49" i="7" s="1"/>
  <c r="I49" i="7" s="1"/>
  <c r="J49" i="7" s="1"/>
  <c r="K49" i="7" s="1"/>
  <c r="G50" i="7"/>
  <c r="H50" i="7" s="1"/>
  <c r="I50" i="7" s="1"/>
  <c r="J50" i="7" s="1"/>
  <c r="K50" i="7" s="1"/>
  <c r="G51" i="7"/>
  <c r="H51" i="7" s="1"/>
  <c r="I51" i="7" s="1"/>
  <c r="J51" i="7" s="1"/>
  <c r="K51" i="7" s="1"/>
  <c r="G52" i="7"/>
  <c r="H52" i="7" s="1"/>
  <c r="I52" i="7" s="1"/>
  <c r="J52" i="7" s="1"/>
  <c r="K52" i="7" s="1"/>
  <c r="G53" i="7"/>
  <c r="H53" i="7" s="1"/>
  <c r="I53" i="7" s="1"/>
  <c r="J53" i="7" s="1"/>
  <c r="K53" i="7" s="1"/>
  <c r="G54" i="7"/>
  <c r="H54" i="7" s="1"/>
  <c r="I54" i="7" s="1"/>
  <c r="J54" i="7" s="1"/>
  <c r="K54" i="7" s="1"/>
  <c r="G55" i="7"/>
  <c r="H55" i="7" s="1"/>
  <c r="I55" i="7" s="1"/>
  <c r="J55" i="7" s="1"/>
  <c r="K55" i="7" s="1"/>
  <c r="G56" i="7"/>
  <c r="H56" i="7" s="1"/>
  <c r="I56" i="7" s="1"/>
  <c r="J56" i="7" s="1"/>
  <c r="K56" i="7" s="1"/>
  <c r="G57" i="7"/>
  <c r="H57" i="7" s="1"/>
  <c r="I57" i="7" s="1"/>
  <c r="J57" i="7" s="1"/>
  <c r="K57" i="7" s="1"/>
  <c r="G58" i="7"/>
  <c r="H58" i="7" s="1"/>
  <c r="I58" i="7" s="1"/>
  <c r="J58" i="7" s="1"/>
  <c r="K58" i="7" s="1"/>
  <c r="G59" i="7"/>
  <c r="H59" i="7" s="1"/>
  <c r="I59" i="7" s="1"/>
  <c r="J59" i="7" s="1"/>
  <c r="K59" i="7" s="1"/>
  <c r="G60" i="7"/>
  <c r="H60" i="7" s="1"/>
  <c r="I60" i="7" s="1"/>
  <c r="J60" i="7" s="1"/>
  <c r="K60" i="7" s="1"/>
  <c r="G61" i="7"/>
  <c r="H61" i="7" s="1"/>
  <c r="I61" i="7" s="1"/>
  <c r="J61" i="7" s="1"/>
  <c r="K61" i="7" s="1"/>
  <c r="G62" i="7"/>
  <c r="H62" i="7" s="1"/>
  <c r="I62" i="7" s="1"/>
  <c r="J62" i="7" s="1"/>
  <c r="K62" i="7" s="1"/>
  <c r="G63" i="7"/>
  <c r="H63" i="7" s="1"/>
  <c r="I63" i="7" s="1"/>
  <c r="J63" i="7" s="1"/>
  <c r="K63" i="7" s="1"/>
  <c r="G64" i="7"/>
  <c r="H64" i="7" s="1"/>
  <c r="I64" i="7" s="1"/>
  <c r="J64" i="7" s="1"/>
  <c r="K64" i="7" s="1"/>
  <c r="G65" i="7"/>
  <c r="H65" i="7" s="1"/>
  <c r="I65" i="7" s="1"/>
  <c r="J65" i="7" s="1"/>
  <c r="K65" i="7" s="1"/>
  <c r="G66" i="7"/>
  <c r="H66" i="7" s="1"/>
  <c r="I66" i="7" s="1"/>
  <c r="J66" i="7" s="1"/>
  <c r="K66" i="7" s="1"/>
  <c r="G67" i="7"/>
  <c r="H67" i="7" s="1"/>
  <c r="I67" i="7" s="1"/>
  <c r="J67" i="7" s="1"/>
  <c r="K67" i="7" s="1"/>
  <c r="G68" i="7"/>
  <c r="H68" i="7" s="1"/>
  <c r="I68" i="7" s="1"/>
  <c r="J68" i="7" s="1"/>
  <c r="K68" i="7" s="1"/>
  <c r="G69" i="7"/>
  <c r="H69" i="7" s="1"/>
  <c r="I69" i="7" s="1"/>
  <c r="J69" i="7" s="1"/>
  <c r="K69" i="7" s="1"/>
  <c r="G70" i="7"/>
  <c r="H70" i="7" s="1"/>
  <c r="I70" i="7" s="1"/>
  <c r="J70" i="7" s="1"/>
  <c r="K70" i="7" s="1"/>
  <c r="G71" i="7"/>
  <c r="H71" i="7" s="1"/>
  <c r="I71" i="7" s="1"/>
  <c r="J71" i="7" s="1"/>
  <c r="K71" i="7" s="1"/>
  <c r="G72" i="7"/>
  <c r="H72" i="7" s="1"/>
  <c r="I72" i="7" s="1"/>
  <c r="J72" i="7" s="1"/>
  <c r="K72" i="7" s="1"/>
  <c r="G73" i="7"/>
  <c r="H73" i="7" s="1"/>
  <c r="I73" i="7" s="1"/>
  <c r="J73" i="7" s="1"/>
  <c r="K73" i="7" s="1"/>
  <c r="G74" i="7"/>
  <c r="H74" i="7" s="1"/>
  <c r="I74" i="7" s="1"/>
  <c r="J74" i="7" s="1"/>
  <c r="K74" i="7" s="1"/>
  <c r="G75" i="7"/>
  <c r="H75" i="7" s="1"/>
  <c r="I75" i="7" s="1"/>
  <c r="J75" i="7" s="1"/>
  <c r="K75" i="7" s="1"/>
  <c r="G76" i="7"/>
  <c r="H76" i="7" s="1"/>
  <c r="I76" i="7" s="1"/>
  <c r="J76" i="7" s="1"/>
  <c r="K76" i="7" s="1"/>
  <c r="G77" i="7"/>
  <c r="H77" i="7" s="1"/>
  <c r="I77" i="7" s="1"/>
  <c r="J77" i="7" s="1"/>
  <c r="K77" i="7" s="1"/>
  <c r="G78" i="7"/>
  <c r="H78" i="7" s="1"/>
  <c r="I78" i="7" s="1"/>
  <c r="J78" i="7" s="1"/>
  <c r="K78" i="7" s="1"/>
  <c r="G79" i="7"/>
  <c r="H79" i="7" s="1"/>
  <c r="I79" i="7" s="1"/>
  <c r="J79" i="7" s="1"/>
  <c r="K79" i="7" s="1"/>
  <c r="G80" i="7"/>
  <c r="H80" i="7" s="1"/>
  <c r="I80" i="7" s="1"/>
  <c r="J80" i="7" s="1"/>
  <c r="K80" i="7" s="1"/>
  <c r="G81" i="7"/>
  <c r="H81" i="7" s="1"/>
  <c r="I81" i="7" s="1"/>
  <c r="J81" i="7" s="1"/>
  <c r="K81" i="7" s="1"/>
  <c r="G82" i="7"/>
  <c r="H82" i="7" s="1"/>
  <c r="I82" i="7" s="1"/>
  <c r="J82" i="7" s="1"/>
  <c r="K82" i="7" s="1"/>
  <c r="G83" i="7"/>
  <c r="H83" i="7" s="1"/>
  <c r="I83" i="7" s="1"/>
  <c r="J83" i="7" s="1"/>
  <c r="K83" i="7" s="1"/>
  <c r="G84" i="7"/>
  <c r="H84" i="7" s="1"/>
  <c r="I84" i="7" s="1"/>
  <c r="J84" i="7" s="1"/>
  <c r="K84" i="7" s="1"/>
  <c r="G85" i="7"/>
  <c r="H85" i="7" s="1"/>
  <c r="I85" i="7" s="1"/>
  <c r="J85" i="7" s="1"/>
  <c r="K85" i="7" s="1"/>
  <c r="G86" i="7"/>
  <c r="H86" i="7" s="1"/>
  <c r="I86" i="7" s="1"/>
  <c r="J86" i="7" s="1"/>
  <c r="K86" i="7" s="1"/>
  <c r="G87" i="7"/>
  <c r="H87" i="7" s="1"/>
  <c r="I87" i="7" s="1"/>
  <c r="J87" i="7" s="1"/>
  <c r="K87" i="7" s="1"/>
  <c r="G88" i="7"/>
  <c r="H88" i="7" s="1"/>
  <c r="I88" i="7" s="1"/>
  <c r="J88" i="7" s="1"/>
  <c r="K88" i="7" s="1"/>
  <c r="G89" i="7"/>
  <c r="H89" i="7" s="1"/>
  <c r="I89" i="7" s="1"/>
  <c r="J89" i="7" s="1"/>
  <c r="K89" i="7" s="1"/>
  <c r="G90" i="7"/>
  <c r="H90" i="7" s="1"/>
  <c r="I90" i="7" s="1"/>
  <c r="J90" i="7" s="1"/>
  <c r="K90" i="7" s="1"/>
  <c r="G91" i="7"/>
  <c r="H91" i="7" s="1"/>
  <c r="I91" i="7" s="1"/>
  <c r="J91" i="7" s="1"/>
  <c r="K91" i="7" s="1"/>
  <c r="G92" i="7"/>
  <c r="H92" i="7" s="1"/>
  <c r="I92" i="7" s="1"/>
  <c r="J92" i="7" s="1"/>
  <c r="K92" i="7" s="1"/>
  <c r="G93" i="7"/>
  <c r="H93" i="7" s="1"/>
  <c r="I93" i="7" s="1"/>
  <c r="J93" i="7" s="1"/>
  <c r="K93" i="7" s="1"/>
  <c r="G94" i="7"/>
  <c r="H94" i="7" s="1"/>
  <c r="I94" i="7" s="1"/>
  <c r="J94" i="7" s="1"/>
  <c r="K94" i="7" s="1"/>
  <c r="G95" i="7"/>
  <c r="H95" i="7" s="1"/>
  <c r="I95" i="7" s="1"/>
  <c r="J95" i="7" s="1"/>
  <c r="K95" i="7" s="1"/>
  <c r="G96" i="7"/>
  <c r="H96" i="7" s="1"/>
  <c r="I96" i="7" s="1"/>
  <c r="J96" i="7" s="1"/>
  <c r="K96" i="7" s="1"/>
  <c r="G97" i="7"/>
  <c r="H97" i="7" s="1"/>
  <c r="I97" i="7" s="1"/>
  <c r="J97" i="7" s="1"/>
  <c r="K97" i="7" s="1"/>
  <c r="G98" i="7"/>
  <c r="H98" i="7" s="1"/>
  <c r="I98" i="7" s="1"/>
  <c r="J98" i="7" s="1"/>
  <c r="K98" i="7" s="1"/>
  <c r="G99" i="7"/>
  <c r="H99" i="7" s="1"/>
  <c r="I99" i="7" s="1"/>
  <c r="J99" i="7" s="1"/>
  <c r="K99" i="7" s="1"/>
  <c r="G100" i="7"/>
  <c r="H100" i="7" s="1"/>
  <c r="I100" i="7" s="1"/>
  <c r="J100" i="7" s="1"/>
  <c r="K100" i="7" s="1"/>
  <c r="G101" i="7"/>
  <c r="H101" i="7" s="1"/>
  <c r="I101" i="7" s="1"/>
  <c r="J101" i="7" s="1"/>
  <c r="K101" i="7" s="1"/>
  <c r="G102" i="7"/>
  <c r="H102" i="7" s="1"/>
  <c r="I102" i="7" s="1"/>
  <c r="J102" i="7" s="1"/>
  <c r="K102" i="7" s="1"/>
  <c r="G103" i="7"/>
  <c r="H103" i="7" s="1"/>
  <c r="I103" i="7" s="1"/>
  <c r="J103" i="7" s="1"/>
  <c r="K103" i="7" s="1"/>
  <c r="G104" i="7"/>
  <c r="H104" i="7" s="1"/>
  <c r="I104" i="7" s="1"/>
  <c r="J104" i="7" s="1"/>
  <c r="K104" i="7" s="1"/>
  <c r="G105" i="7"/>
  <c r="H105" i="7" s="1"/>
  <c r="I105" i="7" s="1"/>
  <c r="J105" i="7" s="1"/>
  <c r="K105" i="7" s="1"/>
  <c r="G106" i="7"/>
  <c r="H106" i="7" s="1"/>
  <c r="I106" i="7" s="1"/>
  <c r="J106" i="7" s="1"/>
  <c r="K106" i="7" s="1"/>
  <c r="G107" i="7"/>
  <c r="H107" i="7" s="1"/>
  <c r="I107" i="7" s="1"/>
  <c r="J107" i="7" s="1"/>
  <c r="K107" i="7" s="1"/>
  <c r="G108" i="7"/>
  <c r="H108" i="7" s="1"/>
  <c r="I108" i="7" s="1"/>
  <c r="J108" i="7" s="1"/>
  <c r="K108" i="7" s="1"/>
  <c r="G109" i="7"/>
  <c r="H109" i="7" s="1"/>
  <c r="I109" i="7" s="1"/>
  <c r="J109" i="7" s="1"/>
  <c r="K109" i="7" s="1"/>
  <c r="G110" i="7"/>
  <c r="H110" i="7" s="1"/>
  <c r="I110" i="7" s="1"/>
  <c r="J110" i="7" s="1"/>
  <c r="K110" i="7" s="1"/>
  <c r="G111" i="7"/>
  <c r="H111" i="7" s="1"/>
  <c r="I111" i="7" s="1"/>
  <c r="J111" i="7" s="1"/>
  <c r="K111" i="7" s="1"/>
  <c r="G112" i="7"/>
  <c r="H112" i="7" s="1"/>
  <c r="I112" i="7" s="1"/>
  <c r="J112" i="7" s="1"/>
  <c r="K112" i="7" s="1"/>
  <c r="G113" i="7"/>
  <c r="H113" i="7" s="1"/>
  <c r="I113" i="7" s="1"/>
  <c r="J113" i="7" s="1"/>
  <c r="K113" i="7" s="1"/>
  <c r="G114" i="7"/>
  <c r="H114" i="7" s="1"/>
  <c r="I114" i="7" s="1"/>
  <c r="J114" i="7" s="1"/>
  <c r="K114" i="7" s="1"/>
  <c r="G115" i="7"/>
  <c r="H115" i="7" s="1"/>
  <c r="I115" i="7" s="1"/>
  <c r="J115" i="7" s="1"/>
  <c r="K115" i="7" s="1"/>
  <c r="G116" i="7"/>
  <c r="H116" i="7" s="1"/>
  <c r="I116" i="7" s="1"/>
  <c r="J116" i="7" s="1"/>
  <c r="K116" i="7" s="1"/>
  <c r="G117" i="7"/>
  <c r="H117" i="7" s="1"/>
  <c r="I117" i="7" s="1"/>
  <c r="J117" i="7" s="1"/>
  <c r="K117" i="7" s="1"/>
  <c r="G118" i="7"/>
  <c r="H118" i="7" s="1"/>
  <c r="I118" i="7" s="1"/>
  <c r="J118" i="7" s="1"/>
  <c r="K118" i="7" s="1"/>
  <c r="G119" i="7"/>
  <c r="H119" i="7" s="1"/>
  <c r="I119" i="7" s="1"/>
  <c r="J119" i="7" s="1"/>
  <c r="K119" i="7" s="1"/>
  <c r="G120" i="7"/>
  <c r="H120" i="7" s="1"/>
  <c r="I120" i="7" s="1"/>
  <c r="J120" i="7" s="1"/>
  <c r="K120" i="7" s="1"/>
  <c r="G121" i="7"/>
  <c r="H121" i="7" s="1"/>
  <c r="I121" i="7" s="1"/>
  <c r="J121" i="7" s="1"/>
  <c r="K121" i="7" s="1"/>
  <c r="G122" i="7"/>
  <c r="H122" i="7" s="1"/>
  <c r="I122" i="7" s="1"/>
  <c r="J122" i="7" s="1"/>
  <c r="K122" i="7" s="1"/>
  <c r="G123" i="7"/>
  <c r="H123" i="7" s="1"/>
  <c r="I123" i="7" s="1"/>
  <c r="J123" i="7" s="1"/>
  <c r="K123" i="7" s="1"/>
  <c r="G124" i="7"/>
  <c r="H124" i="7" s="1"/>
  <c r="I124" i="7" s="1"/>
  <c r="J124" i="7" s="1"/>
  <c r="K124" i="7" s="1"/>
  <c r="G125" i="7"/>
  <c r="H125" i="7" s="1"/>
  <c r="I125" i="7" s="1"/>
  <c r="J125" i="7" s="1"/>
  <c r="K125" i="7" s="1"/>
  <c r="G126" i="7"/>
  <c r="H126" i="7" s="1"/>
  <c r="I126" i="7" s="1"/>
  <c r="J126" i="7" s="1"/>
  <c r="K126" i="7" s="1"/>
  <c r="G127" i="7"/>
  <c r="H127" i="7" s="1"/>
  <c r="I127" i="7" s="1"/>
  <c r="J127" i="7" s="1"/>
  <c r="K127" i="7" s="1"/>
  <c r="G128" i="7"/>
  <c r="H128" i="7" s="1"/>
  <c r="I128" i="7" s="1"/>
  <c r="J128" i="7" s="1"/>
  <c r="K128" i="7" s="1"/>
  <c r="G129" i="7"/>
  <c r="H129" i="7" s="1"/>
  <c r="I129" i="7" s="1"/>
  <c r="J129" i="7" s="1"/>
  <c r="K129" i="7" s="1"/>
  <c r="G130" i="7"/>
  <c r="H130" i="7" s="1"/>
  <c r="I130" i="7" s="1"/>
  <c r="J130" i="7" s="1"/>
  <c r="K130" i="7" s="1"/>
  <c r="G131" i="7"/>
  <c r="H131" i="7" s="1"/>
  <c r="I131" i="7" s="1"/>
  <c r="J131" i="7" s="1"/>
  <c r="K131" i="7" s="1"/>
  <c r="G132" i="7"/>
  <c r="H132" i="7" s="1"/>
  <c r="I132" i="7" s="1"/>
  <c r="J132" i="7" s="1"/>
  <c r="K132" i="7" s="1"/>
  <c r="G133" i="7"/>
  <c r="H133" i="7" s="1"/>
  <c r="I133" i="7" s="1"/>
  <c r="J133" i="7" s="1"/>
  <c r="K133" i="7" s="1"/>
  <c r="G134" i="7"/>
  <c r="H134" i="7" s="1"/>
  <c r="I134" i="7" s="1"/>
  <c r="J134" i="7" s="1"/>
  <c r="K134" i="7" s="1"/>
  <c r="G135" i="7"/>
  <c r="H135" i="7" s="1"/>
  <c r="I135" i="7" s="1"/>
  <c r="J135" i="7" s="1"/>
  <c r="K135" i="7" s="1"/>
  <c r="G136" i="7"/>
  <c r="H136" i="7" s="1"/>
  <c r="I136" i="7" s="1"/>
  <c r="J136" i="7" s="1"/>
  <c r="K136" i="7" s="1"/>
  <c r="G137" i="7"/>
  <c r="H137" i="7" s="1"/>
  <c r="I137" i="7" s="1"/>
  <c r="J137" i="7" s="1"/>
  <c r="K137" i="7" s="1"/>
  <c r="G138" i="7"/>
  <c r="H138" i="7" s="1"/>
  <c r="I138" i="7" s="1"/>
  <c r="J138" i="7" s="1"/>
  <c r="K138" i="7" s="1"/>
  <c r="G139" i="7"/>
  <c r="H139" i="7" s="1"/>
  <c r="I139" i="7" s="1"/>
  <c r="J139" i="7" s="1"/>
  <c r="K139" i="7" s="1"/>
  <c r="G140" i="7"/>
  <c r="H140" i="7" s="1"/>
  <c r="I140" i="7" s="1"/>
  <c r="J140" i="7" s="1"/>
  <c r="K140" i="7" s="1"/>
  <c r="G141" i="7"/>
  <c r="H141" i="7" s="1"/>
  <c r="I141" i="7" s="1"/>
  <c r="J141" i="7" s="1"/>
  <c r="K141" i="7" s="1"/>
  <c r="G142" i="7"/>
  <c r="H142" i="7" s="1"/>
  <c r="I142" i="7" s="1"/>
  <c r="J142" i="7" s="1"/>
  <c r="K142" i="7" s="1"/>
  <c r="G143" i="7"/>
  <c r="H143" i="7" s="1"/>
  <c r="I143" i="7" s="1"/>
  <c r="J143" i="7" s="1"/>
  <c r="K143" i="7" s="1"/>
  <c r="G144" i="7"/>
  <c r="H144" i="7" s="1"/>
  <c r="I144" i="7" s="1"/>
  <c r="J144" i="7" s="1"/>
  <c r="K144" i="7" s="1"/>
  <c r="G145" i="7"/>
  <c r="H145" i="7" s="1"/>
  <c r="I145" i="7" s="1"/>
  <c r="J145" i="7" s="1"/>
  <c r="K145" i="7" s="1"/>
  <c r="G146" i="7"/>
  <c r="H146" i="7" s="1"/>
  <c r="I146" i="7" s="1"/>
  <c r="J146" i="7" s="1"/>
  <c r="K146" i="7" s="1"/>
  <c r="G147" i="7"/>
  <c r="H147" i="7" s="1"/>
  <c r="I147" i="7" s="1"/>
  <c r="J147" i="7" s="1"/>
  <c r="K147" i="7" s="1"/>
  <c r="G148" i="7"/>
  <c r="H148" i="7" s="1"/>
  <c r="I148" i="7" s="1"/>
  <c r="J148" i="7" s="1"/>
  <c r="K148" i="7" s="1"/>
  <c r="G149" i="7"/>
  <c r="H149" i="7" s="1"/>
  <c r="I149" i="7" s="1"/>
  <c r="J149" i="7" s="1"/>
  <c r="K149" i="7" s="1"/>
  <c r="G150" i="7"/>
  <c r="H150" i="7" s="1"/>
  <c r="I150" i="7" s="1"/>
  <c r="J150" i="7" s="1"/>
  <c r="K150" i="7" s="1"/>
  <c r="G151" i="7"/>
  <c r="H151" i="7" s="1"/>
  <c r="I151" i="7" s="1"/>
  <c r="J151" i="7" s="1"/>
  <c r="K151" i="7" s="1"/>
  <c r="G152" i="7"/>
  <c r="H152" i="7" s="1"/>
  <c r="I152" i="7" s="1"/>
  <c r="J152" i="7" s="1"/>
  <c r="K152" i="7" s="1"/>
  <c r="G153" i="7"/>
  <c r="H153" i="7" s="1"/>
  <c r="I153" i="7" s="1"/>
  <c r="J153" i="7" s="1"/>
  <c r="K153" i="7" s="1"/>
  <c r="G154" i="7"/>
  <c r="H154" i="7" s="1"/>
  <c r="I154" i="7" s="1"/>
  <c r="J154" i="7" s="1"/>
  <c r="K154" i="7" s="1"/>
  <c r="G155" i="7"/>
  <c r="H155" i="7" s="1"/>
  <c r="I155" i="7" s="1"/>
  <c r="J155" i="7" s="1"/>
  <c r="K155" i="7" s="1"/>
  <c r="G156" i="7"/>
  <c r="H156" i="7" s="1"/>
  <c r="I156" i="7" s="1"/>
  <c r="J156" i="7" s="1"/>
  <c r="K156" i="7" s="1"/>
  <c r="G157" i="7"/>
  <c r="H157" i="7" s="1"/>
  <c r="I157" i="7" s="1"/>
  <c r="J157" i="7" s="1"/>
  <c r="K157" i="7" s="1"/>
  <c r="G158" i="7"/>
  <c r="H158" i="7" s="1"/>
  <c r="I158" i="7" s="1"/>
  <c r="J158" i="7" s="1"/>
  <c r="K158" i="7" s="1"/>
  <c r="G159" i="7"/>
  <c r="H159" i="7" s="1"/>
  <c r="I159" i="7" s="1"/>
  <c r="J159" i="7" s="1"/>
  <c r="K159" i="7" s="1"/>
  <c r="G160" i="7"/>
  <c r="H160" i="7" s="1"/>
  <c r="I160" i="7" s="1"/>
  <c r="J160" i="7" s="1"/>
  <c r="K160" i="7" s="1"/>
  <c r="G161" i="7"/>
  <c r="H161" i="7" s="1"/>
  <c r="I161" i="7" s="1"/>
  <c r="J161" i="7" s="1"/>
  <c r="K161" i="7" s="1"/>
  <c r="G162" i="7"/>
  <c r="H162" i="7" s="1"/>
  <c r="I162" i="7" s="1"/>
  <c r="J162" i="7" s="1"/>
  <c r="K162" i="7" s="1"/>
  <c r="G163" i="7"/>
  <c r="H163" i="7" s="1"/>
  <c r="I163" i="7" s="1"/>
  <c r="J163" i="7" s="1"/>
  <c r="K163" i="7" s="1"/>
  <c r="G164" i="7"/>
  <c r="H164" i="7" s="1"/>
  <c r="I164" i="7" s="1"/>
  <c r="J164" i="7" s="1"/>
  <c r="K164" i="7" s="1"/>
  <c r="G165" i="7"/>
  <c r="H165" i="7" s="1"/>
  <c r="I165" i="7" s="1"/>
  <c r="J165" i="7" s="1"/>
  <c r="K165" i="7" s="1"/>
  <c r="G166" i="7"/>
  <c r="H166" i="7" s="1"/>
  <c r="I166" i="7" s="1"/>
  <c r="J166" i="7" s="1"/>
  <c r="K166" i="7" s="1"/>
  <c r="G167" i="7"/>
  <c r="H167" i="7" s="1"/>
  <c r="I167" i="7" s="1"/>
  <c r="J167" i="7" s="1"/>
  <c r="K167" i="7" s="1"/>
  <c r="G168" i="7"/>
  <c r="H168" i="7" s="1"/>
  <c r="I168" i="7" s="1"/>
  <c r="J168" i="7" s="1"/>
  <c r="K168" i="7" s="1"/>
  <c r="G169" i="7"/>
  <c r="H169" i="7" s="1"/>
  <c r="I169" i="7" s="1"/>
  <c r="J169" i="7" s="1"/>
  <c r="K169" i="7" s="1"/>
  <c r="G170" i="7"/>
  <c r="H170" i="7" s="1"/>
  <c r="I170" i="7" s="1"/>
  <c r="J170" i="7" s="1"/>
  <c r="K170" i="7" s="1"/>
  <c r="G171" i="7"/>
  <c r="H171" i="7" s="1"/>
  <c r="I171" i="7" s="1"/>
  <c r="J171" i="7" s="1"/>
  <c r="K171" i="7" s="1"/>
  <c r="G172" i="7"/>
  <c r="H172" i="7" s="1"/>
  <c r="I172" i="7" s="1"/>
  <c r="J172" i="7" s="1"/>
  <c r="K172" i="7" s="1"/>
  <c r="G173" i="7"/>
  <c r="H173" i="7" s="1"/>
  <c r="I173" i="7" s="1"/>
  <c r="J173" i="7" s="1"/>
  <c r="K173" i="7" s="1"/>
  <c r="G174" i="7"/>
  <c r="H174" i="7" s="1"/>
  <c r="I174" i="7" s="1"/>
  <c r="J174" i="7" s="1"/>
  <c r="K174" i="7" s="1"/>
  <c r="G175" i="7"/>
  <c r="H175" i="7" s="1"/>
  <c r="I175" i="7" s="1"/>
  <c r="J175" i="7" s="1"/>
  <c r="K175" i="7" s="1"/>
  <c r="G176" i="7"/>
  <c r="H176" i="7" s="1"/>
  <c r="I176" i="7" s="1"/>
  <c r="J176" i="7" s="1"/>
  <c r="K176" i="7" s="1"/>
  <c r="G177" i="7"/>
  <c r="H177" i="7" s="1"/>
  <c r="I177" i="7" s="1"/>
  <c r="J177" i="7" s="1"/>
  <c r="K177" i="7" s="1"/>
  <c r="G178" i="7"/>
  <c r="H178" i="7" s="1"/>
  <c r="I178" i="7" s="1"/>
  <c r="J178" i="7" s="1"/>
  <c r="K178" i="7" s="1"/>
  <c r="G179" i="7"/>
  <c r="H179" i="7" s="1"/>
  <c r="I179" i="7" s="1"/>
  <c r="J179" i="7" s="1"/>
  <c r="K179" i="7" s="1"/>
  <c r="G180" i="7"/>
  <c r="H180" i="7" s="1"/>
  <c r="I180" i="7" s="1"/>
  <c r="J180" i="7" s="1"/>
  <c r="K180" i="7" s="1"/>
  <c r="G181" i="7"/>
  <c r="H181" i="7" s="1"/>
  <c r="I181" i="7" s="1"/>
  <c r="J181" i="7" s="1"/>
  <c r="K181" i="7" s="1"/>
  <c r="G182" i="7"/>
  <c r="H182" i="7" s="1"/>
  <c r="I182" i="7" s="1"/>
  <c r="J182" i="7" s="1"/>
  <c r="K182" i="7" s="1"/>
  <c r="G183" i="7"/>
  <c r="H183" i="7" s="1"/>
  <c r="I183" i="7" s="1"/>
  <c r="J183" i="7" s="1"/>
  <c r="K183" i="7" s="1"/>
  <c r="G184" i="7"/>
  <c r="H184" i="7" s="1"/>
  <c r="I184" i="7" s="1"/>
  <c r="J184" i="7" s="1"/>
  <c r="K184" i="7" s="1"/>
  <c r="G185" i="7"/>
  <c r="H185" i="7" s="1"/>
  <c r="I185" i="7" s="1"/>
  <c r="J185" i="7" s="1"/>
  <c r="K185" i="7" s="1"/>
  <c r="G186" i="7"/>
  <c r="H186" i="7" s="1"/>
  <c r="I186" i="7" s="1"/>
  <c r="J186" i="7" s="1"/>
  <c r="K186" i="7" s="1"/>
  <c r="G187" i="7"/>
  <c r="H187" i="7" s="1"/>
  <c r="I187" i="7" s="1"/>
  <c r="J187" i="7" s="1"/>
  <c r="K187" i="7" s="1"/>
  <c r="G188" i="7"/>
  <c r="H188" i="7" s="1"/>
  <c r="I188" i="7" s="1"/>
  <c r="J188" i="7" s="1"/>
  <c r="K188" i="7" s="1"/>
  <c r="G189" i="7"/>
  <c r="H189" i="7" s="1"/>
  <c r="I189" i="7" s="1"/>
  <c r="J189" i="7" s="1"/>
  <c r="K189" i="7" s="1"/>
  <c r="G190" i="7"/>
  <c r="H190" i="7" s="1"/>
  <c r="I190" i="7" s="1"/>
  <c r="J190" i="7" s="1"/>
  <c r="K190" i="7" s="1"/>
  <c r="G191" i="7"/>
  <c r="H191" i="7" s="1"/>
  <c r="I191" i="7" s="1"/>
  <c r="J191" i="7" s="1"/>
  <c r="K191" i="7" s="1"/>
  <c r="G192" i="7"/>
  <c r="H192" i="7" s="1"/>
  <c r="I192" i="7" s="1"/>
  <c r="J192" i="7" s="1"/>
  <c r="K192" i="7" s="1"/>
  <c r="G193" i="7"/>
  <c r="H193" i="7" s="1"/>
  <c r="I193" i="7" s="1"/>
  <c r="J193" i="7" s="1"/>
  <c r="K193" i="7" s="1"/>
  <c r="G194" i="7"/>
  <c r="H194" i="7" s="1"/>
  <c r="I194" i="7" s="1"/>
  <c r="J194" i="7" s="1"/>
  <c r="K194" i="7" s="1"/>
  <c r="G195" i="7"/>
  <c r="H195" i="7" s="1"/>
  <c r="I195" i="7" s="1"/>
  <c r="J195" i="7" s="1"/>
  <c r="K195" i="7" s="1"/>
  <c r="G196" i="7"/>
  <c r="H196" i="7" s="1"/>
  <c r="I196" i="7" s="1"/>
  <c r="J196" i="7" s="1"/>
  <c r="K196" i="7" s="1"/>
  <c r="G197" i="7"/>
  <c r="H197" i="7" s="1"/>
  <c r="I197" i="7" s="1"/>
  <c r="J197" i="7" s="1"/>
  <c r="K197" i="7" s="1"/>
  <c r="G198" i="7"/>
  <c r="H198" i="7" s="1"/>
  <c r="I198" i="7" s="1"/>
  <c r="J198" i="7" s="1"/>
  <c r="K198" i="7" s="1"/>
  <c r="G199" i="7"/>
  <c r="H199" i="7" s="1"/>
  <c r="I199" i="7" s="1"/>
  <c r="J199" i="7" s="1"/>
  <c r="K199" i="7" s="1"/>
  <c r="G200" i="7"/>
  <c r="H200" i="7" s="1"/>
  <c r="I200" i="7" s="1"/>
  <c r="J200" i="7" s="1"/>
  <c r="K200" i="7" s="1"/>
  <c r="G201" i="7"/>
  <c r="H201" i="7" s="1"/>
  <c r="I201" i="7" s="1"/>
  <c r="J201" i="7" s="1"/>
  <c r="K201" i="7" s="1"/>
  <c r="S7" i="7" l="1"/>
  <c r="E2" i="6"/>
  <c r="F2" i="6" s="1"/>
  <c r="G2" i="6" s="1"/>
  <c r="H2" i="6" s="1"/>
  <c r="E3" i="6"/>
  <c r="F3" i="6" s="1"/>
  <c r="G3" i="6" s="1"/>
  <c r="H3" i="6" s="1"/>
  <c r="E4" i="6"/>
  <c r="F4" i="6" s="1"/>
  <c r="G4" i="6" s="1"/>
  <c r="H4" i="6" s="1"/>
  <c r="E5" i="6"/>
  <c r="F5" i="6" s="1"/>
  <c r="G5" i="6" s="1"/>
  <c r="H5" i="6" s="1"/>
  <c r="E6" i="6"/>
  <c r="F6" i="6" s="1"/>
  <c r="G6" i="6" s="1"/>
  <c r="H6" i="6" s="1"/>
  <c r="E7" i="6"/>
  <c r="F7" i="6" s="1"/>
  <c r="G7" i="6" s="1"/>
  <c r="H7" i="6" s="1"/>
  <c r="E8" i="6"/>
  <c r="F8" i="6" s="1"/>
  <c r="G8" i="6" s="1"/>
  <c r="H8" i="6" s="1"/>
  <c r="E9" i="6"/>
  <c r="F9" i="6" s="1"/>
  <c r="G9" i="6" s="1"/>
  <c r="H9" i="6" s="1"/>
  <c r="E10" i="6"/>
  <c r="F10" i="6" s="1"/>
  <c r="G10" i="6" s="1"/>
  <c r="H10" i="6" s="1"/>
  <c r="E11" i="6"/>
  <c r="F11" i="6" s="1"/>
  <c r="G11" i="6" s="1"/>
  <c r="H11" i="6" s="1"/>
  <c r="E12" i="6"/>
  <c r="F12" i="6" s="1"/>
  <c r="G12" i="6" s="1"/>
  <c r="H12" i="6" s="1"/>
  <c r="E13" i="6"/>
  <c r="F13" i="6" s="1"/>
  <c r="G13" i="6" s="1"/>
  <c r="H13" i="6" s="1"/>
  <c r="E14" i="6"/>
  <c r="F14" i="6" s="1"/>
  <c r="G14" i="6" s="1"/>
  <c r="H14" i="6" s="1"/>
  <c r="E15" i="6"/>
  <c r="F15" i="6" s="1"/>
  <c r="G15" i="6" s="1"/>
  <c r="H15" i="6" s="1"/>
  <c r="E16" i="6"/>
  <c r="F16" i="6" s="1"/>
  <c r="G16" i="6" s="1"/>
  <c r="H16" i="6" s="1"/>
  <c r="E17" i="6"/>
  <c r="F17" i="6" s="1"/>
  <c r="G17" i="6" s="1"/>
  <c r="H17" i="6" s="1"/>
  <c r="E18" i="6"/>
  <c r="F18" i="6" s="1"/>
  <c r="G18" i="6" s="1"/>
  <c r="H18" i="6" s="1"/>
  <c r="E19" i="6"/>
  <c r="F19" i="6" s="1"/>
  <c r="G19" i="6" s="1"/>
  <c r="H19" i="6" s="1"/>
  <c r="E20" i="6"/>
  <c r="F20" i="6" s="1"/>
  <c r="G20" i="6" s="1"/>
  <c r="H20" i="6" s="1"/>
  <c r="E21" i="6"/>
  <c r="F21" i="6" s="1"/>
  <c r="G21" i="6" s="1"/>
  <c r="H21" i="6" s="1"/>
  <c r="E22" i="6"/>
  <c r="F22" i="6" s="1"/>
  <c r="G22" i="6" s="1"/>
  <c r="H22" i="6" s="1"/>
  <c r="E23" i="6"/>
  <c r="F23" i="6" s="1"/>
  <c r="G23" i="6" s="1"/>
  <c r="H23" i="6" s="1"/>
  <c r="E24" i="6"/>
  <c r="F24" i="6" s="1"/>
  <c r="G24" i="6" s="1"/>
  <c r="H24" i="6" s="1"/>
  <c r="E25" i="6"/>
  <c r="F25" i="6" s="1"/>
  <c r="G25" i="6" s="1"/>
  <c r="H25" i="6" s="1"/>
  <c r="E26" i="6"/>
  <c r="F26" i="6" s="1"/>
  <c r="G26" i="6" s="1"/>
  <c r="H26" i="6" s="1"/>
  <c r="E27" i="6"/>
  <c r="F27" i="6" s="1"/>
  <c r="G27" i="6" s="1"/>
  <c r="H27" i="6" s="1"/>
  <c r="E28" i="6"/>
  <c r="F28" i="6" s="1"/>
  <c r="G28" i="6" s="1"/>
  <c r="H28" i="6" s="1"/>
  <c r="E29" i="6"/>
  <c r="F29" i="6" s="1"/>
  <c r="G29" i="6" s="1"/>
  <c r="H29" i="6" s="1"/>
  <c r="E30" i="6"/>
  <c r="F30" i="6" s="1"/>
  <c r="G30" i="6" s="1"/>
  <c r="H30" i="6" s="1"/>
  <c r="E31" i="6"/>
  <c r="F31" i="6" s="1"/>
  <c r="G31" i="6" s="1"/>
  <c r="H31" i="6" s="1"/>
  <c r="E32" i="6"/>
  <c r="F32" i="6" s="1"/>
  <c r="G32" i="6" s="1"/>
  <c r="H32" i="6" s="1"/>
  <c r="E33" i="6"/>
  <c r="F33" i="6" s="1"/>
  <c r="G33" i="6" s="1"/>
  <c r="H33" i="6" s="1"/>
  <c r="E34" i="6"/>
  <c r="F34" i="6" s="1"/>
  <c r="G34" i="6" s="1"/>
  <c r="H34" i="6" s="1"/>
  <c r="E35" i="6"/>
  <c r="F35" i="6" s="1"/>
  <c r="G35" i="6" s="1"/>
  <c r="H35" i="6" s="1"/>
  <c r="E36" i="6"/>
  <c r="F36" i="6" s="1"/>
  <c r="G36" i="6" s="1"/>
  <c r="H36" i="6" s="1"/>
  <c r="E37" i="6"/>
  <c r="F37" i="6" s="1"/>
  <c r="G37" i="6" s="1"/>
  <c r="H37" i="6" s="1"/>
  <c r="E38" i="6"/>
  <c r="F38" i="6" s="1"/>
  <c r="G38" i="6" s="1"/>
  <c r="H38" i="6" s="1"/>
  <c r="E39" i="6"/>
  <c r="F39" i="6" s="1"/>
  <c r="G39" i="6" s="1"/>
  <c r="H39" i="6" s="1"/>
  <c r="E40" i="6"/>
  <c r="F40" i="6" s="1"/>
  <c r="G40" i="6" s="1"/>
  <c r="H40" i="6" s="1"/>
  <c r="E41" i="6"/>
  <c r="F41" i="6" s="1"/>
  <c r="G41" i="6" s="1"/>
  <c r="H41" i="6" s="1"/>
  <c r="E42" i="6"/>
  <c r="F42" i="6" s="1"/>
  <c r="G42" i="6" s="1"/>
  <c r="H42" i="6" s="1"/>
  <c r="E43" i="6"/>
  <c r="F43" i="6" s="1"/>
  <c r="G43" i="6" s="1"/>
  <c r="H43" i="6" s="1"/>
  <c r="E44" i="6"/>
  <c r="F44" i="6" s="1"/>
  <c r="G44" i="6" s="1"/>
  <c r="H44" i="6" s="1"/>
  <c r="E45" i="6"/>
  <c r="F45" i="6" s="1"/>
  <c r="G45" i="6" s="1"/>
  <c r="H45" i="6" s="1"/>
  <c r="E46" i="6"/>
  <c r="F46" i="6" s="1"/>
  <c r="G46" i="6" s="1"/>
  <c r="H46" i="6" s="1"/>
  <c r="E47" i="6"/>
  <c r="F47" i="6" s="1"/>
  <c r="G47" i="6" s="1"/>
  <c r="H47" i="6" s="1"/>
  <c r="E48" i="6"/>
  <c r="F48" i="6" s="1"/>
  <c r="G48" i="6" s="1"/>
  <c r="H48" i="6" s="1"/>
  <c r="E49" i="6"/>
  <c r="F49" i="6" s="1"/>
  <c r="G49" i="6" s="1"/>
  <c r="H49" i="6" s="1"/>
  <c r="E50" i="6"/>
  <c r="F50" i="6" s="1"/>
  <c r="G50" i="6" s="1"/>
  <c r="H50" i="6" s="1"/>
  <c r="E51" i="6"/>
  <c r="F51" i="6" s="1"/>
  <c r="G51" i="6" s="1"/>
  <c r="H51" i="6" s="1"/>
  <c r="E52" i="6"/>
  <c r="F52" i="6" s="1"/>
  <c r="G52" i="6" s="1"/>
  <c r="H52" i="6" s="1"/>
  <c r="E53" i="6"/>
  <c r="F53" i="6" s="1"/>
  <c r="G53" i="6" s="1"/>
  <c r="H53" i="6" s="1"/>
  <c r="E54" i="6"/>
  <c r="F54" i="6" s="1"/>
  <c r="G54" i="6" s="1"/>
  <c r="H54" i="6" s="1"/>
  <c r="E55" i="6"/>
  <c r="F55" i="6" s="1"/>
  <c r="G55" i="6" s="1"/>
  <c r="H55" i="6" s="1"/>
  <c r="E56" i="6"/>
  <c r="F56" i="6" s="1"/>
  <c r="G56" i="6" s="1"/>
  <c r="H56" i="6" s="1"/>
  <c r="E57" i="6"/>
  <c r="F57" i="6" s="1"/>
  <c r="G57" i="6" s="1"/>
  <c r="H57" i="6" s="1"/>
  <c r="E58" i="6"/>
  <c r="F58" i="6" s="1"/>
  <c r="G58" i="6" s="1"/>
  <c r="H58" i="6" s="1"/>
  <c r="E59" i="6"/>
  <c r="F59" i="6" s="1"/>
  <c r="G59" i="6" s="1"/>
  <c r="H59" i="6" s="1"/>
  <c r="E60" i="6"/>
  <c r="F60" i="6" s="1"/>
  <c r="G60" i="6" s="1"/>
  <c r="H60" i="6" s="1"/>
  <c r="E61" i="6"/>
  <c r="F61" i="6" s="1"/>
  <c r="G61" i="6" s="1"/>
  <c r="H61" i="6" s="1"/>
  <c r="E62" i="6"/>
  <c r="F62" i="6" s="1"/>
  <c r="G62" i="6" s="1"/>
  <c r="H62" i="6" s="1"/>
  <c r="E63" i="6"/>
  <c r="F63" i="6" s="1"/>
  <c r="G63" i="6" s="1"/>
  <c r="H63" i="6" s="1"/>
  <c r="E64" i="6"/>
  <c r="F64" i="6" s="1"/>
  <c r="G64" i="6" s="1"/>
  <c r="H64" i="6" s="1"/>
  <c r="E65" i="6"/>
  <c r="F65" i="6" s="1"/>
  <c r="G65" i="6" s="1"/>
  <c r="H65" i="6" s="1"/>
  <c r="E66" i="6"/>
  <c r="F66" i="6" s="1"/>
  <c r="G66" i="6" s="1"/>
  <c r="H66" i="6" s="1"/>
  <c r="E67" i="6"/>
  <c r="F67" i="6" s="1"/>
  <c r="G67" i="6" s="1"/>
  <c r="H67" i="6" s="1"/>
  <c r="E68" i="6"/>
  <c r="F68" i="6" s="1"/>
  <c r="G68" i="6" s="1"/>
  <c r="H68" i="6" s="1"/>
  <c r="E69" i="6"/>
  <c r="F69" i="6" s="1"/>
  <c r="G69" i="6" s="1"/>
  <c r="H69" i="6" s="1"/>
  <c r="E70" i="6"/>
  <c r="F70" i="6" s="1"/>
  <c r="G70" i="6" s="1"/>
  <c r="H70" i="6" s="1"/>
  <c r="E71" i="6"/>
  <c r="F71" i="6" s="1"/>
  <c r="G71" i="6" s="1"/>
  <c r="H71" i="6" s="1"/>
  <c r="E72" i="6"/>
  <c r="F72" i="6" s="1"/>
  <c r="G72" i="6" s="1"/>
  <c r="H72" i="6" s="1"/>
  <c r="E73" i="6"/>
  <c r="F73" i="6" s="1"/>
  <c r="G73" i="6" s="1"/>
  <c r="H73" i="6" s="1"/>
  <c r="E74" i="6"/>
  <c r="F74" i="6" s="1"/>
  <c r="G74" i="6" s="1"/>
  <c r="H74" i="6" s="1"/>
  <c r="E75" i="6"/>
  <c r="F75" i="6" s="1"/>
  <c r="G75" i="6" s="1"/>
  <c r="H75" i="6" s="1"/>
  <c r="E76" i="6"/>
  <c r="F76" i="6" s="1"/>
  <c r="G76" i="6" s="1"/>
  <c r="H76" i="6" s="1"/>
  <c r="E77" i="6"/>
  <c r="F77" i="6" s="1"/>
  <c r="G77" i="6" s="1"/>
  <c r="H77" i="6" s="1"/>
  <c r="E78" i="6"/>
  <c r="F78" i="6" s="1"/>
  <c r="G78" i="6" s="1"/>
  <c r="H78" i="6" s="1"/>
  <c r="E79" i="6"/>
  <c r="F79" i="6" s="1"/>
  <c r="G79" i="6" s="1"/>
  <c r="H79" i="6" s="1"/>
  <c r="E80" i="6"/>
  <c r="F80" i="6" s="1"/>
  <c r="G80" i="6" s="1"/>
  <c r="H80" i="6" s="1"/>
  <c r="E81" i="6"/>
  <c r="F81" i="6" s="1"/>
  <c r="G81" i="6" s="1"/>
  <c r="H81" i="6" s="1"/>
  <c r="E82" i="6"/>
  <c r="F82" i="6" s="1"/>
  <c r="G82" i="6" s="1"/>
  <c r="H82" i="6" s="1"/>
  <c r="E83" i="6"/>
  <c r="F83" i="6" s="1"/>
  <c r="G83" i="6" s="1"/>
  <c r="H83" i="6" s="1"/>
  <c r="E84" i="6"/>
  <c r="F84" i="6" s="1"/>
  <c r="G84" i="6" s="1"/>
  <c r="H84" i="6" s="1"/>
  <c r="E85" i="6"/>
  <c r="F85" i="6" s="1"/>
  <c r="G85" i="6" s="1"/>
  <c r="H85" i="6" s="1"/>
  <c r="E86" i="6"/>
  <c r="F86" i="6" s="1"/>
  <c r="G86" i="6" s="1"/>
  <c r="H86" i="6" s="1"/>
  <c r="E87" i="6"/>
  <c r="F87" i="6" s="1"/>
  <c r="G87" i="6" s="1"/>
  <c r="H87" i="6" s="1"/>
  <c r="E88" i="6"/>
  <c r="F88" i="6" s="1"/>
  <c r="G88" i="6" s="1"/>
  <c r="H88" i="6" s="1"/>
  <c r="E89" i="6"/>
  <c r="F89" i="6" s="1"/>
  <c r="G89" i="6" s="1"/>
  <c r="H89" i="6" s="1"/>
  <c r="E90" i="6"/>
  <c r="F90" i="6" s="1"/>
  <c r="G90" i="6" s="1"/>
  <c r="H90" i="6" s="1"/>
  <c r="E91" i="6"/>
  <c r="F91" i="6" s="1"/>
  <c r="G91" i="6" s="1"/>
  <c r="H91" i="6" s="1"/>
  <c r="E92" i="6"/>
  <c r="F92" i="6" s="1"/>
  <c r="G92" i="6" s="1"/>
  <c r="H92" i="6" s="1"/>
  <c r="E93" i="6"/>
  <c r="F93" i="6" s="1"/>
  <c r="G93" i="6" s="1"/>
  <c r="H93" i="6" s="1"/>
  <c r="E94" i="6"/>
  <c r="F94" i="6" s="1"/>
  <c r="G94" i="6" s="1"/>
  <c r="H94" i="6" s="1"/>
  <c r="E95" i="6"/>
  <c r="F95" i="6" s="1"/>
  <c r="G95" i="6" s="1"/>
  <c r="H95" i="6" s="1"/>
  <c r="E96" i="6"/>
  <c r="F96" i="6" s="1"/>
  <c r="G96" i="6" s="1"/>
  <c r="H96" i="6" s="1"/>
  <c r="E97" i="6"/>
  <c r="F97" i="6" s="1"/>
  <c r="G97" i="6" s="1"/>
  <c r="H97" i="6" s="1"/>
  <c r="E98" i="6"/>
  <c r="F98" i="6" s="1"/>
  <c r="G98" i="6" s="1"/>
  <c r="H98" i="6" s="1"/>
  <c r="E99" i="6"/>
  <c r="F99" i="6" s="1"/>
  <c r="G99" i="6" s="1"/>
  <c r="H99" i="6" s="1"/>
  <c r="E100" i="6"/>
  <c r="F100" i="6" s="1"/>
  <c r="G100" i="6" s="1"/>
  <c r="H100" i="6" s="1"/>
  <c r="E101" i="6"/>
  <c r="F101" i="6" s="1"/>
  <c r="G101" i="6" s="1"/>
  <c r="H101" i="6" s="1"/>
  <c r="E102" i="6"/>
  <c r="F102" i="6" s="1"/>
  <c r="G102" i="6" s="1"/>
  <c r="H102" i="6" s="1"/>
  <c r="E103" i="6"/>
  <c r="F103" i="6" s="1"/>
  <c r="G103" i="6" s="1"/>
  <c r="H103" i="6" s="1"/>
  <c r="E104" i="6"/>
  <c r="F104" i="6" s="1"/>
  <c r="G104" i="6" s="1"/>
  <c r="H104" i="6" s="1"/>
  <c r="E105" i="6"/>
  <c r="F105" i="6" s="1"/>
  <c r="G105" i="6" s="1"/>
  <c r="H105" i="6" s="1"/>
  <c r="E106" i="6"/>
  <c r="F106" i="6" s="1"/>
  <c r="G106" i="6" s="1"/>
  <c r="H106" i="6" s="1"/>
  <c r="E107" i="6"/>
  <c r="F107" i="6" s="1"/>
  <c r="G107" i="6" s="1"/>
  <c r="H107" i="6" s="1"/>
  <c r="E108" i="6"/>
  <c r="F108" i="6" s="1"/>
  <c r="G108" i="6" s="1"/>
  <c r="H108" i="6" s="1"/>
  <c r="E109" i="6"/>
  <c r="F109" i="6" s="1"/>
  <c r="G109" i="6" s="1"/>
  <c r="H109" i="6" s="1"/>
  <c r="E110" i="6"/>
  <c r="F110" i="6" s="1"/>
  <c r="G110" i="6" s="1"/>
  <c r="H110" i="6" s="1"/>
  <c r="E111" i="6"/>
  <c r="F111" i="6" s="1"/>
  <c r="G111" i="6" s="1"/>
  <c r="H111" i="6" s="1"/>
  <c r="E112" i="6"/>
  <c r="F112" i="6" s="1"/>
  <c r="G112" i="6" s="1"/>
  <c r="H112" i="6" s="1"/>
  <c r="E113" i="6"/>
  <c r="F113" i="6" s="1"/>
  <c r="G113" i="6" s="1"/>
  <c r="H113" i="6" s="1"/>
  <c r="E114" i="6"/>
  <c r="F114" i="6" s="1"/>
  <c r="G114" i="6" s="1"/>
  <c r="H114" i="6" s="1"/>
  <c r="E115" i="6"/>
  <c r="F115" i="6" s="1"/>
  <c r="G115" i="6" s="1"/>
  <c r="H115" i="6" s="1"/>
  <c r="E116" i="6"/>
  <c r="F116" i="6" s="1"/>
  <c r="G116" i="6" s="1"/>
  <c r="H116" i="6" s="1"/>
  <c r="E117" i="6"/>
  <c r="F117" i="6" s="1"/>
  <c r="G117" i="6" s="1"/>
  <c r="H117" i="6" s="1"/>
  <c r="E118" i="6"/>
  <c r="F118" i="6" s="1"/>
  <c r="G118" i="6" s="1"/>
  <c r="H118" i="6" s="1"/>
  <c r="E119" i="6"/>
  <c r="F119" i="6" s="1"/>
  <c r="G119" i="6" s="1"/>
  <c r="H119" i="6" s="1"/>
  <c r="E120" i="6"/>
  <c r="F120" i="6" s="1"/>
  <c r="G120" i="6" s="1"/>
  <c r="H120" i="6" s="1"/>
  <c r="E121" i="6"/>
  <c r="F121" i="6" s="1"/>
  <c r="G121" i="6" s="1"/>
  <c r="H121" i="6" s="1"/>
  <c r="E122" i="6"/>
  <c r="F122" i="6" s="1"/>
  <c r="G122" i="6" s="1"/>
  <c r="H122" i="6" s="1"/>
  <c r="E123" i="6"/>
  <c r="F123" i="6" s="1"/>
  <c r="G123" i="6" s="1"/>
  <c r="H123" i="6" s="1"/>
  <c r="E124" i="6"/>
  <c r="F124" i="6" s="1"/>
  <c r="G124" i="6" s="1"/>
  <c r="H124" i="6" s="1"/>
  <c r="E125" i="6"/>
  <c r="F125" i="6" s="1"/>
  <c r="G125" i="6" s="1"/>
  <c r="H125" i="6" s="1"/>
  <c r="E126" i="6"/>
  <c r="F126" i="6" s="1"/>
  <c r="G126" i="6" s="1"/>
  <c r="H126" i="6" s="1"/>
  <c r="E127" i="6"/>
  <c r="F127" i="6" s="1"/>
  <c r="G127" i="6" s="1"/>
  <c r="H127" i="6" s="1"/>
  <c r="E128" i="6"/>
  <c r="F128" i="6" s="1"/>
  <c r="G128" i="6" s="1"/>
  <c r="H128" i="6" s="1"/>
  <c r="E129" i="6"/>
  <c r="F129" i="6" s="1"/>
  <c r="G129" i="6" s="1"/>
  <c r="H129" i="6" s="1"/>
  <c r="E130" i="6"/>
  <c r="F130" i="6" s="1"/>
  <c r="G130" i="6" s="1"/>
  <c r="H130" i="6" s="1"/>
  <c r="E131" i="6"/>
  <c r="F131" i="6" s="1"/>
  <c r="G131" i="6" s="1"/>
  <c r="H131" i="6" s="1"/>
  <c r="E132" i="6"/>
  <c r="F132" i="6" s="1"/>
  <c r="G132" i="6" s="1"/>
  <c r="H132" i="6" s="1"/>
  <c r="E133" i="6"/>
  <c r="F133" i="6" s="1"/>
  <c r="G133" i="6" s="1"/>
  <c r="H133" i="6" s="1"/>
  <c r="E134" i="6"/>
  <c r="F134" i="6" s="1"/>
  <c r="G134" i="6" s="1"/>
  <c r="H134" i="6" s="1"/>
  <c r="E135" i="6"/>
  <c r="F135" i="6" s="1"/>
  <c r="G135" i="6" s="1"/>
  <c r="H135" i="6" s="1"/>
  <c r="E136" i="6"/>
  <c r="F136" i="6" s="1"/>
  <c r="G136" i="6" s="1"/>
  <c r="H136" i="6" s="1"/>
  <c r="E137" i="6"/>
  <c r="F137" i="6" s="1"/>
  <c r="G137" i="6" s="1"/>
  <c r="H137" i="6" s="1"/>
  <c r="E138" i="6"/>
  <c r="F138" i="6" s="1"/>
  <c r="G138" i="6" s="1"/>
  <c r="H138" i="6" s="1"/>
  <c r="E139" i="6"/>
  <c r="F139" i="6" s="1"/>
  <c r="G139" i="6" s="1"/>
  <c r="H139" i="6" s="1"/>
  <c r="E140" i="6"/>
  <c r="F140" i="6" s="1"/>
  <c r="G140" i="6" s="1"/>
  <c r="H140" i="6" s="1"/>
  <c r="E141" i="6"/>
  <c r="F141" i="6" s="1"/>
  <c r="G141" i="6" s="1"/>
  <c r="H141" i="6" s="1"/>
  <c r="E142" i="6"/>
  <c r="F142" i="6" s="1"/>
  <c r="G142" i="6" s="1"/>
  <c r="H142" i="6" s="1"/>
  <c r="E143" i="6"/>
  <c r="F143" i="6" s="1"/>
  <c r="G143" i="6" s="1"/>
  <c r="H143" i="6" s="1"/>
  <c r="E144" i="6"/>
  <c r="F144" i="6" s="1"/>
  <c r="G144" i="6" s="1"/>
  <c r="H144" i="6" s="1"/>
  <c r="E145" i="6"/>
  <c r="F145" i="6" s="1"/>
  <c r="G145" i="6" s="1"/>
  <c r="H145" i="6" s="1"/>
  <c r="E146" i="6"/>
  <c r="F146" i="6" s="1"/>
  <c r="G146" i="6" s="1"/>
  <c r="H146" i="6" s="1"/>
  <c r="E147" i="6"/>
  <c r="F147" i="6" s="1"/>
  <c r="G147" i="6" s="1"/>
  <c r="H147" i="6" s="1"/>
  <c r="E148" i="6"/>
  <c r="F148" i="6" s="1"/>
  <c r="G148" i="6" s="1"/>
  <c r="H148" i="6" s="1"/>
  <c r="E149" i="6"/>
  <c r="F149" i="6" s="1"/>
  <c r="G149" i="6" s="1"/>
  <c r="H149" i="6" s="1"/>
  <c r="E150" i="6"/>
  <c r="F150" i="6" s="1"/>
  <c r="G150" i="6" s="1"/>
  <c r="H150" i="6" s="1"/>
  <c r="E151" i="6"/>
  <c r="F151" i="6" s="1"/>
  <c r="G151" i="6" s="1"/>
  <c r="H151" i="6" s="1"/>
  <c r="E152" i="6"/>
  <c r="F152" i="6" s="1"/>
  <c r="G152" i="6" s="1"/>
  <c r="H152" i="6" s="1"/>
  <c r="E153" i="6"/>
  <c r="F153" i="6" s="1"/>
  <c r="G153" i="6" s="1"/>
  <c r="H153" i="6" s="1"/>
  <c r="E154" i="6"/>
  <c r="F154" i="6" s="1"/>
  <c r="G154" i="6" s="1"/>
  <c r="H154" i="6" s="1"/>
  <c r="E155" i="6"/>
  <c r="F155" i="6" s="1"/>
  <c r="G155" i="6" s="1"/>
  <c r="H155" i="6" s="1"/>
  <c r="E156" i="6"/>
  <c r="F156" i="6" s="1"/>
  <c r="G156" i="6" s="1"/>
  <c r="H156" i="6" s="1"/>
  <c r="E157" i="6"/>
  <c r="F157" i="6" s="1"/>
  <c r="G157" i="6" s="1"/>
  <c r="H157" i="6" s="1"/>
  <c r="E158" i="6"/>
  <c r="F158" i="6" s="1"/>
  <c r="G158" i="6" s="1"/>
  <c r="H158" i="6" s="1"/>
  <c r="E159" i="6"/>
  <c r="F159" i="6" s="1"/>
  <c r="G159" i="6" s="1"/>
  <c r="H159" i="6" s="1"/>
  <c r="E160" i="6"/>
  <c r="F160" i="6" s="1"/>
  <c r="G160" i="6" s="1"/>
  <c r="H160" i="6" s="1"/>
  <c r="E161" i="6"/>
  <c r="F161" i="6" s="1"/>
  <c r="G161" i="6" s="1"/>
  <c r="H161" i="6" s="1"/>
  <c r="E162" i="6"/>
  <c r="F162" i="6" s="1"/>
  <c r="G162" i="6" s="1"/>
  <c r="H162" i="6" s="1"/>
  <c r="E163" i="6"/>
  <c r="F163" i="6" s="1"/>
  <c r="G163" i="6" s="1"/>
  <c r="H163" i="6" s="1"/>
  <c r="E164" i="6"/>
  <c r="F164" i="6" s="1"/>
  <c r="G164" i="6" s="1"/>
  <c r="H164" i="6" s="1"/>
  <c r="E165" i="6"/>
  <c r="F165" i="6" s="1"/>
  <c r="G165" i="6" s="1"/>
  <c r="H165" i="6" s="1"/>
  <c r="E166" i="6"/>
  <c r="F166" i="6" s="1"/>
  <c r="G166" i="6" s="1"/>
  <c r="H166" i="6" s="1"/>
  <c r="E167" i="6"/>
  <c r="F167" i="6" s="1"/>
  <c r="G167" i="6" s="1"/>
  <c r="H167" i="6" s="1"/>
  <c r="E168" i="6"/>
  <c r="F168" i="6" s="1"/>
  <c r="G168" i="6" s="1"/>
  <c r="H168" i="6" s="1"/>
  <c r="E169" i="6"/>
  <c r="F169" i="6" s="1"/>
  <c r="G169" i="6" s="1"/>
  <c r="H169" i="6" s="1"/>
  <c r="E170" i="6"/>
  <c r="F170" i="6" s="1"/>
  <c r="G170" i="6" s="1"/>
  <c r="H170" i="6" s="1"/>
  <c r="E171" i="6"/>
  <c r="F171" i="6" s="1"/>
  <c r="G171" i="6" s="1"/>
  <c r="H171" i="6" s="1"/>
  <c r="E172" i="6"/>
  <c r="F172" i="6" s="1"/>
  <c r="G172" i="6" s="1"/>
  <c r="H172" i="6" s="1"/>
  <c r="E173" i="6"/>
  <c r="F173" i="6" s="1"/>
  <c r="G173" i="6" s="1"/>
  <c r="H173" i="6" s="1"/>
  <c r="E174" i="6"/>
  <c r="F174" i="6" s="1"/>
  <c r="G174" i="6" s="1"/>
  <c r="H174" i="6" s="1"/>
  <c r="E175" i="6"/>
  <c r="F175" i="6" s="1"/>
  <c r="G175" i="6" s="1"/>
  <c r="H175" i="6" s="1"/>
  <c r="E176" i="6"/>
  <c r="F176" i="6" s="1"/>
  <c r="G176" i="6" s="1"/>
  <c r="H176" i="6" s="1"/>
  <c r="E177" i="6"/>
  <c r="F177" i="6" s="1"/>
  <c r="G177" i="6" s="1"/>
  <c r="H177" i="6" s="1"/>
  <c r="E178" i="6"/>
  <c r="F178" i="6" s="1"/>
  <c r="G178" i="6" s="1"/>
  <c r="H178" i="6" s="1"/>
  <c r="E179" i="6"/>
  <c r="F179" i="6" s="1"/>
  <c r="G179" i="6" s="1"/>
  <c r="H179" i="6" s="1"/>
  <c r="E180" i="6"/>
  <c r="F180" i="6" s="1"/>
  <c r="G180" i="6" s="1"/>
  <c r="H180" i="6" s="1"/>
  <c r="E181" i="6"/>
  <c r="F181" i="6" s="1"/>
  <c r="G181" i="6" s="1"/>
  <c r="H181" i="6" s="1"/>
  <c r="E182" i="6"/>
  <c r="F182" i="6" s="1"/>
  <c r="G182" i="6" s="1"/>
  <c r="H182" i="6" s="1"/>
  <c r="E183" i="6"/>
  <c r="F183" i="6" s="1"/>
  <c r="G183" i="6" s="1"/>
  <c r="H183" i="6" s="1"/>
  <c r="E184" i="6"/>
  <c r="F184" i="6" s="1"/>
  <c r="G184" i="6" s="1"/>
  <c r="H184" i="6" s="1"/>
  <c r="E185" i="6"/>
  <c r="F185" i="6" s="1"/>
  <c r="G185" i="6" s="1"/>
  <c r="H185" i="6" s="1"/>
  <c r="E186" i="6"/>
  <c r="F186" i="6" s="1"/>
  <c r="G186" i="6" s="1"/>
  <c r="H186" i="6" s="1"/>
  <c r="E187" i="6"/>
  <c r="F187" i="6" s="1"/>
  <c r="G187" i="6" s="1"/>
  <c r="H187" i="6" s="1"/>
  <c r="E188" i="6"/>
  <c r="F188" i="6" s="1"/>
  <c r="G188" i="6" s="1"/>
  <c r="H188" i="6" s="1"/>
  <c r="E189" i="6"/>
  <c r="F189" i="6" s="1"/>
  <c r="G189" i="6" s="1"/>
  <c r="H189" i="6" s="1"/>
  <c r="E190" i="6"/>
  <c r="F190" i="6" s="1"/>
  <c r="G190" i="6" s="1"/>
  <c r="H190" i="6" s="1"/>
  <c r="E191" i="6"/>
  <c r="F191" i="6" s="1"/>
  <c r="G191" i="6" s="1"/>
  <c r="H191" i="6" s="1"/>
  <c r="E192" i="6"/>
  <c r="F192" i="6" s="1"/>
  <c r="G192" i="6" s="1"/>
  <c r="H192" i="6" s="1"/>
  <c r="E193" i="6"/>
  <c r="F193" i="6" s="1"/>
  <c r="G193" i="6" s="1"/>
  <c r="H193" i="6" s="1"/>
  <c r="E194" i="6"/>
  <c r="F194" i="6" s="1"/>
  <c r="G194" i="6" s="1"/>
  <c r="H194" i="6" s="1"/>
  <c r="E195" i="6"/>
  <c r="F195" i="6" s="1"/>
  <c r="G195" i="6" s="1"/>
  <c r="H195" i="6" s="1"/>
  <c r="E196" i="6"/>
  <c r="F196" i="6" s="1"/>
  <c r="G196" i="6" s="1"/>
  <c r="H196" i="6" s="1"/>
  <c r="E197" i="6"/>
  <c r="F197" i="6" s="1"/>
  <c r="G197" i="6" s="1"/>
  <c r="H197" i="6" s="1"/>
  <c r="E198" i="6"/>
  <c r="F198" i="6" s="1"/>
  <c r="G198" i="6" s="1"/>
  <c r="H198" i="6" s="1"/>
  <c r="E199" i="6"/>
  <c r="F199" i="6" s="1"/>
  <c r="G199" i="6" s="1"/>
  <c r="H199" i="6" s="1"/>
  <c r="E200" i="6"/>
  <c r="F200" i="6" s="1"/>
  <c r="G200" i="6" s="1"/>
  <c r="H200" i="6" s="1"/>
  <c r="E201" i="6"/>
  <c r="F201" i="6" s="1"/>
  <c r="G201" i="6" s="1"/>
  <c r="H201" i="6" s="1"/>
  <c r="E202" i="6"/>
  <c r="F202" i="6" s="1"/>
  <c r="G202" i="6" s="1"/>
  <c r="H202" i="6" s="1"/>
  <c r="E203" i="6"/>
  <c r="F203" i="6" s="1"/>
  <c r="G203" i="6" s="1"/>
  <c r="H203" i="6" s="1"/>
  <c r="E204" i="6"/>
  <c r="F204" i="6" s="1"/>
  <c r="G204" i="6" s="1"/>
  <c r="H204" i="6" s="1"/>
  <c r="E205" i="6"/>
  <c r="F205" i="6" s="1"/>
  <c r="G205" i="6" s="1"/>
  <c r="H205" i="6" s="1"/>
  <c r="E206" i="6"/>
  <c r="F206" i="6" s="1"/>
  <c r="G206" i="6" s="1"/>
  <c r="H206" i="6" s="1"/>
  <c r="E207" i="6"/>
  <c r="F207" i="6" s="1"/>
  <c r="G207" i="6" s="1"/>
  <c r="H207" i="6" s="1"/>
  <c r="E208" i="6"/>
  <c r="F208" i="6" s="1"/>
  <c r="G208" i="6" s="1"/>
  <c r="H208" i="6" s="1"/>
  <c r="E209" i="6"/>
  <c r="F209" i="6" s="1"/>
  <c r="G209" i="6" s="1"/>
  <c r="H209" i="6" s="1"/>
  <c r="E210" i="6"/>
  <c r="F210" i="6" s="1"/>
  <c r="G210" i="6" s="1"/>
  <c r="H210" i="6" s="1"/>
  <c r="E211" i="6"/>
  <c r="F211" i="6" s="1"/>
  <c r="G211" i="6" s="1"/>
  <c r="H211" i="6" s="1"/>
  <c r="E212" i="6"/>
  <c r="F212" i="6" s="1"/>
  <c r="G212" i="6" s="1"/>
  <c r="H212" i="6" s="1"/>
  <c r="E213" i="6"/>
  <c r="F213" i="6" s="1"/>
  <c r="G213" i="6" s="1"/>
  <c r="H213" i="6" s="1"/>
  <c r="E214" i="6"/>
  <c r="F214" i="6" s="1"/>
  <c r="G214" i="6" s="1"/>
  <c r="H214" i="6" s="1"/>
  <c r="E215" i="6"/>
  <c r="F215" i="6" s="1"/>
  <c r="G215" i="6" s="1"/>
  <c r="H215" i="6" s="1"/>
  <c r="E216" i="6"/>
  <c r="F216" i="6" s="1"/>
  <c r="G216" i="6" s="1"/>
  <c r="H216" i="6" s="1"/>
  <c r="E217" i="6"/>
  <c r="F217" i="6" s="1"/>
  <c r="G217" i="6" s="1"/>
  <c r="H217" i="6" s="1"/>
  <c r="E218" i="6"/>
  <c r="F218" i="6" s="1"/>
  <c r="G218" i="6" s="1"/>
  <c r="H218" i="6" s="1"/>
  <c r="E219" i="6"/>
  <c r="F219" i="6" s="1"/>
  <c r="G219" i="6" s="1"/>
  <c r="H219" i="6" s="1"/>
  <c r="E220" i="6"/>
  <c r="F220" i="6" s="1"/>
  <c r="G220" i="6" s="1"/>
  <c r="H220" i="6" s="1"/>
  <c r="E221" i="6"/>
  <c r="F221" i="6" s="1"/>
  <c r="G221" i="6" s="1"/>
  <c r="H221" i="6" s="1"/>
  <c r="E222" i="6"/>
  <c r="F222" i="6" s="1"/>
  <c r="G222" i="6" s="1"/>
  <c r="H222" i="6" s="1"/>
  <c r="E223" i="6"/>
  <c r="F223" i="6" s="1"/>
  <c r="G223" i="6" s="1"/>
  <c r="H223" i="6" s="1"/>
  <c r="E224" i="6"/>
  <c r="F224" i="6" s="1"/>
  <c r="G224" i="6" s="1"/>
  <c r="H224" i="6" s="1"/>
  <c r="E225" i="6"/>
  <c r="F225" i="6" s="1"/>
  <c r="G225" i="6" s="1"/>
  <c r="H225" i="6" s="1"/>
  <c r="E226" i="6"/>
  <c r="F226" i="6" s="1"/>
  <c r="G226" i="6" s="1"/>
  <c r="H226" i="6" s="1"/>
  <c r="E227" i="6"/>
  <c r="F227" i="6" s="1"/>
  <c r="G227" i="6" s="1"/>
  <c r="H227" i="6" s="1"/>
  <c r="E228" i="6"/>
  <c r="F228" i="6" s="1"/>
  <c r="G228" i="6" s="1"/>
  <c r="H228" i="6" s="1"/>
  <c r="E229" i="6"/>
  <c r="F229" i="6" s="1"/>
  <c r="G229" i="6" s="1"/>
  <c r="H229" i="6" s="1"/>
  <c r="E230" i="6"/>
  <c r="F230" i="6" s="1"/>
  <c r="G230" i="6" s="1"/>
  <c r="H230" i="6" s="1"/>
  <c r="E231" i="6"/>
  <c r="F231" i="6" s="1"/>
  <c r="G231" i="6" s="1"/>
  <c r="H231" i="6" s="1"/>
  <c r="E232" i="6"/>
  <c r="F232" i="6" s="1"/>
  <c r="G232" i="6" s="1"/>
  <c r="H232" i="6" s="1"/>
  <c r="E233" i="6"/>
  <c r="F233" i="6" s="1"/>
  <c r="G233" i="6" s="1"/>
  <c r="H233" i="6" s="1"/>
  <c r="E234" i="6"/>
  <c r="F234" i="6" s="1"/>
  <c r="G234" i="6" s="1"/>
  <c r="H234" i="6" s="1"/>
  <c r="E235" i="6"/>
  <c r="F235" i="6" s="1"/>
  <c r="G235" i="6" s="1"/>
  <c r="H235" i="6" s="1"/>
  <c r="E236" i="6"/>
  <c r="F236" i="6" s="1"/>
  <c r="G236" i="6" s="1"/>
  <c r="H236" i="6" s="1"/>
  <c r="E237" i="6"/>
  <c r="F237" i="6" s="1"/>
  <c r="G237" i="6" s="1"/>
  <c r="H237" i="6" s="1"/>
  <c r="E238" i="6"/>
  <c r="F238" i="6" s="1"/>
  <c r="G238" i="6" s="1"/>
  <c r="H238" i="6" s="1"/>
  <c r="E239" i="6"/>
  <c r="F239" i="6" s="1"/>
  <c r="G239" i="6" s="1"/>
  <c r="H239" i="6" s="1"/>
  <c r="E240" i="6"/>
  <c r="F240" i="6" s="1"/>
  <c r="G240" i="6" s="1"/>
  <c r="H240" i="6" s="1"/>
  <c r="E241" i="6"/>
  <c r="F241" i="6" s="1"/>
  <c r="G241" i="6" s="1"/>
  <c r="H241" i="6" s="1"/>
  <c r="E242" i="6"/>
  <c r="F242" i="6" s="1"/>
  <c r="G242" i="6" s="1"/>
  <c r="H242" i="6" s="1"/>
  <c r="E243" i="6"/>
  <c r="F243" i="6" s="1"/>
  <c r="G243" i="6" s="1"/>
  <c r="H243" i="6" s="1"/>
  <c r="E244" i="6"/>
  <c r="F244" i="6" s="1"/>
  <c r="G244" i="6" s="1"/>
  <c r="H244" i="6" s="1"/>
  <c r="E245" i="6"/>
  <c r="F245" i="6" s="1"/>
  <c r="G245" i="6" s="1"/>
  <c r="H245" i="6" s="1"/>
  <c r="E246" i="6"/>
  <c r="F246" i="6" s="1"/>
  <c r="G246" i="6" s="1"/>
  <c r="H246" i="6" s="1"/>
  <c r="E247" i="6"/>
  <c r="F247" i="6" s="1"/>
  <c r="G247" i="6" s="1"/>
  <c r="H247" i="6" s="1"/>
  <c r="E248" i="6"/>
  <c r="F248" i="6" s="1"/>
  <c r="G248" i="6" s="1"/>
  <c r="H248" i="6" s="1"/>
  <c r="E249" i="6"/>
  <c r="F249" i="6" s="1"/>
  <c r="G249" i="6" s="1"/>
  <c r="H249" i="6" s="1"/>
  <c r="E250" i="6"/>
  <c r="F250" i="6" s="1"/>
  <c r="G250" i="6" s="1"/>
  <c r="H250" i="6" s="1"/>
  <c r="E251" i="6"/>
  <c r="F251" i="6" s="1"/>
  <c r="G251" i="6" s="1"/>
  <c r="H251" i="6" s="1"/>
  <c r="E252" i="6"/>
  <c r="F252" i="6" s="1"/>
  <c r="G252" i="6" s="1"/>
  <c r="H252" i="6" s="1"/>
  <c r="E253" i="6"/>
  <c r="F253" i="6" s="1"/>
  <c r="G253" i="6" s="1"/>
  <c r="H253" i="6" s="1"/>
  <c r="E254" i="6"/>
  <c r="F254" i="6" s="1"/>
  <c r="G254" i="6" s="1"/>
  <c r="H254" i="6" s="1"/>
  <c r="E255" i="6"/>
  <c r="F255" i="6" s="1"/>
  <c r="G255" i="6" s="1"/>
  <c r="H255" i="6" s="1"/>
  <c r="E256" i="6"/>
  <c r="F256" i="6" s="1"/>
  <c r="G256" i="6" s="1"/>
  <c r="H256" i="6" s="1"/>
  <c r="E257" i="6"/>
  <c r="F257" i="6" s="1"/>
  <c r="G257" i="6" s="1"/>
  <c r="H257" i="6" s="1"/>
  <c r="E258" i="6"/>
  <c r="F258" i="6" s="1"/>
  <c r="G258" i="6" s="1"/>
  <c r="H258" i="6" s="1"/>
  <c r="E259" i="6"/>
  <c r="F259" i="6" s="1"/>
  <c r="G259" i="6" s="1"/>
  <c r="H259" i="6" s="1"/>
  <c r="E260" i="6"/>
  <c r="F260" i="6" s="1"/>
  <c r="G260" i="6" s="1"/>
  <c r="H260" i="6" s="1"/>
  <c r="E261" i="6"/>
  <c r="F261" i="6" s="1"/>
  <c r="G261" i="6" s="1"/>
  <c r="H261" i="6" s="1"/>
  <c r="E262" i="6"/>
  <c r="F262" i="6" s="1"/>
  <c r="G262" i="6" s="1"/>
  <c r="H262" i="6" s="1"/>
  <c r="E263" i="6"/>
  <c r="F263" i="6" s="1"/>
  <c r="G263" i="6" s="1"/>
  <c r="H263" i="6" s="1"/>
  <c r="E264" i="6"/>
  <c r="F264" i="6" s="1"/>
  <c r="G264" i="6" s="1"/>
  <c r="H264" i="6" s="1"/>
  <c r="E265" i="6"/>
  <c r="F265" i="6" s="1"/>
  <c r="G265" i="6" s="1"/>
  <c r="H265" i="6" s="1"/>
  <c r="E266" i="6"/>
  <c r="F266" i="6" s="1"/>
  <c r="G266" i="6" s="1"/>
  <c r="H266" i="6" s="1"/>
  <c r="E267" i="6"/>
  <c r="F267" i="6" s="1"/>
  <c r="G267" i="6" s="1"/>
  <c r="H267" i="6" s="1"/>
  <c r="E268" i="6"/>
  <c r="F268" i="6" s="1"/>
  <c r="G268" i="6" s="1"/>
  <c r="H268" i="6" s="1"/>
  <c r="E269" i="6"/>
  <c r="F269" i="6" s="1"/>
  <c r="G269" i="6" s="1"/>
  <c r="H269" i="6" s="1"/>
  <c r="E270" i="6"/>
  <c r="F270" i="6" s="1"/>
  <c r="G270" i="6" s="1"/>
  <c r="H270" i="6" s="1"/>
  <c r="E271" i="6"/>
  <c r="F271" i="6" s="1"/>
  <c r="G271" i="6" s="1"/>
  <c r="H271" i="6" s="1"/>
  <c r="E272" i="6"/>
  <c r="F272" i="6" s="1"/>
  <c r="G272" i="6" s="1"/>
  <c r="H272" i="6" s="1"/>
  <c r="E273" i="6"/>
  <c r="F273" i="6" s="1"/>
  <c r="G273" i="6" s="1"/>
  <c r="H273" i="6" s="1"/>
  <c r="E274" i="6"/>
  <c r="F274" i="6" s="1"/>
  <c r="G274" i="6" s="1"/>
  <c r="H274" i="6" s="1"/>
  <c r="E275" i="6"/>
  <c r="F275" i="6" s="1"/>
  <c r="G275" i="6" s="1"/>
  <c r="H275" i="6" s="1"/>
  <c r="E276" i="6"/>
  <c r="F276" i="6" s="1"/>
  <c r="G276" i="6" s="1"/>
  <c r="H276" i="6" s="1"/>
  <c r="E277" i="6"/>
  <c r="F277" i="6" s="1"/>
  <c r="G277" i="6" s="1"/>
  <c r="H277" i="6" s="1"/>
  <c r="E278" i="6"/>
  <c r="F278" i="6" s="1"/>
  <c r="G278" i="6" s="1"/>
  <c r="H278" i="6" s="1"/>
  <c r="E279" i="6"/>
  <c r="F279" i="6" s="1"/>
  <c r="G279" i="6" s="1"/>
  <c r="H279" i="6" s="1"/>
  <c r="E280" i="6"/>
  <c r="F280" i="6" s="1"/>
  <c r="G280" i="6" s="1"/>
  <c r="H280" i="6" s="1"/>
  <c r="E281" i="6"/>
  <c r="F281" i="6" s="1"/>
  <c r="G281" i="6" s="1"/>
  <c r="H281" i="6" s="1"/>
  <c r="E282" i="6"/>
  <c r="F282" i="6" s="1"/>
  <c r="G282" i="6" s="1"/>
  <c r="H282" i="6" s="1"/>
  <c r="E283" i="6"/>
  <c r="F283" i="6" s="1"/>
  <c r="G283" i="6" s="1"/>
  <c r="H283" i="6" s="1"/>
  <c r="E284" i="6"/>
  <c r="F284" i="6" s="1"/>
  <c r="G284" i="6" s="1"/>
  <c r="H284" i="6" s="1"/>
  <c r="E285" i="6"/>
  <c r="F285" i="6" s="1"/>
  <c r="G285" i="6" s="1"/>
  <c r="H285" i="6" s="1"/>
  <c r="E286" i="6"/>
  <c r="F286" i="6" s="1"/>
  <c r="G286" i="6" s="1"/>
  <c r="H286" i="6" s="1"/>
  <c r="E287" i="6"/>
  <c r="F287" i="6" s="1"/>
  <c r="G287" i="6" s="1"/>
  <c r="H287" i="6" s="1"/>
  <c r="E288" i="6"/>
  <c r="F288" i="6" s="1"/>
  <c r="G288" i="6" s="1"/>
  <c r="H288" i="6" s="1"/>
  <c r="E289" i="6"/>
  <c r="F289" i="6" s="1"/>
  <c r="G289" i="6" s="1"/>
  <c r="H289" i="6" s="1"/>
  <c r="E290" i="6"/>
  <c r="F290" i="6" s="1"/>
  <c r="G290" i="6" s="1"/>
  <c r="H290" i="6" s="1"/>
  <c r="E291" i="6"/>
  <c r="F291" i="6" s="1"/>
  <c r="G291" i="6" s="1"/>
  <c r="H291" i="6" s="1"/>
  <c r="E292" i="6"/>
  <c r="F292" i="6" s="1"/>
  <c r="G292" i="6" s="1"/>
  <c r="H292" i="6" s="1"/>
  <c r="E293" i="6"/>
  <c r="F293" i="6" s="1"/>
  <c r="G293" i="6" s="1"/>
  <c r="H293" i="6" s="1"/>
  <c r="E294" i="6"/>
  <c r="F294" i="6" s="1"/>
  <c r="G294" i="6" s="1"/>
  <c r="H294" i="6" s="1"/>
  <c r="E295" i="6"/>
  <c r="F295" i="6" s="1"/>
  <c r="G295" i="6" s="1"/>
  <c r="H295" i="6" s="1"/>
  <c r="E296" i="6"/>
  <c r="F296" i="6" s="1"/>
  <c r="G296" i="6" s="1"/>
  <c r="H296" i="6" s="1"/>
  <c r="E297" i="6"/>
  <c r="F297" i="6" s="1"/>
  <c r="G297" i="6" s="1"/>
  <c r="H297" i="6" s="1"/>
  <c r="E298" i="6"/>
  <c r="F298" i="6" s="1"/>
  <c r="G298" i="6" s="1"/>
  <c r="H298" i="6" s="1"/>
  <c r="E299" i="6"/>
  <c r="F299" i="6" s="1"/>
  <c r="G299" i="6" s="1"/>
  <c r="H299" i="6" s="1"/>
  <c r="E300" i="6"/>
  <c r="F300" i="6" s="1"/>
  <c r="G300" i="6" s="1"/>
  <c r="H300" i="6" s="1"/>
  <c r="E301" i="6"/>
  <c r="F301" i="6" s="1"/>
  <c r="G301" i="6" s="1"/>
  <c r="H301" i="6" s="1"/>
  <c r="E302" i="6"/>
  <c r="F302" i="6" s="1"/>
  <c r="G302" i="6" s="1"/>
  <c r="H302" i="6" s="1"/>
  <c r="E303" i="6"/>
  <c r="F303" i="6" s="1"/>
  <c r="G303" i="6" s="1"/>
  <c r="H303" i="6" s="1"/>
  <c r="E304" i="6"/>
  <c r="F304" i="6" s="1"/>
  <c r="G304" i="6" s="1"/>
  <c r="H304" i="6" s="1"/>
  <c r="E305" i="6"/>
  <c r="F305" i="6" s="1"/>
  <c r="G305" i="6" s="1"/>
  <c r="H305" i="6" s="1"/>
  <c r="E306" i="6"/>
  <c r="F306" i="6" s="1"/>
  <c r="G306" i="6" s="1"/>
  <c r="H306" i="6" s="1"/>
  <c r="E307" i="6"/>
  <c r="F307" i="6" s="1"/>
  <c r="G307" i="6" s="1"/>
  <c r="H307" i="6" s="1"/>
  <c r="E308" i="6"/>
  <c r="F308" i="6" s="1"/>
  <c r="G308" i="6" s="1"/>
  <c r="H308" i="6" s="1"/>
  <c r="E309" i="6"/>
  <c r="F309" i="6" s="1"/>
  <c r="G309" i="6" s="1"/>
  <c r="H309" i="6" s="1"/>
  <c r="E310" i="6"/>
  <c r="F310" i="6" s="1"/>
  <c r="G310" i="6" s="1"/>
  <c r="H310" i="6" s="1"/>
  <c r="E311" i="6"/>
  <c r="F311" i="6" s="1"/>
  <c r="G311" i="6" s="1"/>
  <c r="H311" i="6" s="1"/>
  <c r="E312" i="6"/>
  <c r="F312" i="6" s="1"/>
  <c r="G312" i="6" s="1"/>
  <c r="H312" i="6" s="1"/>
  <c r="E313" i="6"/>
  <c r="F313" i="6" s="1"/>
  <c r="G313" i="6" s="1"/>
  <c r="H313" i="6" s="1"/>
  <c r="E314" i="6"/>
  <c r="F314" i="6" s="1"/>
  <c r="G314" i="6" s="1"/>
  <c r="H314" i="6" s="1"/>
  <c r="E315" i="6"/>
  <c r="F315" i="6" s="1"/>
  <c r="G315" i="6" s="1"/>
  <c r="H315" i="6" s="1"/>
  <c r="E316" i="6"/>
  <c r="F316" i="6" s="1"/>
  <c r="G316" i="6" s="1"/>
  <c r="H316" i="6" s="1"/>
  <c r="E317" i="6"/>
  <c r="F317" i="6" s="1"/>
  <c r="G317" i="6" s="1"/>
  <c r="H317" i="6" s="1"/>
  <c r="E318" i="6"/>
  <c r="F318" i="6" s="1"/>
  <c r="G318" i="6" s="1"/>
  <c r="H318" i="6" s="1"/>
  <c r="E319" i="6"/>
  <c r="F319" i="6" s="1"/>
  <c r="G319" i="6" s="1"/>
  <c r="H319" i="6" s="1"/>
  <c r="E320" i="6"/>
  <c r="F320" i="6" s="1"/>
  <c r="G320" i="6" s="1"/>
  <c r="H320" i="6" s="1"/>
  <c r="E321" i="6"/>
  <c r="F321" i="6" s="1"/>
  <c r="G321" i="6" s="1"/>
  <c r="H321" i="6" s="1"/>
  <c r="E322" i="6"/>
  <c r="F322" i="6" s="1"/>
  <c r="G322" i="6" s="1"/>
  <c r="H322" i="6" s="1"/>
  <c r="E323" i="6"/>
  <c r="F323" i="6" s="1"/>
  <c r="G323" i="6" s="1"/>
  <c r="H323" i="6" s="1"/>
  <c r="E324" i="6"/>
  <c r="F324" i="6" s="1"/>
  <c r="G324" i="6" s="1"/>
  <c r="H324" i="6" s="1"/>
  <c r="E325" i="6"/>
  <c r="F325" i="6" s="1"/>
  <c r="G325" i="6" s="1"/>
  <c r="H325" i="6" s="1"/>
  <c r="E326" i="6"/>
  <c r="F326" i="6" s="1"/>
  <c r="G326" i="6" s="1"/>
  <c r="H326" i="6" s="1"/>
  <c r="E327" i="6"/>
  <c r="F327" i="6" s="1"/>
  <c r="G327" i="6" s="1"/>
  <c r="H327" i="6" s="1"/>
  <c r="E328" i="6"/>
  <c r="F328" i="6" s="1"/>
  <c r="G328" i="6" s="1"/>
  <c r="H328" i="6" s="1"/>
  <c r="E329" i="6"/>
  <c r="F329" i="6" s="1"/>
  <c r="G329" i="6" s="1"/>
  <c r="H329" i="6" s="1"/>
  <c r="E330" i="6"/>
  <c r="F330" i="6" s="1"/>
  <c r="G330" i="6" s="1"/>
  <c r="H330" i="6" s="1"/>
  <c r="E331" i="6"/>
  <c r="F331" i="6" s="1"/>
  <c r="G331" i="6" s="1"/>
  <c r="H331" i="6" s="1"/>
  <c r="E332" i="6"/>
  <c r="F332" i="6" s="1"/>
  <c r="G332" i="6" s="1"/>
  <c r="H332" i="6" s="1"/>
  <c r="E333" i="6"/>
  <c r="F333" i="6" s="1"/>
  <c r="G333" i="6" s="1"/>
  <c r="H333" i="6" s="1"/>
  <c r="E334" i="6"/>
  <c r="F334" i="6" s="1"/>
  <c r="G334" i="6" s="1"/>
  <c r="H334" i="6" s="1"/>
  <c r="E335" i="6"/>
  <c r="F335" i="6" s="1"/>
  <c r="G335" i="6" s="1"/>
  <c r="H335" i="6" s="1"/>
  <c r="E336" i="6"/>
  <c r="F336" i="6" s="1"/>
  <c r="G336" i="6" s="1"/>
  <c r="H336" i="6" s="1"/>
  <c r="E337" i="6"/>
  <c r="F337" i="6" s="1"/>
  <c r="G337" i="6" s="1"/>
  <c r="H337" i="6" s="1"/>
  <c r="E338" i="6"/>
  <c r="F338" i="6" s="1"/>
  <c r="G338" i="6" s="1"/>
  <c r="H338" i="6" s="1"/>
  <c r="E339" i="6"/>
  <c r="F339" i="6" s="1"/>
  <c r="G339" i="6" s="1"/>
  <c r="H339" i="6" s="1"/>
  <c r="E340" i="6"/>
  <c r="F340" i="6" s="1"/>
  <c r="G340" i="6" s="1"/>
  <c r="H340" i="6" s="1"/>
  <c r="E341" i="6"/>
  <c r="F341" i="6" s="1"/>
  <c r="G341" i="6" s="1"/>
  <c r="H341" i="6" s="1"/>
  <c r="E342" i="6"/>
  <c r="F342" i="6" s="1"/>
  <c r="G342" i="6" s="1"/>
  <c r="H342" i="6" s="1"/>
  <c r="E343" i="6"/>
  <c r="F343" i="6" s="1"/>
  <c r="G343" i="6" s="1"/>
  <c r="H343" i="6" s="1"/>
  <c r="E344" i="6"/>
  <c r="F344" i="6" s="1"/>
  <c r="G344" i="6" s="1"/>
  <c r="H344" i="6" s="1"/>
  <c r="E345" i="6"/>
  <c r="F345" i="6" s="1"/>
  <c r="G345" i="6" s="1"/>
  <c r="H345" i="6" s="1"/>
  <c r="E346" i="6"/>
  <c r="F346" i="6" s="1"/>
  <c r="G346" i="6" s="1"/>
  <c r="H346" i="6" s="1"/>
  <c r="E347" i="6"/>
  <c r="F347" i="6" s="1"/>
  <c r="G347" i="6" s="1"/>
  <c r="H347" i="6" s="1"/>
  <c r="E348" i="6"/>
  <c r="F348" i="6" s="1"/>
  <c r="G348" i="6" s="1"/>
  <c r="H348" i="6" s="1"/>
  <c r="E349" i="6"/>
  <c r="F349" i="6" s="1"/>
  <c r="G349" i="6" s="1"/>
  <c r="H349" i="6" s="1"/>
  <c r="E350" i="6"/>
  <c r="F350" i="6" s="1"/>
  <c r="G350" i="6" s="1"/>
  <c r="H350" i="6" s="1"/>
  <c r="E351" i="6"/>
  <c r="F351" i="6" s="1"/>
  <c r="G351" i="6" s="1"/>
  <c r="H351" i="6" s="1"/>
  <c r="E352" i="6"/>
  <c r="F352" i="6" s="1"/>
  <c r="G352" i="6" s="1"/>
  <c r="H352" i="6" s="1"/>
  <c r="E353" i="6"/>
  <c r="F353" i="6" s="1"/>
  <c r="G353" i="6" s="1"/>
  <c r="H353" i="6" s="1"/>
  <c r="E354" i="6"/>
  <c r="F354" i="6" s="1"/>
  <c r="G354" i="6" s="1"/>
  <c r="H354" i="6" s="1"/>
  <c r="E355" i="6"/>
  <c r="F355" i="6" s="1"/>
  <c r="G355" i="6" s="1"/>
  <c r="H355" i="6" s="1"/>
  <c r="E356" i="6"/>
  <c r="F356" i="6" s="1"/>
  <c r="G356" i="6" s="1"/>
  <c r="H356" i="6" s="1"/>
  <c r="E357" i="6"/>
  <c r="F357" i="6" s="1"/>
  <c r="G357" i="6" s="1"/>
  <c r="H357" i="6" s="1"/>
  <c r="E358" i="6"/>
  <c r="F358" i="6" s="1"/>
  <c r="G358" i="6" s="1"/>
  <c r="H358" i="6" s="1"/>
  <c r="E359" i="6"/>
  <c r="F359" i="6" s="1"/>
  <c r="G359" i="6" s="1"/>
  <c r="H359" i="6" s="1"/>
  <c r="E360" i="6"/>
  <c r="F360" i="6" s="1"/>
  <c r="G360" i="6" s="1"/>
  <c r="H360" i="6" s="1"/>
  <c r="E361" i="6"/>
  <c r="F361" i="6" s="1"/>
  <c r="G361" i="6" s="1"/>
  <c r="H361" i="6" s="1"/>
  <c r="E362" i="6"/>
  <c r="F362" i="6" s="1"/>
  <c r="G362" i="6" s="1"/>
  <c r="H362" i="6" s="1"/>
  <c r="E363" i="6"/>
  <c r="F363" i="6" s="1"/>
  <c r="G363" i="6" s="1"/>
  <c r="H363" i="6" s="1"/>
  <c r="E364" i="6"/>
  <c r="F364" i="6" s="1"/>
  <c r="G364" i="6" s="1"/>
  <c r="H364" i="6" s="1"/>
  <c r="E365" i="6"/>
  <c r="F365" i="6" s="1"/>
  <c r="G365" i="6" s="1"/>
  <c r="H365" i="6" s="1"/>
  <c r="E366" i="6"/>
  <c r="F366" i="6" s="1"/>
  <c r="G366" i="6" s="1"/>
  <c r="H366" i="6" s="1"/>
  <c r="E367" i="6"/>
  <c r="F367" i="6" s="1"/>
  <c r="G367" i="6" s="1"/>
  <c r="H367" i="6" s="1"/>
  <c r="E368" i="6"/>
  <c r="F368" i="6" s="1"/>
  <c r="G368" i="6" s="1"/>
  <c r="H368" i="6" s="1"/>
  <c r="E369" i="6"/>
  <c r="F369" i="6" s="1"/>
  <c r="G369" i="6" s="1"/>
  <c r="H369" i="6" s="1"/>
  <c r="E370" i="6"/>
  <c r="F370" i="6" s="1"/>
  <c r="G370" i="6" s="1"/>
  <c r="H370" i="6" s="1"/>
  <c r="E371" i="6"/>
  <c r="F371" i="6" s="1"/>
  <c r="G371" i="6" s="1"/>
  <c r="H371" i="6" s="1"/>
  <c r="E372" i="6"/>
  <c r="F372" i="6" s="1"/>
  <c r="G372" i="6" s="1"/>
  <c r="H372" i="6" s="1"/>
  <c r="E373" i="6"/>
  <c r="F373" i="6" s="1"/>
  <c r="G373" i="6" s="1"/>
  <c r="H373" i="6" s="1"/>
  <c r="E374" i="6"/>
  <c r="F374" i="6" s="1"/>
  <c r="G374" i="6" s="1"/>
  <c r="H374" i="6" s="1"/>
  <c r="E375" i="6"/>
  <c r="F375" i="6" s="1"/>
  <c r="G375" i="6" s="1"/>
  <c r="H375" i="6" s="1"/>
  <c r="E376" i="6"/>
  <c r="F376" i="6" s="1"/>
  <c r="G376" i="6" s="1"/>
  <c r="H376" i="6" s="1"/>
  <c r="E377" i="6"/>
  <c r="F377" i="6" s="1"/>
  <c r="G377" i="6" s="1"/>
  <c r="H377" i="6" s="1"/>
  <c r="E378" i="6"/>
  <c r="F378" i="6" s="1"/>
  <c r="G378" i="6" s="1"/>
  <c r="H378" i="6" s="1"/>
  <c r="E379" i="6"/>
  <c r="F379" i="6" s="1"/>
  <c r="G379" i="6" s="1"/>
  <c r="H379" i="6" s="1"/>
  <c r="E380" i="6"/>
  <c r="F380" i="6" s="1"/>
  <c r="G380" i="6" s="1"/>
  <c r="H380" i="6" s="1"/>
  <c r="E381" i="6"/>
  <c r="F381" i="6" s="1"/>
  <c r="G381" i="6" s="1"/>
  <c r="H381" i="6" s="1"/>
  <c r="E382" i="6"/>
  <c r="F382" i="6" s="1"/>
  <c r="G382" i="6" s="1"/>
  <c r="H382" i="6" s="1"/>
  <c r="E383" i="6"/>
  <c r="F383" i="6" s="1"/>
  <c r="G383" i="6" s="1"/>
  <c r="H383" i="6" s="1"/>
  <c r="E384" i="6"/>
  <c r="F384" i="6" s="1"/>
  <c r="G384" i="6" s="1"/>
  <c r="H384" i="6" s="1"/>
  <c r="E385" i="6"/>
  <c r="F385" i="6" s="1"/>
  <c r="G385" i="6" s="1"/>
  <c r="H385" i="6" s="1"/>
  <c r="E386" i="6"/>
  <c r="F386" i="6" s="1"/>
  <c r="G386" i="6" s="1"/>
  <c r="H386" i="6" s="1"/>
  <c r="E387" i="6"/>
  <c r="F387" i="6" s="1"/>
  <c r="G387" i="6" s="1"/>
  <c r="H387" i="6" s="1"/>
  <c r="E388" i="6"/>
  <c r="F388" i="6" s="1"/>
  <c r="G388" i="6" s="1"/>
  <c r="H388" i="6" s="1"/>
  <c r="E389" i="6"/>
  <c r="F389" i="6" s="1"/>
  <c r="G389" i="6" s="1"/>
  <c r="H389" i="6" s="1"/>
  <c r="E390" i="6"/>
  <c r="F390" i="6" s="1"/>
  <c r="G390" i="6" s="1"/>
  <c r="H390" i="6" s="1"/>
  <c r="E391" i="6"/>
  <c r="F391" i="6" s="1"/>
  <c r="G391" i="6" s="1"/>
  <c r="H391" i="6" s="1"/>
  <c r="E392" i="6"/>
  <c r="F392" i="6" s="1"/>
  <c r="G392" i="6" s="1"/>
  <c r="H392" i="6" s="1"/>
  <c r="E393" i="6"/>
  <c r="F393" i="6" s="1"/>
  <c r="G393" i="6" s="1"/>
  <c r="H393" i="6" s="1"/>
  <c r="E394" i="6"/>
  <c r="F394" i="6" s="1"/>
  <c r="G394" i="6" s="1"/>
  <c r="H394" i="6" s="1"/>
  <c r="E395" i="6"/>
  <c r="F395" i="6" s="1"/>
  <c r="G395" i="6" s="1"/>
  <c r="H395" i="6" s="1"/>
  <c r="E396" i="6"/>
  <c r="F396" i="6" s="1"/>
  <c r="G396" i="6" s="1"/>
  <c r="H396" i="6" s="1"/>
  <c r="E397" i="6"/>
  <c r="F397" i="6" s="1"/>
  <c r="G397" i="6" s="1"/>
  <c r="H397" i="6" s="1"/>
  <c r="E398" i="6"/>
  <c r="F398" i="6" s="1"/>
  <c r="G398" i="6" s="1"/>
  <c r="H398" i="6" s="1"/>
  <c r="E399" i="6"/>
  <c r="F399" i="6" s="1"/>
  <c r="G399" i="6" s="1"/>
  <c r="H399" i="6" s="1"/>
  <c r="E400" i="6"/>
  <c r="F400" i="6" s="1"/>
  <c r="G400" i="6" s="1"/>
  <c r="H400" i="6" s="1"/>
  <c r="E401" i="6"/>
  <c r="F401" i="6" s="1"/>
  <c r="G401" i="6" s="1"/>
  <c r="H401" i="6" s="1"/>
  <c r="I401" i="6" l="1"/>
  <c r="I393" i="6"/>
  <c r="I385" i="6"/>
  <c r="I377" i="6"/>
  <c r="I369" i="6"/>
  <c r="I361" i="6"/>
  <c r="I353" i="6"/>
  <c r="I345" i="6"/>
  <c r="I337" i="6"/>
  <c r="I329" i="6"/>
  <c r="I321" i="6"/>
  <c r="I313" i="6"/>
  <c r="I305" i="6"/>
  <c r="I297" i="6"/>
  <c r="I289" i="6"/>
  <c r="I281" i="6"/>
  <c r="I273" i="6"/>
  <c r="I265" i="6"/>
  <c r="I257" i="6"/>
  <c r="I249" i="6"/>
  <c r="I241" i="6"/>
  <c r="I233" i="6"/>
  <c r="I225" i="6"/>
  <c r="I217" i="6"/>
  <c r="I209" i="6"/>
  <c r="I201" i="6"/>
  <c r="I193" i="6"/>
  <c r="I185" i="6"/>
  <c r="I177" i="6"/>
  <c r="I169" i="6"/>
  <c r="I161" i="6"/>
  <c r="I153" i="6"/>
  <c r="I145" i="6"/>
  <c r="I137" i="6"/>
  <c r="I129" i="6"/>
  <c r="I121" i="6"/>
  <c r="I113" i="6"/>
  <c r="I105" i="6"/>
  <c r="I97" i="6"/>
  <c r="I89" i="6"/>
  <c r="I81" i="6"/>
  <c r="I73" i="6"/>
  <c r="I65" i="6"/>
  <c r="I57" i="6"/>
  <c r="I49" i="6"/>
  <c r="I41" i="6"/>
  <c r="I33" i="6"/>
  <c r="I25" i="6"/>
  <c r="I17" i="6"/>
  <c r="I9" i="6"/>
  <c r="I368" i="6"/>
  <c r="I328" i="6"/>
  <c r="I304" i="6"/>
  <c r="I272" i="6"/>
  <c r="I240" i="6"/>
  <c r="I200" i="6"/>
  <c r="I160" i="6"/>
  <c r="I128" i="6"/>
  <c r="I104" i="6"/>
  <c r="I72" i="6"/>
  <c r="I48" i="6"/>
  <c r="I16" i="6"/>
  <c r="I399" i="6"/>
  <c r="I391" i="6"/>
  <c r="I383" i="6"/>
  <c r="I375" i="6"/>
  <c r="I367" i="6"/>
  <c r="I359" i="6"/>
  <c r="I351" i="6"/>
  <c r="I343" i="6"/>
  <c r="I335" i="6"/>
  <c r="I327" i="6"/>
  <c r="I319" i="6"/>
  <c r="I311" i="6"/>
  <c r="I303" i="6"/>
  <c r="I295" i="6"/>
  <c r="I287" i="6"/>
  <c r="I279" i="6"/>
  <c r="I271" i="6"/>
  <c r="I263" i="6"/>
  <c r="I255" i="6"/>
  <c r="I247" i="6"/>
  <c r="I239" i="6"/>
  <c r="I231" i="6"/>
  <c r="I223" i="6"/>
  <c r="I215" i="6"/>
  <c r="I207" i="6"/>
  <c r="I199" i="6"/>
  <c r="I191" i="6"/>
  <c r="I183" i="6"/>
  <c r="I175" i="6"/>
  <c r="I167" i="6"/>
  <c r="I159" i="6"/>
  <c r="I151" i="6"/>
  <c r="I143" i="6"/>
  <c r="I135" i="6"/>
  <c r="I127" i="6"/>
  <c r="I119" i="6"/>
  <c r="I111" i="6"/>
  <c r="I103" i="6"/>
  <c r="I95" i="6"/>
  <c r="I87" i="6"/>
  <c r="I79" i="6"/>
  <c r="I71" i="6"/>
  <c r="I63" i="6"/>
  <c r="I55" i="6"/>
  <c r="I47" i="6"/>
  <c r="I39" i="6"/>
  <c r="I31" i="6"/>
  <c r="I23" i="6"/>
  <c r="I15" i="6"/>
  <c r="I7" i="6"/>
  <c r="I376" i="6"/>
  <c r="I344" i="6"/>
  <c r="I312" i="6"/>
  <c r="I264" i="6"/>
  <c r="I232" i="6"/>
  <c r="I192" i="6"/>
  <c r="I168" i="6"/>
  <c r="I136" i="6"/>
  <c r="I96" i="6"/>
  <c r="I32" i="6"/>
  <c r="I398" i="6"/>
  <c r="I390" i="6"/>
  <c r="I382" i="6"/>
  <c r="I374" i="6"/>
  <c r="I366" i="6"/>
  <c r="I358" i="6"/>
  <c r="I350" i="6"/>
  <c r="I342" i="6"/>
  <c r="I334" i="6"/>
  <c r="I326" i="6"/>
  <c r="I318" i="6"/>
  <c r="I310" i="6"/>
  <c r="I302" i="6"/>
  <c r="I294" i="6"/>
  <c r="I286" i="6"/>
  <c r="I278" i="6"/>
  <c r="I270" i="6"/>
  <c r="I262" i="6"/>
  <c r="I254" i="6"/>
  <c r="I246" i="6"/>
  <c r="I238" i="6"/>
  <c r="I230" i="6"/>
  <c r="I222" i="6"/>
  <c r="I214" i="6"/>
  <c r="I206" i="6"/>
  <c r="I198" i="6"/>
  <c r="I190" i="6"/>
  <c r="I182" i="6"/>
  <c r="I174" i="6"/>
  <c r="I166" i="6"/>
  <c r="I158" i="6"/>
  <c r="I150" i="6"/>
  <c r="I142" i="6"/>
  <c r="I134" i="6"/>
  <c r="I126" i="6"/>
  <c r="I118" i="6"/>
  <c r="I110" i="6"/>
  <c r="I102" i="6"/>
  <c r="I94" i="6"/>
  <c r="I86" i="6"/>
  <c r="I78" i="6"/>
  <c r="I70" i="6"/>
  <c r="I62" i="6"/>
  <c r="I54" i="6"/>
  <c r="I46" i="6"/>
  <c r="I38" i="6"/>
  <c r="I30" i="6"/>
  <c r="I22" i="6"/>
  <c r="I14" i="6"/>
  <c r="I6" i="6"/>
  <c r="I392" i="6"/>
  <c r="I360" i="6"/>
  <c r="I336" i="6"/>
  <c r="I296" i="6"/>
  <c r="I256" i="6"/>
  <c r="I216" i="6"/>
  <c r="I184" i="6"/>
  <c r="I152" i="6"/>
  <c r="I112" i="6"/>
  <c r="I80" i="6"/>
  <c r="I56" i="6"/>
  <c r="I24" i="6"/>
  <c r="I397" i="6"/>
  <c r="I389" i="6"/>
  <c r="I381" i="6"/>
  <c r="I373" i="6"/>
  <c r="I365" i="6"/>
  <c r="I357" i="6"/>
  <c r="I349" i="6"/>
  <c r="I341" i="6"/>
  <c r="I333" i="6"/>
  <c r="I325" i="6"/>
  <c r="I317" i="6"/>
  <c r="I309" i="6"/>
  <c r="I301" i="6"/>
  <c r="I293" i="6"/>
  <c r="I285" i="6"/>
  <c r="I277" i="6"/>
  <c r="I269" i="6"/>
  <c r="I261" i="6"/>
  <c r="I253" i="6"/>
  <c r="I245" i="6"/>
  <c r="I237" i="6"/>
  <c r="I229" i="6"/>
  <c r="I221" i="6"/>
  <c r="I213" i="6"/>
  <c r="I205" i="6"/>
  <c r="I197" i="6"/>
  <c r="I189" i="6"/>
  <c r="I181" i="6"/>
  <c r="I173" i="6"/>
  <c r="I165" i="6"/>
  <c r="I157" i="6"/>
  <c r="I149" i="6"/>
  <c r="I141" i="6"/>
  <c r="I133" i="6"/>
  <c r="I125" i="6"/>
  <c r="I117" i="6"/>
  <c r="I109" i="6"/>
  <c r="I101" i="6"/>
  <c r="I93" i="6"/>
  <c r="I85" i="6"/>
  <c r="I77" i="6"/>
  <c r="I69" i="6"/>
  <c r="I61" i="6"/>
  <c r="I53" i="6"/>
  <c r="I45" i="6"/>
  <c r="I37" i="6"/>
  <c r="I29" i="6"/>
  <c r="I21" i="6"/>
  <c r="I13" i="6"/>
  <c r="I5" i="6"/>
  <c r="I400" i="6"/>
  <c r="I352" i="6"/>
  <c r="I320" i="6"/>
  <c r="I288" i="6"/>
  <c r="I248" i="6"/>
  <c r="I208" i="6"/>
  <c r="I176" i="6"/>
  <c r="I144" i="6"/>
  <c r="I120" i="6"/>
  <c r="I88" i="6"/>
  <c r="I64" i="6"/>
  <c r="I40" i="6"/>
  <c r="I8" i="6"/>
  <c r="I396" i="6"/>
  <c r="I388" i="6"/>
  <c r="I380" i="6"/>
  <c r="I372" i="6"/>
  <c r="I364" i="6"/>
  <c r="I356" i="6"/>
  <c r="I348" i="6"/>
  <c r="I340" i="6"/>
  <c r="I332" i="6"/>
  <c r="I324" i="6"/>
  <c r="I316" i="6"/>
  <c r="I308" i="6"/>
  <c r="I300" i="6"/>
  <c r="I292" i="6"/>
  <c r="I284" i="6"/>
  <c r="I276" i="6"/>
  <c r="I268" i="6"/>
  <c r="I260" i="6"/>
  <c r="I252" i="6"/>
  <c r="I244" i="6"/>
  <c r="I236" i="6"/>
  <c r="I228" i="6"/>
  <c r="I220" i="6"/>
  <c r="I212" i="6"/>
  <c r="I204" i="6"/>
  <c r="I196" i="6"/>
  <c r="I188" i="6"/>
  <c r="I180" i="6"/>
  <c r="I172" i="6"/>
  <c r="I164" i="6"/>
  <c r="I156" i="6"/>
  <c r="I148" i="6"/>
  <c r="I140" i="6"/>
  <c r="I132" i="6"/>
  <c r="I124" i="6"/>
  <c r="I116" i="6"/>
  <c r="I108" i="6"/>
  <c r="I100" i="6"/>
  <c r="I92" i="6"/>
  <c r="I84" i="6"/>
  <c r="I76" i="6"/>
  <c r="I68" i="6"/>
  <c r="I60" i="6"/>
  <c r="I52" i="6"/>
  <c r="I44" i="6"/>
  <c r="I36" i="6"/>
  <c r="I28" i="6"/>
  <c r="I20" i="6"/>
  <c r="I12" i="6"/>
  <c r="I4" i="6"/>
  <c r="I384" i="6"/>
  <c r="I224" i="6"/>
  <c r="I395" i="6"/>
  <c r="I387" i="6"/>
  <c r="I379" i="6"/>
  <c r="I371" i="6"/>
  <c r="I363" i="6"/>
  <c r="I355" i="6"/>
  <c r="I347" i="6"/>
  <c r="I339" i="6"/>
  <c r="I331" i="6"/>
  <c r="I323" i="6"/>
  <c r="I315" i="6"/>
  <c r="I307" i="6"/>
  <c r="I299" i="6"/>
  <c r="I291" i="6"/>
  <c r="I283" i="6"/>
  <c r="I275" i="6"/>
  <c r="I267" i="6"/>
  <c r="I259" i="6"/>
  <c r="I251" i="6"/>
  <c r="I243" i="6"/>
  <c r="I235" i="6"/>
  <c r="I227" i="6"/>
  <c r="I219" i="6"/>
  <c r="I211" i="6"/>
  <c r="I203" i="6"/>
  <c r="I195" i="6"/>
  <c r="I187" i="6"/>
  <c r="I179" i="6"/>
  <c r="I171" i="6"/>
  <c r="I163" i="6"/>
  <c r="I155" i="6"/>
  <c r="I147" i="6"/>
  <c r="I139" i="6"/>
  <c r="I131" i="6"/>
  <c r="I123" i="6"/>
  <c r="I115" i="6"/>
  <c r="I107" i="6"/>
  <c r="I99" i="6"/>
  <c r="I91" i="6"/>
  <c r="I83" i="6"/>
  <c r="I75" i="6"/>
  <c r="I67" i="6"/>
  <c r="I59" i="6"/>
  <c r="I51" i="6"/>
  <c r="I43" i="6"/>
  <c r="I35" i="6"/>
  <c r="I27" i="6"/>
  <c r="I19" i="6"/>
  <c r="I11" i="6"/>
  <c r="I3" i="6"/>
  <c r="I280" i="6"/>
  <c r="I394" i="6"/>
  <c r="I386" i="6"/>
  <c r="I378" i="6"/>
  <c r="I370" i="6"/>
  <c r="I362" i="6"/>
  <c r="I354" i="6"/>
  <c r="I346" i="6"/>
  <c r="I338" i="6"/>
  <c r="I330" i="6"/>
  <c r="I322" i="6"/>
  <c r="I314" i="6"/>
  <c r="I306" i="6"/>
  <c r="I298" i="6"/>
  <c r="I290" i="6"/>
  <c r="I282" i="6"/>
  <c r="I274" i="6"/>
  <c r="I266" i="6"/>
  <c r="I258" i="6"/>
  <c r="I250" i="6"/>
  <c r="I242" i="6"/>
  <c r="I234" i="6"/>
  <c r="I226" i="6"/>
  <c r="I218" i="6"/>
  <c r="I210" i="6"/>
  <c r="I202" i="6"/>
  <c r="I194" i="6"/>
  <c r="I186" i="6"/>
  <c r="I178" i="6"/>
  <c r="I170" i="6"/>
  <c r="I162" i="6"/>
  <c r="I154" i="6"/>
  <c r="I146" i="6"/>
  <c r="I138" i="6"/>
  <c r="I130" i="6"/>
  <c r="I122" i="6"/>
  <c r="I114" i="6"/>
  <c r="I106" i="6"/>
  <c r="I98" i="6"/>
  <c r="I90" i="6"/>
  <c r="I82" i="6"/>
  <c r="I74" i="6"/>
  <c r="I66" i="6"/>
  <c r="I58" i="6"/>
  <c r="I50" i="6"/>
  <c r="I42" i="6"/>
  <c r="I34" i="6"/>
  <c r="I26" i="6"/>
  <c r="I18" i="6"/>
  <c r="I10" i="6"/>
  <c r="I2" i="6"/>
  <c r="S6" i="6" l="1"/>
</calcChain>
</file>

<file path=xl/sharedStrings.xml><?xml version="1.0" encoding="utf-8"?>
<sst xmlns="http://schemas.openxmlformats.org/spreadsheetml/2006/main" count="63" uniqueCount="50">
  <si>
    <t>admit</t>
  </si>
  <si>
    <t>gre</t>
  </si>
  <si>
    <t>gpa</t>
  </si>
  <si>
    <t>rank</t>
  </si>
  <si>
    <t>LL</t>
  </si>
  <si>
    <t>https://blog.learningtree.com/how-to-apply-logistic-regression-using-excel/</t>
  </si>
  <si>
    <t>1)</t>
  </si>
  <si>
    <t>Model:</t>
  </si>
  <si>
    <t>2)</t>
  </si>
  <si>
    <t>Geef deze coefficienten een startwaarde 0,001</t>
  </si>
  <si>
    <t>β0</t>
  </si>
  <si>
    <t>β1</t>
  </si>
  <si>
    <t>β2</t>
  </si>
  <si>
    <t>β3</t>
  </si>
  <si>
    <t>admit = β0 + β1*gre + β2*gpa + β3*rank</t>
  </si>
  <si>
    <t>3)</t>
  </si>
  <si>
    <t>4)</t>
  </si>
  <si>
    <t>Maak nieuwe kolom logit  met de waarden via logit =  β0 + β1*gre + β2*gpa + β3*rank</t>
  </si>
  <si>
    <t>Maak een nieuwe kolom odds met de waarden odds = exp(logit) . Immers logit = ln(odds)</t>
  </si>
  <si>
    <t>5)</t>
  </si>
  <si>
    <t>6)</t>
  </si>
  <si>
    <t>7)</t>
  </si>
  <si>
    <t>logit</t>
  </si>
  <si>
    <t>odds</t>
  </si>
  <si>
    <t>Pvoor</t>
  </si>
  <si>
    <t>Maak nieuwe kolom P(voor) met waarden Pvoor = odds/(odds + 1)</t>
  </si>
  <si>
    <t>Maak nieuwe kolom P(tegen) met waarden Ptegen = 1 - Pvoor</t>
  </si>
  <si>
    <t>Ptegen</t>
  </si>
  <si>
    <t>8)</t>
  </si>
  <si>
    <t>Maak nieuwe kolom Log-Likelihood met waarden LL = admit*ln(Pvoor) + (1-admit)*ln(Ptegen)</t>
  </si>
  <si>
    <t>9)</t>
  </si>
  <si>
    <t>SomLL</t>
  </si>
  <si>
    <t>Bereken SomLL, de som van alle LL waarden</t>
  </si>
  <si>
    <t>Bereken de maximumwaarde voor SomLL met de Oplosser</t>
  </si>
  <si>
    <t>Daniel Buskirk (11-10-2017), How to apply Logistic Regression using Excel</t>
  </si>
  <si>
    <t>female</t>
  </si>
  <si>
    <t>read</t>
  </si>
  <si>
    <t>write</t>
  </si>
  <si>
    <t>math</t>
  </si>
  <si>
    <t>hon</t>
  </si>
  <si>
    <t>femalexmath</t>
  </si>
  <si>
    <t>Maak nieuwe kolom logit  met de waarden via logit = β0 + β1*female + β2*read + β3*write + β4*math</t>
  </si>
  <si>
    <t>β4</t>
  </si>
  <si>
    <t>P= Kans(hon=1)</t>
  </si>
  <si>
    <t>Maak nieuwe kolom P met waarden P = odds/(odds + 1)</t>
  </si>
  <si>
    <t>P</t>
  </si>
  <si>
    <t>Pcorrect</t>
  </si>
  <si>
    <t>LLH</t>
  </si>
  <si>
    <t>SomLLH</t>
  </si>
  <si>
    <t>hon = β0 + β1*female +  β4*math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</si>
</sst>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</cellXfs>
  <cellStyles count="2">
    <cellStyle name="Hyperlink" xfId="1" builtinId="8"/>
    <cellStyle name="Standaard" xfId="0" builtinId="0"/>
  </cellStyles>
  <dxfs count="10"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2D4FEF-372F-44C7-9EEC-65420C6F3D35}" name="tblBinary" displayName="tblBinary" ref="A1:I401" totalsRowShown="0">
  <autoFilter ref="A1:I401" xr:uid="{37BD577D-870B-4928-9776-4CDF407CDFBA}"/>
  <tableColumns count="9">
    <tableColumn id="1" xr3:uid="{D0E63F05-F01B-41BC-A72F-BA0430F30DD2}" name="admit"/>
    <tableColumn id="2" xr3:uid="{DB4D4D96-7068-49B8-BF96-1757E93D04B0}" name="gre"/>
    <tableColumn id="3" xr3:uid="{1BB084C7-6F6C-40F0-92B5-16556EC1E6C3}" name="gpa"/>
    <tableColumn id="4" xr3:uid="{6DEBA246-7479-471B-80B8-BF883E0B8025}" name="rank"/>
    <tableColumn id="5" xr3:uid="{B66A4DD4-CD4D-40DC-A342-CF6ECD35B5C0}" name="logit" dataDxfId="9">
      <calculatedColumnFormula>beta0+beta1*tblBinary[[#This Row],[gre]]+beta2*tblBinary[[#This Row],[gpa]]+beta3*tblBinary[[#This Row],[rank]]</calculatedColumnFormula>
    </tableColumn>
    <tableColumn id="6" xr3:uid="{66F3391F-BB5A-4121-8A9F-29EBFF2F818C}" name="odds" dataDxfId="8">
      <calculatedColumnFormula>EXP(tblBinary[[#This Row],[logit]])</calculatedColumnFormula>
    </tableColumn>
    <tableColumn id="7" xr3:uid="{E02511FF-FF57-4C58-B220-F80835CBE940}" name="Pvoor" dataDxfId="7">
      <calculatedColumnFormula>tblBinary[[#This Row],[odds]]/(tblBinary[[#This Row],[odds]]+1)</calculatedColumnFormula>
    </tableColumn>
    <tableColumn id="8" xr3:uid="{F4728063-9DD6-41D9-AFF6-A7DD3AE7802C}" name="Ptegen" dataDxfId="6">
      <calculatedColumnFormula>1-tblBinary[[#This Row],[Pvoor]]</calculatedColumnFormula>
    </tableColumn>
    <tableColumn id="9" xr3:uid="{80264373-390D-4332-8F91-2CE8762C6F3D}" name="LL" dataDxfId="5">
      <calculatedColumnFormula>tblBinary[[#This Row],[admit]]*LN(tblBinary[[#This Row],[Pvoor]])+(1-tblBinary[[#This Row],[admit]])*LN(tblBinary[[#This Row],[Ptegen]])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D64D0-68CD-499A-A09F-E20E14E290CF}" name="tblSample" displayName="tblSample" ref="A1:K201" totalsRowShown="0">
  <autoFilter ref="A1:K201" xr:uid="{687C1997-E5BC-4F0B-A437-04BD9B7B81F7}"/>
  <tableColumns count="11">
    <tableColumn id="1" xr3:uid="{71C5D971-DF2E-4B65-B4A2-F5F8B8001851}" name="female"/>
    <tableColumn id="2" xr3:uid="{C54C7562-FEC1-4F23-93C2-0604C1995500}" name="read"/>
    <tableColumn id="3" xr3:uid="{E8286555-BE5F-47B9-86AD-C1F0386C4779}" name="write"/>
    <tableColumn id="4" xr3:uid="{97E36495-DD26-42D1-86EC-B7CADA540E6E}" name="math"/>
    <tableColumn id="5" xr3:uid="{9652A878-8EAD-4257-ACFB-48E4E690F988}" name="hon"/>
    <tableColumn id="6" xr3:uid="{49BCE085-80D9-44CF-9ED6-B463FC649185}" name="femalexmath"/>
    <tableColumn id="7" xr3:uid="{BB18751E-3A66-4466-BE9D-4328E02EC4D6}" name="logit" dataDxfId="4">
      <calculatedColumnFormula>$S$1+$S$2*tblSample[[#This Row],[female]]+$S$3*tblSample[[#This Row],[read]]+$S$4*tblSample[[#This Row],[write]]+$S$5*tblSample[[#This Row],[math]]</calculatedColumnFormula>
    </tableColumn>
    <tableColumn id="8" xr3:uid="{578554E3-7F2D-490E-AF47-DF5AD047CCF8}" name="odds" dataDxfId="3">
      <calculatedColumnFormula>EXP(tblSample[[#This Row],[logit]])</calculatedColumnFormula>
    </tableColumn>
    <tableColumn id="9" xr3:uid="{2D2D5DAE-5EC7-4767-9B77-E0CBF383D032}" name="P" dataDxfId="2">
      <calculatedColumnFormula>tblSample[[#This Row],[odds]]/(tblSample[[#This Row],[odds]]+1)</calculatedColumnFormula>
    </tableColumn>
    <tableColumn id="10" xr3:uid="{11E456CB-ED01-4392-9E1C-1D8C85AE99B3}" name="Pcorrect" dataDxfId="1">
      <calculatedColumnFormula>IF(tblSample[[#This Row],[hon]]=1,tblSample[[#This Row],[P]],1-tblSample[[#This Row],[P]])</calculatedColumnFormula>
    </tableColumn>
    <tableColumn id="11" xr3:uid="{30054578-300C-4B28-88F1-EAB9D870C760}" name="LLH" dataDxfId="0">
      <calculatedColumnFormula>LN(tblSample[[#This Row],[Pcorrect]])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blog.learningtree.com/how-to-apply-logistic-regression-using-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851D-EA32-4FD9-AF64-F4F312033DF0}">
  <dimension ref="A1:S401"/>
  <sheetViews>
    <sheetView workbookViewId="0">
      <selection activeCell="Z27" sqref="Z27"/>
    </sheetView>
  </sheetViews>
  <sheetFormatPr defaultRowHeight="15"/>
  <cols>
    <col min="1" max="1" width="8.42578125" bestFit="1" customWidth="1"/>
    <col min="2" max="2" width="6.140625" bestFit="1" customWidth="1"/>
    <col min="3" max="3" width="6.42578125" bestFit="1" customWidth="1"/>
    <col min="4" max="4" width="7.140625" bestFit="1" customWidth="1"/>
    <col min="5" max="5" width="8.28515625" bestFit="1" customWidth="1"/>
    <col min="6" max="6" width="7.5703125" bestFit="1" customWidth="1"/>
    <col min="7" max="7" width="8.42578125" bestFit="1" customWidth="1"/>
    <col min="8" max="8" width="9.5703125" bestFit="1" customWidth="1"/>
    <col min="9" max="9" width="8.28515625" bestFit="1" customWidth="1"/>
    <col min="10" max="15" width="7.140625" customWidth="1"/>
    <col min="17" max="17" width="2.71093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22</v>
      </c>
      <c r="F1" s="1" t="s">
        <v>23</v>
      </c>
      <c r="G1" s="1" t="s">
        <v>24</v>
      </c>
      <c r="H1" s="1" t="s">
        <v>27</v>
      </c>
      <c r="I1" s="1" t="s">
        <v>4</v>
      </c>
      <c r="R1" s="1" t="s">
        <v>10</v>
      </c>
      <c r="S1">
        <v>-3.4495479861656682</v>
      </c>
    </row>
    <row r="2" spans="1:19">
      <c r="A2">
        <v>0</v>
      </c>
      <c r="B2">
        <v>380</v>
      </c>
      <c r="C2">
        <v>3.61</v>
      </c>
      <c r="D2">
        <v>3</v>
      </c>
      <c r="E2" s="3">
        <f>beta0+beta1*tblBinary[[#This Row],[gre]]+beta2*tblBinary[[#This Row],[gpa]]+beta3*tblBinary[[#This Row],[rank]]</f>
        <v>-1.4529188177515324</v>
      </c>
      <c r="F2" s="3">
        <f>EXP(tblBinary[[#This Row],[logit]])</f>
        <v>0.233886618411906</v>
      </c>
      <c r="G2" s="3">
        <f>tblBinary[[#This Row],[odds]]/(tblBinary[[#This Row],[odds]]+1)</f>
        <v>0.18955276353749068</v>
      </c>
      <c r="H2" s="3">
        <f>1-tblBinary[[#This Row],[Pvoor]]</f>
        <v>0.81044723646250927</v>
      </c>
      <c r="I2" s="3">
        <f>tblBinary[[#This Row],[admit]]*LN(tblBinary[[#This Row],[Pvoor]])+(1-tblBinary[[#This Row],[admit]])*LN(tblBinary[[#This Row],[Ptegen]])</f>
        <v>-0.21016903991006822</v>
      </c>
      <c r="R2" s="1" t="s">
        <v>11</v>
      </c>
      <c r="S2">
        <v>2.2939588377445014E-3</v>
      </c>
    </row>
    <row r="3" spans="1:19">
      <c r="A3">
        <v>1</v>
      </c>
      <c r="B3">
        <v>660</v>
      </c>
      <c r="C3">
        <v>3.67</v>
      </c>
      <c r="D3">
        <v>3</v>
      </c>
      <c r="E3" s="3">
        <f>beta0+beta1*tblBinary[[#This Row],[gre]]+beta2*tblBinary[[#This Row],[gpa]]+beta3*tblBinary[[#This Row],[rank]]</f>
        <v>-0.76398952893955885</v>
      </c>
      <c r="F3" s="3">
        <f>EXP(tblBinary[[#This Row],[logit]])</f>
        <v>0.46580437509005751</v>
      </c>
      <c r="G3" s="3">
        <f>tblBinary[[#This Row],[odds]]/(tblBinary[[#This Row],[odds]]+1)</f>
        <v>0.31778072368042903</v>
      </c>
      <c r="H3" s="3">
        <f>1-tblBinary[[#This Row],[Pvoor]]</f>
        <v>0.68221927631957091</v>
      </c>
      <c r="I3" s="3">
        <f>tblBinary[[#This Row],[admit]]*LN(tblBinary[[#This Row],[Pvoor]])+(1-tblBinary[[#This Row],[admit]])*LN(tblBinary[[#This Row],[Ptegen]])</f>
        <v>-1.146393682224399</v>
      </c>
      <c r="R3" s="1" t="s">
        <v>12</v>
      </c>
      <c r="S3">
        <v>0.77701357072521504</v>
      </c>
    </row>
    <row r="4" spans="1:19">
      <c r="A4">
        <v>1</v>
      </c>
      <c r="B4">
        <v>800</v>
      </c>
      <c r="C4">
        <v>4</v>
      </c>
      <c r="D4">
        <v>1</v>
      </c>
      <c r="E4" s="3">
        <f>beta0+beta1*tblBinary[[#This Row],[gre]]+beta2*tblBinary[[#This Row],[gpa]]+beta3*tblBinary[[#This Row],[rank]]</f>
        <v>0.93364197351519285</v>
      </c>
      <c r="F4" s="3">
        <f>EXP(tblBinary[[#This Row],[logit]])</f>
        <v>2.543756622169338</v>
      </c>
      <c r="G4" s="3">
        <f>tblBinary[[#This Row],[odds]]/(tblBinary[[#This Row],[odds]]+1)</f>
        <v>0.71781357846526084</v>
      </c>
      <c r="H4" s="3">
        <f>1-tblBinary[[#This Row],[Pvoor]]</f>
        <v>0.28218642153473916</v>
      </c>
      <c r="I4" s="3">
        <f>tblBinary[[#This Row],[admit]]*LN(tblBinary[[#This Row],[Pvoor]])+(1-tblBinary[[#This Row],[admit]])*LN(tblBinary[[#This Row],[Ptegen]])</f>
        <v>-0.33154538366674657</v>
      </c>
      <c r="R4" s="1" t="s">
        <v>13</v>
      </c>
      <c r="S4">
        <v>-0.56003139341560026</v>
      </c>
    </row>
    <row r="5" spans="1:19">
      <c r="A5">
        <v>1</v>
      </c>
      <c r="B5">
        <v>640</v>
      </c>
      <c r="C5">
        <v>3.19</v>
      </c>
      <c r="D5">
        <v>4</v>
      </c>
      <c r="E5" s="3">
        <f>beta0+beta1*tblBinary[[#This Row],[gre]]+beta2*tblBinary[[#This Row],[gpa]]+beta3*tblBinary[[#This Row],[rank]]</f>
        <v>-1.7428666130581523</v>
      </c>
      <c r="F5" s="3">
        <f>EXP(tblBinary[[#This Row],[logit]])</f>
        <v>0.17501797202285807</v>
      </c>
      <c r="G5" s="3">
        <f>tblBinary[[#This Row],[odds]]/(tblBinary[[#This Row],[odds]]+1)</f>
        <v>0.14894918732311385</v>
      </c>
      <c r="H5" s="3">
        <f>1-tblBinary[[#This Row],[Pvoor]]</f>
        <v>0.85105081267688609</v>
      </c>
      <c r="I5" s="3">
        <f>tblBinary[[#This Row],[admit]]*LN(tblBinary[[#This Row],[Pvoor]])+(1-tblBinary[[#This Row],[admit]])*LN(tblBinary[[#This Row],[Ptegen]])</f>
        <v>-1.9041500558759048</v>
      </c>
    </row>
    <row r="6" spans="1:19">
      <c r="A6">
        <v>0</v>
      </c>
      <c r="B6">
        <v>520</v>
      </c>
      <c r="C6">
        <v>2.93</v>
      </c>
      <c r="D6">
        <v>4</v>
      </c>
      <c r="E6" s="3">
        <f>beta0+beta1*tblBinary[[#This Row],[gre]]+beta2*tblBinary[[#This Row],[gpa]]+beta3*tblBinary[[#This Row],[rank]]</f>
        <v>-2.2201652019760485</v>
      </c>
      <c r="F6" s="3">
        <f>EXP(tblBinary[[#This Row],[logit]])</f>
        <v>0.10859116786754484</v>
      </c>
      <c r="G6" s="3">
        <f>tblBinary[[#This Row],[odds]]/(tblBinary[[#This Row],[odds]]+1)</f>
        <v>9.7954206216912046E-2</v>
      </c>
      <c r="H6" s="3">
        <f>1-tblBinary[[#This Row],[Pvoor]]</f>
        <v>0.90204579378308791</v>
      </c>
      <c r="I6" s="3">
        <f>tblBinary[[#This Row],[admit]]*LN(tblBinary[[#This Row],[Pvoor]])+(1-tblBinary[[#This Row],[admit]])*LN(tblBinary[[#This Row],[Ptegen]])</f>
        <v>-0.10308999104737228</v>
      </c>
      <c r="R6" s="1" t="s">
        <v>31</v>
      </c>
      <c r="S6">
        <f>SUM(tblBinary[LL])</f>
        <v>-229.72088251563812</v>
      </c>
    </row>
    <row r="7" spans="1:19">
      <c r="A7">
        <v>1</v>
      </c>
      <c r="B7">
        <v>760</v>
      </c>
      <c r="C7">
        <v>3</v>
      </c>
      <c r="D7">
        <v>2</v>
      </c>
      <c r="E7" s="3">
        <f>beta0+beta1*tblBinary[[#This Row],[gre]]+beta2*tblBinary[[#This Row],[gpa]]+beta3*tblBinary[[#This Row],[rank]]</f>
        <v>-0.49516134413540236</v>
      </c>
      <c r="F7" s="3">
        <f>EXP(tblBinary[[#This Row],[logit]])</f>
        <v>0.60947256453903209</v>
      </c>
      <c r="G7" s="3">
        <f>tblBinary[[#This Row],[odds]]/(tblBinary[[#This Row],[odds]]+1)</f>
        <v>0.3786784428435353</v>
      </c>
      <c r="H7" s="3">
        <f>1-tblBinary[[#This Row],[Pvoor]]</f>
        <v>0.62132155715646475</v>
      </c>
      <c r="I7" s="3">
        <f>tblBinary[[#This Row],[admit]]*LN(tblBinary[[#This Row],[Pvoor]])+(1-tblBinary[[#This Row],[admit]])*LN(tblBinary[[#This Row],[Ptegen]])</f>
        <v>-0.97106786979408377</v>
      </c>
    </row>
    <row r="8" spans="1:19">
      <c r="A8">
        <v>1</v>
      </c>
      <c r="B8">
        <v>560</v>
      </c>
      <c r="C8">
        <v>2.98</v>
      </c>
      <c r="D8">
        <v>1</v>
      </c>
      <c r="E8" s="3">
        <f>beta0+beta1*tblBinary[[#This Row],[gre]]+beta2*tblBinary[[#This Row],[gpa]]+beta3*tblBinary[[#This Row],[rank]]</f>
        <v>-0.40946198968320702</v>
      </c>
      <c r="F8" s="3">
        <f>EXP(tblBinary[[#This Row],[logit]])</f>
        <v>0.66400739688333732</v>
      </c>
      <c r="G8" s="3">
        <f>tblBinary[[#This Row],[odds]]/(tblBinary[[#This Row],[odds]]+1)</f>
        <v>0.39904113294629212</v>
      </c>
      <c r="H8" s="3">
        <f>1-tblBinary[[#This Row],[Pvoor]]</f>
        <v>0.60095886705370782</v>
      </c>
      <c r="I8" s="3">
        <f>tblBinary[[#This Row],[admit]]*LN(tblBinary[[#This Row],[Pvoor]])+(1-tblBinary[[#This Row],[admit]])*LN(tblBinary[[#This Row],[Ptegen]])</f>
        <v>-0.91869077731473414</v>
      </c>
      <c r="Q8" s="1" t="s">
        <v>6</v>
      </c>
      <c r="R8" s="1" t="s">
        <v>7</v>
      </c>
      <c r="S8" s="1" t="s">
        <v>14</v>
      </c>
    </row>
    <row r="9" spans="1:19">
      <c r="A9">
        <v>0</v>
      </c>
      <c r="B9">
        <v>400</v>
      </c>
      <c r="C9">
        <v>3.08</v>
      </c>
      <c r="D9">
        <v>2</v>
      </c>
      <c r="E9" s="3">
        <f>beta0+beta1*tblBinary[[#This Row],[gre]]+beta2*tblBinary[[#This Row],[gpa]]+beta3*tblBinary[[#This Row],[rank]]</f>
        <v>-1.2588254400654058</v>
      </c>
      <c r="F9" s="3">
        <f>EXP(tblBinary[[#This Row],[logit]])</f>
        <v>0.2839873908944886</v>
      </c>
      <c r="G9" s="3">
        <f>tblBinary[[#This Row],[odds]]/(tblBinary[[#This Row],[odds]]+1)</f>
        <v>0.22117615243608355</v>
      </c>
      <c r="H9" s="3">
        <f>1-tblBinary[[#This Row],[Pvoor]]</f>
        <v>0.77882384756391643</v>
      </c>
      <c r="I9" s="3">
        <f>tblBinary[[#This Row],[admit]]*LN(tblBinary[[#This Row],[Pvoor]])+(1-tblBinary[[#This Row],[admit]])*LN(tblBinary[[#This Row],[Ptegen]])</f>
        <v>-0.2499703850439193</v>
      </c>
      <c r="Q9" s="1" t="s">
        <v>8</v>
      </c>
      <c r="R9" s="1" t="s">
        <v>9</v>
      </c>
    </row>
    <row r="10" spans="1:19">
      <c r="A10">
        <v>1</v>
      </c>
      <c r="B10">
        <v>540</v>
      </c>
      <c r="C10">
        <v>3.39</v>
      </c>
      <c r="D10">
        <v>3</v>
      </c>
      <c r="E10" s="3">
        <f>beta0+beta1*tblBinary[[#This Row],[gre]]+beta2*tblBinary[[#This Row],[gpa]]+beta3*tblBinary[[#This Row],[rank]]</f>
        <v>-1.2568283892719589</v>
      </c>
      <c r="F10" s="3">
        <f>EXP(tblBinary[[#This Row],[logit]])</f>
        <v>0.28455509481691077</v>
      </c>
      <c r="G10" s="3">
        <f>tblBinary[[#This Row],[odds]]/(tblBinary[[#This Row],[odds]]+1)</f>
        <v>0.2215203504817119</v>
      </c>
      <c r="H10" s="3">
        <f>1-tblBinary[[#This Row],[Pvoor]]</f>
        <v>0.77847964951828807</v>
      </c>
      <c r="I10" s="3">
        <f>tblBinary[[#This Row],[admit]]*LN(tblBinary[[#This Row],[Pvoor]])+(1-tblBinary[[#This Row],[admit]])*LN(tblBinary[[#This Row],[Ptegen]])</f>
        <v>-1.5072408179533299</v>
      </c>
      <c r="Q10" s="1" t="s">
        <v>15</v>
      </c>
      <c r="R10" s="1" t="s">
        <v>17</v>
      </c>
    </row>
    <row r="11" spans="1:19">
      <c r="A11">
        <v>0</v>
      </c>
      <c r="B11">
        <v>700</v>
      </c>
      <c r="C11">
        <v>3.92</v>
      </c>
      <c r="D11">
        <v>2</v>
      </c>
      <c r="E11" s="3">
        <f>beta0+beta1*tblBinary[[#This Row],[gre]]+beta2*tblBinary[[#This Row],[gpa]]+beta3*tblBinary[[#This Row],[rank]]</f>
        <v>8.2053610667125243E-2</v>
      </c>
      <c r="F11" s="3">
        <f>EXP(tblBinary[[#This Row],[logit]])</f>
        <v>1.0855140033995332</v>
      </c>
      <c r="G11" s="3">
        <f>tblBinary[[#This Row],[odds]]/(tblBinary[[#This Row],[odds]]+1)</f>
        <v>0.52050190103258465</v>
      </c>
      <c r="H11" s="3">
        <f>1-tblBinary[[#This Row],[Pvoor]]</f>
        <v>0.47949809896741535</v>
      </c>
      <c r="I11" s="3">
        <f>tblBinary[[#This Row],[admit]]*LN(tblBinary[[#This Row],[Pvoor]])+(1-tblBinary[[#This Row],[admit]])*LN(tblBinary[[#This Row],[Ptegen]])</f>
        <v>-0.73501534928086121</v>
      </c>
      <c r="Q11" s="1" t="s">
        <v>16</v>
      </c>
      <c r="R11" s="1" t="s">
        <v>18</v>
      </c>
    </row>
    <row r="12" spans="1:19">
      <c r="A12">
        <v>0</v>
      </c>
      <c r="B12">
        <v>800</v>
      </c>
      <c r="C12">
        <v>4</v>
      </c>
      <c r="D12">
        <v>4</v>
      </c>
      <c r="E12" s="3">
        <f>beta0+beta1*tblBinary[[#This Row],[gre]]+beta2*tblBinary[[#This Row],[gpa]]+beta3*tblBinary[[#This Row],[rank]]</f>
        <v>-0.74645220673160795</v>
      </c>
      <c r="F12" s="3">
        <f>EXP(tblBinary[[#This Row],[logit]])</f>
        <v>0.47404538793620993</v>
      </c>
      <c r="G12" s="3">
        <f>tblBinary[[#This Row],[odds]]/(tblBinary[[#This Row],[odds]]+1)</f>
        <v>0.32159483813447171</v>
      </c>
      <c r="H12" s="3">
        <f>1-tblBinary[[#This Row],[Pvoor]]</f>
        <v>0.67840516186552824</v>
      </c>
      <c r="I12" s="3">
        <f>tblBinary[[#This Row],[admit]]*LN(tblBinary[[#This Row],[Pvoor]])+(1-tblBinary[[#This Row],[admit]])*LN(tblBinary[[#This Row],[Ptegen]])</f>
        <v>-0.38801058565142144</v>
      </c>
      <c r="Q12" s="1" t="s">
        <v>19</v>
      </c>
      <c r="R12" s="1" t="s">
        <v>25</v>
      </c>
    </row>
    <row r="13" spans="1:19">
      <c r="A13">
        <v>0</v>
      </c>
      <c r="B13">
        <v>440</v>
      </c>
      <c r="C13">
        <v>3.22</v>
      </c>
      <c r="D13">
        <v>1</v>
      </c>
      <c r="E13" s="3">
        <f>beta0+beta1*tblBinary[[#This Row],[gre]]+beta2*tblBinary[[#This Row],[gpa]]+beta3*tblBinary[[#This Row],[rank]]</f>
        <v>-0.49825379323849517</v>
      </c>
      <c r="F13" s="3">
        <f>EXP(tblBinary[[#This Row],[logit]])</f>
        <v>0.60759071291835842</v>
      </c>
      <c r="G13" s="3">
        <f>tblBinary[[#This Row],[odds]]/(tblBinary[[#This Row],[odds]]+1)</f>
        <v>0.37795112153600441</v>
      </c>
      <c r="H13" s="3">
        <f>1-tblBinary[[#This Row],[Pvoor]]</f>
        <v>0.62204887846399559</v>
      </c>
      <c r="I13" s="3">
        <f>tblBinary[[#This Row],[admit]]*LN(tblBinary[[#This Row],[Pvoor]])+(1-tblBinary[[#This Row],[admit]])*LN(tblBinary[[#This Row],[Ptegen]])</f>
        <v>-0.47473660659087658</v>
      </c>
      <c r="Q13" s="1" t="s">
        <v>20</v>
      </c>
      <c r="R13" s="1" t="s">
        <v>26</v>
      </c>
    </row>
    <row r="14" spans="1:19">
      <c r="A14">
        <v>1</v>
      </c>
      <c r="B14">
        <v>760</v>
      </c>
      <c r="C14">
        <v>4</v>
      </c>
      <c r="D14">
        <v>1</v>
      </c>
      <c r="E14" s="3">
        <f>beta0+beta1*tblBinary[[#This Row],[gre]]+beta2*tblBinary[[#This Row],[gpa]]+beta3*tblBinary[[#This Row],[rank]]</f>
        <v>0.84188362000541273</v>
      </c>
      <c r="F14" s="3">
        <f>EXP(tblBinary[[#This Row],[logit]])</f>
        <v>2.3207342438029355</v>
      </c>
      <c r="G14" s="3">
        <f>tblBinary[[#This Row],[odds]]/(tblBinary[[#This Row],[odds]]+1)</f>
        <v>0.69886177978072983</v>
      </c>
      <c r="H14" s="3">
        <f>1-tblBinary[[#This Row],[Pvoor]]</f>
        <v>0.30113822021927017</v>
      </c>
      <c r="I14" s="3">
        <f>tblBinary[[#This Row],[admit]]*LN(tblBinary[[#This Row],[Pvoor]])+(1-tblBinary[[#This Row],[admit]])*LN(tblBinary[[#This Row],[Ptegen]])</f>
        <v>-0.358302296243178</v>
      </c>
      <c r="Q14" s="1" t="s">
        <v>21</v>
      </c>
      <c r="R14" s="1" t="s">
        <v>29</v>
      </c>
    </row>
    <row r="15" spans="1:19">
      <c r="A15">
        <v>0</v>
      </c>
      <c r="B15">
        <v>700</v>
      </c>
      <c r="C15">
        <v>3.08</v>
      </c>
      <c r="D15">
        <v>2</v>
      </c>
      <c r="E15" s="3">
        <f>beta0+beta1*tblBinary[[#This Row],[gre]]+beta2*tblBinary[[#This Row],[gpa]]+beta3*tblBinary[[#This Row],[rank]]</f>
        <v>-0.57063778874205506</v>
      </c>
      <c r="F15" s="3">
        <f>EXP(tblBinary[[#This Row],[logit]])</f>
        <v>0.56516486793759768</v>
      </c>
      <c r="G15" s="3">
        <f>tblBinary[[#This Row],[odds]]/(tblBinary[[#This Row],[odds]]+1)</f>
        <v>0.36108967145570414</v>
      </c>
      <c r="H15" s="3">
        <f>1-tblBinary[[#This Row],[Pvoor]]</f>
        <v>0.63891032854429586</v>
      </c>
      <c r="I15" s="3">
        <f>tblBinary[[#This Row],[admit]]*LN(tblBinary[[#This Row],[Pvoor]])+(1-tblBinary[[#This Row],[admit]])*LN(tblBinary[[#This Row],[Ptegen]])</f>
        <v>-0.44799116536850148</v>
      </c>
      <c r="Q15" s="1" t="s">
        <v>28</v>
      </c>
      <c r="R15" s="1" t="s">
        <v>32</v>
      </c>
    </row>
    <row r="16" spans="1:19">
      <c r="A16">
        <v>1</v>
      </c>
      <c r="B16">
        <v>700</v>
      </c>
      <c r="C16">
        <v>4</v>
      </c>
      <c r="D16">
        <v>1</v>
      </c>
      <c r="E16" s="3">
        <f>beta0+beta1*tblBinary[[#This Row],[gre]]+beta2*tblBinary[[#This Row],[gpa]]+beta3*tblBinary[[#This Row],[rank]]</f>
        <v>0.70424608974074276</v>
      </c>
      <c r="F16" s="3">
        <f>EXP(tblBinary[[#This Row],[logit]])</f>
        <v>2.0223214611565856</v>
      </c>
      <c r="G16" s="3">
        <f>tblBinary[[#This Row],[odds]]/(tblBinary[[#This Row],[odds]]+1)</f>
        <v>0.66912851169136756</v>
      </c>
      <c r="H16" s="3">
        <f>1-tblBinary[[#This Row],[Pvoor]]</f>
        <v>0.33087148830863244</v>
      </c>
      <c r="I16" s="3">
        <f>tblBinary[[#This Row],[admit]]*LN(tblBinary[[#This Row],[Pvoor]])+(1-tblBinary[[#This Row],[admit]])*LN(tblBinary[[#This Row],[Ptegen]])</f>
        <v>-0.40177914209799193</v>
      </c>
      <c r="Q16" s="1" t="s">
        <v>30</v>
      </c>
      <c r="R16" s="1" t="s">
        <v>33</v>
      </c>
    </row>
    <row r="17" spans="1:19">
      <c r="A17">
        <v>0</v>
      </c>
      <c r="B17">
        <v>480</v>
      </c>
      <c r="C17">
        <v>3.44</v>
      </c>
      <c r="D17">
        <v>3</v>
      </c>
      <c r="E17" s="3">
        <f>beta0+beta1*tblBinary[[#This Row],[gre]]+beta2*tblBinary[[#This Row],[gpa]]+beta3*tblBinary[[#This Row],[rank]]</f>
        <v>-1.3556152410003686</v>
      </c>
      <c r="F17" s="3">
        <f>EXP(tblBinary[[#This Row],[logit]])</f>
        <v>0.25778864350963138</v>
      </c>
      <c r="G17" s="3">
        <f>tblBinary[[#This Row],[odds]]/(tblBinary[[#This Row],[odds]]+1)</f>
        <v>0.20495386473701879</v>
      </c>
      <c r="H17" s="3">
        <f>1-tblBinary[[#This Row],[Pvoor]]</f>
        <v>0.79504613526298118</v>
      </c>
      <c r="I17" s="3">
        <f>tblBinary[[#This Row],[admit]]*LN(tblBinary[[#This Row],[Pvoor]])+(1-tblBinary[[#This Row],[admit]])*LN(tblBinary[[#This Row],[Ptegen]])</f>
        <v>-0.22935513423424878</v>
      </c>
    </row>
    <row r="18" spans="1:19">
      <c r="A18">
        <v>0</v>
      </c>
      <c r="B18">
        <v>780</v>
      </c>
      <c r="C18">
        <v>3.87</v>
      </c>
      <c r="D18">
        <v>4</v>
      </c>
      <c r="E18" s="3">
        <f>beta0+beta1*tblBinary[[#This Row],[gre]]+beta2*tblBinary[[#This Row],[gpa]]+beta3*tblBinary[[#This Row],[rank]]</f>
        <v>-0.89334314768077583</v>
      </c>
      <c r="F18" s="3">
        <f>EXP(tblBinary[[#This Row],[logit]])</f>
        <v>0.40928516224472172</v>
      </c>
      <c r="G18" s="3">
        <f>tblBinary[[#This Row],[odds]]/(tblBinary[[#This Row],[odds]]+1)</f>
        <v>0.29042040121447721</v>
      </c>
      <c r="H18" s="3">
        <f>1-tblBinary[[#This Row],[Pvoor]]</f>
        <v>0.70957959878552279</v>
      </c>
      <c r="I18" s="3">
        <f>tblBinary[[#This Row],[admit]]*LN(tblBinary[[#This Row],[Pvoor]])+(1-tblBinary[[#This Row],[admit]])*LN(tblBinary[[#This Row],[Ptegen]])</f>
        <v>-0.34308259870231606</v>
      </c>
    </row>
    <row r="19" spans="1:19">
      <c r="A19">
        <v>0</v>
      </c>
      <c r="B19">
        <v>360</v>
      </c>
      <c r="C19">
        <v>2.56</v>
      </c>
      <c r="D19">
        <v>3</v>
      </c>
      <c r="E19" s="3">
        <f>beta0+beta1*tblBinary[[#This Row],[gre]]+beta2*tblBinary[[#This Row],[gpa]]+beta3*tblBinary[[#This Row],[rank]]</f>
        <v>-2.3146622437678976</v>
      </c>
      <c r="F19" s="3">
        <f>EXP(tblBinary[[#This Row],[logit]])</f>
        <v>9.8799548530520725E-2</v>
      </c>
      <c r="G19" s="3">
        <f>tblBinary[[#This Row],[odds]]/(tblBinary[[#This Row],[odds]]+1)</f>
        <v>8.9915898366221825E-2</v>
      </c>
      <c r="H19" s="3">
        <f>1-tblBinary[[#This Row],[Pvoor]]</f>
        <v>0.91008410163377818</v>
      </c>
      <c r="I19" s="3">
        <f>tblBinary[[#This Row],[admit]]*LN(tblBinary[[#This Row],[Pvoor]])+(1-tblBinary[[#This Row],[admit]])*LN(tblBinary[[#This Row],[Ptegen]])</f>
        <v>-9.4218264363870693E-2</v>
      </c>
    </row>
    <row r="20" spans="1:19">
      <c r="A20">
        <v>0</v>
      </c>
      <c r="B20">
        <v>800</v>
      </c>
      <c r="C20">
        <v>3.75</v>
      </c>
      <c r="D20">
        <v>2</v>
      </c>
      <c r="E20" s="3">
        <f>beta0+beta1*tblBinary[[#This Row],[gre]]+beta2*tblBinary[[#This Row],[gpa]]+beta3*tblBinary[[#This Row],[rank]]</f>
        <v>0.17935718741828888</v>
      </c>
      <c r="F20" s="3">
        <f>EXP(tblBinary[[#This Row],[logit]])</f>
        <v>1.1964480240346662</v>
      </c>
      <c r="G20" s="3">
        <f>tblBinary[[#This Row],[odds]]/(tblBinary[[#This Row],[odds]]+1)</f>
        <v>0.54471947933323051</v>
      </c>
      <c r="H20" s="3">
        <f>1-tblBinary[[#This Row],[Pvoor]]</f>
        <v>0.45528052066676949</v>
      </c>
      <c r="I20" s="3">
        <f>tblBinary[[#This Row],[admit]]*LN(tblBinary[[#This Row],[Pvoor]])+(1-tblBinary[[#This Row],[admit]])*LN(tblBinary[[#This Row],[Ptegen]])</f>
        <v>-0.78684152106911764</v>
      </c>
      <c r="R20" s="1" t="s">
        <v>34</v>
      </c>
      <c r="S20" s="1"/>
    </row>
    <row r="21" spans="1:19">
      <c r="A21">
        <v>1</v>
      </c>
      <c r="B21">
        <v>540</v>
      </c>
      <c r="C21">
        <v>3.81</v>
      </c>
      <c r="D21">
        <v>1</v>
      </c>
      <c r="E21" s="3">
        <f>beta0+beta1*tblBinary[[#This Row],[gre]]+beta2*tblBinary[[#This Row],[gpa]]+beta3*tblBinary[[#This Row],[rank]]</f>
        <v>0.18958009726383174</v>
      </c>
      <c r="F21" s="3">
        <f>EXP(tblBinary[[#This Row],[logit]])</f>
        <v>1.2087419370339862</v>
      </c>
      <c r="G21" s="3">
        <f>tblBinary[[#This Row],[odds]]/(tblBinary[[#This Row],[odds]]+1)</f>
        <v>0.54725358212609843</v>
      </c>
      <c r="H21" s="3">
        <f>1-tblBinary[[#This Row],[Pvoor]]</f>
        <v>0.45274641787390157</v>
      </c>
      <c r="I21" s="3">
        <f>tblBinary[[#This Row],[admit]]*LN(tblBinary[[#This Row],[Pvoor]])+(1-tblBinary[[#This Row],[admit]])*LN(tblBinary[[#This Row],[Ptegen]])</f>
        <v>-0.60284299691562016</v>
      </c>
      <c r="R21" s="2" t="s">
        <v>5</v>
      </c>
    </row>
    <row r="22" spans="1:19">
      <c r="A22">
        <v>0</v>
      </c>
      <c r="B22">
        <v>500</v>
      </c>
      <c r="C22">
        <v>3.17</v>
      </c>
      <c r="D22">
        <v>3</v>
      </c>
      <c r="E22" s="3">
        <f>beta0+beta1*tblBinary[[#This Row],[gre]]+beta2*tblBinary[[#This Row],[gpa]]+beta3*tblBinary[[#This Row],[rank]]</f>
        <v>-1.5195297283412865</v>
      </c>
      <c r="F22" s="3">
        <f>EXP(tblBinary[[#This Row],[logit]])</f>
        <v>0.21881476514252474</v>
      </c>
      <c r="G22" s="3">
        <f>tblBinary[[#This Row],[odds]]/(tblBinary[[#This Row],[odds]]+1)</f>
        <v>0.17953077973824608</v>
      </c>
      <c r="H22" s="3">
        <f>1-tblBinary[[#This Row],[Pvoor]]</f>
        <v>0.82046922026175395</v>
      </c>
      <c r="I22" s="3">
        <f>tblBinary[[#This Row],[admit]]*LN(tblBinary[[#This Row],[Pvoor]])+(1-tblBinary[[#This Row],[admit]])*LN(tblBinary[[#This Row],[Ptegen]])</f>
        <v>-0.19787888254777047</v>
      </c>
    </row>
    <row r="23" spans="1:19">
      <c r="A23">
        <v>1</v>
      </c>
      <c r="B23">
        <v>660</v>
      </c>
      <c r="C23">
        <v>3.63</v>
      </c>
      <c r="D23">
        <v>2</v>
      </c>
      <c r="E23" s="3">
        <f>beta0+beta1*tblBinary[[#This Row],[gre]]+beta2*tblBinary[[#This Row],[gpa]]+beta3*tblBinary[[#This Row],[rank]]</f>
        <v>-0.23503867835296721</v>
      </c>
      <c r="F23" s="3">
        <f>EXP(tblBinary[[#This Row],[logit]])</f>
        <v>0.7905402722417133</v>
      </c>
      <c r="G23" s="3">
        <f>tblBinary[[#This Row],[odds]]/(tblBinary[[#This Row],[odds]]+1)</f>
        <v>0.44150935027670501</v>
      </c>
      <c r="H23" s="3">
        <f>1-tblBinary[[#This Row],[Pvoor]]</f>
        <v>0.55849064972329499</v>
      </c>
      <c r="I23" s="3">
        <f>tblBinary[[#This Row],[admit]]*LN(tblBinary[[#This Row],[Pvoor]])+(1-tblBinary[[#This Row],[admit]])*LN(tblBinary[[#This Row],[Ptegen]])</f>
        <v>-0.81755608073269914</v>
      </c>
    </row>
    <row r="24" spans="1:19">
      <c r="A24">
        <v>0</v>
      </c>
      <c r="B24">
        <v>600</v>
      </c>
      <c r="C24">
        <v>2.82</v>
      </c>
      <c r="D24">
        <v>4</v>
      </c>
      <c r="E24" s="3">
        <f>beta0+beta1*tblBinary[[#This Row],[gre]]+beta2*tblBinary[[#This Row],[gpa]]+beta3*tblBinary[[#This Row],[rank]]</f>
        <v>-2.1221199877362622</v>
      </c>
      <c r="F24" s="3">
        <f>EXP(tblBinary[[#This Row],[logit]])</f>
        <v>0.11977743247249525</v>
      </c>
      <c r="G24" s="3">
        <f>tblBinary[[#This Row],[odds]]/(tblBinary[[#This Row],[odds]]+1)</f>
        <v>0.10696539240661766</v>
      </c>
      <c r="H24" s="3">
        <f>1-tblBinary[[#This Row],[Pvoor]]</f>
        <v>0.89303460759338238</v>
      </c>
      <c r="I24" s="3">
        <f>tblBinary[[#This Row],[admit]]*LN(tblBinary[[#This Row],[Pvoor]])+(1-tblBinary[[#This Row],[admit]])*LN(tblBinary[[#This Row],[Ptegen]])</f>
        <v>-0.11312994455266701</v>
      </c>
    </row>
    <row r="25" spans="1:19">
      <c r="A25">
        <v>0</v>
      </c>
      <c r="B25">
        <v>680</v>
      </c>
      <c r="C25">
        <v>3.19</v>
      </c>
      <c r="D25">
        <v>4</v>
      </c>
      <c r="E25" s="3">
        <f>beta0+beta1*tblBinary[[#This Row],[gre]]+beta2*tblBinary[[#This Row],[gpa]]+beta3*tblBinary[[#This Row],[rank]]</f>
        <v>-1.6511082595483721</v>
      </c>
      <c r="F25" s="3">
        <f>EXP(tblBinary[[#This Row],[logit]])</f>
        <v>0.19183718537381889</v>
      </c>
      <c r="G25" s="3">
        <f>tblBinary[[#This Row],[odds]]/(tblBinary[[#This Row],[odds]]+1)</f>
        <v>0.1609592213836232</v>
      </c>
      <c r="H25" s="3">
        <f>1-tblBinary[[#This Row],[Pvoor]]</f>
        <v>0.83904077861637683</v>
      </c>
      <c r="I25" s="3">
        <f>tblBinary[[#This Row],[admit]]*LN(tblBinary[[#This Row],[Pvoor]])+(1-tblBinary[[#This Row],[admit]])*LN(tblBinary[[#This Row],[Ptegen]])</f>
        <v>-0.17549596986247509</v>
      </c>
    </row>
    <row r="26" spans="1:19">
      <c r="A26">
        <v>1</v>
      </c>
      <c r="B26">
        <v>760</v>
      </c>
      <c r="C26">
        <v>3.35</v>
      </c>
      <c r="D26">
        <v>2</v>
      </c>
      <c r="E26" s="3">
        <f>beta0+beta1*tblBinary[[#This Row],[gre]]+beta2*tblBinary[[#This Row],[gpa]]+beta3*tblBinary[[#This Row],[rank]]</f>
        <v>-0.22320659438157708</v>
      </c>
      <c r="F26" s="3">
        <f>EXP(tblBinary[[#This Row],[logit]])</f>
        <v>0.79994956713584409</v>
      </c>
      <c r="G26" s="3">
        <f>tblBinary[[#This Row],[odds]]/(tblBinary[[#This Row],[odds]]+1)</f>
        <v>0.4444288783094949</v>
      </c>
      <c r="H26" s="3">
        <f>1-tblBinary[[#This Row],[Pvoor]]</f>
        <v>0.55557112169050504</v>
      </c>
      <c r="I26" s="3">
        <f>tblBinary[[#This Row],[admit]]*LN(tblBinary[[#This Row],[Pvoor]])+(1-tblBinary[[#This Row],[admit]])*LN(tblBinary[[#This Row],[Ptegen]])</f>
        <v>-0.81096524063331299</v>
      </c>
    </row>
    <row r="27" spans="1:19">
      <c r="A27">
        <v>1</v>
      </c>
      <c r="B27">
        <v>800</v>
      </c>
      <c r="C27">
        <v>3.66</v>
      </c>
      <c r="D27">
        <v>1</v>
      </c>
      <c r="E27" s="3">
        <f>beta0+beta1*tblBinary[[#This Row],[gre]]+beta2*tblBinary[[#This Row],[gpa]]+beta3*tblBinary[[#This Row],[rank]]</f>
        <v>0.66945735946861995</v>
      </c>
      <c r="F27" s="3">
        <f>EXP(tblBinary[[#This Row],[logit]])</f>
        <v>1.9531771599269265</v>
      </c>
      <c r="G27" s="3">
        <f>tblBinary[[#This Row],[odds]]/(tblBinary[[#This Row],[odds]]+1)</f>
        <v>0.66138164226329588</v>
      </c>
      <c r="H27" s="3">
        <f>1-tblBinary[[#This Row],[Pvoor]]</f>
        <v>0.33861835773670412</v>
      </c>
      <c r="I27" s="3">
        <f>tblBinary[[#This Row],[admit]]*LN(tblBinary[[#This Row],[Pvoor]])+(1-tblBinary[[#This Row],[admit]])*LN(tblBinary[[#This Row],[Ptegen]])</f>
        <v>-0.41342423469612649</v>
      </c>
    </row>
    <row r="28" spans="1:19">
      <c r="A28">
        <v>1</v>
      </c>
      <c r="B28">
        <v>620</v>
      </c>
      <c r="C28">
        <v>3.61</v>
      </c>
      <c r="D28">
        <v>1</v>
      </c>
      <c r="E28" s="3">
        <f>beta0+beta1*tblBinary[[#This Row],[gre]]+beta2*tblBinary[[#This Row],[gpa]]+beta3*tblBinary[[#This Row],[rank]]</f>
        <v>0.21769409013834884</v>
      </c>
      <c r="F28" s="3">
        <f>EXP(tblBinary[[#This Row],[logit]])</f>
        <v>1.2432067002532858</v>
      </c>
      <c r="G28" s="3">
        <f>tblBinary[[#This Row],[odds]]/(tblBinary[[#This Row],[odds]]+1)</f>
        <v>0.55420960543355746</v>
      </c>
      <c r="H28" s="3">
        <f>1-tblBinary[[#This Row],[Pvoor]]</f>
        <v>0.44579039456644254</v>
      </c>
      <c r="I28" s="3">
        <f>tblBinary[[#This Row],[admit]]*LN(tblBinary[[#This Row],[Pvoor]])+(1-tblBinary[[#This Row],[admit]])*LN(tblBinary[[#This Row],[Ptegen]])</f>
        <v>-0.59021231463280177</v>
      </c>
    </row>
    <row r="29" spans="1:19">
      <c r="A29">
        <v>1</v>
      </c>
      <c r="B29">
        <v>520</v>
      </c>
      <c r="C29">
        <v>3.74</v>
      </c>
      <c r="D29">
        <v>4</v>
      </c>
      <c r="E29" s="3">
        <f>beta0+beta1*tblBinary[[#This Row],[gre]]+beta2*tblBinary[[#This Row],[gpa]]+beta3*tblBinary[[#This Row],[rank]]</f>
        <v>-1.590784209688624</v>
      </c>
      <c r="F29" s="3">
        <f>EXP(tblBinary[[#This Row],[logit]])</f>
        <v>0.20376575398292407</v>
      </c>
      <c r="G29" s="3">
        <f>tblBinary[[#This Row],[odds]]/(tblBinary[[#This Row],[odds]]+1)</f>
        <v>0.16927359273074533</v>
      </c>
      <c r="H29" s="3">
        <f>1-tblBinary[[#This Row],[Pvoor]]</f>
        <v>0.83072640726925462</v>
      </c>
      <c r="I29" s="3">
        <f>tblBinary[[#This Row],[admit]]*LN(tblBinary[[#This Row],[Pvoor]])+(1-tblBinary[[#This Row],[admit]])*LN(tblBinary[[#This Row],[Ptegen]])</f>
        <v>-1.776238981154096</v>
      </c>
    </row>
    <row r="30" spans="1:19">
      <c r="A30">
        <v>1</v>
      </c>
      <c r="B30">
        <v>780</v>
      </c>
      <c r="C30">
        <v>3.22</v>
      </c>
      <c r="D30">
        <v>2</v>
      </c>
      <c r="E30" s="3">
        <f>beta0+beta1*tblBinary[[#This Row],[gre]]+beta2*tblBinary[[#This Row],[gpa]]+beta3*tblBinary[[#This Row],[rank]]</f>
        <v>-0.27833918182096484</v>
      </c>
      <c r="F30" s="3">
        <f>EXP(tblBinary[[#This Row],[logit]])</f>
        <v>0.75704000375582303</v>
      </c>
      <c r="G30" s="3">
        <f>tblBinary[[#This Row],[odds]]/(tblBinary[[#This Row],[odds]]+1)</f>
        <v>0.43086099470563294</v>
      </c>
      <c r="H30" s="3">
        <f>1-tblBinary[[#This Row],[Pvoor]]</f>
        <v>0.56913900529436701</v>
      </c>
      <c r="I30" s="3">
        <f>tblBinary[[#This Row],[admit]]*LN(tblBinary[[#This Row],[Pvoor]])+(1-tblBinary[[#This Row],[admit]])*LN(tblBinary[[#This Row],[Ptegen]])</f>
        <v>-0.84196975898291027</v>
      </c>
    </row>
    <row r="31" spans="1:19">
      <c r="A31">
        <v>0</v>
      </c>
      <c r="B31">
        <v>520</v>
      </c>
      <c r="C31">
        <v>3.29</v>
      </c>
      <c r="D31">
        <v>1</v>
      </c>
      <c r="E31" s="3">
        <f>beta0+beta1*tblBinary[[#This Row],[gre]]+beta2*tblBinary[[#This Row],[gpa]]+beta3*tblBinary[[#This Row],[rank]]</f>
        <v>-0.26034613626817005</v>
      </c>
      <c r="F31" s="3">
        <f>EXP(tblBinary[[#This Row],[logit]])</f>
        <v>0.77078474306972788</v>
      </c>
      <c r="G31" s="3">
        <f>tblBinary[[#This Row],[odds]]/(tblBinary[[#This Row],[odds]]+1)</f>
        <v>0.43527862213988866</v>
      </c>
      <c r="H31" s="3">
        <f>1-tblBinary[[#This Row],[Pvoor]]</f>
        <v>0.56472137786011134</v>
      </c>
      <c r="I31" s="3">
        <f>tblBinary[[#This Row],[admit]]*LN(tblBinary[[#This Row],[Pvoor]])+(1-tblBinary[[#This Row],[admit]])*LN(tblBinary[[#This Row],[Ptegen]])</f>
        <v>-0.57142280599828055</v>
      </c>
    </row>
    <row r="32" spans="1:19">
      <c r="A32">
        <v>0</v>
      </c>
      <c r="B32">
        <v>540</v>
      </c>
      <c r="C32">
        <v>3.78</v>
      </c>
      <c r="D32">
        <v>4</v>
      </c>
      <c r="E32" s="3">
        <f>beta0+beta1*tblBinary[[#This Row],[gre]]+beta2*tblBinary[[#This Row],[gpa]]+beta3*tblBinary[[#This Row],[rank]]</f>
        <v>-1.5138244901047258</v>
      </c>
      <c r="F32" s="3">
        <f>EXP(tblBinary[[#This Row],[logit]])</f>
        <v>0.22006672347169667</v>
      </c>
      <c r="G32" s="3">
        <f>tblBinary[[#This Row],[odds]]/(tblBinary[[#This Row],[odds]]+1)</f>
        <v>0.18037269539283671</v>
      </c>
      <c r="H32" s="3">
        <f>1-tblBinary[[#This Row],[Pvoor]]</f>
        <v>0.81962730460716327</v>
      </c>
      <c r="I32" s="3">
        <f>tblBinary[[#This Row],[admit]]*LN(tblBinary[[#This Row],[Pvoor]])+(1-tblBinary[[#This Row],[admit]])*LN(tblBinary[[#This Row],[Ptegen]])</f>
        <v>-0.19890554861988993</v>
      </c>
    </row>
    <row r="33" spans="1:9">
      <c r="A33">
        <v>0</v>
      </c>
      <c r="B33">
        <v>760</v>
      </c>
      <c r="C33">
        <v>3.35</v>
      </c>
      <c r="D33">
        <v>3</v>
      </c>
      <c r="E33" s="3">
        <f>beta0+beta1*tblBinary[[#This Row],[gre]]+beta2*tblBinary[[#This Row],[gpa]]+beta3*tblBinary[[#This Row],[rank]]</f>
        <v>-0.78323798779717735</v>
      </c>
      <c r="F33" s="3">
        <f>EXP(tblBinary[[#This Row],[logit]])</f>
        <v>0.45692409873663842</v>
      </c>
      <c r="G33" s="3">
        <f>tblBinary[[#This Row],[odds]]/(tblBinary[[#This Row],[odds]]+1)</f>
        <v>0.31362244548831131</v>
      </c>
      <c r="H33" s="3">
        <f>1-tblBinary[[#This Row],[Pvoor]]</f>
        <v>0.68637755451168869</v>
      </c>
      <c r="I33" s="3">
        <f>tblBinary[[#This Row],[admit]]*LN(tblBinary[[#This Row],[Pvoor]])+(1-tblBinary[[#This Row],[admit]])*LN(tblBinary[[#This Row],[Ptegen]])</f>
        <v>-0.37632743164653493</v>
      </c>
    </row>
    <row r="34" spans="1:9">
      <c r="A34">
        <v>0</v>
      </c>
      <c r="B34">
        <v>600</v>
      </c>
      <c r="C34">
        <v>3.4</v>
      </c>
      <c r="D34">
        <v>3</v>
      </c>
      <c r="E34" s="3">
        <f>beta0+beta1*tblBinary[[#This Row],[gre]]+beta2*tblBinary[[#This Row],[gpa]]+beta3*tblBinary[[#This Row],[rank]]</f>
        <v>-1.1114207233000368</v>
      </c>
      <c r="F34" s="3">
        <f>EXP(tblBinary[[#This Row],[logit]])</f>
        <v>0.32909108142291488</v>
      </c>
      <c r="G34" s="3">
        <f>tblBinary[[#This Row],[odds]]/(tblBinary[[#This Row],[odds]]+1)</f>
        <v>0.24760611670841434</v>
      </c>
      <c r="H34" s="3">
        <f>1-tblBinary[[#This Row],[Pvoor]]</f>
        <v>0.75239388329158563</v>
      </c>
      <c r="I34" s="3">
        <f>tblBinary[[#This Row],[admit]]*LN(tblBinary[[#This Row],[Pvoor]])+(1-tblBinary[[#This Row],[admit]])*LN(tblBinary[[#This Row],[Ptegen]])</f>
        <v>-0.28449531118481741</v>
      </c>
    </row>
    <row r="35" spans="1:9">
      <c r="A35">
        <v>1</v>
      </c>
      <c r="B35">
        <v>800</v>
      </c>
      <c r="C35">
        <v>4</v>
      </c>
      <c r="D35">
        <v>3</v>
      </c>
      <c r="E35" s="3">
        <f>beta0+beta1*tblBinary[[#This Row],[gre]]+beta2*tblBinary[[#This Row],[gpa]]+beta3*tblBinary[[#This Row],[rank]]</f>
        <v>-0.18642081331600768</v>
      </c>
      <c r="F35" s="3">
        <f>EXP(tblBinary[[#This Row],[logit]])</f>
        <v>0.82992427830094506</v>
      </c>
      <c r="G35" s="3">
        <f>tblBinary[[#This Row],[odds]]/(tblBinary[[#This Row],[odds]]+1)</f>
        <v>0.45352930071593794</v>
      </c>
      <c r="H35" s="3">
        <f>1-tblBinary[[#This Row],[Pvoor]]</f>
        <v>0.546470699284062</v>
      </c>
      <c r="I35" s="3">
        <f>tblBinary[[#This Row],[admit]]*LN(tblBinary[[#This Row],[Pvoor]])+(1-tblBinary[[#This Row],[admit]])*LN(tblBinary[[#This Row],[Ptegen]])</f>
        <v>-0.79069540133561944</v>
      </c>
    </row>
    <row r="36" spans="1:9">
      <c r="A36">
        <v>0</v>
      </c>
      <c r="B36">
        <v>360</v>
      </c>
      <c r="C36">
        <v>3.14</v>
      </c>
      <c r="D36">
        <v>1</v>
      </c>
      <c r="E36" s="3">
        <f>beta0+beta1*tblBinary[[#This Row],[gre]]+beta2*tblBinary[[#This Row],[gpa]]+beta3*tblBinary[[#This Row],[rank]]</f>
        <v>-0.74393158591607222</v>
      </c>
      <c r="F36" s="3">
        <f>EXP(tblBinary[[#This Row],[logit]])</f>
        <v>0.4752417838052716</v>
      </c>
      <c r="G36" s="3">
        <f>tblBinary[[#This Row],[odds]]/(tblBinary[[#This Row],[odds]]+1)</f>
        <v>0.32214501312416893</v>
      </c>
      <c r="H36" s="3">
        <f>1-tblBinary[[#This Row],[Pvoor]]</f>
        <v>0.67785498687583101</v>
      </c>
      <c r="I36" s="3">
        <f>tblBinary[[#This Row],[admit]]*LN(tblBinary[[#This Row],[Pvoor]])+(1-tblBinary[[#This Row],[admit]])*LN(tblBinary[[#This Row],[Ptegen]])</f>
        <v>-0.38882189758208036</v>
      </c>
    </row>
    <row r="37" spans="1:9">
      <c r="A37">
        <v>0</v>
      </c>
      <c r="B37">
        <v>400</v>
      </c>
      <c r="C37">
        <v>3.05</v>
      </c>
      <c r="D37">
        <v>2</v>
      </c>
      <c r="E37" s="3">
        <f>beta0+beta1*tblBinary[[#This Row],[gre]]+beta2*tblBinary[[#This Row],[gpa]]+beta3*tblBinary[[#This Row],[rank]]</f>
        <v>-1.2821358471871624</v>
      </c>
      <c r="F37" s="3">
        <f>EXP(tblBinary[[#This Row],[logit]])</f>
        <v>0.27744408899711631</v>
      </c>
      <c r="G37" s="3">
        <f>tblBinary[[#This Row],[odds]]/(tblBinary[[#This Row],[odds]]+1)</f>
        <v>0.21718687446816515</v>
      </c>
      <c r="H37" s="3">
        <f>1-tblBinary[[#This Row],[Pvoor]]</f>
        <v>0.78281312553183491</v>
      </c>
      <c r="I37" s="3">
        <f>tblBinary[[#This Row],[admit]]*LN(tblBinary[[#This Row],[Pvoor]])+(1-tblBinary[[#This Row],[admit]])*LN(tblBinary[[#This Row],[Ptegen]])</f>
        <v>-0.24486127618658848</v>
      </c>
    </row>
    <row r="38" spans="1:9">
      <c r="A38">
        <v>0</v>
      </c>
      <c r="B38">
        <v>580</v>
      </c>
      <c r="C38">
        <v>3.25</v>
      </c>
      <c r="D38">
        <v>1</v>
      </c>
      <c r="E38" s="3">
        <f>beta0+beta1*tblBinary[[#This Row],[gre]]+beta2*tblBinary[[#This Row],[gpa]]+beta3*tblBinary[[#This Row],[rank]]</f>
        <v>-0.15378914883250849</v>
      </c>
      <c r="F38" s="3">
        <f>EXP(tblBinary[[#This Row],[logit]])</f>
        <v>0.85745279687567677</v>
      </c>
      <c r="G38" s="3">
        <f>tblBinary[[#This Row],[odds]]/(tblBinary[[#This Row],[odds]]+1)</f>
        <v>0.4616283107263629</v>
      </c>
      <c r="H38" s="3">
        <f>1-tblBinary[[#This Row],[Pvoor]]</f>
        <v>0.5383716892736371</v>
      </c>
      <c r="I38" s="3">
        <f>tblBinary[[#This Row],[admit]]*LN(tblBinary[[#This Row],[Pvoor]])+(1-tblBinary[[#This Row],[admit]])*LN(tblBinary[[#This Row],[Ptegen]])</f>
        <v>-0.61920608510689668</v>
      </c>
    </row>
    <row r="39" spans="1:9">
      <c r="A39">
        <v>0</v>
      </c>
      <c r="B39">
        <v>520</v>
      </c>
      <c r="C39">
        <v>2.9</v>
      </c>
      <c r="D39">
        <v>3</v>
      </c>
      <c r="E39" s="3">
        <f>beta0+beta1*tblBinary[[#This Row],[gre]]+beta2*tblBinary[[#This Row],[gpa]]+beta3*tblBinary[[#This Row],[rank]]</f>
        <v>-1.6834442156822049</v>
      </c>
      <c r="F39" s="3">
        <f>EXP(tblBinary[[#This Row],[logit]])</f>
        <v>0.18573316804232834</v>
      </c>
      <c r="G39" s="3">
        <f>tblBinary[[#This Row],[odds]]/(tblBinary[[#This Row],[odds]]+1)</f>
        <v>0.15663993641080134</v>
      </c>
      <c r="H39" s="3">
        <f>1-tblBinary[[#This Row],[Pvoor]]</f>
        <v>0.84336006358919868</v>
      </c>
      <c r="I39" s="3">
        <f>tblBinary[[#This Row],[admit]]*LN(tblBinary[[#This Row],[Pvoor]])+(1-tblBinary[[#This Row],[admit]])*LN(tblBinary[[#This Row],[Ptegen]])</f>
        <v>-0.17036129047541546</v>
      </c>
    </row>
    <row r="40" spans="1:9">
      <c r="A40">
        <v>1</v>
      </c>
      <c r="B40">
        <v>500</v>
      </c>
      <c r="C40">
        <v>3.13</v>
      </c>
      <c r="D40">
        <v>2</v>
      </c>
      <c r="E40" s="3">
        <f>beta0+beta1*tblBinary[[#This Row],[gre]]+beta2*tblBinary[[#This Row],[gpa]]+beta3*tblBinary[[#This Row],[rank]]</f>
        <v>-0.99057887775469489</v>
      </c>
      <c r="F40" s="3">
        <f>EXP(tblBinary[[#This Row],[logit]])</f>
        <v>0.37136165578701175</v>
      </c>
      <c r="G40" s="3">
        <f>tblBinary[[#This Row],[odds]]/(tblBinary[[#This Row],[odds]]+1)</f>
        <v>0.27079775361947883</v>
      </c>
      <c r="H40" s="3">
        <f>1-tblBinary[[#This Row],[Pvoor]]</f>
        <v>0.72920224638052122</v>
      </c>
      <c r="I40" s="3">
        <f>tblBinary[[#This Row],[admit]]*LN(tblBinary[[#This Row],[Pvoor]])+(1-tblBinary[[#This Row],[admit]])*LN(tblBinary[[#This Row],[Ptegen]])</f>
        <v>-1.306383033327468</v>
      </c>
    </row>
    <row r="41" spans="1:9">
      <c r="A41">
        <v>1</v>
      </c>
      <c r="B41">
        <v>520</v>
      </c>
      <c r="C41">
        <v>2.68</v>
      </c>
      <c r="D41">
        <v>3</v>
      </c>
      <c r="E41" s="3">
        <f>beta0+beta1*tblBinary[[#This Row],[gre]]+beta2*tblBinary[[#This Row],[gpa]]+beta3*tblBinary[[#This Row],[rank]]</f>
        <v>-1.8543872012417519</v>
      </c>
      <c r="F41" s="3">
        <f>EXP(tblBinary[[#This Row],[logit]])</f>
        <v>0.15654884622573745</v>
      </c>
      <c r="G41" s="3">
        <f>tblBinary[[#This Row],[odds]]/(tblBinary[[#This Row],[odds]]+1)</f>
        <v>0.1353586117323245</v>
      </c>
      <c r="H41" s="3">
        <f>1-tblBinary[[#This Row],[Pvoor]]</f>
        <v>0.86464138826767556</v>
      </c>
      <c r="I41" s="3">
        <f>tblBinary[[#This Row],[admit]]*LN(tblBinary[[#This Row],[Pvoor]])+(1-tblBinary[[#This Row],[admit]])*LN(tblBinary[[#This Row],[Ptegen]])</f>
        <v>-1.9998276392914422</v>
      </c>
    </row>
    <row r="42" spans="1:9">
      <c r="A42">
        <v>0</v>
      </c>
      <c r="B42">
        <v>560</v>
      </c>
      <c r="C42">
        <v>2.42</v>
      </c>
      <c r="D42">
        <v>2</v>
      </c>
      <c r="E42" s="3">
        <f>beta0+beta1*tblBinary[[#This Row],[gre]]+beta2*tblBinary[[#This Row],[gpa]]+beta3*tblBinary[[#This Row],[rank]]</f>
        <v>-1.4046209827049276</v>
      </c>
      <c r="F42" s="3">
        <f>EXP(tblBinary[[#This Row],[logit]])</f>
        <v>0.24546007243718287</v>
      </c>
      <c r="G42" s="3">
        <f>tblBinary[[#This Row],[odds]]/(tblBinary[[#This Row],[odds]]+1)</f>
        <v>0.19708385509047549</v>
      </c>
      <c r="H42" s="3">
        <f>1-tblBinary[[#This Row],[Pvoor]]</f>
        <v>0.80291614490952457</v>
      </c>
      <c r="I42" s="3">
        <f>tblBinary[[#This Row],[admit]]*LN(tblBinary[[#This Row],[Pvoor]])+(1-tblBinary[[#This Row],[admit]])*LN(tblBinary[[#This Row],[Ptegen]])</f>
        <v>-0.21950499774914745</v>
      </c>
    </row>
    <row r="43" spans="1:9">
      <c r="A43">
        <v>1</v>
      </c>
      <c r="B43">
        <v>580</v>
      </c>
      <c r="C43">
        <v>3.32</v>
      </c>
      <c r="D43">
        <v>2</v>
      </c>
      <c r="E43" s="3">
        <f>beta0+beta1*tblBinary[[#This Row],[gre]]+beta2*tblBinary[[#This Row],[gpa]]+beta3*tblBinary[[#This Row],[rank]]</f>
        <v>-0.65942959229734388</v>
      </c>
      <c r="F43" s="3">
        <f>EXP(tblBinary[[#This Row],[logit]])</f>
        <v>0.5171462345726644</v>
      </c>
      <c r="G43" s="3">
        <f>tblBinary[[#This Row],[odds]]/(tblBinary[[#This Row],[odds]]+1)</f>
        <v>0.34086775736442398</v>
      </c>
      <c r="H43" s="3">
        <f>1-tblBinary[[#This Row],[Pvoor]]</f>
        <v>0.65913224263557602</v>
      </c>
      <c r="I43" s="3">
        <f>tblBinary[[#This Row],[admit]]*LN(tblBinary[[#This Row],[Pvoor]])+(1-tblBinary[[#This Row],[admit]])*LN(tblBinary[[#This Row],[Ptegen]])</f>
        <v>-1.0762606852311845</v>
      </c>
    </row>
    <row r="44" spans="1:9">
      <c r="A44">
        <v>1</v>
      </c>
      <c r="B44">
        <v>600</v>
      </c>
      <c r="C44">
        <v>3.15</v>
      </c>
      <c r="D44">
        <v>2</v>
      </c>
      <c r="E44" s="3">
        <f>beta0+beta1*tblBinary[[#This Row],[gre]]+beta2*tblBinary[[#This Row],[gpa]]+beta3*tblBinary[[#This Row],[rank]]</f>
        <v>-0.74564272256574027</v>
      </c>
      <c r="F44" s="3">
        <f>EXP(tblBinary[[#This Row],[logit]])</f>
        <v>0.47442927552614733</v>
      </c>
      <c r="G44" s="3">
        <f>tblBinary[[#This Row],[odds]]/(tblBinary[[#This Row],[odds]]+1)</f>
        <v>0.32177147008753476</v>
      </c>
      <c r="H44" s="3">
        <f>1-tblBinary[[#This Row],[Pvoor]]</f>
        <v>0.67822852991246529</v>
      </c>
      <c r="I44" s="3">
        <f>tblBinary[[#This Row],[admit]]*LN(tblBinary[[#This Row],[Pvoor]])+(1-tblBinary[[#This Row],[admit]])*LN(tblBinary[[#This Row],[Ptegen]])</f>
        <v>-1.1339137056334012</v>
      </c>
    </row>
    <row r="45" spans="1:9">
      <c r="A45">
        <v>0</v>
      </c>
      <c r="B45">
        <v>500</v>
      </c>
      <c r="C45">
        <v>3.31</v>
      </c>
      <c r="D45">
        <v>3</v>
      </c>
      <c r="E45" s="3">
        <f>beta0+beta1*tblBinary[[#This Row],[gre]]+beta2*tblBinary[[#This Row],[gpa]]+beta3*tblBinary[[#This Row],[rank]]</f>
        <v>-1.4107478284397563</v>
      </c>
      <c r="F45" s="3">
        <f>EXP(tblBinary[[#This Row],[logit]])</f>
        <v>0.24396077411415015</v>
      </c>
      <c r="G45" s="3">
        <f>tblBinary[[#This Row],[odds]]/(tblBinary[[#This Row],[odds]]+1)</f>
        <v>0.19611613098321337</v>
      </c>
      <c r="H45" s="3">
        <f>1-tblBinary[[#This Row],[Pvoor]]</f>
        <v>0.80388386901678666</v>
      </c>
      <c r="I45" s="3">
        <f>tblBinary[[#This Row],[admit]]*LN(tblBinary[[#This Row],[Pvoor]])+(1-tblBinary[[#This Row],[admit]])*LN(tblBinary[[#This Row],[Ptegen]])</f>
        <v>-0.21830046175726148</v>
      </c>
    </row>
    <row r="46" spans="1:9">
      <c r="A46">
        <v>0</v>
      </c>
      <c r="B46">
        <v>700</v>
      </c>
      <c r="C46">
        <v>2.94</v>
      </c>
      <c r="D46">
        <v>2</v>
      </c>
      <c r="E46" s="3">
        <f>beta0+beta1*tblBinary[[#This Row],[gre]]+beta2*tblBinary[[#This Row],[gpa]]+beta3*tblBinary[[#This Row],[rank]]</f>
        <v>-0.67941968864358571</v>
      </c>
      <c r="F46" s="3">
        <f>EXP(tblBinary[[#This Row],[logit]])</f>
        <v>0.50691107328060625</v>
      </c>
      <c r="G46" s="3">
        <f>tblBinary[[#This Row],[odds]]/(tblBinary[[#This Row],[odds]]+1)</f>
        <v>0.33639083438217787</v>
      </c>
      <c r="H46" s="3">
        <f>1-tblBinary[[#This Row],[Pvoor]]</f>
        <v>0.66360916561782213</v>
      </c>
      <c r="I46" s="3">
        <f>tblBinary[[#This Row],[admit]]*LN(tblBinary[[#This Row],[Pvoor]])+(1-tblBinary[[#This Row],[admit]])*LN(tblBinary[[#This Row],[Ptegen]])</f>
        <v>-0.41006190879947463</v>
      </c>
    </row>
    <row r="47" spans="1:9">
      <c r="A47">
        <v>1</v>
      </c>
      <c r="B47">
        <v>460</v>
      </c>
      <c r="C47">
        <v>3.45</v>
      </c>
      <c r="D47">
        <v>3</v>
      </c>
      <c r="E47" s="3">
        <f>beta0+beta1*tblBinary[[#This Row],[gre]]+beta2*tblBinary[[#This Row],[gpa]]+beta3*tblBinary[[#This Row],[rank]]</f>
        <v>-1.3937242820480062</v>
      </c>
      <c r="F47" s="3">
        <f>EXP(tblBinary[[#This Row],[logit]])</f>
        <v>0.24814940317532169</v>
      </c>
      <c r="G47" s="3">
        <f>tblBinary[[#This Row],[odds]]/(tblBinary[[#This Row],[odds]]+1)</f>
        <v>0.1988138619816055</v>
      </c>
      <c r="H47" s="3">
        <f>1-tblBinary[[#This Row],[Pvoor]]</f>
        <v>0.80118613801839444</v>
      </c>
      <c r="I47" s="3">
        <f>tblBinary[[#This Row],[admit]]*LN(tblBinary[[#This Row],[Pvoor]])+(1-tblBinary[[#This Row],[admit]])*LN(tblBinary[[#This Row],[Ptegen]])</f>
        <v>-1.6153862589128731</v>
      </c>
    </row>
    <row r="48" spans="1:9">
      <c r="A48">
        <v>1</v>
      </c>
      <c r="B48">
        <v>580</v>
      </c>
      <c r="C48">
        <v>3.46</v>
      </c>
      <c r="D48">
        <v>2</v>
      </c>
      <c r="E48" s="3">
        <f>beta0+beta1*tblBinary[[#This Row],[gre]]+beta2*tblBinary[[#This Row],[gpa]]+beta3*tblBinary[[#This Row],[rank]]</f>
        <v>-0.55064769239581368</v>
      </c>
      <c r="F48" s="3">
        <f>EXP(tblBinary[[#This Row],[logit]])</f>
        <v>0.576576245366206</v>
      </c>
      <c r="G48" s="3">
        <f>tblBinary[[#This Row],[odds]]/(tblBinary[[#This Row],[odds]]+1)</f>
        <v>0.3657141524622422</v>
      </c>
      <c r="H48" s="3">
        <f>1-tblBinary[[#This Row],[Pvoor]]</f>
        <v>0.63428584753775774</v>
      </c>
      <c r="I48" s="3">
        <f>tblBinary[[#This Row],[admit]]*LN(tblBinary[[#This Row],[Pvoor]])+(1-tblBinary[[#This Row],[admit]])*LN(tblBinary[[#This Row],[Ptegen]])</f>
        <v>-1.0059032549249651</v>
      </c>
    </row>
    <row r="49" spans="1:9">
      <c r="A49">
        <v>0</v>
      </c>
      <c r="B49">
        <v>500</v>
      </c>
      <c r="C49">
        <v>2.97</v>
      </c>
      <c r="D49">
        <v>4</v>
      </c>
      <c r="E49" s="3">
        <f>beta0+beta1*tblBinary[[#This Row],[gre]]+beta2*tblBinary[[#This Row],[gpa]]+beta3*tblBinary[[#This Row],[rank]]</f>
        <v>-2.2349638359019299</v>
      </c>
      <c r="F49" s="3">
        <f>EXP(tblBinary[[#This Row],[logit]])</f>
        <v>0.10699599919695645</v>
      </c>
      <c r="G49" s="3">
        <f>tblBinary[[#This Row],[odds]]/(tblBinary[[#This Row],[odds]]+1)</f>
        <v>9.6654368466167997E-2</v>
      </c>
      <c r="H49" s="3">
        <f>1-tblBinary[[#This Row],[Pvoor]]</f>
        <v>0.90334563153383196</v>
      </c>
      <c r="I49" s="3">
        <f>tblBinary[[#This Row],[admit]]*LN(tblBinary[[#This Row],[Pvoor]])+(1-tblBinary[[#This Row],[admit]])*LN(tblBinary[[#This Row],[Ptegen]])</f>
        <v>-0.10165003962507872</v>
      </c>
    </row>
    <row r="50" spans="1:9">
      <c r="A50">
        <v>0</v>
      </c>
      <c r="B50">
        <v>440</v>
      </c>
      <c r="C50">
        <v>2.48</v>
      </c>
      <c r="D50">
        <v>4</v>
      </c>
      <c r="E50" s="3">
        <f>beta0+beta1*tblBinary[[#This Row],[gre]]+beta2*tblBinary[[#This Row],[gpa]]+beta3*tblBinary[[#This Row],[rank]]</f>
        <v>-2.7533380158219556</v>
      </c>
      <c r="F50" s="3">
        <f>EXP(tblBinary[[#This Row],[logit]])</f>
        <v>6.371482475187476E-2</v>
      </c>
      <c r="G50" s="3">
        <f>tblBinary[[#This Row],[odds]]/(tblBinary[[#This Row],[odds]]+1)</f>
        <v>5.9898408172262767E-2</v>
      </c>
      <c r="H50" s="3">
        <f>1-tblBinary[[#This Row],[Pvoor]]</f>
        <v>0.94010159182773723</v>
      </c>
      <c r="I50" s="3">
        <f>tblBinary[[#This Row],[admit]]*LN(tblBinary[[#This Row],[Pvoor]])+(1-tblBinary[[#This Row],[admit]])*LN(tblBinary[[#This Row],[Ptegen]])</f>
        <v>-6.1767333145435768E-2</v>
      </c>
    </row>
    <row r="51" spans="1:9">
      <c r="A51">
        <v>0</v>
      </c>
      <c r="B51">
        <v>400</v>
      </c>
      <c r="C51">
        <v>3.35</v>
      </c>
      <c r="D51">
        <v>3</v>
      </c>
      <c r="E51" s="3">
        <f>beta0+beta1*tblBinary[[#This Row],[gre]]+beta2*tblBinary[[#This Row],[gpa]]+beta3*tblBinary[[#This Row],[rank]]</f>
        <v>-1.609063169385198</v>
      </c>
      <c r="F51" s="3">
        <f>EXP(tblBinary[[#This Row],[logit]])</f>
        <v>0.20007496265477012</v>
      </c>
      <c r="G51" s="3">
        <f>tblBinary[[#This Row],[odds]]/(tblBinary[[#This Row],[odds]]+1)</f>
        <v>0.16671872081404834</v>
      </c>
      <c r="H51" s="3">
        <f>1-tblBinary[[#This Row],[Pvoor]]</f>
        <v>0.83328127918595163</v>
      </c>
      <c r="I51" s="3">
        <f>tblBinary[[#This Row],[admit]]*LN(tblBinary[[#This Row],[Pvoor]])+(1-tblBinary[[#This Row],[admit]])*LN(tblBinary[[#This Row],[Ptegen]])</f>
        <v>-0.18238402372183057</v>
      </c>
    </row>
    <row r="52" spans="1:9">
      <c r="A52">
        <v>0</v>
      </c>
      <c r="B52">
        <v>640</v>
      </c>
      <c r="C52">
        <v>3.86</v>
      </c>
      <c r="D52">
        <v>3</v>
      </c>
      <c r="E52" s="3">
        <f>beta0+beta1*tblBinary[[#This Row],[gre]]+beta2*tblBinary[[#This Row],[gpa]]+beta3*tblBinary[[#This Row],[rank]]</f>
        <v>-0.66223612725665815</v>
      </c>
      <c r="F52" s="3">
        <f>EXP(tblBinary[[#This Row],[logit]])</f>
        <v>0.51569688036921513</v>
      </c>
      <c r="G52" s="3">
        <f>tblBinary[[#This Row],[odds]]/(tblBinary[[#This Row],[odds]]+1)</f>
        <v>0.34023747561161066</v>
      </c>
      <c r="H52" s="3">
        <f>1-tblBinary[[#This Row],[Pvoor]]</f>
        <v>0.65976252438838934</v>
      </c>
      <c r="I52" s="3">
        <f>tblBinary[[#This Row],[admit]]*LN(tblBinary[[#This Row],[Pvoor]])+(1-tblBinary[[#This Row],[admit]])*LN(tblBinary[[#This Row],[Ptegen]])</f>
        <v>-0.4158753202421106</v>
      </c>
    </row>
    <row r="53" spans="1:9">
      <c r="A53">
        <v>0</v>
      </c>
      <c r="B53">
        <v>440</v>
      </c>
      <c r="C53">
        <v>3.13</v>
      </c>
      <c r="D53">
        <v>4</v>
      </c>
      <c r="E53" s="3">
        <f>beta0+beta1*tblBinary[[#This Row],[gre]]+beta2*tblBinary[[#This Row],[gpa]]+beta3*tblBinary[[#This Row],[rank]]</f>
        <v>-2.2482791948505656</v>
      </c>
      <c r="F53" s="3">
        <f>EXP(tblBinary[[#This Row],[logit]])</f>
        <v>0.1055807522323173</v>
      </c>
      <c r="G53" s="3">
        <f>tblBinary[[#This Row],[odds]]/(tblBinary[[#This Row],[odds]]+1)</f>
        <v>9.5498001407075386E-2</v>
      </c>
      <c r="H53" s="3">
        <f>1-tblBinary[[#This Row],[Pvoor]]</f>
        <v>0.90450199859292457</v>
      </c>
      <c r="I53" s="3">
        <f>tblBinary[[#This Row],[admit]]*LN(tblBinary[[#This Row],[Pvoor]])+(1-tblBinary[[#This Row],[admit]])*LN(tblBinary[[#This Row],[Ptegen]])</f>
        <v>-0.10037076453847708</v>
      </c>
    </row>
    <row r="54" spans="1:9">
      <c r="A54">
        <v>0</v>
      </c>
      <c r="B54">
        <v>740</v>
      </c>
      <c r="C54">
        <v>3.37</v>
      </c>
      <c r="D54">
        <v>4</v>
      </c>
      <c r="E54" s="3">
        <f>beta0+beta1*tblBinary[[#This Row],[gre]]+beta2*tblBinary[[#This Row],[gpa]]+beta3*tblBinary[[#This Row],[rank]]</f>
        <v>-1.3736082865531631</v>
      </c>
      <c r="F54" s="3">
        <f>EXP(tblBinary[[#This Row],[logit]])</f>
        <v>0.25319172104199961</v>
      </c>
      <c r="G54" s="3">
        <f>tblBinary[[#This Row],[odds]]/(tblBinary[[#This Row],[odds]]+1)</f>
        <v>0.20203749896422601</v>
      </c>
      <c r="H54" s="3">
        <f>1-tblBinary[[#This Row],[Pvoor]]</f>
        <v>0.79796250103577404</v>
      </c>
      <c r="I54" s="3">
        <f>tblBinary[[#This Row],[admit]]*LN(tblBinary[[#This Row],[Pvoor]])+(1-tblBinary[[#This Row],[admit]])*LN(tblBinary[[#This Row],[Ptegen]])</f>
        <v>-0.22569367381968908</v>
      </c>
    </row>
    <row r="55" spans="1:9">
      <c r="A55">
        <v>1</v>
      </c>
      <c r="B55">
        <v>680</v>
      </c>
      <c r="C55">
        <v>3.27</v>
      </c>
      <c r="D55">
        <v>2</v>
      </c>
      <c r="E55" s="3">
        <f>beta0+beta1*tblBinary[[#This Row],[gre]]+beta2*tblBinary[[#This Row],[gpa]]+beta3*tblBinary[[#This Row],[rank]]</f>
        <v>-0.46888438705915436</v>
      </c>
      <c r="F55" s="3">
        <f>EXP(tblBinary[[#This Row],[logit]])</f>
        <v>0.62569991798241398</v>
      </c>
      <c r="G55" s="3">
        <f>tblBinary[[#This Row],[odds]]/(tblBinary[[#This Row],[odds]]+1)</f>
        <v>0.38488032819669643</v>
      </c>
      <c r="H55" s="3">
        <f>1-tblBinary[[#This Row],[Pvoor]]</f>
        <v>0.61511967180330362</v>
      </c>
      <c r="I55" s="3">
        <f>tblBinary[[#This Row],[admit]]*LN(tblBinary[[#This Row],[Pvoor]])+(1-tblBinary[[#This Row],[admit]])*LN(tblBinary[[#This Row],[Ptegen]])</f>
        <v>-0.95482282886656622</v>
      </c>
    </row>
    <row r="56" spans="1:9">
      <c r="A56">
        <v>0</v>
      </c>
      <c r="B56">
        <v>660</v>
      </c>
      <c r="C56">
        <v>3.34</v>
      </c>
      <c r="D56">
        <v>3</v>
      </c>
      <c r="E56" s="3">
        <f>beta0+beta1*tblBinary[[#This Row],[gre]]+beta2*tblBinary[[#This Row],[gpa]]+beta3*tblBinary[[#This Row],[rank]]</f>
        <v>-1.0204040072788798</v>
      </c>
      <c r="F56" s="3">
        <f>EXP(tblBinary[[#This Row],[logit]])</f>
        <v>0.36044928661705072</v>
      </c>
      <c r="G56" s="3">
        <f>tblBinary[[#This Row],[odds]]/(tblBinary[[#This Row],[odds]]+1)</f>
        <v>0.26494871228412986</v>
      </c>
      <c r="H56" s="3">
        <f>1-tblBinary[[#This Row],[Pvoor]]</f>
        <v>0.73505128771587014</v>
      </c>
      <c r="I56" s="3">
        <f>tblBinary[[#This Row],[admit]]*LN(tblBinary[[#This Row],[Pvoor]])+(1-tblBinary[[#This Row],[admit]])*LN(tblBinary[[#This Row],[Ptegen]])</f>
        <v>-0.30781500299849035</v>
      </c>
    </row>
    <row r="57" spans="1:9">
      <c r="A57">
        <v>1</v>
      </c>
      <c r="B57">
        <v>740</v>
      </c>
      <c r="C57">
        <v>4</v>
      </c>
      <c r="D57">
        <v>3</v>
      </c>
      <c r="E57" s="3">
        <f>beta0+beta1*tblBinary[[#This Row],[gre]]+beta2*tblBinary[[#This Row],[gpa]]+beta3*tblBinary[[#This Row],[rank]]</f>
        <v>-0.32405834358067764</v>
      </c>
      <c r="F57" s="3">
        <f>EXP(tblBinary[[#This Row],[logit]])</f>
        <v>0.7232080466019144</v>
      </c>
      <c r="G57" s="3">
        <f>tblBinary[[#This Row],[odds]]/(tblBinary[[#This Row],[odds]]+1)</f>
        <v>0.41968701807541275</v>
      </c>
      <c r="H57" s="3">
        <f>1-tblBinary[[#This Row],[Pvoor]]</f>
        <v>0.58031298192458725</v>
      </c>
      <c r="I57" s="3">
        <f>tblBinary[[#This Row],[admit]]*LN(tblBinary[[#This Row],[Pvoor]])+(1-tblBinary[[#This Row],[admit]])*LN(tblBinary[[#This Row],[Ptegen]])</f>
        <v>-0.86824604055911836</v>
      </c>
    </row>
    <row r="58" spans="1:9">
      <c r="A58">
        <v>0</v>
      </c>
      <c r="B58">
        <v>560</v>
      </c>
      <c r="C58">
        <v>3.19</v>
      </c>
      <c r="D58">
        <v>3</v>
      </c>
      <c r="E58" s="3">
        <f>beta0+beta1*tblBinary[[#This Row],[gre]]+beta2*tblBinary[[#This Row],[gpa]]+beta3*tblBinary[[#This Row],[rank]]</f>
        <v>-1.366351926662112</v>
      </c>
      <c r="F58" s="3">
        <f>EXP(tblBinary[[#This Row],[logit]])</f>
        <v>0.25503565331844424</v>
      </c>
      <c r="G58" s="3">
        <f>tblBinary[[#This Row],[odds]]/(tblBinary[[#This Row],[odds]]+1)</f>
        <v>0.20320988702122014</v>
      </c>
      <c r="H58" s="3">
        <f>1-tblBinary[[#This Row],[Pvoor]]</f>
        <v>0.79679011297877989</v>
      </c>
      <c r="I58" s="3">
        <f>tblBinary[[#This Row],[admit]]*LN(tblBinary[[#This Row],[Pvoor]])+(1-tblBinary[[#This Row],[admit]])*LN(tblBinary[[#This Row],[Ptegen]])</f>
        <v>-0.22716398119889933</v>
      </c>
    </row>
    <row r="59" spans="1:9">
      <c r="A59">
        <v>0</v>
      </c>
      <c r="B59">
        <v>380</v>
      </c>
      <c r="C59">
        <v>2.94</v>
      </c>
      <c r="D59">
        <v>3</v>
      </c>
      <c r="E59" s="3">
        <f>beta0+beta1*tblBinary[[#This Row],[gre]]+beta2*tblBinary[[#This Row],[gpa]]+beta3*tblBinary[[#This Row],[rank]]</f>
        <v>-1.9735179101374267</v>
      </c>
      <c r="F59" s="3">
        <f>EXP(tblBinary[[#This Row],[logit]])</f>
        <v>0.13896712145334686</v>
      </c>
      <c r="G59" s="3">
        <f>tblBinary[[#This Row],[odds]]/(tblBinary[[#This Row],[odds]]+1)</f>
        <v>0.12201153030301858</v>
      </c>
      <c r="H59" s="3">
        <f>1-tblBinary[[#This Row],[Pvoor]]</f>
        <v>0.87798846969698141</v>
      </c>
      <c r="I59" s="3">
        <f>tblBinary[[#This Row],[admit]]*LN(tblBinary[[#This Row],[Pvoor]])+(1-tblBinary[[#This Row],[admit]])*LN(tblBinary[[#This Row],[Ptegen]])</f>
        <v>-0.13012181789682664</v>
      </c>
    </row>
    <row r="60" spans="1:9">
      <c r="A60">
        <v>0</v>
      </c>
      <c r="B60">
        <v>400</v>
      </c>
      <c r="C60">
        <v>3.65</v>
      </c>
      <c r="D60">
        <v>2</v>
      </c>
      <c r="E60" s="3">
        <f>beta0+beta1*tblBinary[[#This Row],[gre]]+beta2*tblBinary[[#This Row],[gpa]]+beta3*tblBinary[[#This Row],[rank]]</f>
        <v>-0.81592770475203347</v>
      </c>
      <c r="F60" s="3">
        <f>EXP(tblBinary[[#This Row],[logit]])</f>
        <v>0.44222887917072673</v>
      </c>
      <c r="G60" s="3">
        <f>tblBinary[[#This Row],[odds]]/(tblBinary[[#This Row],[odds]]+1)</f>
        <v>0.30662877824565943</v>
      </c>
      <c r="H60" s="3">
        <f>1-tblBinary[[#This Row],[Pvoor]]</f>
        <v>0.69337122175434063</v>
      </c>
      <c r="I60" s="3">
        <f>tblBinary[[#This Row],[admit]]*LN(tblBinary[[#This Row],[Pvoor]])+(1-tblBinary[[#This Row],[admit]])*LN(tblBinary[[#This Row],[Ptegen]])</f>
        <v>-0.36618974968689472</v>
      </c>
    </row>
    <row r="61" spans="1:9">
      <c r="A61">
        <v>0</v>
      </c>
      <c r="B61">
        <v>600</v>
      </c>
      <c r="C61">
        <v>2.82</v>
      </c>
      <c r="D61">
        <v>4</v>
      </c>
      <c r="E61" s="3">
        <f>beta0+beta1*tblBinary[[#This Row],[gre]]+beta2*tblBinary[[#This Row],[gpa]]+beta3*tblBinary[[#This Row],[rank]]</f>
        <v>-2.1221199877362622</v>
      </c>
      <c r="F61" s="3">
        <f>EXP(tblBinary[[#This Row],[logit]])</f>
        <v>0.11977743247249525</v>
      </c>
      <c r="G61" s="3">
        <f>tblBinary[[#This Row],[odds]]/(tblBinary[[#This Row],[odds]]+1)</f>
        <v>0.10696539240661766</v>
      </c>
      <c r="H61" s="3">
        <f>1-tblBinary[[#This Row],[Pvoor]]</f>
        <v>0.89303460759338238</v>
      </c>
      <c r="I61" s="3">
        <f>tblBinary[[#This Row],[admit]]*LN(tblBinary[[#This Row],[Pvoor]])+(1-tblBinary[[#This Row],[admit]])*LN(tblBinary[[#This Row],[Ptegen]])</f>
        <v>-0.11312994455266701</v>
      </c>
    </row>
    <row r="62" spans="1:9">
      <c r="A62">
        <v>1</v>
      </c>
      <c r="B62">
        <v>620</v>
      </c>
      <c r="C62">
        <v>3.18</v>
      </c>
      <c r="D62">
        <v>2</v>
      </c>
      <c r="E62" s="3">
        <f>beta0+beta1*tblBinary[[#This Row],[gre]]+beta2*tblBinary[[#This Row],[gpa]]+beta3*tblBinary[[#This Row],[rank]]</f>
        <v>-0.67645313868909351</v>
      </c>
      <c r="F62" s="3">
        <f>EXP(tblBinary[[#This Row],[logit]])</f>
        <v>0.50841708302408684</v>
      </c>
      <c r="G62" s="3">
        <f>tblBinary[[#This Row],[odds]]/(tblBinary[[#This Row],[odds]]+1)</f>
        <v>0.3370533844689747</v>
      </c>
      <c r="H62" s="3">
        <f>1-tblBinary[[#This Row],[Pvoor]]</f>
        <v>0.6629466155310253</v>
      </c>
      <c r="I62" s="3">
        <f>tblBinary[[#This Row],[admit]]*LN(tblBinary[[#This Row],[Pvoor]])+(1-tblBinary[[#This Row],[admit]])*LN(tblBinary[[#This Row],[Ptegen]])</f>
        <v>-1.0875139502882898</v>
      </c>
    </row>
    <row r="63" spans="1:9">
      <c r="A63">
        <v>0</v>
      </c>
      <c r="B63">
        <v>560</v>
      </c>
      <c r="C63">
        <v>3.32</v>
      </c>
      <c r="D63">
        <v>4</v>
      </c>
      <c r="E63" s="3">
        <f>beta0+beta1*tblBinary[[#This Row],[gre]]+beta2*tblBinary[[#This Row],[gpa]]+beta3*tblBinary[[#This Row],[rank]]</f>
        <v>-1.8253715558834345</v>
      </c>
      <c r="F63" s="3">
        <f>EXP(tblBinary[[#This Row],[logit]])</f>
        <v>0.1611577538925609</v>
      </c>
      <c r="G63" s="3">
        <f>tblBinary[[#This Row],[odds]]/(tblBinary[[#This Row],[odds]]+1)</f>
        <v>0.13879057634702102</v>
      </c>
      <c r="H63" s="3">
        <f>1-tblBinary[[#This Row],[Pvoor]]</f>
        <v>0.86120942365297903</v>
      </c>
      <c r="I63" s="3">
        <f>tblBinary[[#This Row],[admit]]*LN(tblBinary[[#This Row],[Pvoor]])+(1-tblBinary[[#This Row],[admit]])*LN(tblBinary[[#This Row],[Ptegen]])</f>
        <v>-0.14941757108433457</v>
      </c>
    </row>
    <row r="64" spans="1:9">
      <c r="A64">
        <v>0</v>
      </c>
      <c r="B64">
        <v>640</v>
      </c>
      <c r="C64">
        <v>3.67</v>
      </c>
      <c r="D64">
        <v>3</v>
      </c>
      <c r="E64" s="3">
        <f>beta0+beta1*tblBinary[[#This Row],[gre]]+beta2*tblBinary[[#This Row],[gpa]]+beta3*tblBinary[[#This Row],[rank]]</f>
        <v>-0.80986870569444891</v>
      </c>
      <c r="F64" s="3">
        <f>EXP(tblBinary[[#This Row],[logit]])</f>
        <v>0.44491647738825746</v>
      </c>
      <c r="G64" s="3">
        <f>tblBinary[[#This Row],[odds]]/(tblBinary[[#This Row],[odds]]+1)</f>
        <v>0.30791847442452952</v>
      </c>
      <c r="H64" s="3">
        <f>1-tblBinary[[#This Row],[Pvoor]]</f>
        <v>0.69208152557547042</v>
      </c>
      <c r="I64" s="3">
        <f>tblBinary[[#This Row],[admit]]*LN(tblBinary[[#This Row],[Pvoor]])+(1-tblBinary[[#This Row],[admit]])*LN(tblBinary[[#This Row],[Ptegen]])</f>
        <v>-0.36805151877845393</v>
      </c>
    </row>
    <row r="65" spans="1:9">
      <c r="A65">
        <v>1</v>
      </c>
      <c r="B65">
        <v>680</v>
      </c>
      <c r="C65">
        <v>3.85</v>
      </c>
      <c r="D65">
        <v>3</v>
      </c>
      <c r="E65" s="3">
        <f>beta0+beta1*tblBinary[[#This Row],[gre]]+beta2*tblBinary[[#This Row],[gpa]]+beta3*tblBinary[[#This Row],[rank]]</f>
        <v>-0.57824790945412996</v>
      </c>
      <c r="F65" s="3">
        <f>EXP(tblBinary[[#This Row],[logit]])</f>
        <v>0.56088021909620167</v>
      </c>
      <c r="G65" s="3">
        <f>tblBinary[[#This Row],[odds]]/(tblBinary[[#This Row],[odds]]+1)</f>
        <v>0.35933584924342804</v>
      </c>
      <c r="H65" s="3">
        <f>1-tblBinary[[#This Row],[Pvoor]]</f>
        <v>0.64066415075657202</v>
      </c>
      <c r="I65" s="3">
        <f>tblBinary[[#This Row],[admit]]*LN(tblBinary[[#This Row],[Pvoor]])+(1-tblBinary[[#This Row],[admit]])*LN(tblBinary[[#This Row],[Ptegen]])</f>
        <v>-1.0234978146007281</v>
      </c>
    </row>
    <row r="66" spans="1:9">
      <c r="A66">
        <v>0</v>
      </c>
      <c r="B66">
        <v>580</v>
      </c>
      <c r="C66">
        <v>4</v>
      </c>
      <c r="D66">
        <v>3</v>
      </c>
      <c r="E66" s="3">
        <f>beta0+beta1*tblBinary[[#This Row],[gre]]+beta2*tblBinary[[#This Row],[gpa]]+beta3*tblBinary[[#This Row],[rank]]</f>
        <v>-0.69109175761979791</v>
      </c>
      <c r="F66" s="3">
        <f>EXP(tblBinary[[#This Row],[logit]])</f>
        <v>0.50102876838495103</v>
      </c>
      <c r="G66" s="3">
        <f>tblBinary[[#This Row],[odds]]/(tblBinary[[#This Row],[odds]]+1)</f>
        <v>0.33379025035212256</v>
      </c>
      <c r="H66" s="3">
        <f>1-tblBinary[[#This Row],[Pvoor]]</f>
        <v>0.66620974964787738</v>
      </c>
      <c r="I66" s="3">
        <f>tblBinary[[#This Row],[admit]]*LN(tblBinary[[#This Row],[Pvoor]])+(1-tblBinary[[#This Row],[admit]])*LN(tblBinary[[#This Row],[Ptegen]])</f>
        <v>-0.40615071861352681</v>
      </c>
    </row>
    <row r="67" spans="1:9">
      <c r="A67">
        <v>0</v>
      </c>
      <c r="B67">
        <v>600</v>
      </c>
      <c r="C67">
        <v>3.59</v>
      </c>
      <c r="D67">
        <v>2</v>
      </c>
      <c r="E67" s="3">
        <f>beta0+beta1*tblBinary[[#This Row],[gre]]+beta2*tblBinary[[#This Row],[gpa]]+beta3*tblBinary[[#This Row],[rank]]</f>
        <v>-0.4037567514466458</v>
      </c>
      <c r="F67" s="3">
        <f>EXP(tblBinary[[#This Row],[logit]])</f>
        <v>0.66780654448938881</v>
      </c>
      <c r="G67" s="3">
        <f>tblBinary[[#This Row],[odds]]/(tblBinary[[#This Row],[odds]]+1)</f>
        <v>0.40041007555456182</v>
      </c>
      <c r="H67" s="3">
        <f>1-tblBinary[[#This Row],[Pvoor]]</f>
        <v>0.59958992444543813</v>
      </c>
      <c r="I67" s="3">
        <f>tblBinary[[#This Row],[admit]]*LN(tblBinary[[#This Row],[Pvoor]])+(1-tblBinary[[#This Row],[admit]])*LN(tblBinary[[#This Row],[Ptegen]])</f>
        <v>-0.51150931668834521</v>
      </c>
    </row>
    <row r="68" spans="1:9">
      <c r="A68">
        <v>0</v>
      </c>
      <c r="B68">
        <v>740</v>
      </c>
      <c r="C68">
        <v>3.62</v>
      </c>
      <c r="D68">
        <v>4</v>
      </c>
      <c r="E68" s="3">
        <f>beta0+beta1*tblBinary[[#This Row],[gre]]+beta2*tblBinary[[#This Row],[gpa]]+beta3*tblBinary[[#This Row],[rank]]</f>
        <v>-1.1793548938718594</v>
      </c>
      <c r="F68" s="3">
        <f>EXP(tblBinary[[#This Row],[logit]])</f>
        <v>0.30747702995105586</v>
      </c>
      <c r="G68" s="3">
        <f>tblBinary[[#This Row],[odds]]/(tblBinary[[#This Row],[odds]]+1)</f>
        <v>0.23516820785950324</v>
      </c>
      <c r="H68" s="3">
        <f>1-tblBinary[[#This Row],[Pvoor]]</f>
        <v>0.76483179214049679</v>
      </c>
      <c r="I68" s="3">
        <f>tblBinary[[#This Row],[admit]]*LN(tblBinary[[#This Row],[Pvoor]])+(1-tblBinary[[#This Row],[admit]])*LN(tblBinary[[#This Row],[Ptegen]])</f>
        <v>-0.26809934888756082</v>
      </c>
    </row>
    <row r="69" spans="1:9">
      <c r="A69">
        <v>0</v>
      </c>
      <c r="B69">
        <v>620</v>
      </c>
      <c r="C69">
        <v>3.3</v>
      </c>
      <c r="D69">
        <v>1</v>
      </c>
      <c r="E69" s="3">
        <f>beta0+beta1*tblBinary[[#This Row],[gre]]+beta2*tblBinary[[#This Row],[gpa]]+beta3*tblBinary[[#This Row],[rank]]</f>
        <v>-2.3180116786467808E-2</v>
      </c>
      <c r="F69" s="3">
        <f>EXP(tblBinary[[#This Row],[logit]])</f>
        <v>0.97708647824641504</v>
      </c>
      <c r="G69" s="3">
        <f>tblBinary[[#This Row],[odds]]/(tblBinary[[#This Row],[odds]]+1)</f>
        <v>0.49420523027047653</v>
      </c>
      <c r="H69" s="3">
        <f>1-tblBinary[[#This Row],[Pvoor]]</f>
        <v>0.50579476972952353</v>
      </c>
      <c r="I69" s="3">
        <f>tblBinary[[#This Row],[admit]]*LN(tblBinary[[#This Row],[Pvoor]])+(1-tblBinary[[#This Row],[admit]])*LN(tblBinary[[#This Row],[Ptegen]])</f>
        <v>-0.68162428538984421</v>
      </c>
    </row>
    <row r="70" spans="1:9">
      <c r="A70">
        <v>0</v>
      </c>
      <c r="B70">
        <v>580</v>
      </c>
      <c r="C70">
        <v>3.69</v>
      </c>
      <c r="D70">
        <v>1</v>
      </c>
      <c r="E70" s="3">
        <f>beta0+beta1*tblBinary[[#This Row],[gre]]+beta2*tblBinary[[#This Row],[gpa]]+beta3*tblBinary[[#This Row],[rank]]</f>
        <v>0.18809682228658597</v>
      </c>
      <c r="F70" s="3">
        <f>EXP(tblBinary[[#This Row],[logit]])</f>
        <v>1.2069503693870363</v>
      </c>
      <c r="G70" s="3">
        <f>tblBinary[[#This Row],[odds]]/(tblBinary[[#This Row],[odds]]+1)</f>
        <v>0.54688604969501764</v>
      </c>
      <c r="H70" s="3">
        <f>1-tblBinary[[#This Row],[Pvoor]]</f>
        <v>0.45311395030498236</v>
      </c>
      <c r="I70" s="3">
        <f>tblBinary[[#This Row],[admit]]*LN(tblBinary[[#This Row],[Pvoor]])+(1-tblBinary[[#This Row],[admit]])*LN(tblBinary[[#This Row],[Ptegen]])</f>
        <v>-0.79161163920436184</v>
      </c>
    </row>
    <row r="71" spans="1:9">
      <c r="A71">
        <v>0</v>
      </c>
      <c r="B71">
        <v>800</v>
      </c>
      <c r="C71">
        <v>3.73</v>
      </c>
      <c r="D71">
        <v>1</v>
      </c>
      <c r="E71" s="3">
        <f>beta0+beta1*tblBinary[[#This Row],[gre]]+beta2*tblBinary[[#This Row],[gpa]]+beta3*tblBinary[[#This Row],[rank]]</f>
        <v>0.72384830941938483</v>
      </c>
      <c r="F71" s="3">
        <f>EXP(tblBinary[[#This Row],[logit]])</f>
        <v>2.0623545374021992</v>
      </c>
      <c r="G71" s="3">
        <f>tblBinary[[#This Row],[odds]]/(tblBinary[[#This Row],[odds]]+1)</f>
        <v>0.6734538774702743</v>
      </c>
      <c r="H71" s="3">
        <f>1-tblBinary[[#This Row],[Pvoor]]</f>
        <v>0.3265461225297257</v>
      </c>
      <c r="I71" s="3">
        <f>tblBinary[[#This Row],[admit]]*LN(tblBinary[[#This Row],[Pvoor]])+(1-tblBinary[[#This Row],[admit]])*LN(tblBinary[[#This Row],[Ptegen]])</f>
        <v>-1.1191840767516614</v>
      </c>
    </row>
    <row r="72" spans="1:9">
      <c r="A72">
        <v>0</v>
      </c>
      <c r="B72">
        <v>640</v>
      </c>
      <c r="C72">
        <v>4</v>
      </c>
      <c r="D72">
        <v>3</v>
      </c>
      <c r="E72" s="3">
        <f>beta0+beta1*tblBinary[[#This Row],[gre]]+beta2*tblBinary[[#This Row],[gpa]]+beta3*tblBinary[[#This Row],[rank]]</f>
        <v>-0.55345422735512795</v>
      </c>
      <c r="F72" s="3">
        <f>EXP(tblBinary[[#This Row],[logit]])</f>
        <v>0.57496033259538015</v>
      </c>
      <c r="G72" s="3">
        <f>tblBinary[[#This Row],[odds]]/(tblBinary[[#This Row],[odds]]+1)</f>
        <v>0.36506337378535875</v>
      </c>
      <c r="H72" s="3">
        <f>1-tblBinary[[#This Row],[Pvoor]]</f>
        <v>0.6349366262146412</v>
      </c>
      <c r="I72" s="3">
        <f>tblBinary[[#This Row],[admit]]*LN(tblBinary[[#This Row],[Pvoor]])+(1-tblBinary[[#This Row],[admit]])*LN(tblBinary[[#This Row],[Ptegen]])</f>
        <v>-0.45423008630670575</v>
      </c>
    </row>
    <row r="73" spans="1:9">
      <c r="A73">
        <v>0</v>
      </c>
      <c r="B73">
        <v>300</v>
      </c>
      <c r="C73">
        <v>2.92</v>
      </c>
      <c r="D73">
        <v>4</v>
      </c>
      <c r="E73" s="3">
        <f>beta0+beta1*tblBinary[[#This Row],[gre]]+beta2*tblBinary[[#This Row],[gpa]]+beta3*tblBinary[[#This Row],[rank]]</f>
        <v>-2.7326062819870911</v>
      </c>
      <c r="F73" s="3">
        <f>EXP(tblBinary[[#This Row],[logit]])</f>
        <v>6.504953112366621E-2</v>
      </c>
      <c r="G73" s="3">
        <f>tblBinary[[#This Row],[odds]]/(tblBinary[[#This Row],[odds]]+1)</f>
        <v>6.1076531393837216E-2</v>
      </c>
      <c r="H73" s="3">
        <f>1-tblBinary[[#This Row],[Pvoor]]</f>
        <v>0.93892346860616283</v>
      </c>
      <c r="I73" s="3">
        <f>tblBinary[[#This Row],[admit]]*LN(tblBinary[[#This Row],[Pvoor]])+(1-tblBinary[[#This Row],[admit]])*LN(tblBinary[[#This Row],[Ptegen]])</f>
        <v>-6.3021306177259526E-2</v>
      </c>
    </row>
    <row r="74" spans="1:9">
      <c r="A74">
        <v>0</v>
      </c>
      <c r="B74">
        <v>480</v>
      </c>
      <c r="C74">
        <v>3.39</v>
      </c>
      <c r="D74">
        <v>4</v>
      </c>
      <c r="E74" s="3">
        <f>beta0+beta1*tblBinary[[#This Row],[gre]]+beta2*tblBinary[[#This Row],[gpa]]+beta3*tblBinary[[#This Row],[rank]]</f>
        <v>-1.9544973129522294</v>
      </c>
      <c r="F74" s="3">
        <f>EXP(tblBinary[[#This Row],[logit]])</f>
        <v>0.14163565721225593</v>
      </c>
      <c r="G74" s="3">
        <f>tblBinary[[#This Row],[odds]]/(tblBinary[[#This Row],[odds]]+1)</f>
        <v>0.12406379944203395</v>
      </c>
      <c r="H74" s="3">
        <f>1-tblBinary[[#This Row],[Pvoor]]</f>
        <v>0.87593620055796606</v>
      </c>
      <c r="I74" s="3">
        <f>tblBinary[[#This Row],[admit]]*LN(tblBinary[[#This Row],[Pvoor]])+(1-tblBinary[[#This Row],[admit]])*LN(tblBinary[[#This Row],[Ptegen]])</f>
        <v>-0.13246202111128969</v>
      </c>
    </row>
    <row r="75" spans="1:9">
      <c r="A75">
        <v>0</v>
      </c>
      <c r="B75">
        <v>580</v>
      </c>
      <c r="C75">
        <v>4</v>
      </c>
      <c r="D75">
        <v>2</v>
      </c>
      <c r="E75" s="3">
        <f>beta0+beta1*tblBinary[[#This Row],[gre]]+beta2*tblBinary[[#This Row],[gpa]]+beta3*tblBinary[[#This Row],[rank]]</f>
        <v>-0.13106036420419764</v>
      </c>
      <c r="F75" s="3">
        <f>EXP(tblBinary[[#This Row],[logit]])</f>
        <v>0.87716482343637159</v>
      </c>
      <c r="G75" s="3">
        <f>tblBinary[[#This Row],[odds]]/(tblBinary[[#This Row],[odds]]+1)</f>
        <v>0.46728172853282962</v>
      </c>
      <c r="H75" s="3">
        <f>1-tblBinary[[#This Row],[Pvoor]]</f>
        <v>0.53271827146717032</v>
      </c>
      <c r="I75" s="3">
        <f>tblBinary[[#This Row],[admit]]*LN(tblBinary[[#This Row],[Pvoor]])+(1-tblBinary[[#This Row],[admit]])*LN(tblBinary[[#This Row],[Ptegen]])</f>
        <v>-0.62976256591553004</v>
      </c>
    </row>
    <row r="76" spans="1:9">
      <c r="A76">
        <v>0</v>
      </c>
      <c r="B76">
        <v>720</v>
      </c>
      <c r="C76">
        <v>3.45</v>
      </c>
      <c r="D76">
        <v>4</v>
      </c>
      <c r="E76" s="3">
        <f>beta0+beta1*tblBinary[[#This Row],[gre]]+beta2*tblBinary[[#This Row],[gpa]]+beta3*tblBinary[[#This Row],[rank]]</f>
        <v>-1.3573263776500359</v>
      </c>
      <c r="F76" s="3">
        <f>EXP(tblBinary[[#This Row],[logit]])</f>
        <v>0.25734790909979349</v>
      </c>
      <c r="G76" s="3">
        <f>tblBinary[[#This Row],[odds]]/(tblBinary[[#This Row],[odds]]+1)</f>
        <v>0.20467517958815665</v>
      </c>
      <c r="H76" s="3">
        <f>1-tblBinary[[#This Row],[Pvoor]]</f>
        <v>0.79532482041184338</v>
      </c>
      <c r="I76" s="3">
        <f>tblBinary[[#This Row],[admit]]*LN(tblBinary[[#This Row],[Pvoor]])+(1-tblBinary[[#This Row],[admit]])*LN(tblBinary[[#This Row],[Ptegen]])</f>
        <v>-0.22900466863913682</v>
      </c>
    </row>
    <row r="77" spans="1:9">
      <c r="A77">
        <v>0</v>
      </c>
      <c r="B77">
        <v>720</v>
      </c>
      <c r="C77">
        <v>4</v>
      </c>
      <c r="D77">
        <v>3</v>
      </c>
      <c r="E77" s="3">
        <f>beta0+beta1*tblBinary[[#This Row],[gre]]+beta2*tblBinary[[#This Row],[gpa]]+beta3*tblBinary[[#This Row],[rank]]</f>
        <v>-0.3699375203355677</v>
      </c>
      <c r="F77" s="3">
        <f>EXP(tblBinary[[#This Row],[logit]])</f>
        <v>0.69077748883478551</v>
      </c>
      <c r="G77" s="3">
        <f>tblBinary[[#This Row],[odds]]/(tblBinary[[#This Row],[odds]]+1)</f>
        <v>0.40855611894315025</v>
      </c>
      <c r="H77" s="3">
        <f>1-tblBinary[[#This Row],[Pvoor]]</f>
        <v>0.59144388105684975</v>
      </c>
      <c r="I77" s="3">
        <f>tblBinary[[#This Row],[admit]]*LN(tblBinary[[#This Row],[Pvoor]])+(1-tblBinary[[#This Row],[admit]])*LN(tblBinary[[#This Row],[Ptegen]])</f>
        <v>-0.52518847570820792</v>
      </c>
    </row>
    <row r="78" spans="1:9">
      <c r="A78">
        <v>0</v>
      </c>
      <c r="B78">
        <v>560</v>
      </c>
      <c r="C78">
        <v>3.36</v>
      </c>
      <c r="D78">
        <v>3</v>
      </c>
      <c r="E78" s="3">
        <f>beta0+beta1*tblBinary[[#This Row],[gre]]+beta2*tblBinary[[#This Row],[gpa]]+beta3*tblBinary[[#This Row],[rank]]</f>
        <v>-1.2342596196388256</v>
      </c>
      <c r="F78" s="3">
        <f>EXP(tblBinary[[#This Row],[logit]])</f>
        <v>0.29105017044637116</v>
      </c>
      <c r="G78" s="3">
        <f>tblBinary[[#This Row],[odds]]/(tblBinary[[#This Row],[odds]]+1)</f>
        <v>0.22543676234188692</v>
      </c>
      <c r="H78" s="3">
        <f>1-tblBinary[[#This Row],[Pvoor]]</f>
        <v>0.77456323765811308</v>
      </c>
      <c r="I78" s="3">
        <f>tblBinary[[#This Row],[admit]]*LN(tblBinary[[#This Row],[Pvoor]])+(1-tblBinary[[#This Row],[admit]])*LN(tblBinary[[#This Row],[Ptegen]])</f>
        <v>-0.25545597280295795</v>
      </c>
    </row>
    <row r="79" spans="1:9">
      <c r="A79">
        <v>1</v>
      </c>
      <c r="B79">
        <v>800</v>
      </c>
      <c r="C79">
        <v>4</v>
      </c>
      <c r="D79">
        <v>3</v>
      </c>
      <c r="E79" s="3">
        <f>beta0+beta1*tblBinary[[#This Row],[gre]]+beta2*tblBinary[[#This Row],[gpa]]+beta3*tblBinary[[#This Row],[rank]]</f>
        <v>-0.18642081331600768</v>
      </c>
      <c r="F79" s="3">
        <f>EXP(tblBinary[[#This Row],[logit]])</f>
        <v>0.82992427830094506</v>
      </c>
      <c r="G79" s="3">
        <f>tblBinary[[#This Row],[odds]]/(tblBinary[[#This Row],[odds]]+1)</f>
        <v>0.45352930071593794</v>
      </c>
      <c r="H79" s="3">
        <f>1-tblBinary[[#This Row],[Pvoor]]</f>
        <v>0.546470699284062</v>
      </c>
      <c r="I79" s="3">
        <f>tblBinary[[#This Row],[admit]]*LN(tblBinary[[#This Row],[Pvoor]])+(1-tblBinary[[#This Row],[admit]])*LN(tblBinary[[#This Row],[Ptegen]])</f>
        <v>-0.79069540133561944</v>
      </c>
    </row>
    <row r="80" spans="1:9">
      <c r="A80">
        <v>0</v>
      </c>
      <c r="B80">
        <v>540</v>
      </c>
      <c r="C80">
        <v>3.12</v>
      </c>
      <c r="D80">
        <v>1</v>
      </c>
      <c r="E80" s="3">
        <f>beta0+beta1*tblBinary[[#This Row],[gre]]+beta2*tblBinary[[#This Row],[gpa]]+beta3*tblBinary[[#This Row],[rank]]</f>
        <v>-0.34655926653656643</v>
      </c>
      <c r="F80" s="3">
        <f>EXP(tblBinary[[#This Row],[logit]])</f>
        <v>0.70711690967518082</v>
      </c>
      <c r="G80" s="3">
        <f>tblBinary[[#This Row],[odds]]/(tblBinary[[#This Row],[odds]]+1)</f>
        <v>0.41421703790030789</v>
      </c>
      <c r="H80" s="3">
        <f>1-tblBinary[[#This Row],[Pvoor]]</f>
        <v>0.58578296209969216</v>
      </c>
      <c r="I80" s="3">
        <f>tblBinary[[#This Row],[admit]]*LN(tblBinary[[#This Row],[Pvoor]])+(1-tblBinary[[#This Row],[admit]])*LN(tblBinary[[#This Row],[Ptegen]])</f>
        <v>-0.53480592985324438</v>
      </c>
    </row>
    <row r="81" spans="1:9">
      <c r="A81">
        <v>1</v>
      </c>
      <c r="B81">
        <v>620</v>
      </c>
      <c r="C81">
        <v>4</v>
      </c>
      <c r="D81">
        <v>1</v>
      </c>
      <c r="E81" s="3">
        <f>beta0+beta1*tblBinary[[#This Row],[gre]]+beta2*tblBinary[[#This Row],[gpa]]+beta3*tblBinary[[#This Row],[rank]]</f>
        <v>0.52072938272118274</v>
      </c>
      <c r="F81" s="3">
        <f>EXP(tblBinary[[#This Row],[logit]])</f>
        <v>1.6832549391305713</v>
      </c>
      <c r="G81" s="3">
        <f>tblBinary[[#This Row],[odds]]/(tblBinary[[#This Row],[odds]]+1)</f>
        <v>0.62731830456482074</v>
      </c>
      <c r="H81" s="3">
        <f>1-tblBinary[[#This Row],[Pvoor]]</f>
        <v>0.37268169543517926</v>
      </c>
      <c r="I81" s="3">
        <f>tblBinary[[#This Row],[admit]]*LN(tblBinary[[#This Row],[Pvoor]])+(1-tblBinary[[#This Row],[admit]])*LN(tblBinary[[#This Row],[Ptegen]])</f>
        <v>-0.46630120438356343</v>
      </c>
    </row>
    <row r="82" spans="1:9">
      <c r="A82">
        <v>0</v>
      </c>
      <c r="B82">
        <v>700</v>
      </c>
      <c r="C82">
        <v>2.9</v>
      </c>
      <c r="D82">
        <v>4</v>
      </c>
      <c r="E82" s="3">
        <f>beta0+beta1*tblBinary[[#This Row],[gre]]+beta2*tblBinary[[#This Row],[gpa]]+beta3*tblBinary[[#This Row],[rank]]</f>
        <v>-1.8305630183037949</v>
      </c>
      <c r="F82" s="3">
        <f>EXP(tblBinary[[#This Row],[logit]])</f>
        <v>0.16032327742028463</v>
      </c>
      <c r="G82" s="3">
        <f>tblBinary[[#This Row],[odds]]/(tblBinary[[#This Row],[odds]]+1)</f>
        <v>0.13817121533296053</v>
      </c>
      <c r="H82" s="3">
        <f>1-tblBinary[[#This Row],[Pvoor]]</f>
        <v>0.86182878466703949</v>
      </c>
      <c r="I82" s="3">
        <f>tblBinary[[#This Row],[admit]]*LN(tblBinary[[#This Row],[Pvoor]])+(1-tblBinary[[#This Row],[admit]])*LN(tblBinary[[#This Row],[Ptegen]])</f>
        <v>-0.14869865372342433</v>
      </c>
    </row>
    <row r="83" spans="1:9">
      <c r="A83">
        <v>0</v>
      </c>
      <c r="B83">
        <v>620</v>
      </c>
      <c r="C83">
        <v>3.07</v>
      </c>
      <c r="D83">
        <v>2</v>
      </c>
      <c r="E83" s="3">
        <f>beta0+beta1*tblBinary[[#This Row],[gre]]+beta2*tblBinary[[#This Row],[gpa]]+beta3*tblBinary[[#This Row],[rank]]</f>
        <v>-0.76192463146886746</v>
      </c>
      <c r="F83" s="3">
        <f>EXP(tblBinary[[#This Row],[logit]])</f>
        <v>0.4667672070985972</v>
      </c>
      <c r="G83" s="3">
        <f>tblBinary[[#This Row],[odds]]/(tblBinary[[#This Row],[odds]]+1)</f>
        <v>0.31822855381523452</v>
      </c>
      <c r="H83" s="3">
        <f>1-tblBinary[[#This Row],[Pvoor]]</f>
        <v>0.68177144618476548</v>
      </c>
      <c r="I83" s="3">
        <f>tblBinary[[#This Row],[admit]]*LN(tblBinary[[#This Row],[Pvoor]])+(1-tblBinary[[#This Row],[admit]])*LN(tblBinary[[#This Row],[Ptegen]])</f>
        <v>-0.38306080020113981</v>
      </c>
    </row>
    <row r="84" spans="1:9">
      <c r="A84">
        <v>0</v>
      </c>
      <c r="B84">
        <v>500</v>
      </c>
      <c r="C84">
        <v>2.71</v>
      </c>
      <c r="D84">
        <v>2</v>
      </c>
      <c r="E84" s="3">
        <f>beta0+beta1*tblBinary[[#This Row],[gre]]+beta2*tblBinary[[#This Row],[gpa]]+beta3*tblBinary[[#This Row],[rank]]</f>
        <v>-1.3169245774592855</v>
      </c>
      <c r="F84" s="3">
        <f>EXP(tblBinary[[#This Row],[logit]])</f>
        <v>0.26795812050374251</v>
      </c>
      <c r="G84" s="3">
        <f>tblBinary[[#This Row],[odds]]/(tblBinary[[#This Row],[odds]]+1)</f>
        <v>0.21133041870285621</v>
      </c>
      <c r="H84" s="3">
        <f>1-tblBinary[[#This Row],[Pvoor]]</f>
        <v>0.78866958129714382</v>
      </c>
      <c r="I84" s="3">
        <f>tblBinary[[#This Row],[admit]]*LN(tblBinary[[#This Row],[Pvoor]])+(1-tblBinary[[#This Row],[admit]])*LN(tblBinary[[#This Row],[Ptegen]])</f>
        <v>-0.23740782747570402</v>
      </c>
    </row>
    <row r="85" spans="1:9">
      <c r="A85">
        <v>0</v>
      </c>
      <c r="B85">
        <v>380</v>
      </c>
      <c r="C85">
        <v>2.91</v>
      </c>
      <c r="D85">
        <v>4</v>
      </c>
      <c r="E85" s="3">
        <f>beta0+beta1*tblBinary[[#This Row],[gre]]+beta2*tblBinary[[#This Row],[gpa]]+beta3*tblBinary[[#This Row],[rank]]</f>
        <v>-2.5568597106747832</v>
      </c>
      <c r="F85" s="3">
        <f>EXP(tblBinary[[#This Row],[logit]])</f>
        <v>7.7547881260950205E-2</v>
      </c>
      <c r="G85" s="3">
        <f>tblBinary[[#This Row],[odds]]/(tblBinary[[#This Row],[odds]]+1)</f>
        <v>7.1966993401911206E-2</v>
      </c>
      <c r="H85" s="3">
        <f>1-tblBinary[[#This Row],[Pvoor]]</f>
        <v>0.92803300659808885</v>
      </c>
      <c r="I85" s="3">
        <f>tblBinary[[#This Row],[admit]]*LN(tblBinary[[#This Row],[Pvoor]])+(1-tblBinary[[#This Row],[admit]])*LN(tblBinary[[#This Row],[Ptegen]])</f>
        <v>-7.4687979373606272E-2</v>
      </c>
    </row>
    <row r="86" spans="1:9">
      <c r="A86">
        <v>1</v>
      </c>
      <c r="B86">
        <v>500</v>
      </c>
      <c r="C86">
        <v>3.6</v>
      </c>
      <c r="D86">
        <v>3</v>
      </c>
      <c r="E86" s="3">
        <f>beta0+beta1*tblBinary[[#This Row],[gre]]+beta2*tblBinary[[#This Row],[gpa]]+beta3*tblBinary[[#This Row],[rank]]</f>
        <v>-1.185413892929444</v>
      </c>
      <c r="F86" s="3">
        <f>EXP(tblBinary[[#This Row],[logit]])</f>
        <v>0.30561965950148501</v>
      </c>
      <c r="G86" s="3">
        <f>tblBinary[[#This Row],[odds]]/(tblBinary[[#This Row],[odds]]+1)</f>
        <v>0.23408016054091699</v>
      </c>
      <c r="H86" s="3">
        <f>1-tblBinary[[#This Row],[Pvoor]]</f>
        <v>0.76591983945908304</v>
      </c>
      <c r="I86" s="3">
        <f>tblBinary[[#This Row],[admit]]*LN(tblBinary[[#This Row],[Pvoor]])+(1-tblBinary[[#This Row],[admit]])*LN(tblBinary[[#This Row],[Ptegen]])</f>
        <v>-1.4520916558727377</v>
      </c>
    </row>
    <row r="87" spans="1:9">
      <c r="A87">
        <v>0</v>
      </c>
      <c r="B87">
        <v>520</v>
      </c>
      <c r="C87">
        <v>2.98</v>
      </c>
      <c r="D87">
        <v>2</v>
      </c>
      <c r="E87" s="3">
        <f>beta0+beta1*tblBinary[[#This Row],[gre]]+beta2*tblBinary[[#This Row],[gpa]]+beta3*tblBinary[[#This Row],[rank]]</f>
        <v>-1.0612517366085874</v>
      </c>
      <c r="F87" s="3">
        <f>EXP(tblBinary[[#This Row],[logit]])</f>
        <v>0.34602241021699254</v>
      </c>
      <c r="G87" s="3">
        <f>tblBinary[[#This Row],[odds]]/(tblBinary[[#This Row],[odds]]+1)</f>
        <v>0.25707031888214271</v>
      </c>
      <c r="H87" s="3">
        <f>1-tblBinary[[#This Row],[Pvoor]]</f>
        <v>0.74292968111785729</v>
      </c>
      <c r="I87" s="3">
        <f>tblBinary[[#This Row],[admit]]*LN(tblBinary[[#This Row],[Pvoor]])+(1-tblBinary[[#This Row],[admit]])*LN(tblBinary[[#This Row],[Ptegen]])</f>
        <v>-0.29715388057649988</v>
      </c>
    </row>
    <row r="88" spans="1:9">
      <c r="A88">
        <v>0</v>
      </c>
      <c r="B88">
        <v>600</v>
      </c>
      <c r="C88">
        <v>3.32</v>
      </c>
      <c r="D88">
        <v>2</v>
      </c>
      <c r="E88" s="3">
        <f>beta0+beta1*tblBinary[[#This Row],[gre]]+beta2*tblBinary[[#This Row],[gpa]]+beta3*tblBinary[[#This Row],[rank]]</f>
        <v>-0.61355041554245382</v>
      </c>
      <c r="F88" s="3">
        <f>EXP(tblBinary[[#This Row],[logit]])</f>
        <v>0.54142516824586806</v>
      </c>
      <c r="G88" s="3">
        <f>tblBinary[[#This Row],[odds]]/(tblBinary[[#This Row],[odds]]+1)</f>
        <v>0.35124972616218947</v>
      </c>
      <c r="H88" s="3">
        <f>1-tblBinary[[#This Row],[Pvoor]]</f>
        <v>0.64875027383781059</v>
      </c>
      <c r="I88" s="3">
        <f>tblBinary[[#This Row],[admit]]*LN(tblBinary[[#This Row],[Pvoor]])+(1-tblBinary[[#This Row],[admit]])*LN(tblBinary[[#This Row],[Ptegen]])</f>
        <v>-0.43270742240145632</v>
      </c>
    </row>
    <row r="89" spans="1:9">
      <c r="A89">
        <v>0</v>
      </c>
      <c r="B89">
        <v>600</v>
      </c>
      <c r="C89">
        <v>3.48</v>
      </c>
      <c r="D89">
        <v>2</v>
      </c>
      <c r="E89" s="3">
        <f>beta0+beta1*tblBinary[[#This Row],[gre]]+beta2*tblBinary[[#This Row],[gpa]]+beta3*tblBinary[[#This Row],[rank]]</f>
        <v>-0.48922824422641931</v>
      </c>
      <c r="F89" s="3">
        <f>EXP(tblBinary[[#This Row],[logit]])</f>
        <v>0.61309937463039488</v>
      </c>
      <c r="G89" s="3">
        <f>tblBinary[[#This Row],[odds]]/(tblBinary[[#This Row],[odds]]+1)</f>
        <v>0.38007539043952127</v>
      </c>
      <c r="H89" s="3">
        <f>1-tblBinary[[#This Row],[Pvoor]]</f>
        <v>0.61992460956047868</v>
      </c>
      <c r="I89" s="3">
        <f>tblBinary[[#This Row],[admit]]*LN(tblBinary[[#This Row],[Pvoor]])+(1-tblBinary[[#This Row],[admit]])*LN(tblBinary[[#This Row],[Ptegen]])</f>
        <v>-0.47815740581967203</v>
      </c>
    </row>
    <row r="90" spans="1:9">
      <c r="A90">
        <v>0</v>
      </c>
      <c r="B90">
        <v>700</v>
      </c>
      <c r="C90">
        <v>3.28</v>
      </c>
      <c r="D90">
        <v>1</v>
      </c>
      <c r="E90" s="3">
        <f>beta0+beta1*tblBinary[[#This Row],[gre]]+beta2*tblBinary[[#This Row],[gpa]]+beta3*tblBinary[[#This Row],[rank]]</f>
        <v>0.1447963188185879</v>
      </c>
      <c r="F90" s="3">
        <f>EXP(tblBinary[[#This Row],[logit]])</f>
        <v>1.1558041307407048</v>
      </c>
      <c r="G90" s="3">
        <f>tblBinary[[#This Row],[odds]]/(tblBinary[[#This Row],[odds]]+1)</f>
        <v>0.536135966277969</v>
      </c>
      <c r="H90" s="3">
        <f>1-tblBinary[[#This Row],[Pvoor]]</f>
        <v>0.463864033722031</v>
      </c>
      <c r="I90" s="3">
        <f>tblBinary[[#This Row],[admit]]*LN(tblBinary[[#This Row],[Pvoor]])+(1-tblBinary[[#This Row],[admit]])*LN(tblBinary[[#This Row],[Ptegen]])</f>
        <v>-0.76816380046927224</v>
      </c>
    </row>
    <row r="91" spans="1:9">
      <c r="A91">
        <v>1</v>
      </c>
      <c r="B91">
        <v>660</v>
      </c>
      <c r="C91">
        <v>4</v>
      </c>
      <c r="D91">
        <v>2</v>
      </c>
      <c r="E91" s="3">
        <f>beta0+beta1*tblBinary[[#This Row],[gre]]+beta2*tblBinary[[#This Row],[gpa]]+beta3*tblBinary[[#This Row],[rank]]</f>
        <v>5.2456342815362378E-2</v>
      </c>
      <c r="F91" s="3">
        <f>EXP(tblBinary[[#This Row],[logit]])</f>
        <v>1.0538565526641226</v>
      </c>
      <c r="G91" s="3">
        <f>tblBinary[[#This Row],[odds]]/(tblBinary[[#This Row],[odds]]+1)</f>
        <v>0.51311107939701617</v>
      </c>
      <c r="H91" s="3">
        <f>1-tblBinary[[#This Row],[Pvoor]]</f>
        <v>0.48688892060298383</v>
      </c>
      <c r="I91" s="3">
        <f>tblBinary[[#This Row],[admit]]*LN(tblBinary[[#This Row],[Pvoor]])+(1-tblBinary[[#This Row],[admit]])*LN(tblBinary[[#This Row],[Ptegen]])</f>
        <v>-0.66726292821137856</v>
      </c>
    </row>
    <row r="92" spans="1:9">
      <c r="A92">
        <v>0</v>
      </c>
      <c r="B92">
        <v>700</v>
      </c>
      <c r="C92">
        <v>3.83</v>
      </c>
      <c r="D92">
        <v>2</v>
      </c>
      <c r="E92" s="3">
        <f>beta0+beta1*tblBinary[[#This Row],[gre]]+beta2*tblBinary[[#This Row],[gpa]]+beta3*tblBinary[[#This Row],[rank]]</f>
        <v>1.2122389301856051E-2</v>
      </c>
      <c r="F92" s="3">
        <f>EXP(tblBinary[[#This Row],[logit]])</f>
        <v>1.012196163267236</v>
      </c>
      <c r="G92" s="3">
        <f>tblBinary[[#This Row],[odds]]/(tblBinary[[#This Row],[odds]]+1)</f>
        <v>0.50303056021323311</v>
      </c>
      <c r="H92" s="3">
        <f>1-tblBinary[[#This Row],[Pvoor]]</f>
        <v>0.49696943978676689</v>
      </c>
      <c r="I92" s="3">
        <f>tblBinary[[#This Row],[admit]]*LN(tblBinary[[#This Row],[Pvoor]])+(1-tblBinary[[#This Row],[admit]])*LN(tblBinary[[#This Row],[Ptegen]])</f>
        <v>-0.69922674413869879</v>
      </c>
    </row>
    <row r="93" spans="1:9">
      <c r="A93">
        <v>1</v>
      </c>
      <c r="B93">
        <v>720</v>
      </c>
      <c r="C93">
        <v>3.64</v>
      </c>
      <c r="D93">
        <v>1</v>
      </c>
      <c r="E93" s="3">
        <f>beta0+beta1*tblBinary[[#This Row],[gre]]+beta2*tblBinary[[#This Row],[gpa]]+beta3*tblBinary[[#This Row],[rank]]</f>
        <v>0.47040038103455561</v>
      </c>
      <c r="F93" s="3">
        <f>EXP(tblBinary[[#This Row],[logit]])</f>
        <v>1.6006349288083535</v>
      </c>
      <c r="G93" s="3">
        <f>tblBinary[[#This Row],[odds]]/(tblBinary[[#This Row],[odds]]+1)</f>
        <v>0.61547851683349741</v>
      </c>
      <c r="H93" s="3">
        <f>1-tblBinary[[#This Row],[Pvoor]]</f>
        <v>0.38452148316650259</v>
      </c>
      <c r="I93" s="3">
        <f>tblBinary[[#This Row],[admit]]*LN(tblBinary[[#This Row],[Pvoor]])+(1-tblBinary[[#This Row],[admit]])*LN(tblBinary[[#This Row],[Ptegen]])</f>
        <v>-0.48535523756791521</v>
      </c>
    </row>
    <row r="94" spans="1:9">
      <c r="A94">
        <v>0</v>
      </c>
      <c r="B94">
        <v>800</v>
      </c>
      <c r="C94">
        <v>3.9</v>
      </c>
      <c r="D94">
        <v>2</v>
      </c>
      <c r="E94" s="3">
        <f>beta0+beta1*tblBinary[[#This Row],[gre]]+beta2*tblBinary[[#This Row],[gpa]]+beta3*tblBinary[[#This Row],[rank]]</f>
        <v>0.29590922302707101</v>
      </c>
      <c r="F94" s="3">
        <f>EXP(tblBinary[[#This Row],[logit]])</f>
        <v>1.34434811544038</v>
      </c>
      <c r="G94" s="3">
        <f>tblBinary[[#This Row],[odds]]/(tblBinary[[#This Row],[odds]]+1)</f>
        <v>0.57344218914683132</v>
      </c>
      <c r="H94" s="3">
        <f>1-tblBinary[[#This Row],[Pvoor]]</f>
        <v>0.42655781085316868</v>
      </c>
      <c r="I94" s="3">
        <f>tblBinary[[#This Row],[admit]]*LN(tblBinary[[#This Row],[Pvoor]])+(1-tblBinary[[#This Row],[admit]])*LN(tblBinary[[#This Row],[Ptegen]])</f>
        <v>-0.85200737410087235</v>
      </c>
    </row>
    <row r="95" spans="1:9">
      <c r="A95">
        <v>0</v>
      </c>
      <c r="B95">
        <v>580</v>
      </c>
      <c r="C95">
        <v>2.93</v>
      </c>
      <c r="D95">
        <v>2</v>
      </c>
      <c r="E95" s="3">
        <f>beta0+beta1*tblBinary[[#This Row],[gre]]+beta2*tblBinary[[#This Row],[gpa]]+beta3*tblBinary[[#This Row],[rank]]</f>
        <v>-0.96246488488017778</v>
      </c>
      <c r="F95" s="3">
        <f>EXP(tblBinary[[#This Row],[logit]])</f>
        <v>0.38195026129765725</v>
      </c>
      <c r="G95" s="3">
        <f>tblBinary[[#This Row],[odds]]/(tblBinary[[#This Row],[odds]]+1)</f>
        <v>0.27638495537386726</v>
      </c>
      <c r="H95" s="3">
        <f>1-tblBinary[[#This Row],[Pvoor]]</f>
        <v>0.72361504462613269</v>
      </c>
      <c r="I95" s="3">
        <f>tblBinary[[#This Row],[admit]]*LN(tblBinary[[#This Row],[Pvoor]])+(1-tblBinary[[#This Row],[admit]])*LN(tblBinary[[#This Row],[Ptegen]])</f>
        <v>-0.32349573431984752</v>
      </c>
    </row>
    <row r="96" spans="1:9">
      <c r="A96">
        <v>1</v>
      </c>
      <c r="B96">
        <v>660</v>
      </c>
      <c r="C96">
        <v>3.44</v>
      </c>
      <c r="D96">
        <v>2</v>
      </c>
      <c r="E96" s="3">
        <f>beta0+beta1*tblBinary[[#This Row],[gre]]+beta2*tblBinary[[#This Row],[gpa]]+beta3*tblBinary[[#This Row],[rank]]</f>
        <v>-0.38267125679075797</v>
      </c>
      <c r="F96" s="3">
        <f>EXP(tblBinary[[#This Row],[logit]])</f>
        <v>0.68203707749311715</v>
      </c>
      <c r="G96" s="3">
        <f>tblBinary[[#This Row],[odds]]/(tblBinary[[#This Row],[odds]]+1)</f>
        <v>0.40548278430913964</v>
      </c>
      <c r="H96" s="3">
        <f>1-tblBinary[[#This Row],[Pvoor]]</f>
        <v>0.59451721569086036</v>
      </c>
      <c r="I96" s="3">
        <f>tblBinary[[#This Row],[admit]]*LN(tblBinary[[#This Row],[Pvoor]])+(1-tblBinary[[#This Row],[admit]])*LN(tblBinary[[#This Row],[Ptegen]])</f>
        <v>-0.902676861792442</v>
      </c>
    </row>
    <row r="97" spans="1:9">
      <c r="A97">
        <v>0</v>
      </c>
      <c r="B97">
        <v>660</v>
      </c>
      <c r="C97">
        <v>3.33</v>
      </c>
      <c r="D97">
        <v>2</v>
      </c>
      <c r="E97" s="3">
        <f>beta0+beta1*tblBinary[[#This Row],[gre]]+beta2*tblBinary[[#This Row],[gpa]]+beta3*tblBinary[[#This Row],[rank]]</f>
        <v>-0.46814274957053148</v>
      </c>
      <c r="F97" s="3">
        <f>EXP(tblBinary[[#This Row],[logit]])</f>
        <v>0.62616413261642823</v>
      </c>
      <c r="G97" s="3">
        <f>tblBinary[[#This Row],[odds]]/(tblBinary[[#This Row],[odds]]+1)</f>
        <v>0.38505592397303529</v>
      </c>
      <c r="H97" s="3">
        <f>1-tblBinary[[#This Row],[Pvoor]]</f>
        <v>0.61494407602696466</v>
      </c>
      <c r="I97" s="3">
        <f>tblBinary[[#This Row],[admit]]*LN(tblBinary[[#This Row],[Pvoor]])+(1-tblBinary[[#This Row],[admit]])*LN(tblBinary[[#This Row],[Ptegen]])</f>
        <v>-0.48622394859978979</v>
      </c>
    </row>
    <row r="98" spans="1:9">
      <c r="A98">
        <v>0</v>
      </c>
      <c r="B98">
        <v>640</v>
      </c>
      <c r="C98">
        <v>3.52</v>
      </c>
      <c r="D98">
        <v>4</v>
      </c>
      <c r="E98" s="3">
        <f>beta0+beta1*tblBinary[[#This Row],[gre]]+beta2*tblBinary[[#This Row],[gpa]]+beta3*tblBinary[[#This Row],[rank]]</f>
        <v>-1.4864521347188313</v>
      </c>
      <c r="F98" s="3">
        <f>EXP(tblBinary[[#This Row],[logit]])</f>
        <v>0.22617366746032605</v>
      </c>
      <c r="G98" s="3">
        <f>tblBinary[[#This Row],[odds]]/(tblBinary[[#This Row],[odds]]+1)</f>
        <v>0.18445483985052558</v>
      </c>
      <c r="H98" s="3">
        <f>1-tblBinary[[#This Row],[Pvoor]]</f>
        <v>0.81554516014947442</v>
      </c>
      <c r="I98" s="3">
        <f>tblBinary[[#This Row],[admit]]*LN(tblBinary[[#This Row],[Pvoor]])+(1-tblBinary[[#This Row],[admit]])*LN(tblBinary[[#This Row],[Ptegen]])</f>
        <v>-0.20389848120175755</v>
      </c>
    </row>
    <row r="99" spans="1:9">
      <c r="A99">
        <v>0</v>
      </c>
      <c r="B99">
        <v>480</v>
      </c>
      <c r="C99">
        <v>3.57</v>
      </c>
      <c r="D99">
        <v>2</v>
      </c>
      <c r="E99" s="3">
        <f>beta0+beta1*tblBinary[[#This Row],[gre]]+beta2*tblBinary[[#This Row],[gpa]]+beta3*tblBinary[[#This Row],[rank]]</f>
        <v>-0.69457208339049048</v>
      </c>
      <c r="F99" s="3">
        <f>EXP(tblBinary[[#This Row],[logit]])</f>
        <v>0.49928805593074499</v>
      </c>
      <c r="G99" s="3">
        <f>tblBinary[[#This Row],[odds]]/(tblBinary[[#This Row],[odds]]+1)</f>
        <v>0.33301676349365122</v>
      </c>
      <c r="H99" s="3">
        <f>1-tblBinary[[#This Row],[Pvoor]]</f>
        <v>0.66698323650634883</v>
      </c>
      <c r="I99" s="3">
        <f>tblBinary[[#This Row],[admit]]*LN(tblBinary[[#This Row],[Pvoor]])+(1-tblBinary[[#This Row],[admit]])*LN(tblBinary[[#This Row],[Ptegen]])</f>
        <v>-0.40499036605648397</v>
      </c>
    </row>
    <row r="100" spans="1:9">
      <c r="A100">
        <v>0</v>
      </c>
      <c r="B100">
        <v>700</v>
      </c>
      <c r="C100">
        <v>2.88</v>
      </c>
      <c r="D100">
        <v>2</v>
      </c>
      <c r="E100" s="3">
        <f>beta0+beta1*tblBinary[[#This Row],[gre]]+beta2*tblBinary[[#This Row],[gpa]]+beta3*tblBinary[[#This Row],[rank]]</f>
        <v>-0.72604050288709865</v>
      </c>
      <c r="F100" s="3">
        <f>EXP(tblBinary[[#This Row],[logit]])</f>
        <v>0.48382088992825473</v>
      </c>
      <c r="G100" s="3">
        <f>tblBinary[[#This Row],[odds]]/(tblBinary[[#This Row],[odds]]+1)</f>
        <v>0.32606421247489531</v>
      </c>
      <c r="H100" s="3">
        <f>1-tblBinary[[#This Row],[Pvoor]]</f>
        <v>0.67393578752510463</v>
      </c>
      <c r="I100" s="3">
        <f>tblBinary[[#This Row],[admit]]*LN(tblBinary[[#This Row],[Pvoor]])+(1-tblBinary[[#This Row],[admit]])*LN(tblBinary[[#This Row],[Ptegen]])</f>
        <v>-0.39462044334264079</v>
      </c>
    </row>
    <row r="101" spans="1:9">
      <c r="A101">
        <v>0</v>
      </c>
      <c r="B101">
        <v>400</v>
      </c>
      <c r="C101">
        <v>3.31</v>
      </c>
      <c r="D101">
        <v>3</v>
      </c>
      <c r="E101" s="3">
        <f>beta0+beta1*tblBinary[[#This Row],[gre]]+beta2*tblBinary[[#This Row],[gpa]]+beta3*tblBinary[[#This Row],[rank]]</f>
        <v>-1.6401437122142066</v>
      </c>
      <c r="F101" s="3">
        <f>EXP(tblBinary[[#This Row],[logit]])</f>
        <v>0.19395216699256079</v>
      </c>
      <c r="G101" s="3">
        <f>tblBinary[[#This Row],[odds]]/(tblBinary[[#This Row],[odds]]+1)</f>
        <v>0.16244550858440651</v>
      </c>
      <c r="H101" s="3">
        <f>1-tblBinary[[#This Row],[Pvoor]]</f>
        <v>0.83755449141559346</v>
      </c>
      <c r="I101" s="3">
        <f>tblBinary[[#This Row],[admit]]*LN(tblBinary[[#This Row],[Pvoor]])+(1-tblBinary[[#This Row],[admit]])*LN(tblBinary[[#This Row],[Ptegen]])</f>
        <v>-0.17726895302268231</v>
      </c>
    </row>
    <row r="102" spans="1:9">
      <c r="A102">
        <v>0</v>
      </c>
      <c r="B102">
        <v>340</v>
      </c>
      <c r="C102">
        <v>3.15</v>
      </c>
      <c r="D102">
        <v>3</v>
      </c>
      <c r="E102" s="3">
        <f>beta0+beta1*tblBinary[[#This Row],[gre]]+beta2*tblBinary[[#This Row],[gpa]]+beta3*tblBinary[[#This Row],[rank]]</f>
        <v>-1.9021034137949109</v>
      </c>
      <c r="F102" s="3">
        <f>EXP(tblBinary[[#This Row],[logit]])</f>
        <v>0.14925434516574124</v>
      </c>
      <c r="G102" s="3">
        <f>tblBinary[[#This Row],[odds]]/(tblBinary[[#This Row],[odds]]+1)</f>
        <v>0.12987059461081812</v>
      </c>
      <c r="H102" s="3">
        <f>1-tblBinary[[#This Row],[Pvoor]]</f>
        <v>0.87012940538918193</v>
      </c>
      <c r="I102" s="3">
        <f>tblBinary[[#This Row],[admit]]*LN(tblBinary[[#This Row],[Pvoor]])+(1-tblBinary[[#This Row],[admit]])*LN(tblBinary[[#This Row],[Ptegen]])</f>
        <v>-0.13911333656783045</v>
      </c>
    </row>
    <row r="103" spans="1:9">
      <c r="A103">
        <v>0</v>
      </c>
      <c r="B103">
        <v>580</v>
      </c>
      <c r="C103">
        <v>3.57</v>
      </c>
      <c r="D103">
        <v>3</v>
      </c>
      <c r="E103" s="3">
        <f>beta0+beta1*tblBinary[[#This Row],[gre]]+beta2*tblBinary[[#This Row],[gpa]]+beta3*tblBinary[[#This Row],[rank]]</f>
        <v>-1.0252075930316404</v>
      </c>
      <c r="F103" s="3">
        <f>EXP(tblBinary[[#This Row],[logit]])</f>
        <v>0.35872198949056411</v>
      </c>
      <c r="G103" s="3">
        <f>tblBinary[[#This Row],[odds]]/(tblBinary[[#This Row],[odds]]+1)</f>
        <v>0.26401426654253413</v>
      </c>
      <c r="H103" s="3">
        <f>1-tblBinary[[#This Row],[Pvoor]]</f>
        <v>0.73598573345746587</v>
      </c>
      <c r="I103" s="3">
        <f>tblBinary[[#This Row],[admit]]*LN(tblBinary[[#This Row],[Pvoor]])+(1-tblBinary[[#This Row],[admit]])*LN(tblBinary[[#This Row],[Ptegen]])</f>
        <v>-0.30654454433044348</v>
      </c>
    </row>
    <row r="104" spans="1:9">
      <c r="A104">
        <v>0</v>
      </c>
      <c r="B104">
        <v>380</v>
      </c>
      <c r="C104">
        <v>3.33</v>
      </c>
      <c r="D104">
        <v>4</v>
      </c>
      <c r="E104" s="3">
        <f>beta0+beta1*tblBinary[[#This Row],[gre]]+beta2*tblBinary[[#This Row],[gpa]]+beta3*tblBinary[[#This Row],[rank]]</f>
        <v>-2.2305140109701926</v>
      </c>
      <c r="F104" s="3">
        <f>EXP(tblBinary[[#This Row],[logit]])</f>
        <v>0.10747317354556093</v>
      </c>
      <c r="G104" s="3">
        <f>tblBinary[[#This Row],[odds]]/(tblBinary[[#This Row],[odds]]+1)</f>
        <v>9.7043590863232346E-2</v>
      </c>
      <c r="H104" s="3">
        <f>1-tblBinary[[#This Row],[Pvoor]]</f>
        <v>0.90295640913676767</v>
      </c>
      <c r="I104" s="3">
        <f>tblBinary[[#This Row],[admit]]*LN(tblBinary[[#This Row],[Pvoor]])+(1-tblBinary[[#This Row],[admit]])*LN(tblBinary[[#This Row],[Ptegen]])</f>
        <v>-0.10208100011155846</v>
      </c>
    </row>
    <row r="105" spans="1:9">
      <c r="A105">
        <v>0</v>
      </c>
      <c r="B105">
        <v>540</v>
      </c>
      <c r="C105">
        <v>3.94</v>
      </c>
      <c r="D105">
        <v>3</v>
      </c>
      <c r="E105" s="3">
        <f>beta0+beta1*tblBinary[[#This Row],[gre]]+beta2*tblBinary[[#This Row],[gpa]]+beta3*tblBinary[[#This Row],[rank]]</f>
        <v>-0.82947092537309097</v>
      </c>
      <c r="F105" s="3">
        <f>EXP(tblBinary[[#This Row],[logit]])</f>
        <v>0.43628004997522413</v>
      </c>
      <c r="G105" s="3">
        <f>tblBinary[[#This Row],[odds]]/(tblBinary[[#This Row],[odds]]+1)</f>
        <v>0.30375695184427992</v>
      </c>
      <c r="H105" s="3">
        <f>1-tblBinary[[#This Row],[Pvoor]]</f>
        <v>0.69624304815572002</v>
      </c>
      <c r="I105" s="3">
        <f>tblBinary[[#This Row],[admit]]*LN(tblBinary[[#This Row],[Pvoor]])+(1-tblBinary[[#This Row],[admit]])*LN(tblBinary[[#This Row],[Ptegen]])</f>
        <v>-0.36205647248604539</v>
      </c>
    </row>
    <row r="106" spans="1:9">
      <c r="A106">
        <v>1</v>
      </c>
      <c r="B106">
        <v>660</v>
      </c>
      <c r="C106">
        <v>3.95</v>
      </c>
      <c r="D106">
        <v>2</v>
      </c>
      <c r="E106" s="3">
        <f>beta0+beta1*tblBinary[[#This Row],[gre]]+beta2*tblBinary[[#This Row],[gpa]]+beta3*tblBinary[[#This Row],[rank]]</f>
        <v>1.3605664279101815E-2</v>
      </c>
      <c r="F106" s="3">
        <f>EXP(tblBinary[[#This Row],[logit]])</f>
        <v>1.0136986425277523</v>
      </c>
      <c r="G106" s="3">
        <f>tblBinary[[#This Row],[odds]]/(tblBinary[[#This Row],[odds]]+1)</f>
        <v>0.50340136359990706</v>
      </c>
      <c r="H106" s="3">
        <f>1-tblBinary[[#This Row],[Pvoor]]</f>
        <v>0.49659863640009294</v>
      </c>
      <c r="I106" s="3">
        <f>tblBinary[[#This Row],[admit]]*LN(tblBinary[[#This Row],[Pvoor]])+(1-tblBinary[[#This Row],[admit]])*LN(tblBinary[[#This Row],[Ptegen]])</f>
        <v>-0.68636748750448096</v>
      </c>
    </row>
    <row r="107" spans="1:9">
      <c r="A107">
        <v>1</v>
      </c>
      <c r="B107">
        <v>740</v>
      </c>
      <c r="C107">
        <v>2.97</v>
      </c>
      <c r="D107">
        <v>2</v>
      </c>
      <c r="E107" s="3">
        <f>beta0+beta1*tblBinary[[#This Row],[gre]]+beta2*tblBinary[[#This Row],[gpa]]+beta3*tblBinary[[#This Row],[rank]]</f>
        <v>-0.56435092801204889</v>
      </c>
      <c r="F107" s="3">
        <f>EXP(tblBinary[[#This Row],[logit]])</f>
        <v>0.56872917315726224</v>
      </c>
      <c r="G107" s="3">
        <f>tblBinary[[#This Row],[odds]]/(tblBinary[[#This Row],[odds]]+1)</f>
        <v>0.36254133784777154</v>
      </c>
      <c r="H107" s="3">
        <f>1-tblBinary[[#This Row],[Pvoor]]</f>
        <v>0.63745866215222846</v>
      </c>
      <c r="I107" s="3">
        <f>tblBinary[[#This Row],[admit]]*LN(tblBinary[[#This Row],[Pvoor]])+(1-tblBinary[[#This Row],[admit]])*LN(tblBinary[[#This Row],[Ptegen]])</f>
        <v>-1.0146167757468261</v>
      </c>
    </row>
    <row r="108" spans="1:9">
      <c r="A108">
        <v>1</v>
      </c>
      <c r="B108">
        <v>700</v>
      </c>
      <c r="C108">
        <v>3.56</v>
      </c>
      <c r="D108">
        <v>1</v>
      </c>
      <c r="E108" s="3">
        <f>beta0+beta1*tblBinary[[#This Row],[gre]]+beta2*tblBinary[[#This Row],[gpa]]+beta3*tblBinary[[#This Row],[rank]]</f>
        <v>0.3623601186216483</v>
      </c>
      <c r="F108" s="3">
        <f>EXP(tblBinary[[#This Row],[logit]])</f>
        <v>1.4367162370819559</v>
      </c>
      <c r="G108" s="3">
        <f>tblBinary[[#This Row],[odds]]/(tblBinary[[#This Row],[odds]]+1)</f>
        <v>0.5896116319241459</v>
      </c>
      <c r="H108" s="3">
        <f>1-tblBinary[[#This Row],[Pvoor]]</f>
        <v>0.4103883680758541</v>
      </c>
      <c r="I108" s="3">
        <f>tblBinary[[#This Row],[admit]]*LN(tblBinary[[#This Row],[Pvoor]])+(1-tblBinary[[#This Row],[admit]])*LN(tblBinary[[#This Row],[Ptegen]])</f>
        <v>-0.52829120980068867</v>
      </c>
    </row>
    <row r="109" spans="1:9">
      <c r="A109">
        <v>0</v>
      </c>
      <c r="B109">
        <v>480</v>
      </c>
      <c r="C109">
        <v>3.13</v>
      </c>
      <c r="D109">
        <v>2</v>
      </c>
      <c r="E109" s="3">
        <f>beta0+beta1*tblBinary[[#This Row],[gre]]+beta2*tblBinary[[#This Row],[gpa]]+beta3*tblBinary[[#This Row],[rank]]</f>
        <v>-1.0364580545095849</v>
      </c>
      <c r="F109" s="3">
        <f>EXP(tblBinary[[#This Row],[logit]])</f>
        <v>0.35470881890682898</v>
      </c>
      <c r="G109" s="3">
        <f>tblBinary[[#This Row],[odds]]/(tblBinary[[#This Row],[odds]]+1)</f>
        <v>0.26183399263102036</v>
      </c>
      <c r="H109" s="3">
        <f>1-tblBinary[[#This Row],[Pvoor]]</f>
        <v>0.73816600736897964</v>
      </c>
      <c r="I109" s="3">
        <f>tblBinary[[#This Row],[admit]]*LN(tblBinary[[#This Row],[Pvoor]])+(1-tblBinary[[#This Row],[admit]])*LN(tblBinary[[#This Row],[Ptegen]])</f>
        <v>-0.30358653744298592</v>
      </c>
    </row>
    <row r="110" spans="1:9">
      <c r="A110">
        <v>0</v>
      </c>
      <c r="B110">
        <v>400</v>
      </c>
      <c r="C110">
        <v>2.93</v>
      </c>
      <c r="D110">
        <v>3</v>
      </c>
      <c r="E110" s="3">
        <f>beta0+beta1*tblBinary[[#This Row],[gre]]+beta2*tblBinary[[#This Row],[gpa]]+beta3*tblBinary[[#This Row],[rank]]</f>
        <v>-1.9354088690897886</v>
      </c>
      <c r="F110" s="3">
        <f>EXP(tblBinary[[#This Row],[logit]])</f>
        <v>0.14436523027454609</v>
      </c>
      <c r="G110" s="3">
        <f>tblBinary[[#This Row],[odds]]/(tblBinary[[#This Row],[odds]]+1)</f>
        <v>0.12615310781498598</v>
      </c>
      <c r="H110" s="3">
        <f>1-tblBinary[[#This Row],[Pvoor]]</f>
        <v>0.87384689218501399</v>
      </c>
      <c r="I110" s="3">
        <f>tblBinary[[#This Row],[admit]]*LN(tblBinary[[#This Row],[Pvoor]])+(1-tblBinary[[#This Row],[admit]])*LN(tblBinary[[#This Row],[Ptegen]])</f>
        <v>-0.13485009923885477</v>
      </c>
    </row>
    <row r="111" spans="1:9">
      <c r="A111">
        <v>0</v>
      </c>
      <c r="B111">
        <v>480</v>
      </c>
      <c r="C111">
        <v>3.45</v>
      </c>
      <c r="D111">
        <v>2</v>
      </c>
      <c r="E111" s="3">
        <f>beta0+beta1*tblBinary[[#This Row],[gre]]+beta2*tblBinary[[#This Row],[gpa]]+beta3*tblBinary[[#This Row],[rank]]</f>
        <v>-0.78781371187751592</v>
      </c>
      <c r="F111" s="3">
        <f>EXP(tblBinary[[#This Row],[logit]])</f>
        <v>0.45483811621495035</v>
      </c>
      <c r="G111" s="3">
        <f>tblBinary[[#This Row],[odds]]/(tblBinary[[#This Row],[odds]]+1)</f>
        <v>0.31263830054047653</v>
      </c>
      <c r="H111" s="3">
        <f>1-tblBinary[[#This Row],[Pvoor]]</f>
        <v>0.68736169945952352</v>
      </c>
      <c r="I111" s="3">
        <f>tblBinary[[#This Row],[admit]]*LN(tblBinary[[#This Row],[Pvoor]])+(1-tblBinary[[#This Row],[admit]])*LN(tblBinary[[#This Row],[Ptegen]])</f>
        <v>-0.3748946341001983</v>
      </c>
    </row>
    <row r="112" spans="1:9">
      <c r="A112">
        <v>0</v>
      </c>
      <c r="B112">
        <v>680</v>
      </c>
      <c r="C112">
        <v>3.08</v>
      </c>
      <c r="D112">
        <v>4</v>
      </c>
      <c r="E112" s="3">
        <f>beta0+beta1*tblBinary[[#This Row],[gre]]+beta2*tblBinary[[#This Row],[gpa]]+beta3*tblBinary[[#This Row],[rank]]</f>
        <v>-1.7365797523281457</v>
      </c>
      <c r="F112" s="3">
        <f>EXP(tblBinary[[#This Row],[logit]])</f>
        <v>0.1761217516570959</v>
      </c>
      <c r="G112" s="3">
        <f>tblBinary[[#This Row],[odds]]/(tblBinary[[#This Row],[odds]]+1)</f>
        <v>0.14974789081908338</v>
      </c>
      <c r="H112" s="3">
        <f>1-tblBinary[[#This Row],[Pvoor]]</f>
        <v>0.85025210918091665</v>
      </c>
      <c r="I112" s="3">
        <f>tblBinary[[#This Row],[admit]]*LN(tblBinary[[#This Row],[Pvoor]])+(1-tblBinary[[#This Row],[admit]])*LN(tblBinary[[#This Row],[Ptegen]])</f>
        <v>-0.16222237443820114</v>
      </c>
    </row>
    <row r="113" spans="1:9">
      <c r="A113">
        <v>0</v>
      </c>
      <c r="B113">
        <v>420</v>
      </c>
      <c r="C113">
        <v>3.41</v>
      </c>
      <c r="D113">
        <v>4</v>
      </c>
      <c r="E113" s="3">
        <f>beta0+beta1*tblBinary[[#This Row],[gre]]+beta2*tblBinary[[#This Row],[gpa]]+beta3*tblBinary[[#This Row],[rank]]</f>
        <v>-2.0765945718023953</v>
      </c>
      <c r="F113" s="3">
        <f>EXP(tblBinary[[#This Row],[logit]])</f>
        <v>0.12535637829310195</v>
      </c>
      <c r="G113" s="3">
        <f>tblBinary[[#This Row],[odds]]/(tblBinary[[#This Row],[odds]]+1)</f>
        <v>0.1113926047882163</v>
      </c>
      <c r="H113" s="3">
        <f>1-tblBinary[[#This Row],[Pvoor]]</f>
        <v>0.88860739521178367</v>
      </c>
      <c r="I113" s="3">
        <f>tblBinary[[#This Row],[admit]]*LN(tblBinary[[#This Row],[Pvoor]])+(1-tblBinary[[#This Row],[admit]])*LN(tblBinary[[#This Row],[Ptegen]])</f>
        <v>-0.11809976619694927</v>
      </c>
    </row>
    <row r="114" spans="1:9">
      <c r="A114">
        <v>0</v>
      </c>
      <c r="B114">
        <v>360</v>
      </c>
      <c r="C114">
        <v>3</v>
      </c>
      <c r="D114">
        <v>3</v>
      </c>
      <c r="E114" s="3">
        <f>beta0+beta1*tblBinary[[#This Row],[gre]]+beta2*tblBinary[[#This Row],[gpa]]+beta3*tblBinary[[#This Row],[rank]]</f>
        <v>-1.972776272648803</v>
      </c>
      <c r="F114" s="3">
        <f>EXP(tblBinary[[#This Row],[logit]])</f>
        <v>0.13907022290752888</v>
      </c>
      <c r="G114" s="3">
        <f>tblBinary[[#This Row],[odds]]/(tblBinary[[#This Row],[odds]]+1)</f>
        <v>0.12209100028314827</v>
      </c>
      <c r="H114" s="3">
        <f>1-tblBinary[[#This Row],[Pvoor]]</f>
        <v>0.87790899971685177</v>
      </c>
      <c r="I114" s="3">
        <f>tblBinary[[#This Row],[admit]]*LN(tblBinary[[#This Row],[Pvoor]])+(1-tblBinary[[#This Row],[admit]])*LN(tblBinary[[#This Row],[Ptegen]])</f>
        <v>-0.13021233568794852</v>
      </c>
    </row>
    <row r="115" spans="1:9">
      <c r="A115">
        <v>0</v>
      </c>
      <c r="B115">
        <v>600</v>
      </c>
      <c r="C115">
        <v>3.22</v>
      </c>
      <c r="D115">
        <v>1</v>
      </c>
      <c r="E115" s="3">
        <f>beta0+beta1*tblBinary[[#This Row],[gre]]+beta2*tblBinary[[#This Row],[gpa]]+beta3*tblBinary[[#This Row],[rank]]</f>
        <v>-0.13122037919937468</v>
      </c>
      <c r="F115" s="3">
        <f>EXP(tblBinary[[#This Row],[logit]])</f>
        <v>0.87702447514059534</v>
      </c>
      <c r="G115" s="3">
        <f>tblBinary[[#This Row],[odds]]/(tblBinary[[#This Row],[odds]]+1)</f>
        <v>0.46724189628635682</v>
      </c>
      <c r="H115" s="3">
        <f>1-tblBinary[[#This Row],[Pvoor]]</f>
        <v>0.53275810371364318</v>
      </c>
      <c r="I115" s="3">
        <f>tblBinary[[#This Row],[admit]]*LN(tblBinary[[#This Row],[Pvoor]])+(1-tblBinary[[#This Row],[admit]])*LN(tblBinary[[#This Row],[Ptegen]])</f>
        <v>-0.62968779701887634</v>
      </c>
    </row>
    <row r="116" spans="1:9">
      <c r="A116">
        <v>0</v>
      </c>
      <c r="B116">
        <v>720</v>
      </c>
      <c r="C116">
        <v>3.84</v>
      </c>
      <c r="D116">
        <v>3</v>
      </c>
      <c r="E116" s="3">
        <f>beta0+beta1*tblBinary[[#This Row],[gre]]+beta2*tblBinary[[#This Row],[gpa]]+beta3*tblBinary[[#This Row],[rank]]</f>
        <v>-0.49425969165160222</v>
      </c>
      <c r="F116" s="3">
        <f>EXP(tblBinary[[#This Row],[logit]])</f>
        <v>0.61002234480878303</v>
      </c>
      <c r="G116" s="3">
        <f>tblBinary[[#This Row],[odds]]/(tblBinary[[#This Row],[odds]]+1)</f>
        <v>0.37889060780782724</v>
      </c>
      <c r="H116" s="3">
        <f>1-tblBinary[[#This Row],[Pvoor]]</f>
        <v>0.62110939219217276</v>
      </c>
      <c r="I116" s="3">
        <f>tblBinary[[#This Row],[admit]]*LN(tblBinary[[#This Row],[Pvoor]])+(1-tblBinary[[#This Row],[admit]])*LN(tblBinary[[#This Row],[Ptegen]])</f>
        <v>-0.47624805766328171</v>
      </c>
    </row>
    <row r="117" spans="1:9">
      <c r="A117">
        <v>0</v>
      </c>
      <c r="B117">
        <v>620</v>
      </c>
      <c r="C117">
        <v>3.99</v>
      </c>
      <c r="D117">
        <v>3</v>
      </c>
      <c r="E117" s="3">
        <f>beta0+beta1*tblBinary[[#This Row],[gre]]+beta2*tblBinary[[#This Row],[gpa]]+beta3*tblBinary[[#This Row],[rank]]</f>
        <v>-0.60710353981726972</v>
      </c>
      <c r="F117" s="3">
        <f>EXP(tblBinary[[#This Row],[logit]])</f>
        <v>0.54492694465022973</v>
      </c>
      <c r="G117" s="3">
        <f>tblBinary[[#This Row],[odds]]/(tblBinary[[#This Row],[odds]]+1)</f>
        <v>0.35272020242588281</v>
      </c>
      <c r="H117" s="3">
        <f>1-tblBinary[[#This Row],[Pvoor]]</f>
        <v>0.64727979757411713</v>
      </c>
      <c r="I117" s="3">
        <f>tblBinary[[#This Row],[admit]]*LN(tblBinary[[#This Row],[Pvoor]])+(1-tblBinary[[#This Row],[admit]])*LN(tblBinary[[#This Row],[Ptegen]])</f>
        <v>-0.43497662421570465</v>
      </c>
    </row>
    <row r="118" spans="1:9">
      <c r="A118">
        <v>1</v>
      </c>
      <c r="B118">
        <v>440</v>
      </c>
      <c r="C118">
        <v>3.45</v>
      </c>
      <c r="D118">
        <v>2</v>
      </c>
      <c r="E118" s="3">
        <f>beta0+beta1*tblBinary[[#This Row],[gre]]+beta2*tblBinary[[#This Row],[gpa]]+beta3*tblBinary[[#This Row],[rank]]</f>
        <v>-0.87957206538729604</v>
      </c>
      <c r="F118" s="3">
        <f>EXP(tblBinary[[#This Row],[logit]])</f>
        <v>0.41496044963085549</v>
      </c>
      <c r="G118" s="3">
        <f>tblBinary[[#This Row],[odds]]/(tblBinary[[#This Row],[odds]]+1)</f>
        <v>0.29326646532001177</v>
      </c>
      <c r="H118" s="3">
        <f>1-tblBinary[[#This Row],[Pvoor]]</f>
        <v>0.70673353467998823</v>
      </c>
      <c r="I118" s="3">
        <f>tblBinary[[#This Row],[admit]]*LN(tblBinary[[#This Row],[Pvoor]])+(1-tblBinary[[#This Row],[admit]])*LN(tblBinary[[#This Row],[Ptegen]])</f>
        <v>-1.2266736453009512</v>
      </c>
    </row>
    <row r="119" spans="1:9">
      <c r="A119">
        <v>0</v>
      </c>
      <c r="B119">
        <v>700</v>
      </c>
      <c r="C119">
        <v>3.72</v>
      </c>
      <c r="D119">
        <v>2</v>
      </c>
      <c r="E119" s="3">
        <f>beta0+beta1*tblBinary[[#This Row],[gre]]+beta2*tblBinary[[#This Row],[gpa]]+beta3*tblBinary[[#This Row],[rank]]</f>
        <v>-7.3349103477917454E-2</v>
      </c>
      <c r="F119" s="3">
        <f>EXP(tblBinary[[#This Row],[logit]])</f>
        <v>0.9292763597830962</v>
      </c>
      <c r="G119" s="3">
        <f>tblBinary[[#This Row],[odds]]/(tblBinary[[#This Row],[odds]]+1)</f>
        <v>0.48167094106080915</v>
      </c>
      <c r="H119" s="3">
        <f>1-tblBinary[[#This Row],[Pvoor]]</f>
        <v>0.5183290589391909</v>
      </c>
      <c r="I119" s="3">
        <f>tblBinary[[#This Row],[admit]]*LN(tblBinary[[#This Row],[Pvoor]])+(1-tblBinary[[#This Row],[admit]])*LN(tblBinary[[#This Row],[Ptegen]])</f>
        <v>-0.6571449894904815</v>
      </c>
    </row>
    <row r="120" spans="1:9">
      <c r="A120">
        <v>1</v>
      </c>
      <c r="B120">
        <v>800</v>
      </c>
      <c r="C120">
        <v>3.7</v>
      </c>
      <c r="D120">
        <v>1</v>
      </c>
      <c r="E120" s="3">
        <f>beta0+beta1*tblBinary[[#This Row],[gre]]+beta2*tblBinary[[#This Row],[gpa]]+beta3*tblBinary[[#This Row],[rank]]</f>
        <v>0.70053790229762858</v>
      </c>
      <c r="F120" s="3">
        <f>EXP(tblBinary[[#This Row],[logit]])</f>
        <v>2.0148362010594014</v>
      </c>
      <c r="G120" s="3">
        <f>tblBinary[[#This Row],[odds]]/(tblBinary[[#This Row],[odds]]+1)</f>
        <v>0.66830702124095365</v>
      </c>
      <c r="H120" s="3">
        <f>1-tblBinary[[#This Row],[Pvoor]]</f>
        <v>0.33169297875904635</v>
      </c>
      <c r="I120" s="3">
        <f>tblBinary[[#This Row],[admit]]*LN(tblBinary[[#This Row],[Pvoor]])+(1-tblBinary[[#This Row],[admit]])*LN(tblBinary[[#This Row],[Ptegen]])</f>
        <v>-0.40300759839886857</v>
      </c>
    </row>
    <row r="121" spans="1:9">
      <c r="A121">
        <v>0</v>
      </c>
      <c r="B121">
        <v>340</v>
      </c>
      <c r="C121">
        <v>2.92</v>
      </c>
      <c r="D121">
        <v>3</v>
      </c>
      <c r="E121" s="3">
        <f>beta0+beta1*tblBinary[[#This Row],[gre]]+beta2*tblBinary[[#This Row],[gpa]]+beta3*tblBinary[[#This Row],[rank]]</f>
        <v>-2.0808165350617109</v>
      </c>
      <c r="F121" s="3">
        <f>EXP(tblBinary[[#This Row],[logit]])</f>
        <v>0.12482824393605151</v>
      </c>
      <c r="G121" s="3">
        <f>tblBinary[[#This Row],[odds]]/(tblBinary[[#This Row],[odds]]+1)</f>
        <v>0.11097538189408072</v>
      </c>
      <c r="H121" s="3">
        <f>1-tblBinary[[#This Row],[Pvoor]]</f>
        <v>0.88902461810591926</v>
      </c>
      <c r="I121" s="3">
        <f>tblBinary[[#This Row],[admit]]*LN(tblBinary[[#This Row],[Pvoor]])+(1-tblBinary[[#This Row],[admit]])*LN(tblBinary[[#This Row],[Ptegen]])</f>
        <v>-0.11763035194397556</v>
      </c>
    </row>
    <row r="122" spans="1:9">
      <c r="A122">
        <v>1</v>
      </c>
      <c r="B122">
        <v>520</v>
      </c>
      <c r="C122">
        <v>3.74</v>
      </c>
      <c r="D122">
        <v>2</v>
      </c>
      <c r="E122" s="3">
        <f>beta0+beta1*tblBinary[[#This Row],[gre]]+beta2*tblBinary[[#This Row],[gpa]]+beta3*tblBinary[[#This Row],[rank]]</f>
        <v>-0.47072142285742347</v>
      </c>
      <c r="F122" s="3">
        <f>EXP(tblBinary[[#This Row],[logit]])</f>
        <v>0.62455153996282486</v>
      </c>
      <c r="G122" s="3">
        <f>tblBinary[[#This Row],[odds]]/(tblBinary[[#This Row],[odds]]+1)</f>
        <v>0.38444550671326599</v>
      </c>
      <c r="H122" s="3">
        <f>1-tblBinary[[#This Row],[Pvoor]]</f>
        <v>0.61555449328673406</v>
      </c>
      <c r="I122" s="3">
        <f>tblBinary[[#This Row],[admit]]*LN(tblBinary[[#This Row],[Pvoor]])+(1-tblBinary[[#This Row],[admit]])*LN(tblBinary[[#This Row],[Ptegen]])</f>
        <v>-0.95595322514341141</v>
      </c>
    </row>
    <row r="123" spans="1:9">
      <c r="A123">
        <v>1</v>
      </c>
      <c r="B123">
        <v>480</v>
      </c>
      <c r="C123">
        <v>2.67</v>
      </c>
      <c r="D123">
        <v>2</v>
      </c>
      <c r="E123" s="3">
        <f>beta0+beta1*tblBinary[[#This Row],[gre]]+beta2*tblBinary[[#This Row],[gpa]]+beta3*tblBinary[[#This Row],[rank]]</f>
        <v>-1.3938842970431842</v>
      </c>
      <c r="F123" s="3">
        <f>EXP(tblBinary[[#This Row],[logit]])</f>
        <v>0.24810969872650751</v>
      </c>
      <c r="G123" s="3">
        <f>tblBinary[[#This Row],[odds]]/(tblBinary[[#This Row],[odds]]+1)</f>
        <v>0.19878837491581311</v>
      </c>
      <c r="H123" s="3">
        <f>1-tblBinary[[#This Row],[Pvoor]]</f>
        <v>0.80121162508418686</v>
      </c>
      <c r="I123" s="3">
        <f>tblBinary[[#This Row],[admit]]*LN(tblBinary[[#This Row],[Pvoor]])+(1-tblBinary[[#This Row],[admit]])*LN(tblBinary[[#This Row],[Ptegen]])</f>
        <v>-1.6155144627480738</v>
      </c>
    </row>
    <row r="124" spans="1:9">
      <c r="A124">
        <v>0</v>
      </c>
      <c r="B124">
        <v>520</v>
      </c>
      <c r="C124">
        <v>2.85</v>
      </c>
      <c r="D124">
        <v>3</v>
      </c>
      <c r="E124" s="3">
        <f>beta0+beta1*tblBinary[[#This Row],[gre]]+beta2*tblBinary[[#This Row],[gpa]]+beta3*tblBinary[[#This Row],[rank]]</f>
        <v>-1.7222948942184655</v>
      </c>
      <c r="F124" s="3">
        <f>EXP(tblBinary[[#This Row],[logit]])</f>
        <v>0.1786556812128999</v>
      </c>
      <c r="G124" s="3">
        <f>tblBinary[[#This Row],[odds]]/(tblBinary[[#This Row],[odds]]+1)</f>
        <v>0.15157580289186204</v>
      </c>
      <c r="H124" s="3">
        <f>1-tblBinary[[#This Row],[Pvoor]]</f>
        <v>0.84842419710813799</v>
      </c>
      <c r="I124" s="3">
        <f>tblBinary[[#This Row],[admit]]*LN(tblBinary[[#This Row],[Pvoor]])+(1-tblBinary[[#This Row],[admit]])*LN(tblBinary[[#This Row],[Ptegen]])</f>
        <v>-0.16437453582592929</v>
      </c>
    </row>
    <row r="125" spans="1:9">
      <c r="A125">
        <v>0</v>
      </c>
      <c r="B125">
        <v>500</v>
      </c>
      <c r="C125">
        <v>2.98</v>
      </c>
      <c r="D125">
        <v>3</v>
      </c>
      <c r="E125" s="3">
        <f>beta0+beta1*tblBinary[[#This Row],[gre]]+beta2*tblBinary[[#This Row],[gpa]]+beta3*tblBinary[[#This Row],[rank]]</f>
        <v>-1.6671623067790777</v>
      </c>
      <c r="F125" s="3">
        <f>EXP(tblBinary[[#This Row],[logit]])</f>
        <v>0.18878201170821463</v>
      </c>
      <c r="G125" s="3">
        <f>tblBinary[[#This Row],[odds]]/(tblBinary[[#This Row],[odds]]+1)</f>
        <v>0.15880288383313038</v>
      </c>
      <c r="H125" s="3">
        <f>1-tblBinary[[#This Row],[Pvoor]]</f>
        <v>0.84119711616686965</v>
      </c>
      <c r="I125" s="3">
        <f>tblBinary[[#This Row],[admit]]*LN(tblBinary[[#This Row],[Pvoor]])+(1-tblBinary[[#This Row],[admit]])*LN(tblBinary[[#This Row],[Ptegen]])</f>
        <v>-0.17292926339666603</v>
      </c>
    </row>
    <row r="126" spans="1:9">
      <c r="A126">
        <v>0</v>
      </c>
      <c r="B126">
        <v>720</v>
      </c>
      <c r="C126">
        <v>3.88</v>
      </c>
      <c r="D126">
        <v>3</v>
      </c>
      <c r="E126" s="3">
        <f>beta0+beta1*tblBinary[[#This Row],[gre]]+beta2*tblBinary[[#This Row],[gpa]]+beta3*tblBinary[[#This Row],[rank]]</f>
        <v>-0.46317914882259359</v>
      </c>
      <c r="F126" s="3">
        <f>EXP(tblBinary[[#This Row],[logit]])</f>
        <v>0.62927988765845499</v>
      </c>
      <c r="G126" s="3">
        <f>tblBinary[[#This Row],[odds]]/(tblBinary[[#This Row],[odds]]+1)</f>
        <v>0.38623191289916087</v>
      </c>
      <c r="H126" s="3">
        <f>1-tblBinary[[#This Row],[Pvoor]]</f>
        <v>0.61376808710083908</v>
      </c>
      <c r="I126" s="3">
        <f>tblBinary[[#This Row],[admit]]*LN(tblBinary[[#This Row],[Pvoor]])+(1-tblBinary[[#This Row],[admit]])*LN(tblBinary[[#This Row],[Ptegen]])</f>
        <v>-0.48813813048956556</v>
      </c>
    </row>
    <row r="127" spans="1:9">
      <c r="A127">
        <v>0</v>
      </c>
      <c r="B127">
        <v>540</v>
      </c>
      <c r="C127">
        <v>3.38</v>
      </c>
      <c r="D127">
        <v>4</v>
      </c>
      <c r="E127" s="3">
        <f>beta0+beta1*tblBinary[[#This Row],[gre]]+beta2*tblBinary[[#This Row],[gpa]]+beta3*tblBinary[[#This Row],[rank]]</f>
        <v>-1.8246299183948116</v>
      </c>
      <c r="F127" s="3">
        <f>EXP(tblBinary[[#This Row],[logit]])</f>
        <v>0.16127731885587912</v>
      </c>
      <c r="G127" s="3">
        <f>tblBinary[[#This Row],[odds]]/(tblBinary[[#This Row],[odds]]+1)</f>
        <v>0.13887924635846136</v>
      </c>
      <c r="H127" s="3">
        <f>1-tblBinary[[#This Row],[Pvoor]]</f>
        <v>0.86112075364153862</v>
      </c>
      <c r="I127" s="3">
        <f>tblBinary[[#This Row],[admit]]*LN(tblBinary[[#This Row],[Pvoor]])+(1-tblBinary[[#This Row],[admit]])*LN(tblBinary[[#This Row],[Ptegen]])</f>
        <v>-0.14952053625638775</v>
      </c>
    </row>
    <row r="128" spans="1:9">
      <c r="A128">
        <v>1</v>
      </c>
      <c r="B128">
        <v>600</v>
      </c>
      <c r="C128">
        <v>3.54</v>
      </c>
      <c r="D128">
        <v>1</v>
      </c>
      <c r="E128" s="3">
        <f>beta0+beta1*tblBinary[[#This Row],[gre]]+beta2*tblBinary[[#This Row],[gpa]]+beta3*tblBinary[[#This Row],[rank]]</f>
        <v>0.1174239634326939</v>
      </c>
      <c r="F128" s="3">
        <f>EXP(tblBinary[[#This Row],[logit]])</f>
        <v>1.1245961162644043</v>
      </c>
      <c r="G128" s="3">
        <f>tblBinary[[#This Row],[odds]]/(tblBinary[[#This Row],[odds]]+1)</f>
        <v>0.52932230632226629</v>
      </c>
      <c r="H128" s="3">
        <f>1-tblBinary[[#This Row],[Pvoor]]</f>
        <v>0.47067769367773371</v>
      </c>
      <c r="I128" s="3">
        <f>tblBinary[[#This Row],[admit]]*LN(tblBinary[[#This Row],[Pvoor]])+(1-tblBinary[[#This Row],[admit]])*LN(tblBinary[[#This Row],[Ptegen]])</f>
        <v>-0.63615775794503981</v>
      </c>
    </row>
    <row r="129" spans="1:9">
      <c r="A129">
        <v>0</v>
      </c>
      <c r="B129">
        <v>740</v>
      </c>
      <c r="C129">
        <v>3.74</v>
      </c>
      <c r="D129">
        <v>4</v>
      </c>
      <c r="E129" s="3">
        <f>beta0+beta1*tblBinary[[#This Row],[gre]]+beta2*tblBinary[[#This Row],[gpa]]+beta3*tblBinary[[#This Row],[rank]]</f>
        <v>-1.0861132653848335</v>
      </c>
      <c r="F129" s="3">
        <f>EXP(tblBinary[[#This Row],[logit]])</f>
        <v>0.33752582084626986</v>
      </c>
      <c r="G129" s="3">
        <f>tblBinary[[#This Row],[odds]]/(tblBinary[[#This Row],[odds]]+1)</f>
        <v>0.25235088219284835</v>
      </c>
      <c r="H129" s="3">
        <f>1-tblBinary[[#This Row],[Pvoor]]</f>
        <v>0.7476491178071516</v>
      </c>
      <c r="I129" s="3">
        <f>tblBinary[[#This Row],[admit]]*LN(tblBinary[[#This Row],[Pvoor]])+(1-tblBinary[[#This Row],[admit]])*LN(tblBinary[[#This Row],[Ptegen]])</f>
        <v>-0.29082150490730191</v>
      </c>
    </row>
    <row r="130" spans="1:9">
      <c r="A130">
        <v>0</v>
      </c>
      <c r="B130">
        <v>540</v>
      </c>
      <c r="C130">
        <v>3.19</v>
      </c>
      <c r="D130">
        <v>2</v>
      </c>
      <c r="E130" s="3">
        <f>beta0+beta1*tblBinary[[#This Row],[gre]]+beta2*tblBinary[[#This Row],[gpa]]+beta3*tblBinary[[#This Row],[rank]]</f>
        <v>-0.85219971000140182</v>
      </c>
      <c r="F130" s="3">
        <f>EXP(tblBinary[[#This Row],[logit]])</f>
        <v>0.42647577636183215</v>
      </c>
      <c r="G130" s="3">
        <f>tblBinary[[#This Row],[odds]]/(tblBinary[[#This Row],[odds]]+1)</f>
        <v>0.29897162183121057</v>
      </c>
      <c r="H130" s="3">
        <f>1-tblBinary[[#This Row],[Pvoor]]</f>
        <v>0.70102837816878938</v>
      </c>
      <c r="I130" s="3">
        <f>tblBinary[[#This Row],[admit]]*LN(tblBinary[[#This Row],[Pvoor]])+(1-tblBinary[[#This Row],[admit]])*LN(tblBinary[[#This Row],[Ptegen]])</f>
        <v>-0.35520691035782292</v>
      </c>
    </row>
    <row r="131" spans="1:9">
      <c r="A131">
        <v>0</v>
      </c>
      <c r="B131">
        <v>460</v>
      </c>
      <c r="C131">
        <v>3.15</v>
      </c>
      <c r="D131">
        <v>4</v>
      </c>
      <c r="E131" s="3">
        <f>beta0+beta1*tblBinary[[#This Row],[gre]]+beta2*tblBinary[[#This Row],[gpa]]+beta3*tblBinary[[#This Row],[rank]]</f>
        <v>-2.1868597466811712</v>
      </c>
      <c r="F131" s="3">
        <f>EXP(tblBinary[[#This Row],[logit]])</f>
        <v>0.11226874795288681</v>
      </c>
      <c r="G131" s="3">
        <f>tblBinary[[#This Row],[odds]]/(tblBinary[[#This Row],[odds]]+1)</f>
        <v>0.10093670990892775</v>
      </c>
      <c r="H131" s="3">
        <f>1-tblBinary[[#This Row],[Pvoor]]</f>
        <v>0.89906329009107222</v>
      </c>
      <c r="I131" s="3">
        <f>tblBinary[[#This Row],[admit]]*LN(tblBinary[[#This Row],[Pvoor]])+(1-tblBinary[[#This Row],[admit]])*LN(tblBinary[[#This Row],[Ptegen]])</f>
        <v>-0.1064018464422762</v>
      </c>
    </row>
    <row r="132" spans="1:9">
      <c r="A132">
        <v>1</v>
      </c>
      <c r="B132">
        <v>620</v>
      </c>
      <c r="C132">
        <v>3.17</v>
      </c>
      <c r="D132">
        <v>2</v>
      </c>
      <c r="E132" s="3">
        <f>beta0+beta1*tblBinary[[#This Row],[gre]]+beta2*tblBinary[[#This Row],[gpa]]+beta3*tblBinary[[#This Row],[rank]]</f>
        <v>-0.68422327439634589</v>
      </c>
      <c r="F132" s="3">
        <f>EXP(tblBinary[[#This Row],[logit]])</f>
        <v>0.50448192146155435</v>
      </c>
      <c r="G132" s="3">
        <f>tblBinary[[#This Row],[odds]]/(tblBinary[[#This Row],[odds]]+1)</f>
        <v>0.33531936427090253</v>
      </c>
      <c r="H132" s="3">
        <f>1-tblBinary[[#This Row],[Pvoor]]</f>
        <v>0.66468063572909752</v>
      </c>
      <c r="I132" s="3">
        <f>tblBinary[[#This Row],[admit]]*LN(tblBinary[[#This Row],[Pvoor]])+(1-tblBinary[[#This Row],[admit]])*LN(tblBinary[[#This Row],[Ptegen]])</f>
        <v>-1.0926718751020787</v>
      </c>
    </row>
    <row r="133" spans="1:9">
      <c r="A133">
        <v>0</v>
      </c>
      <c r="B133">
        <v>640</v>
      </c>
      <c r="C133">
        <v>2.79</v>
      </c>
      <c r="D133">
        <v>2</v>
      </c>
      <c r="E133" s="3">
        <f>beta0+beta1*tblBinary[[#This Row],[gre]]+beta2*tblBinary[[#This Row],[gpa]]+beta3*tblBinary[[#This Row],[rank]]</f>
        <v>-0.93360925451703802</v>
      </c>
      <c r="F133" s="3">
        <f>EXP(tblBinary[[#This Row],[logit]])</f>
        <v>0.39313223239123812</v>
      </c>
      <c r="G133" s="3">
        <f>tblBinary[[#This Row],[odds]]/(tblBinary[[#This Row],[odds]]+1)</f>
        <v>0.28219304905209708</v>
      </c>
      <c r="H133" s="3">
        <f>1-tblBinary[[#This Row],[Pvoor]]</f>
        <v>0.71780695094790292</v>
      </c>
      <c r="I133" s="3">
        <f>tblBinary[[#This Row],[admit]]*LN(tblBinary[[#This Row],[Pvoor]])+(1-tblBinary[[#This Row],[admit]])*LN(tblBinary[[#This Row],[Ptegen]])</f>
        <v>-0.33155461663217467</v>
      </c>
    </row>
    <row r="134" spans="1:9">
      <c r="A134">
        <v>0</v>
      </c>
      <c r="B134">
        <v>580</v>
      </c>
      <c r="C134">
        <v>3.4</v>
      </c>
      <c r="D134">
        <v>2</v>
      </c>
      <c r="E134" s="3">
        <f>beta0+beta1*tblBinary[[#This Row],[gre]]+beta2*tblBinary[[#This Row],[gpa]]+beta3*tblBinary[[#This Row],[rank]]</f>
        <v>-0.59726850663932662</v>
      </c>
      <c r="F134" s="3">
        <f>EXP(tblBinary[[#This Row],[logit]])</f>
        <v>0.55031276065683488</v>
      </c>
      <c r="G134" s="3">
        <f>tblBinary[[#This Row],[odds]]/(tblBinary[[#This Row],[odds]]+1)</f>
        <v>0.35496886474938061</v>
      </c>
      <c r="H134" s="3">
        <f>1-tblBinary[[#This Row],[Pvoor]]</f>
        <v>0.64503113525061939</v>
      </c>
      <c r="I134" s="3">
        <f>tblBinary[[#This Row],[admit]]*LN(tblBinary[[#This Row],[Pvoor]])+(1-tblBinary[[#This Row],[admit]])*LN(tblBinary[[#This Row],[Ptegen]])</f>
        <v>-0.43845669164501921</v>
      </c>
    </row>
    <row r="135" spans="1:9">
      <c r="A135">
        <v>0</v>
      </c>
      <c r="B135">
        <v>500</v>
      </c>
      <c r="C135">
        <v>3.08</v>
      </c>
      <c r="D135">
        <v>3</v>
      </c>
      <c r="E135" s="3">
        <f>beta0+beta1*tblBinary[[#This Row],[gre]]+beta2*tblBinary[[#This Row],[gpa]]+beta3*tblBinary[[#This Row],[rank]]</f>
        <v>-1.5894609497065557</v>
      </c>
      <c r="F135" s="3">
        <f>EXP(tblBinary[[#This Row],[logit]])</f>
        <v>0.20403556752824856</v>
      </c>
      <c r="G135" s="3">
        <f>tblBinary[[#This Row],[odds]]/(tblBinary[[#This Row],[odds]]+1)</f>
        <v>0.16945975104963962</v>
      </c>
      <c r="H135" s="3">
        <f>1-tblBinary[[#This Row],[Pvoor]]</f>
        <v>0.83054024895036038</v>
      </c>
      <c r="I135" s="3">
        <f>tblBinary[[#This Row],[admit]]*LN(tblBinary[[#This Row],[Pvoor]])+(1-tblBinary[[#This Row],[admit]])*LN(tblBinary[[#This Row],[Ptegen]])</f>
        <v>-0.18567888758671758</v>
      </c>
    </row>
    <row r="136" spans="1:9">
      <c r="A136">
        <v>0</v>
      </c>
      <c r="B136">
        <v>560</v>
      </c>
      <c r="C136">
        <v>2.95</v>
      </c>
      <c r="D136">
        <v>2</v>
      </c>
      <c r="E136" s="3">
        <f>beta0+beta1*tblBinary[[#This Row],[gre]]+beta2*tblBinary[[#This Row],[gpa]]+beta3*tblBinary[[#This Row],[rank]]</f>
        <v>-0.99280379022056353</v>
      </c>
      <c r="F136" s="3">
        <f>EXP(tblBinary[[#This Row],[logit]])</f>
        <v>0.37053632709222062</v>
      </c>
      <c r="G136" s="3">
        <f>tblBinary[[#This Row],[odds]]/(tblBinary[[#This Row],[odds]]+1)</f>
        <v>0.27035863243286945</v>
      </c>
      <c r="H136" s="3">
        <f>1-tblBinary[[#This Row],[Pvoor]]</f>
        <v>0.72964136756713049</v>
      </c>
      <c r="I136" s="3">
        <f>tblBinary[[#This Row],[admit]]*LN(tblBinary[[#This Row],[Pvoor]])+(1-tblBinary[[#This Row],[admit]])*LN(tblBinary[[#This Row],[Ptegen]])</f>
        <v>-0.31520214286123466</v>
      </c>
    </row>
    <row r="137" spans="1:9">
      <c r="A137">
        <v>0</v>
      </c>
      <c r="B137">
        <v>500</v>
      </c>
      <c r="C137">
        <v>3.57</v>
      </c>
      <c r="D137">
        <v>3</v>
      </c>
      <c r="E137" s="3">
        <f>beta0+beta1*tblBinary[[#This Row],[gre]]+beta2*tblBinary[[#This Row],[gpa]]+beta3*tblBinary[[#This Row],[rank]]</f>
        <v>-1.2087243000512007</v>
      </c>
      <c r="F137" s="3">
        <f>EXP(tblBinary[[#This Row],[logit]])</f>
        <v>0.29857793243187253</v>
      </c>
      <c r="G137" s="3">
        <f>tblBinary[[#This Row],[odds]]/(tblBinary[[#This Row],[odds]]+1)</f>
        <v>0.2299268491901135</v>
      </c>
      <c r="H137" s="3">
        <f>1-tblBinary[[#This Row],[Pvoor]]</f>
        <v>0.77007315080988648</v>
      </c>
      <c r="I137" s="3">
        <f>tblBinary[[#This Row],[admit]]*LN(tblBinary[[#This Row],[Pvoor]])+(1-tblBinary[[#This Row],[admit]])*LN(tblBinary[[#This Row],[Ptegen]])</f>
        <v>-0.26126976759492104</v>
      </c>
    </row>
    <row r="138" spans="1:9">
      <c r="A138">
        <v>0</v>
      </c>
      <c r="B138">
        <v>560</v>
      </c>
      <c r="C138">
        <v>3.33</v>
      </c>
      <c r="D138">
        <v>4</v>
      </c>
      <c r="E138" s="3">
        <f>beta0+beta1*tblBinary[[#This Row],[gre]]+beta2*tblBinary[[#This Row],[gpa]]+beta3*tblBinary[[#This Row],[rank]]</f>
        <v>-1.8176014201761821</v>
      </c>
      <c r="F138" s="3">
        <f>EXP(tblBinary[[#This Row],[logit]])</f>
        <v>0.16241484908595211</v>
      </c>
      <c r="G138" s="3">
        <f>tblBinary[[#This Row],[odds]]/(tblBinary[[#This Row],[odds]]+1)</f>
        <v>0.13972193250427303</v>
      </c>
      <c r="H138" s="3">
        <f>1-tblBinary[[#This Row],[Pvoor]]</f>
        <v>0.86027806749572699</v>
      </c>
      <c r="I138" s="3">
        <f>tblBinary[[#This Row],[admit]]*LN(tblBinary[[#This Row],[Pvoor]])+(1-tblBinary[[#This Row],[admit]])*LN(tblBinary[[#This Row],[Ptegen]])</f>
        <v>-0.15049960769849566</v>
      </c>
    </row>
    <row r="139" spans="1:9">
      <c r="A139">
        <v>0</v>
      </c>
      <c r="B139">
        <v>700</v>
      </c>
      <c r="C139">
        <v>4</v>
      </c>
      <c r="D139">
        <v>3</v>
      </c>
      <c r="E139" s="3">
        <f>beta0+beta1*tblBinary[[#This Row],[gre]]+beta2*tblBinary[[#This Row],[gpa]]+beta3*tblBinary[[#This Row],[rank]]</f>
        <v>-0.41581669709045777</v>
      </c>
      <c r="F139" s="3">
        <f>EXP(tblBinary[[#This Row],[logit]])</f>
        <v>0.65980120288062793</v>
      </c>
      <c r="G139" s="3">
        <f>tblBinary[[#This Row],[odds]]/(tblBinary[[#This Row],[odds]]+1)</f>
        <v>0.39751820985279795</v>
      </c>
      <c r="H139" s="3">
        <f>1-tblBinary[[#This Row],[Pvoor]]</f>
        <v>0.60248179014720205</v>
      </c>
      <c r="I139" s="3">
        <f>tblBinary[[#This Row],[admit]]*LN(tblBinary[[#This Row],[Pvoor]])+(1-tblBinary[[#This Row],[admit]])*LN(tblBinary[[#This Row],[Ptegen]])</f>
        <v>-0.5066978378961472</v>
      </c>
    </row>
    <row r="140" spans="1:9">
      <c r="A140">
        <v>0</v>
      </c>
      <c r="B140">
        <v>620</v>
      </c>
      <c r="C140">
        <v>3.4</v>
      </c>
      <c r="D140">
        <v>2</v>
      </c>
      <c r="E140" s="3">
        <f>beta0+beta1*tblBinary[[#This Row],[gre]]+beta2*tblBinary[[#This Row],[gpa]]+beta3*tblBinary[[#This Row],[rank]]</f>
        <v>-0.5055101531295465</v>
      </c>
      <c r="F140" s="3">
        <f>EXP(tblBinary[[#This Row],[logit]])</f>
        <v>0.60319777368872329</v>
      </c>
      <c r="G140" s="3">
        <f>tblBinary[[#This Row],[odds]]/(tblBinary[[#This Row],[odds]]+1)</f>
        <v>0.37624663880417797</v>
      </c>
      <c r="H140" s="3">
        <f>1-tblBinary[[#This Row],[Pvoor]]</f>
        <v>0.62375336119582203</v>
      </c>
      <c r="I140" s="3">
        <f>tblBinary[[#This Row],[admit]]*LN(tblBinary[[#This Row],[Pvoor]])+(1-tblBinary[[#This Row],[admit]])*LN(tblBinary[[#This Row],[Ptegen]])</f>
        <v>-0.47200024324023093</v>
      </c>
    </row>
    <row r="141" spans="1:9">
      <c r="A141">
        <v>1</v>
      </c>
      <c r="B141">
        <v>600</v>
      </c>
      <c r="C141">
        <v>3.58</v>
      </c>
      <c r="D141">
        <v>1</v>
      </c>
      <c r="E141" s="3">
        <f>beta0+beta1*tblBinary[[#This Row],[gre]]+beta2*tblBinary[[#This Row],[gpa]]+beta3*tblBinary[[#This Row],[rank]]</f>
        <v>0.14850450626170253</v>
      </c>
      <c r="F141" s="3">
        <f>EXP(tblBinary[[#This Row],[logit]])</f>
        <v>1.1600980254679516</v>
      </c>
      <c r="G141" s="3">
        <f>tblBinary[[#This Row],[odds]]/(tblBinary[[#This Row],[odds]]+1)</f>
        <v>0.53705804634335252</v>
      </c>
      <c r="H141" s="3">
        <f>1-tblBinary[[#This Row],[Pvoor]]</f>
        <v>0.46294195365664748</v>
      </c>
      <c r="I141" s="3">
        <f>tblBinary[[#This Row],[admit]]*LN(tblBinary[[#This Row],[Pvoor]])+(1-tblBinary[[#This Row],[admit]])*LN(tblBinary[[#This Row],[Ptegen]])</f>
        <v>-0.62164909656572087</v>
      </c>
    </row>
    <row r="142" spans="1:9">
      <c r="A142">
        <v>0</v>
      </c>
      <c r="B142">
        <v>640</v>
      </c>
      <c r="C142">
        <v>3.93</v>
      </c>
      <c r="D142">
        <v>2</v>
      </c>
      <c r="E142" s="3">
        <f>beta0+beta1*tblBinary[[#This Row],[gre]]+beta2*tblBinary[[#This Row],[gpa]]+beta3*tblBinary[[#This Row],[rank]]</f>
        <v>-4.781378389029256E-2</v>
      </c>
      <c r="F142" s="3">
        <f>EXP(tblBinary[[#This Row],[logit]])</f>
        <v>0.95331129247003388</v>
      </c>
      <c r="G142" s="3">
        <f>tblBinary[[#This Row],[odds]]/(tblBinary[[#This Row],[odds]]+1)</f>
        <v>0.48804883079569811</v>
      </c>
      <c r="H142" s="3">
        <f>1-tblBinary[[#This Row],[Pvoor]]</f>
        <v>0.51195116920430195</v>
      </c>
      <c r="I142" s="3">
        <f>tblBinary[[#This Row],[admit]]*LN(tblBinary[[#This Row],[Pvoor]])+(1-tblBinary[[#This Row],[admit]])*LN(tblBinary[[#This Row],[Ptegen]])</f>
        <v>-0.66952603113873721</v>
      </c>
    </row>
    <row r="143" spans="1:9">
      <c r="A143">
        <v>1</v>
      </c>
      <c r="B143">
        <v>700</v>
      </c>
      <c r="C143">
        <v>3.52</v>
      </c>
      <c r="D143">
        <v>4</v>
      </c>
      <c r="E143" s="3">
        <f>beta0+beta1*tblBinary[[#This Row],[gre]]+beta2*tblBinary[[#This Row],[gpa]]+beta3*tblBinary[[#This Row],[rank]]</f>
        <v>-1.3488146044541611</v>
      </c>
      <c r="F143" s="3">
        <f>EXP(tblBinary[[#This Row],[logit]])</f>
        <v>0.25954774510551221</v>
      </c>
      <c r="G143" s="3">
        <f>tblBinary[[#This Row],[odds]]/(tblBinary[[#This Row],[odds]]+1)</f>
        <v>0.20606423703594492</v>
      </c>
      <c r="H143" s="3">
        <f>1-tblBinary[[#This Row],[Pvoor]]</f>
        <v>0.7939357629640551</v>
      </c>
      <c r="I143" s="3">
        <f>tblBinary[[#This Row],[admit]]*LN(tblBinary[[#This Row],[Pvoor]])+(1-tblBinary[[#This Row],[admit]])*LN(tblBinary[[#This Row],[Ptegen]])</f>
        <v>-1.579567328529933</v>
      </c>
    </row>
    <row r="144" spans="1:9">
      <c r="A144">
        <v>0</v>
      </c>
      <c r="B144">
        <v>620</v>
      </c>
      <c r="C144">
        <v>3.94</v>
      </c>
      <c r="D144">
        <v>4</v>
      </c>
      <c r="E144" s="3">
        <f>beta0+beta1*tblBinary[[#This Row],[gre]]+beta2*tblBinary[[#This Row],[gpa]]+beta3*tblBinary[[#This Row],[rank]]</f>
        <v>-1.205985611769131</v>
      </c>
      <c r="F144" s="3">
        <f>EXP(tblBinary[[#This Row],[logit]])</f>
        <v>0.29939676506858331</v>
      </c>
      <c r="G144" s="3">
        <f>tblBinary[[#This Row],[odds]]/(tblBinary[[#This Row],[odds]]+1)</f>
        <v>0.23041212131444769</v>
      </c>
      <c r="H144" s="3">
        <f>1-tblBinary[[#This Row],[Pvoor]]</f>
        <v>0.76958787868555234</v>
      </c>
      <c r="I144" s="3">
        <f>tblBinary[[#This Row],[admit]]*LN(tblBinary[[#This Row],[Pvoor]])+(1-tblBinary[[#This Row],[admit]])*LN(tblBinary[[#This Row],[Ptegen]])</f>
        <v>-0.26190012990338579</v>
      </c>
    </row>
    <row r="145" spans="1:9">
      <c r="A145">
        <v>0</v>
      </c>
      <c r="B145">
        <v>580</v>
      </c>
      <c r="C145">
        <v>3.4</v>
      </c>
      <c r="D145">
        <v>3</v>
      </c>
      <c r="E145" s="3">
        <f>beta0+beta1*tblBinary[[#This Row],[gre]]+beta2*tblBinary[[#This Row],[gpa]]+beta3*tblBinary[[#This Row],[rank]]</f>
        <v>-1.1572999000549269</v>
      </c>
      <c r="F145" s="3">
        <f>EXP(tblBinary[[#This Row],[logit]])</f>
        <v>0.31433376867331353</v>
      </c>
      <c r="G145" s="3">
        <f>tblBinary[[#This Row],[odds]]/(tblBinary[[#This Row],[odds]]+1)</f>
        <v>0.23915825353144626</v>
      </c>
      <c r="H145" s="3">
        <f>1-tblBinary[[#This Row],[Pvoor]]</f>
        <v>0.76084174646855374</v>
      </c>
      <c r="I145" s="3">
        <f>tblBinary[[#This Row],[admit]]*LN(tblBinary[[#This Row],[Pvoor]])+(1-tblBinary[[#This Row],[admit]])*LN(tblBinary[[#This Row],[Ptegen]])</f>
        <v>-0.27332989745226616</v>
      </c>
    </row>
    <row r="146" spans="1:9">
      <c r="A146">
        <v>0</v>
      </c>
      <c r="B146">
        <v>580</v>
      </c>
      <c r="C146">
        <v>3.4</v>
      </c>
      <c r="D146">
        <v>4</v>
      </c>
      <c r="E146" s="3">
        <f>beta0+beta1*tblBinary[[#This Row],[gre]]+beta2*tblBinary[[#This Row],[gpa]]+beta3*tblBinary[[#This Row],[rank]]</f>
        <v>-1.7173312934705272</v>
      </c>
      <c r="F146" s="3">
        <f>EXP(tblBinary[[#This Row],[logit]])</f>
        <v>0.17954466113131193</v>
      </c>
      <c r="G146" s="3">
        <f>tblBinary[[#This Row],[odds]]/(tblBinary[[#This Row],[odds]]+1)</f>
        <v>0.15221522935732593</v>
      </c>
      <c r="H146" s="3">
        <f>1-tblBinary[[#This Row],[Pvoor]]</f>
        <v>0.8477847706426741</v>
      </c>
      <c r="I146" s="3">
        <f>tblBinary[[#This Row],[admit]]*LN(tblBinary[[#This Row],[Pvoor]])+(1-tblBinary[[#This Row],[admit]])*LN(tblBinary[[#This Row],[Ptegen]])</f>
        <v>-0.16512848360938107</v>
      </c>
    </row>
    <row r="147" spans="1:9">
      <c r="A147">
        <v>0</v>
      </c>
      <c r="B147">
        <v>380</v>
      </c>
      <c r="C147">
        <v>3.43</v>
      </c>
      <c r="D147">
        <v>3</v>
      </c>
      <c r="E147" s="3">
        <f>beta0+beta1*tblBinary[[#This Row],[gre]]+beta2*tblBinary[[#This Row],[gpa]]+beta3*tblBinary[[#This Row],[rank]]</f>
        <v>-1.5927812604820708</v>
      </c>
      <c r="F147" s="3">
        <f>EXP(tblBinary[[#This Row],[logit]])</f>
        <v>0.20335922948240218</v>
      </c>
      <c r="G147" s="3">
        <f>tblBinary[[#This Row],[odds]]/(tblBinary[[#This Row],[odds]]+1)</f>
        <v>0.16899295281083485</v>
      </c>
      <c r="H147" s="3">
        <f>1-tblBinary[[#This Row],[Pvoor]]</f>
        <v>0.83100704718916518</v>
      </c>
      <c r="I147" s="3">
        <f>tblBinary[[#This Row],[admit]]*LN(tblBinary[[#This Row],[Pvoor]])+(1-tblBinary[[#This Row],[admit]])*LN(tblBinary[[#This Row],[Ptegen]])</f>
        <v>-0.18511700379060708</v>
      </c>
    </row>
    <row r="148" spans="1:9">
      <c r="A148">
        <v>0</v>
      </c>
      <c r="B148">
        <v>480</v>
      </c>
      <c r="C148">
        <v>3.4</v>
      </c>
      <c r="D148">
        <v>2</v>
      </c>
      <c r="E148" s="3">
        <f>beta0+beta1*tblBinary[[#This Row],[gre]]+beta2*tblBinary[[#This Row],[gpa]]+beta3*tblBinary[[#This Row],[rank]]</f>
        <v>-0.82666439041377693</v>
      </c>
      <c r="F148" s="3">
        <f>EXP(tblBinary[[#This Row],[logit]])</f>
        <v>0.43750620500617932</v>
      </c>
      <c r="G148" s="3">
        <f>tblBinary[[#This Row],[odds]]/(tblBinary[[#This Row],[odds]]+1)</f>
        <v>0.30435082887471687</v>
      </c>
      <c r="H148" s="3">
        <f>1-tblBinary[[#This Row],[Pvoor]]</f>
        <v>0.69564917112528313</v>
      </c>
      <c r="I148" s="3">
        <f>tblBinary[[#This Row],[admit]]*LN(tblBinary[[#This Row],[Pvoor]])+(1-tblBinary[[#This Row],[admit]])*LN(tblBinary[[#This Row],[Ptegen]])</f>
        <v>-0.36290981020609009</v>
      </c>
    </row>
    <row r="149" spans="1:9">
      <c r="A149">
        <v>0</v>
      </c>
      <c r="B149">
        <v>560</v>
      </c>
      <c r="C149">
        <v>2.71</v>
      </c>
      <c r="D149">
        <v>3</v>
      </c>
      <c r="E149" s="3">
        <f>beta0+beta1*tblBinary[[#This Row],[gre]]+beta2*tblBinary[[#This Row],[gpa]]+beta3*tblBinary[[#This Row],[rank]]</f>
        <v>-1.7393184406102156</v>
      </c>
      <c r="F149" s="3">
        <f>EXP(tblBinary[[#This Row],[logit]])</f>
        <v>0.17564006897004855</v>
      </c>
      <c r="G149" s="3">
        <f>tblBinary[[#This Row],[odds]]/(tblBinary[[#This Row],[odds]]+1)</f>
        <v>0.14939952593137015</v>
      </c>
      <c r="H149" s="3">
        <f>1-tblBinary[[#This Row],[Pvoor]]</f>
        <v>0.85060047406862982</v>
      </c>
      <c r="I149" s="3">
        <f>tblBinary[[#This Row],[admit]]*LN(tblBinary[[#This Row],[Pvoor]])+(1-tblBinary[[#This Row],[admit]])*LN(tblBinary[[#This Row],[Ptegen]])</f>
        <v>-0.16181273882837191</v>
      </c>
    </row>
    <row r="150" spans="1:9">
      <c r="A150">
        <v>1</v>
      </c>
      <c r="B150">
        <v>480</v>
      </c>
      <c r="C150">
        <v>2.91</v>
      </c>
      <c r="D150">
        <v>1</v>
      </c>
      <c r="E150" s="3">
        <f>beta0+beta1*tblBinary[[#This Row],[gre]]+beta2*tblBinary[[#This Row],[gpa]]+beta3*tblBinary[[#This Row],[rank]]</f>
        <v>-0.64736964665353214</v>
      </c>
      <c r="F150" s="3">
        <f>EXP(tblBinary[[#This Row],[logit]])</f>
        <v>0.52342074915579029</v>
      </c>
      <c r="G150" s="3">
        <f>tblBinary[[#This Row],[odds]]/(tblBinary[[#This Row],[odds]]+1)</f>
        <v>0.34358252600002065</v>
      </c>
      <c r="H150" s="3">
        <f>1-tblBinary[[#This Row],[Pvoor]]</f>
        <v>0.6564174739999793</v>
      </c>
      <c r="I150" s="3">
        <f>tblBinary[[#This Row],[admit]]*LN(tblBinary[[#This Row],[Pvoor]])+(1-tblBinary[[#This Row],[admit]])*LN(tblBinary[[#This Row],[Ptegen]])</f>
        <v>-1.0683279458112689</v>
      </c>
    </row>
    <row r="151" spans="1:9">
      <c r="A151">
        <v>0</v>
      </c>
      <c r="B151">
        <v>740</v>
      </c>
      <c r="C151">
        <v>3.31</v>
      </c>
      <c r="D151">
        <v>1</v>
      </c>
      <c r="E151" s="3">
        <f>beta0+beta1*tblBinary[[#This Row],[gre]]+beta2*tblBinary[[#This Row],[gpa]]+beta3*tblBinary[[#This Row],[rank]]</f>
        <v>0.25986507945012471</v>
      </c>
      <c r="F151" s="3">
        <f>EXP(tblBinary[[#This Row],[logit]])</f>
        <v>1.296755115949167</v>
      </c>
      <c r="G151" s="3">
        <f>tblBinary[[#This Row],[odds]]/(tblBinary[[#This Row],[odds]]+1)</f>
        <v>0.56460312505422006</v>
      </c>
      <c r="H151" s="3">
        <f>1-tblBinary[[#This Row],[Pvoor]]</f>
        <v>0.43539687494577994</v>
      </c>
      <c r="I151" s="3">
        <f>tblBinary[[#This Row],[admit]]*LN(tblBinary[[#This Row],[Pvoor]])+(1-tblBinary[[#This Row],[admit]])*LN(tblBinary[[#This Row],[Ptegen]])</f>
        <v>-0.83149730764019947</v>
      </c>
    </row>
    <row r="152" spans="1:9">
      <c r="A152">
        <v>1</v>
      </c>
      <c r="B152">
        <v>800</v>
      </c>
      <c r="C152">
        <v>3.74</v>
      </c>
      <c r="D152">
        <v>1</v>
      </c>
      <c r="E152" s="3">
        <f>beta0+beta1*tblBinary[[#This Row],[gre]]+beta2*tblBinary[[#This Row],[gpa]]+beta3*tblBinary[[#This Row],[rank]]</f>
        <v>0.73161844512663721</v>
      </c>
      <c r="F152" s="3">
        <f>EXP(tblBinary[[#This Row],[logit]])</f>
        <v>2.078441730934105</v>
      </c>
      <c r="G152" s="3">
        <f>tblBinary[[#This Row],[odds]]/(tblBinary[[#This Row],[odds]]+1)</f>
        <v>0.6751603286976734</v>
      </c>
      <c r="H152" s="3">
        <f>1-tblBinary[[#This Row],[Pvoor]]</f>
        <v>0.3248396713023266</v>
      </c>
      <c r="I152" s="3">
        <f>tblBinary[[#This Row],[admit]]*LN(tblBinary[[#This Row],[Pvoor]])+(1-tblBinary[[#This Row],[admit]])*LN(tblBinary[[#This Row],[Ptegen]])</f>
        <v>-0.39280509231741245</v>
      </c>
    </row>
    <row r="153" spans="1:9">
      <c r="A153">
        <v>0</v>
      </c>
      <c r="B153">
        <v>400</v>
      </c>
      <c r="C153">
        <v>3.38</v>
      </c>
      <c r="D153">
        <v>2</v>
      </c>
      <c r="E153" s="3">
        <f>beta0+beta1*tblBinary[[#This Row],[gre]]+beta2*tblBinary[[#This Row],[gpa]]+beta3*tblBinary[[#This Row],[rank]]</f>
        <v>-1.0257213688478415</v>
      </c>
      <c r="F153" s="3">
        <f>EXP(tblBinary[[#This Row],[logit]])</f>
        <v>0.35853773414464779</v>
      </c>
      <c r="G153" s="3">
        <f>tblBinary[[#This Row],[odds]]/(tblBinary[[#This Row],[odds]]+1)</f>
        <v>0.26391444649153423</v>
      </c>
      <c r="H153" s="3">
        <f>1-tblBinary[[#This Row],[Pvoor]]</f>
        <v>0.73608555350846583</v>
      </c>
      <c r="I153" s="3">
        <f>tblBinary[[#This Row],[admit]]*LN(tblBinary[[#This Row],[Pvoor]])+(1-tblBinary[[#This Row],[admit]])*LN(tblBinary[[#This Row],[Ptegen]])</f>
        <v>-0.3064089258287625</v>
      </c>
    </row>
    <row r="154" spans="1:9">
      <c r="A154">
        <v>1</v>
      </c>
      <c r="B154">
        <v>640</v>
      </c>
      <c r="C154">
        <v>3.94</v>
      </c>
      <c r="D154">
        <v>2</v>
      </c>
      <c r="E154" s="3">
        <f>beta0+beta1*tblBinary[[#This Row],[gre]]+beta2*tblBinary[[#This Row],[gpa]]+beta3*tblBinary[[#This Row],[rank]]</f>
        <v>-4.0043648183040625E-2</v>
      </c>
      <c r="F154" s="3">
        <f>EXP(tblBinary[[#This Row],[logit]])</f>
        <v>0.96074750335423698</v>
      </c>
      <c r="G154" s="3">
        <f>tblBinary[[#This Row],[odds]]/(tblBinary[[#This Row],[odds]]+1)</f>
        <v>0.48999042544269111</v>
      </c>
      <c r="H154" s="3">
        <f>1-tblBinary[[#This Row],[Pvoor]]</f>
        <v>0.51000957455730889</v>
      </c>
      <c r="I154" s="3">
        <f>tblBinary[[#This Row],[admit]]*LN(tblBinary[[#This Row],[Pvoor]])+(1-tblBinary[[#This Row],[admit]])*LN(tblBinary[[#This Row],[Ptegen]])</f>
        <v>-0.71336942798124658</v>
      </c>
    </row>
    <row r="155" spans="1:9">
      <c r="A155">
        <v>0</v>
      </c>
      <c r="B155">
        <v>580</v>
      </c>
      <c r="C155">
        <v>3.46</v>
      </c>
      <c r="D155">
        <v>3</v>
      </c>
      <c r="E155" s="3">
        <f>beta0+beta1*tblBinary[[#This Row],[gre]]+beta2*tblBinary[[#This Row],[gpa]]+beta3*tblBinary[[#This Row],[rank]]</f>
        <v>-1.1106790858114139</v>
      </c>
      <c r="F155" s="3">
        <f>EXP(tblBinary[[#This Row],[logit]])</f>
        <v>0.3293352382328002</v>
      </c>
      <c r="G155" s="3">
        <f>tblBinary[[#This Row],[odds]]/(tblBinary[[#This Row],[odds]]+1)</f>
        <v>0.24774430765155517</v>
      </c>
      <c r="H155" s="3">
        <f>1-tblBinary[[#This Row],[Pvoor]]</f>
        <v>0.7522556923484448</v>
      </c>
      <c r="I155" s="3">
        <f>tblBinary[[#This Row],[admit]]*LN(tblBinary[[#This Row],[Pvoor]])+(1-tblBinary[[#This Row],[admit]])*LN(tblBinary[[#This Row],[Ptegen]])</f>
        <v>-0.28467899640397626</v>
      </c>
    </row>
    <row r="156" spans="1:9">
      <c r="A156">
        <v>0</v>
      </c>
      <c r="B156">
        <v>620</v>
      </c>
      <c r="C156">
        <v>3.69</v>
      </c>
      <c r="D156">
        <v>3</v>
      </c>
      <c r="E156" s="3">
        <f>beta0+beta1*tblBinary[[#This Row],[gre]]+beta2*tblBinary[[#This Row],[gpa]]+beta3*tblBinary[[#This Row],[rank]]</f>
        <v>-0.84020761103483443</v>
      </c>
      <c r="F156" s="3">
        <f>EXP(tblBinary[[#This Row],[logit]])</f>
        <v>0.43162090486378513</v>
      </c>
      <c r="G156" s="3">
        <f>tblBinary[[#This Row],[odds]]/(tblBinary[[#This Row],[odds]]+1)</f>
        <v>0.3014910605156696</v>
      </c>
      <c r="H156" s="3">
        <f>1-tblBinary[[#This Row],[Pvoor]]</f>
        <v>0.69850893948433046</v>
      </c>
      <c r="I156" s="3">
        <f>tblBinary[[#This Row],[admit]]*LN(tblBinary[[#This Row],[Pvoor]])+(1-tblBinary[[#This Row],[admit]])*LN(tblBinary[[#This Row],[Ptegen]])</f>
        <v>-0.35880730225057988</v>
      </c>
    </row>
    <row r="157" spans="1:9">
      <c r="A157">
        <v>1</v>
      </c>
      <c r="B157">
        <v>580</v>
      </c>
      <c r="C157">
        <v>2.86</v>
      </c>
      <c r="D157">
        <v>4</v>
      </c>
      <c r="E157" s="3">
        <f>beta0+beta1*tblBinary[[#This Row],[gre]]+beta2*tblBinary[[#This Row],[gpa]]+beta3*tblBinary[[#This Row],[rank]]</f>
        <v>-2.1369186216621436</v>
      </c>
      <c r="F157" s="3">
        <f>EXP(tblBinary[[#This Row],[logit]])</f>
        <v>0.11801794124060523</v>
      </c>
      <c r="G157" s="3">
        <f>tblBinary[[#This Row],[odds]]/(tblBinary[[#This Row],[odds]]+1)</f>
        <v>0.10555997080838164</v>
      </c>
      <c r="H157" s="3">
        <f>1-tblBinary[[#This Row],[Pvoor]]</f>
        <v>0.89444002919161836</v>
      </c>
      <c r="I157" s="3">
        <f>tblBinary[[#This Row],[admit]]*LN(tblBinary[[#This Row],[Pvoor]])+(1-tblBinary[[#This Row],[admit]])*LN(tblBinary[[#This Row],[Ptegen]])</f>
        <v>-2.2484760438875822</v>
      </c>
    </row>
    <row r="158" spans="1:9">
      <c r="A158">
        <v>0</v>
      </c>
      <c r="B158">
        <v>560</v>
      </c>
      <c r="C158">
        <v>2.52</v>
      </c>
      <c r="D158">
        <v>2</v>
      </c>
      <c r="E158" s="3">
        <f>beta0+beta1*tblBinary[[#This Row],[gre]]+beta2*tblBinary[[#This Row],[gpa]]+beta3*tblBinary[[#This Row],[rank]]</f>
        <v>-1.3269196256324058</v>
      </c>
      <c r="F158" s="3">
        <f>EXP(tblBinary[[#This Row],[logit]])</f>
        <v>0.26529320633924741</v>
      </c>
      <c r="G158" s="3">
        <f>tblBinary[[#This Row],[odds]]/(tblBinary[[#This Row],[odds]]+1)</f>
        <v>0.20966935174400803</v>
      </c>
      <c r="H158" s="3">
        <f>1-tblBinary[[#This Row],[Pvoor]]</f>
        <v>0.79033064825599197</v>
      </c>
      <c r="I158" s="3">
        <f>tblBinary[[#This Row],[admit]]*LN(tblBinary[[#This Row],[Pvoor]])+(1-tblBinary[[#This Row],[admit]])*LN(tblBinary[[#This Row],[Ptegen]])</f>
        <v>-0.23530387898918859</v>
      </c>
    </row>
    <row r="159" spans="1:9">
      <c r="A159">
        <v>1</v>
      </c>
      <c r="B159">
        <v>480</v>
      </c>
      <c r="C159">
        <v>3.58</v>
      </c>
      <c r="D159">
        <v>1</v>
      </c>
      <c r="E159" s="3">
        <f>beta0+beta1*tblBinary[[#This Row],[gre]]+beta2*tblBinary[[#This Row],[gpa]]+beta3*tblBinary[[#This Row],[rank]]</f>
        <v>-0.12677055426763784</v>
      </c>
      <c r="F159" s="3">
        <f>EXP(tblBinary[[#This Row],[logit]])</f>
        <v>0.88093577636471887</v>
      </c>
      <c r="G159" s="3">
        <f>tblBinary[[#This Row],[odds]]/(tblBinary[[#This Row],[odds]]+1)</f>
        <v>0.46834973710123262</v>
      </c>
      <c r="H159" s="3">
        <f>1-tblBinary[[#This Row],[Pvoor]]</f>
        <v>0.53165026289876738</v>
      </c>
      <c r="I159" s="3">
        <f>tblBinary[[#This Row],[admit]]*LN(tblBinary[[#This Row],[Pvoor]])+(1-tblBinary[[#This Row],[admit]])*LN(tblBinary[[#This Row],[Ptegen]])</f>
        <v>-0.75853996065686013</v>
      </c>
    </row>
    <row r="160" spans="1:9">
      <c r="A160">
        <v>0</v>
      </c>
      <c r="B160">
        <v>660</v>
      </c>
      <c r="C160">
        <v>3.49</v>
      </c>
      <c r="D160">
        <v>2</v>
      </c>
      <c r="E160" s="3">
        <f>beta0+beta1*tblBinary[[#This Row],[gre]]+beta2*tblBinary[[#This Row],[gpa]]+beta3*tblBinary[[#This Row],[rank]]</f>
        <v>-0.34382057825449697</v>
      </c>
      <c r="F160" s="3">
        <f>EXP(tblBinary[[#This Row],[logit]])</f>
        <v>0.70905613672687917</v>
      </c>
      <c r="G160" s="3">
        <f>tblBinary[[#This Row],[odds]]/(tblBinary[[#This Row],[odds]]+1)</f>
        <v>0.41488171247834915</v>
      </c>
      <c r="H160" s="3">
        <f>1-tblBinary[[#This Row],[Pvoor]]</f>
        <v>0.58511828752165085</v>
      </c>
      <c r="I160" s="3">
        <f>tblBinary[[#This Row],[admit]]*LN(tblBinary[[#This Row],[Pvoor]])+(1-tblBinary[[#This Row],[admit]])*LN(tblBinary[[#This Row],[Ptegen]])</f>
        <v>-0.53594125129841474</v>
      </c>
    </row>
    <row r="161" spans="1:9">
      <c r="A161">
        <v>0</v>
      </c>
      <c r="B161">
        <v>700</v>
      </c>
      <c r="C161">
        <v>3.82</v>
      </c>
      <c r="D161">
        <v>3</v>
      </c>
      <c r="E161" s="3">
        <f>beta0+beta1*tblBinary[[#This Row],[gre]]+beta2*tblBinary[[#This Row],[gpa]]+beta3*tblBinary[[#This Row],[rank]]</f>
        <v>-0.55567913982099659</v>
      </c>
      <c r="F161" s="3">
        <f>EXP(tblBinary[[#This Row],[logit]])</f>
        <v>0.57368251822369443</v>
      </c>
      <c r="G161" s="3">
        <f>tblBinary[[#This Row],[odds]]/(tblBinary[[#This Row],[odds]]+1)</f>
        <v>0.36454781163308769</v>
      </c>
      <c r="H161" s="3">
        <f>1-tblBinary[[#This Row],[Pvoor]]</f>
        <v>0.63545218836691231</v>
      </c>
      <c r="I161" s="3">
        <f>tblBinary[[#This Row],[admit]]*LN(tblBinary[[#This Row],[Pvoor]])+(1-tblBinary[[#This Row],[admit]])*LN(tblBinary[[#This Row],[Ptegen]])</f>
        <v>-0.45341842585337438</v>
      </c>
    </row>
    <row r="162" spans="1:9">
      <c r="A162">
        <v>0</v>
      </c>
      <c r="B162">
        <v>600</v>
      </c>
      <c r="C162">
        <v>3.13</v>
      </c>
      <c r="D162">
        <v>2</v>
      </c>
      <c r="E162" s="3">
        <f>beta0+beta1*tblBinary[[#This Row],[gre]]+beta2*tblBinary[[#This Row],[gpa]]+beta3*tblBinary[[#This Row],[rank]]</f>
        <v>-0.76118299398024458</v>
      </c>
      <c r="F162" s="3">
        <f>EXP(tblBinary[[#This Row],[logit]])</f>
        <v>0.46711350755666947</v>
      </c>
      <c r="G162" s="3">
        <f>tblBinary[[#This Row],[odds]]/(tblBinary[[#This Row],[odds]]+1)</f>
        <v>0.31838948053487709</v>
      </c>
      <c r="H162" s="3">
        <f>1-tblBinary[[#This Row],[Pvoor]]</f>
        <v>0.68161051946512297</v>
      </c>
      <c r="I162" s="3">
        <f>tblBinary[[#This Row],[admit]]*LN(tblBinary[[#This Row],[Pvoor]])+(1-tblBinary[[#This Row],[admit]])*LN(tblBinary[[#This Row],[Ptegen]])</f>
        <v>-0.38329687009856306</v>
      </c>
    </row>
    <row r="163" spans="1:9">
      <c r="A163">
        <v>0</v>
      </c>
      <c r="B163">
        <v>640</v>
      </c>
      <c r="C163">
        <v>3.5</v>
      </c>
      <c r="D163">
        <v>2</v>
      </c>
      <c r="E163" s="3">
        <f>beta0+beta1*tblBinary[[#This Row],[gre]]+beta2*tblBinary[[#This Row],[gpa]]+beta3*tblBinary[[#This Row],[rank]]</f>
        <v>-0.38192961930213509</v>
      </c>
      <c r="F163" s="3">
        <f>EXP(tblBinary[[#This Row],[logit]])</f>
        <v>0.68254308937391373</v>
      </c>
      <c r="G163" s="3">
        <f>tblBinary[[#This Row],[odds]]/(tblBinary[[#This Row],[odds]]+1)</f>
        <v>0.40566158078477077</v>
      </c>
      <c r="H163" s="3">
        <f>1-tblBinary[[#This Row],[Pvoor]]</f>
        <v>0.59433841921522923</v>
      </c>
      <c r="I163" s="3">
        <f>tblBinary[[#This Row],[admit]]*LN(tblBinary[[#This Row],[Pvoor]])+(1-tblBinary[[#This Row],[admit]])*LN(tblBinary[[#This Row],[Ptegen]])</f>
        <v>-0.52030639253505584</v>
      </c>
    </row>
    <row r="164" spans="1:9">
      <c r="A164">
        <v>1</v>
      </c>
      <c r="B164">
        <v>700</v>
      </c>
      <c r="C164">
        <v>3.56</v>
      </c>
      <c r="D164">
        <v>2</v>
      </c>
      <c r="E164" s="3">
        <f>beta0+beta1*tblBinary[[#This Row],[gre]]+beta2*tblBinary[[#This Row],[gpa]]+beta3*tblBinary[[#This Row],[rank]]</f>
        <v>-0.19767127479395197</v>
      </c>
      <c r="F164" s="3">
        <f>EXP(tblBinary[[#This Row],[logit]])</f>
        <v>0.82063957371638685</v>
      </c>
      <c r="G164" s="3">
        <f>tblBinary[[#This Row],[odds]]/(tblBinary[[#This Row],[odds]]+1)</f>
        <v>0.45074246740734825</v>
      </c>
      <c r="H164" s="3">
        <f>1-tblBinary[[#This Row],[Pvoor]]</f>
        <v>0.54925753259265175</v>
      </c>
      <c r="I164" s="3">
        <f>tblBinary[[#This Row],[admit]]*LN(tblBinary[[#This Row],[Pvoor]])+(1-tblBinary[[#This Row],[admit]])*LN(tblBinary[[#This Row],[Ptegen]])</f>
        <v>-0.79685912828105532</v>
      </c>
    </row>
    <row r="165" spans="1:9">
      <c r="A165">
        <v>0</v>
      </c>
      <c r="B165">
        <v>520</v>
      </c>
      <c r="C165">
        <v>2.73</v>
      </c>
      <c r="D165">
        <v>2</v>
      </c>
      <c r="E165" s="3">
        <f>beta0+beta1*tblBinary[[#This Row],[gre]]+beta2*tblBinary[[#This Row],[gpa]]+beta3*tblBinary[[#This Row],[rank]]</f>
        <v>-1.2555051292898911</v>
      </c>
      <c r="F165" s="3">
        <f>EXP(tblBinary[[#This Row],[logit]])</f>
        <v>0.28493188442690137</v>
      </c>
      <c r="G165" s="3">
        <f>tblBinary[[#This Row],[odds]]/(tblBinary[[#This Row],[odds]]+1)</f>
        <v>0.22174862954232413</v>
      </c>
      <c r="H165" s="3">
        <f>1-tblBinary[[#This Row],[Pvoor]]</f>
        <v>0.7782513704576759</v>
      </c>
      <c r="I165" s="3">
        <f>tblBinary[[#This Row],[admit]]*LN(tblBinary[[#This Row],[Pvoor]])+(1-tblBinary[[#This Row],[admit]])*LN(tblBinary[[#This Row],[Ptegen]])</f>
        <v>-0.25070570871410502</v>
      </c>
    </row>
    <row r="166" spans="1:9">
      <c r="A166">
        <v>0</v>
      </c>
      <c r="B166">
        <v>580</v>
      </c>
      <c r="C166">
        <v>3.3</v>
      </c>
      <c r="D166">
        <v>2</v>
      </c>
      <c r="E166" s="3">
        <f>beta0+beta1*tblBinary[[#This Row],[gre]]+beta2*tblBinary[[#This Row],[gpa]]+beta3*tblBinary[[#This Row],[rank]]</f>
        <v>-0.67496986371184819</v>
      </c>
      <c r="F166" s="3">
        <f>EXP(tblBinary[[#This Row],[logit]])</f>
        <v>0.50917176492336413</v>
      </c>
      <c r="G166" s="3">
        <f>tblBinary[[#This Row],[odds]]/(tblBinary[[#This Row],[odds]]+1)</f>
        <v>0.33738489995485699</v>
      </c>
      <c r="H166" s="3">
        <f>1-tblBinary[[#This Row],[Pvoor]]</f>
        <v>0.66261510004514301</v>
      </c>
      <c r="I166" s="3">
        <f>tblBinary[[#This Row],[admit]]*LN(tblBinary[[#This Row],[Pvoor]])+(1-tblBinary[[#This Row],[admit]])*LN(tblBinary[[#This Row],[Ptegen]])</f>
        <v>-0.41156100029489945</v>
      </c>
    </row>
    <row r="167" spans="1:9">
      <c r="A167">
        <v>0</v>
      </c>
      <c r="B167">
        <v>700</v>
      </c>
      <c r="C167">
        <v>4</v>
      </c>
      <c r="D167">
        <v>1</v>
      </c>
      <c r="E167" s="3">
        <f>beta0+beta1*tblBinary[[#This Row],[gre]]+beta2*tblBinary[[#This Row],[gpa]]+beta3*tblBinary[[#This Row],[rank]]</f>
        <v>0.70424608974074276</v>
      </c>
      <c r="F167" s="3">
        <f>EXP(tblBinary[[#This Row],[logit]])</f>
        <v>2.0223214611565856</v>
      </c>
      <c r="G167" s="3">
        <f>tblBinary[[#This Row],[odds]]/(tblBinary[[#This Row],[odds]]+1)</f>
        <v>0.66912851169136756</v>
      </c>
      <c r="H167" s="3">
        <f>1-tblBinary[[#This Row],[Pvoor]]</f>
        <v>0.33087148830863244</v>
      </c>
      <c r="I167" s="3">
        <f>tblBinary[[#This Row],[admit]]*LN(tblBinary[[#This Row],[Pvoor]])+(1-tblBinary[[#This Row],[admit]])*LN(tblBinary[[#This Row],[Ptegen]])</f>
        <v>-1.1060252318387345</v>
      </c>
    </row>
    <row r="168" spans="1:9">
      <c r="A168">
        <v>0</v>
      </c>
      <c r="B168">
        <v>440</v>
      </c>
      <c r="C168">
        <v>3.24</v>
      </c>
      <c r="D168">
        <v>4</v>
      </c>
      <c r="E168" s="3">
        <f>beta0+beta1*tblBinary[[#This Row],[gre]]+beta2*tblBinary[[#This Row],[gpa]]+beta3*tblBinary[[#This Row],[rank]]</f>
        <v>-2.1628077020707916</v>
      </c>
      <c r="F168" s="3">
        <f>EXP(tblBinary[[#This Row],[logit]])</f>
        <v>0.11500177659675385</v>
      </c>
      <c r="G168" s="3">
        <f>tblBinary[[#This Row],[odds]]/(tblBinary[[#This Row],[odds]]+1)</f>
        <v>0.103140442473344</v>
      </c>
      <c r="H168" s="3">
        <f>1-tblBinary[[#This Row],[Pvoor]]</f>
        <v>0.89685955752665603</v>
      </c>
      <c r="I168" s="3">
        <f>tblBinary[[#This Row],[admit]]*LN(tblBinary[[#This Row],[Pvoor]])+(1-tblBinary[[#This Row],[admit]])*LN(tblBinary[[#This Row],[Ptegen]])</f>
        <v>-0.10885599827113</v>
      </c>
    </row>
    <row r="169" spans="1:9">
      <c r="A169">
        <v>0</v>
      </c>
      <c r="B169">
        <v>720</v>
      </c>
      <c r="C169">
        <v>3.77</v>
      </c>
      <c r="D169">
        <v>3</v>
      </c>
      <c r="E169" s="3">
        <f>beta0+beta1*tblBinary[[#This Row],[gre]]+beta2*tblBinary[[#This Row],[gpa]]+beta3*tblBinary[[#This Row],[rank]]</f>
        <v>-0.5486506416023671</v>
      </c>
      <c r="F169" s="3">
        <f>EXP(tblBinary[[#This Row],[logit]])</f>
        <v>0.57772884793436508</v>
      </c>
      <c r="G169" s="3">
        <f>tblBinary[[#This Row],[odds]]/(tblBinary[[#This Row],[odds]]+1)</f>
        <v>0.36617752707681944</v>
      </c>
      <c r="H169" s="3">
        <f>1-tblBinary[[#This Row],[Pvoor]]</f>
        <v>0.6338224729231805</v>
      </c>
      <c r="I169" s="3">
        <f>tblBinary[[#This Row],[admit]]*LN(tblBinary[[#This Row],[Pvoor]])+(1-tblBinary[[#This Row],[admit]])*LN(tblBinary[[#This Row],[Ptegen]])</f>
        <v>-0.45598637491753219</v>
      </c>
    </row>
    <row r="170" spans="1:9">
      <c r="A170">
        <v>0</v>
      </c>
      <c r="B170">
        <v>500</v>
      </c>
      <c r="C170">
        <v>4</v>
      </c>
      <c r="D170">
        <v>3</v>
      </c>
      <c r="E170" s="3">
        <f>beta0+beta1*tblBinary[[#This Row],[gre]]+beta2*tblBinary[[#This Row],[gpa]]+beta3*tblBinary[[#This Row],[rank]]</f>
        <v>-0.87460846463935815</v>
      </c>
      <c r="F170" s="3">
        <f>EXP(tblBinary[[#This Row],[logit]])</f>
        <v>0.41702526785635269</v>
      </c>
      <c r="G170" s="3">
        <f>tblBinary[[#This Row],[odds]]/(tblBinary[[#This Row],[odds]]+1)</f>
        <v>0.29429628201847108</v>
      </c>
      <c r="H170" s="3">
        <f>1-tblBinary[[#This Row],[Pvoor]]</f>
        <v>0.70570371798152887</v>
      </c>
      <c r="I170" s="3">
        <f>tblBinary[[#This Row],[admit]]*LN(tblBinary[[#This Row],[Pvoor]])+(1-tblBinary[[#This Row],[admit]])*LN(tblBinary[[#This Row],[Ptegen]])</f>
        <v>-0.34855979248770219</v>
      </c>
    </row>
    <row r="171" spans="1:9">
      <c r="A171">
        <v>0</v>
      </c>
      <c r="B171">
        <v>600</v>
      </c>
      <c r="C171">
        <v>3.62</v>
      </c>
      <c r="D171">
        <v>3</v>
      </c>
      <c r="E171" s="3">
        <f>beta0+beta1*tblBinary[[#This Row],[gre]]+beta2*tblBinary[[#This Row],[gpa]]+beta3*tblBinary[[#This Row],[rank]]</f>
        <v>-0.94047773774048937</v>
      </c>
      <c r="F171" s="3">
        <f>EXP(tblBinary[[#This Row],[logit]])</f>
        <v>0.39044126226913628</v>
      </c>
      <c r="G171" s="3">
        <f>tblBinary[[#This Row],[odds]]/(tblBinary[[#This Row],[odds]]+1)</f>
        <v>0.28080385188796403</v>
      </c>
      <c r="H171" s="3">
        <f>1-tblBinary[[#This Row],[Pvoor]]</f>
        <v>0.71919614811203592</v>
      </c>
      <c r="I171" s="3">
        <f>tblBinary[[#This Row],[admit]]*LN(tblBinary[[#This Row],[Pvoor]])+(1-tblBinary[[#This Row],[admit]])*LN(tblBinary[[#This Row],[Ptegen]])</f>
        <v>-0.32962115163434708</v>
      </c>
    </row>
    <row r="172" spans="1:9">
      <c r="A172">
        <v>0</v>
      </c>
      <c r="B172">
        <v>400</v>
      </c>
      <c r="C172">
        <v>3.51</v>
      </c>
      <c r="D172">
        <v>3</v>
      </c>
      <c r="E172" s="3">
        <f>beta0+beta1*tblBinary[[#This Row],[gre]]+beta2*tblBinary[[#This Row],[gpa]]+beta3*tblBinary[[#This Row],[rank]]</f>
        <v>-1.4847409980691639</v>
      </c>
      <c r="F172" s="3">
        <f>EXP(tblBinary[[#This Row],[logit]])</f>
        <v>0.22656101281781382</v>
      </c>
      <c r="G172" s="3">
        <f>tblBinary[[#This Row],[odds]]/(tblBinary[[#This Row],[odds]]+1)</f>
        <v>0.18471238727646228</v>
      </c>
      <c r="H172" s="3">
        <f>1-tblBinary[[#This Row],[Pvoor]]</f>
        <v>0.81528761272353778</v>
      </c>
      <c r="I172" s="3">
        <f>tblBinary[[#This Row],[admit]]*LN(tblBinary[[#This Row],[Pvoor]])+(1-tblBinary[[#This Row],[admit]])*LN(tblBinary[[#This Row],[Ptegen]])</f>
        <v>-0.20421432894821165</v>
      </c>
    </row>
    <row r="173" spans="1:9">
      <c r="A173">
        <v>0</v>
      </c>
      <c r="B173">
        <v>540</v>
      </c>
      <c r="C173">
        <v>2.81</v>
      </c>
      <c r="D173">
        <v>3</v>
      </c>
      <c r="E173" s="3">
        <f>beta0+beta1*tblBinary[[#This Row],[gre]]+beta2*tblBinary[[#This Row],[gpa]]+beta3*tblBinary[[#This Row],[rank]]</f>
        <v>-1.7074962602925841</v>
      </c>
      <c r="F173" s="3">
        <f>EXP(tblBinary[[#This Row],[logit]])</f>
        <v>0.1813192008550582</v>
      </c>
      <c r="G173" s="3">
        <f>tblBinary[[#This Row],[odds]]/(tblBinary[[#This Row],[odds]]+1)</f>
        <v>0.15348874438324239</v>
      </c>
      <c r="H173" s="3">
        <f>1-tblBinary[[#This Row],[Pvoor]]</f>
        <v>0.84651125561675755</v>
      </c>
      <c r="I173" s="3">
        <f>tblBinary[[#This Row],[admit]]*LN(tblBinary[[#This Row],[Pvoor]])+(1-tblBinary[[#This Row],[admit]])*LN(tblBinary[[#This Row],[Ptegen]])</f>
        <v>-0.16663178084435495</v>
      </c>
    </row>
    <row r="174" spans="1:9">
      <c r="A174">
        <v>0</v>
      </c>
      <c r="B174">
        <v>680</v>
      </c>
      <c r="C174">
        <v>3.48</v>
      </c>
      <c r="D174">
        <v>3</v>
      </c>
      <c r="E174" s="3">
        <f>beta0+beta1*tblBinary[[#This Row],[gre]]+beta2*tblBinary[[#This Row],[gpa]]+beta3*tblBinary[[#This Row],[rank]]</f>
        <v>-0.86574293062245955</v>
      </c>
      <c r="F174" s="3">
        <f>EXP(tblBinary[[#This Row],[logit]])</f>
        <v>0.4207388567053108</v>
      </c>
      <c r="G174" s="3">
        <f>tblBinary[[#This Row],[odds]]/(tblBinary[[#This Row],[odds]]+1)</f>
        <v>0.29614088100680441</v>
      </c>
      <c r="H174" s="3">
        <f>1-tblBinary[[#This Row],[Pvoor]]</f>
        <v>0.70385911899319553</v>
      </c>
      <c r="I174" s="3">
        <f>tblBinary[[#This Row],[admit]]*LN(tblBinary[[#This Row],[Pvoor]])+(1-tblBinary[[#This Row],[admit]])*LN(tblBinary[[#This Row],[Ptegen]])</f>
        <v>-0.35117705791626985</v>
      </c>
    </row>
    <row r="175" spans="1:9">
      <c r="A175">
        <v>1</v>
      </c>
      <c r="B175">
        <v>800</v>
      </c>
      <c r="C175">
        <v>3.43</v>
      </c>
      <c r="D175">
        <v>2</v>
      </c>
      <c r="E175" s="3">
        <f>beta0+beta1*tblBinary[[#This Row],[gre]]+beta2*tblBinary[[#This Row],[gpa]]+beta3*tblBinary[[#This Row],[rank]]</f>
        <v>-6.9287155213779705E-2</v>
      </c>
      <c r="F175" s="3">
        <f>EXP(tblBinary[[#This Row],[logit]])</f>
        <v>0.93305870893235499</v>
      </c>
      <c r="G175" s="3">
        <f>tblBinary[[#This Row],[odds]]/(tblBinary[[#This Row],[odds]]+1)</f>
        <v>0.48268513761162035</v>
      </c>
      <c r="H175" s="3">
        <f>1-tblBinary[[#This Row],[Pvoor]]</f>
        <v>0.51731486238837965</v>
      </c>
      <c r="I175" s="3">
        <f>tblBinary[[#This Row],[admit]]*LN(tblBinary[[#This Row],[Pvoor]])+(1-tblBinary[[#This Row],[admit]])*LN(tblBinary[[#This Row],[Ptegen]])</f>
        <v>-0.72839072690444406</v>
      </c>
    </row>
    <row r="176" spans="1:9">
      <c r="A176">
        <v>0</v>
      </c>
      <c r="B176">
        <v>500</v>
      </c>
      <c r="C176">
        <v>3.53</v>
      </c>
      <c r="D176">
        <v>4</v>
      </c>
      <c r="E176" s="3">
        <f>beta0+beta1*tblBinary[[#This Row],[gre]]+beta2*tblBinary[[#This Row],[gpa]]+beta3*tblBinary[[#This Row],[rank]]</f>
        <v>-1.7998362362958096</v>
      </c>
      <c r="F176" s="3">
        <f>EXP(tblBinary[[#This Row],[logit]])</f>
        <v>0.16532596039647959</v>
      </c>
      <c r="G176" s="3">
        <f>tblBinary[[#This Row],[odds]]/(tblBinary[[#This Row],[odds]]+1)</f>
        <v>0.14187100091740051</v>
      </c>
      <c r="H176" s="3">
        <f>1-tblBinary[[#This Row],[Pvoor]]</f>
        <v>0.85812899908259954</v>
      </c>
      <c r="I176" s="3">
        <f>tblBinary[[#This Row],[admit]]*LN(tblBinary[[#This Row],[Pvoor]])+(1-tblBinary[[#This Row],[admit]])*LN(tblBinary[[#This Row],[Ptegen]])</f>
        <v>-0.15300084221427163</v>
      </c>
    </row>
    <row r="177" spans="1:9">
      <c r="A177">
        <v>1</v>
      </c>
      <c r="B177">
        <v>620</v>
      </c>
      <c r="C177">
        <v>3.37</v>
      </c>
      <c r="D177">
        <v>2</v>
      </c>
      <c r="E177" s="3">
        <f>beta0+beta1*tblBinary[[#This Row],[gre]]+beta2*tblBinary[[#This Row],[gpa]]+beta3*tblBinary[[#This Row],[rank]]</f>
        <v>-0.52882056025130275</v>
      </c>
      <c r="F177" s="3">
        <f>EXP(tblBinary[[#This Row],[logit]])</f>
        <v>0.58929960333462295</v>
      </c>
      <c r="G177" s="3">
        <f>tblBinary[[#This Row],[odds]]/(tblBinary[[#This Row],[odds]]+1)</f>
        <v>0.37079201561377817</v>
      </c>
      <c r="H177" s="3">
        <f>1-tblBinary[[#This Row],[Pvoor]]</f>
        <v>0.62920798438622183</v>
      </c>
      <c r="I177" s="3">
        <f>tblBinary[[#This Row],[admit]]*LN(tblBinary[[#This Row],[Pvoor]])+(1-tblBinary[[#This Row],[admit]])*LN(tblBinary[[#This Row],[Ptegen]])</f>
        <v>-0.99211397838694837</v>
      </c>
    </row>
    <row r="178" spans="1:9">
      <c r="A178">
        <v>0</v>
      </c>
      <c r="B178">
        <v>520</v>
      </c>
      <c r="C178">
        <v>2.62</v>
      </c>
      <c r="D178">
        <v>2</v>
      </c>
      <c r="E178" s="3">
        <f>beta0+beta1*tblBinary[[#This Row],[gre]]+beta2*tblBinary[[#This Row],[gpa]]+beta3*tblBinary[[#This Row],[rank]]</f>
        <v>-1.3409766220696646</v>
      </c>
      <c r="F178" s="3">
        <f>EXP(tblBinary[[#This Row],[logit]])</f>
        <v>0.2615900691538805</v>
      </c>
      <c r="G178" s="3">
        <f>tblBinary[[#This Row],[odds]]/(tblBinary[[#This Row],[odds]]+1)</f>
        <v>0.20734949929442847</v>
      </c>
      <c r="H178" s="3">
        <f>1-tblBinary[[#This Row],[Pvoor]]</f>
        <v>0.79265050070557153</v>
      </c>
      <c r="I178" s="3">
        <f>tblBinary[[#This Row],[admit]]*LN(tblBinary[[#This Row],[Pvoor]])+(1-tblBinary[[#This Row],[admit]])*LN(tblBinary[[#This Row],[Ptegen]])</f>
        <v>-0.23237288500752412</v>
      </c>
    </row>
    <row r="179" spans="1:9">
      <c r="A179">
        <v>1</v>
      </c>
      <c r="B179">
        <v>620</v>
      </c>
      <c r="C179">
        <v>3.23</v>
      </c>
      <c r="D179">
        <v>3</v>
      </c>
      <c r="E179" s="3">
        <f>beta0+beta1*tblBinary[[#This Row],[gre]]+beta2*tblBinary[[#This Row],[gpa]]+beta3*tblBinary[[#This Row],[rank]]</f>
        <v>-1.1976338535684332</v>
      </c>
      <c r="F179" s="3">
        <f>EXP(tblBinary[[#This Row],[logit]])</f>
        <v>0.30190772532764509</v>
      </c>
      <c r="G179" s="3">
        <f>tblBinary[[#This Row],[odds]]/(tblBinary[[#This Row],[odds]]+1)</f>
        <v>0.2318964082125447</v>
      </c>
      <c r="H179" s="3">
        <f>1-tblBinary[[#This Row],[Pvoor]]</f>
        <v>0.76810359178745524</v>
      </c>
      <c r="I179" s="3">
        <f>tblBinary[[#This Row],[admit]]*LN(tblBinary[[#This Row],[Pvoor]])+(1-tblBinary[[#This Row],[admit]])*LN(tblBinary[[#This Row],[Ptegen]])</f>
        <v>-1.4614645233591648</v>
      </c>
    </row>
    <row r="180" spans="1:9">
      <c r="A180">
        <v>0</v>
      </c>
      <c r="B180">
        <v>620</v>
      </c>
      <c r="C180">
        <v>3.33</v>
      </c>
      <c r="D180">
        <v>3</v>
      </c>
      <c r="E180" s="3">
        <f>beta0+beta1*tblBinary[[#This Row],[gre]]+beta2*tblBinary[[#This Row],[gpa]]+beta3*tblBinary[[#This Row],[rank]]</f>
        <v>-1.1199324964959116</v>
      </c>
      <c r="F180" s="3">
        <f>EXP(tblBinary[[#This Row],[logit]])</f>
        <v>0.32630182039588984</v>
      </c>
      <c r="G180" s="3">
        <f>tblBinary[[#This Row],[odds]]/(tblBinary[[#This Row],[odds]]+1)</f>
        <v>0.24602380497260534</v>
      </c>
      <c r="H180" s="3">
        <f>1-tblBinary[[#This Row],[Pvoor]]</f>
        <v>0.75397619502739466</v>
      </c>
      <c r="I180" s="3">
        <f>tblBinary[[#This Row],[admit]]*LN(tblBinary[[#This Row],[Pvoor]])+(1-tblBinary[[#This Row],[admit]])*LN(tblBinary[[#This Row],[Ptegen]])</f>
        <v>-0.28239448305427856</v>
      </c>
    </row>
    <row r="181" spans="1:9">
      <c r="A181">
        <v>0</v>
      </c>
      <c r="B181">
        <v>300</v>
      </c>
      <c r="C181">
        <v>3.01</v>
      </c>
      <c r="D181">
        <v>3</v>
      </c>
      <c r="E181" s="3">
        <f>beta0+beta1*tblBinary[[#This Row],[gre]]+beta2*tblBinary[[#This Row],[gpa]]+beta3*tblBinary[[#This Row],[rank]]</f>
        <v>-2.1026436672062214</v>
      </c>
      <c r="F181" s="3">
        <f>EXP(tblBinary[[#This Row],[logit]])</f>
        <v>0.12213312175510992</v>
      </c>
      <c r="G181" s="3">
        <f>tblBinary[[#This Row],[odds]]/(tblBinary[[#This Row],[odds]]+1)</f>
        <v>0.10884013615433036</v>
      </c>
      <c r="H181" s="3">
        <f>1-tblBinary[[#This Row],[Pvoor]]</f>
        <v>0.8911598638456697</v>
      </c>
      <c r="I181" s="3">
        <f>tblBinary[[#This Row],[admit]]*LN(tblBinary[[#This Row],[Pvoor]])+(1-tblBinary[[#This Row],[admit]])*LN(tblBinary[[#This Row],[Ptegen]])</f>
        <v>-0.11523144690308625</v>
      </c>
    </row>
    <row r="182" spans="1:9">
      <c r="A182">
        <v>0</v>
      </c>
      <c r="B182">
        <v>620</v>
      </c>
      <c r="C182">
        <v>3.78</v>
      </c>
      <c r="D182">
        <v>3</v>
      </c>
      <c r="E182" s="3">
        <f>beta0+beta1*tblBinary[[#This Row],[gre]]+beta2*tblBinary[[#This Row],[gpa]]+beta3*tblBinary[[#This Row],[rank]]</f>
        <v>-0.77027638966956524</v>
      </c>
      <c r="F182" s="3">
        <f>EXP(tblBinary[[#This Row],[logit]])</f>
        <v>0.46288511396571735</v>
      </c>
      <c r="G182" s="3">
        <f>tblBinary[[#This Row],[odds]]/(tblBinary[[#This Row],[odds]]+1)</f>
        <v>0.31641932066072348</v>
      </c>
      <c r="H182" s="3">
        <f>1-tblBinary[[#This Row],[Pvoor]]</f>
        <v>0.68358067933927646</v>
      </c>
      <c r="I182" s="3">
        <f>tblBinary[[#This Row],[admit]]*LN(tblBinary[[#This Row],[Pvoor]])+(1-tblBinary[[#This Row],[admit]])*LN(tblBinary[[#This Row],[Ptegen]])</f>
        <v>-0.380410591248249</v>
      </c>
    </row>
    <row r="183" spans="1:9">
      <c r="A183">
        <v>0</v>
      </c>
      <c r="B183">
        <v>500</v>
      </c>
      <c r="C183">
        <v>3.88</v>
      </c>
      <c r="D183">
        <v>4</v>
      </c>
      <c r="E183" s="3">
        <f>beta0+beta1*tblBinary[[#This Row],[gre]]+beta2*tblBinary[[#This Row],[gpa]]+beta3*tblBinary[[#This Row],[rank]]</f>
        <v>-1.5278814865419843</v>
      </c>
      <c r="F183" s="3">
        <f>EXP(tblBinary[[#This Row],[logit]])</f>
        <v>0.21699488730146407</v>
      </c>
      <c r="G183" s="3">
        <f>tblBinary[[#This Row],[odds]]/(tblBinary[[#This Row],[odds]]+1)</f>
        <v>0.17830386106438251</v>
      </c>
      <c r="H183" s="3">
        <f>1-tblBinary[[#This Row],[Pvoor]]</f>
        <v>0.82169613893561744</v>
      </c>
      <c r="I183" s="3">
        <f>tblBinary[[#This Row],[admit]]*LN(tblBinary[[#This Row],[Pvoor]])+(1-tblBinary[[#This Row],[admit]])*LN(tblBinary[[#This Row],[Ptegen]])</f>
        <v>-0.19638461292956824</v>
      </c>
    </row>
    <row r="184" spans="1:9">
      <c r="A184">
        <v>0</v>
      </c>
      <c r="B184">
        <v>700</v>
      </c>
      <c r="C184">
        <v>4</v>
      </c>
      <c r="D184">
        <v>2</v>
      </c>
      <c r="E184" s="3">
        <f>beta0+beta1*tblBinary[[#This Row],[gre]]+beta2*tblBinary[[#This Row],[gpa]]+beta3*tblBinary[[#This Row],[rank]]</f>
        <v>0.1442146963251425</v>
      </c>
      <c r="F184" s="3">
        <f>EXP(tblBinary[[#This Row],[logit]])</f>
        <v>1.1551320845177941</v>
      </c>
      <c r="G184" s="3">
        <f>tblBinary[[#This Row],[odds]]/(tblBinary[[#This Row],[odds]]+1)</f>
        <v>0.5359913171058619</v>
      </c>
      <c r="H184" s="3">
        <f>1-tblBinary[[#This Row],[Pvoor]]</f>
        <v>0.4640086828941381</v>
      </c>
      <c r="I184" s="3">
        <f>tblBinary[[#This Row],[admit]]*LN(tblBinary[[#This Row],[Pvoor]])+(1-tblBinary[[#This Row],[admit]])*LN(tblBinary[[#This Row],[Ptegen]])</f>
        <v>-0.76785201379705192</v>
      </c>
    </row>
    <row r="185" spans="1:9">
      <c r="A185">
        <v>1</v>
      </c>
      <c r="B185">
        <v>540</v>
      </c>
      <c r="C185">
        <v>3.84</v>
      </c>
      <c r="D185">
        <v>2</v>
      </c>
      <c r="E185" s="3">
        <f>beta0+beta1*tblBinary[[#This Row],[gre]]+beta2*tblBinary[[#This Row],[gpa]]+beta3*tblBinary[[#This Row],[rank]]</f>
        <v>-0.34714088903001228</v>
      </c>
      <c r="F185" s="3">
        <f>EXP(tblBinary[[#This Row],[logit]])</f>
        <v>0.70670575415525783</v>
      </c>
      <c r="G185" s="3">
        <f>tblBinary[[#This Row],[odds]]/(tblBinary[[#This Row],[odds]]+1)</f>
        <v>0.41407591931688614</v>
      </c>
      <c r="H185" s="3">
        <f>1-tblBinary[[#This Row],[Pvoor]]</f>
        <v>0.58592408068311386</v>
      </c>
      <c r="I185" s="3">
        <f>tblBinary[[#This Row],[admit]]*LN(tblBinary[[#This Row],[Pvoor]])+(1-tblBinary[[#This Row],[admit]])*LN(tblBinary[[#This Row],[Ptegen]])</f>
        <v>-0.88170594197639962</v>
      </c>
    </row>
    <row r="186" spans="1:9">
      <c r="A186">
        <v>0</v>
      </c>
      <c r="B186">
        <v>500</v>
      </c>
      <c r="C186">
        <v>2.79</v>
      </c>
      <c r="D186">
        <v>4</v>
      </c>
      <c r="E186" s="3">
        <f>beta0+beta1*tblBinary[[#This Row],[gre]]+beta2*tblBinary[[#This Row],[gpa]]+beta3*tblBinary[[#This Row],[rank]]</f>
        <v>-2.3748262786324688</v>
      </c>
      <c r="F186" s="3">
        <f>EXP(tblBinary[[#This Row],[logit]])</f>
        <v>9.3030649218558081E-2</v>
      </c>
      <c r="G186" s="3">
        <f>tblBinary[[#This Row],[odds]]/(tblBinary[[#This Row],[odds]]+1)</f>
        <v>8.511257144076298E-2</v>
      </c>
      <c r="H186" s="3">
        <f>1-tblBinary[[#This Row],[Pvoor]]</f>
        <v>0.91488742855923699</v>
      </c>
      <c r="I186" s="3">
        <f>tblBinary[[#This Row],[admit]]*LN(tblBinary[[#This Row],[Pvoor]])+(1-tblBinary[[#This Row],[admit]])*LN(tblBinary[[#This Row],[Ptegen]])</f>
        <v>-8.895425017230002E-2</v>
      </c>
    </row>
    <row r="187" spans="1:9">
      <c r="A187">
        <v>0</v>
      </c>
      <c r="B187">
        <v>800</v>
      </c>
      <c r="C187">
        <v>3.6</v>
      </c>
      <c r="D187">
        <v>2</v>
      </c>
      <c r="E187" s="3">
        <f>beta0+beta1*tblBinary[[#This Row],[gre]]+beta2*tblBinary[[#This Row],[gpa]]+beta3*tblBinary[[#This Row],[rank]]</f>
        <v>6.2805151809506743E-2</v>
      </c>
      <c r="F187" s="3">
        <f>EXP(tblBinary[[#This Row],[logit]])</f>
        <v>1.0648193408948488</v>
      </c>
      <c r="G187" s="3">
        <f>tblBinary[[#This Row],[odds]]/(tblBinary[[#This Row],[odds]]+1)</f>
        <v>0.51569612886005745</v>
      </c>
      <c r="H187" s="3">
        <f>1-tblBinary[[#This Row],[Pvoor]]</f>
        <v>0.48430387113994255</v>
      </c>
      <c r="I187" s="3">
        <f>tblBinary[[#This Row],[admit]]*LN(tblBinary[[#This Row],[Pvoor]])+(1-tblBinary[[#This Row],[admit]])*LN(tblBinary[[#This Row],[Ptegen]])</f>
        <v>-0.72504273633638305</v>
      </c>
    </row>
    <row r="188" spans="1:9">
      <c r="A188">
        <v>0</v>
      </c>
      <c r="B188">
        <v>560</v>
      </c>
      <c r="C188">
        <v>3.61</v>
      </c>
      <c r="D188">
        <v>3</v>
      </c>
      <c r="E188" s="3">
        <f>beta0+beta1*tblBinary[[#This Row],[gre]]+beta2*tblBinary[[#This Row],[gpa]]+beta3*tblBinary[[#This Row],[rank]]</f>
        <v>-1.0400062269575219</v>
      </c>
      <c r="F188" s="3">
        <f>EXP(tblBinary[[#This Row],[logit]])</f>
        <v>0.35345248101834226</v>
      </c>
      <c r="G188" s="3">
        <f>tblBinary[[#This Row],[odds]]/(tblBinary[[#This Row],[odds]]+1)</f>
        <v>0.26114879242188344</v>
      </c>
      <c r="H188" s="3">
        <f>1-tblBinary[[#This Row],[Pvoor]]</f>
        <v>0.73885120757811662</v>
      </c>
      <c r="I188" s="3">
        <f>tblBinary[[#This Row],[admit]]*LN(tblBinary[[#This Row],[Pvoor]])+(1-tblBinary[[#This Row],[admit]])*LN(tblBinary[[#This Row],[Ptegen]])</f>
        <v>-0.30265872123156051</v>
      </c>
    </row>
    <row r="189" spans="1:9">
      <c r="A189">
        <v>0</v>
      </c>
      <c r="B189">
        <v>580</v>
      </c>
      <c r="C189">
        <v>2.88</v>
      </c>
      <c r="D189">
        <v>2</v>
      </c>
      <c r="E189" s="3">
        <f>beta0+beta1*tblBinary[[#This Row],[gre]]+beta2*tblBinary[[#This Row],[gpa]]+beta3*tblBinary[[#This Row],[rank]]</f>
        <v>-1.0013155634164388</v>
      </c>
      <c r="F189" s="3">
        <f>EXP(tblBinary[[#This Row],[logit]])</f>
        <v>0.36739579064320266</v>
      </c>
      <c r="G189" s="3">
        <f>tblBinary[[#This Row],[odds]]/(tblBinary[[#This Row],[odds]]+1)</f>
        <v>0.26868284454085173</v>
      </c>
      <c r="H189" s="3">
        <f>1-tblBinary[[#This Row],[Pvoor]]</f>
        <v>0.73131715545914822</v>
      </c>
      <c r="I189" s="3">
        <f>tblBinary[[#This Row],[admit]]*LN(tblBinary[[#This Row],[Pvoor]])+(1-tblBinary[[#This Row],[admit]])*LN(tblBinary[[#This Row],[Ptegen]])</f>
        <v>-0.31290804812745543</v>
      </c>
    </row>
    <row r="190" spans="1:9">
      <c r="A190">
        <v>0</v>
      </c>
      <c r="B190">
        <v>560</v>
      </c>
      <c r="C190">
        <v>3.07</v>
      </c>
      <c r="D190">
        <v>2</v>
      </c>
      <c r="E190" s="3">
        <f>beta0+beta1*tblBinary[[#This Row],[gre]]+beta2*tblBinary[[#This Row],[gpa]]+beta3*tblBinary[[#This Row],[rank]]</f>
        <v>-0.89956216173353765</v>
      </c>
      <c r="F190" s="3">
        <f>EXP(tblBinary[[#This Row],[logit]])</f>
        <v>0.40674771047148339</v>
      </c>
      <c r="G190" s="3">
        <f>tblBinary[[#This Row],[odds]]/(tblBinary[[#This Row],[odds]]+1)</f>
        <v>0.28914048158298294</v>
      </c>
      <c r="H190" s="3">
        <f>1-tblBinary[[#This Row],[Pvoor]]</f>
        <v>0.710859518417017</v>
      </c>
      <c r="I190" s="3">
        <f>tblBinary[[#This Row],[admit]]*LN(tblBinary[[#This Row],[Pvoor]])+(1-tblBinary[[#This Row],[admit]])*LN(tblBinary[[#This Row],[Ptegen]])</f>
        <v>-0.34128045179943706</v>
      </c>
    </row>
    <row r="191" spans="1:9">
      <c r="A191">
        <v>0</v>
      </c>
      <c r="B191">
        <v>500</v>
      </c>
      <c r="C191">
        <v>3.35</v>
      </c>
      <c r="D191">
        <v>2</v>
      </c>
      <c r="E191" s="3">
        <f>beta0+beta1*tblBinary[[#This Row],[gre]]+beta2*tblBinary[[#This Row],[gpa]]+beta3*tblBinary[[#This Row],[rank]]</f>
        <v>-0.81963589219514743</v>
      </c>
      <c r="F191" s="3">
        <f>EXP(tblBinary[[#This Row],[logit]])</f>
        <v>0.44059204830745452</v>
      </c>
      <c r="G191" s="3">
        <f>tblBinary[[#This Row],[odds]]/(tblBinary[[#This Row],[odds]]+1)</f>
        <v>0.30584095533853894</v>
      </c>
      <c r="H191" s="3">
        <f>1-tblBinary[[#This Row],[Pvoor]]</f>
        <v>0.69415904466146106</v>
      </c>
      <c r="I191" s="3">
        <f>tblBinary[[#This Row],[admit]]*LN(tblBinary[[#This Row],[Pvoor]])+(1-tblBinary[[#This Row],[admit]])*LN(tblBinary[[#This Row],[Ptegen]])</f>
        <v>-0.36505417374905841</v>
      </c>
    </row>
    <row r="192" spans="1:9">
      <c r="A192">
        <v>1</v>
      </c>
      <c r="B192">
        <v>640</v>
      </c>
      <c r="C192">
        <v>2.94</v>
      </c>
      <c r="D192">
        <v>2</v>
      </c>
      <c r="E192" s="3">
        <f>beta0+beta1*tblBinary[[#This Row],[gre]]+beta2*tblBinary[[#This Row],[gpa]]+beta3*tblBinary[[#This Row],[rank]]</f>
        <v>-0.81705721890825589</v>
      </c>
      <c r="F192" s="3">
        <f>EXP(tblBinary[[#This Row],[logit]])</f>
        <v>0.4417296573835266</v>
      </c>
      <c r="G192" s="3">
        <f>tblBinary[[#This Row],[odds]]/(tblBinary[[#This Row],[odds]]+1)</f>
        <v>0.30638868745003445</v>
      </c>
      <c r="H192" s="3">
        <f>1-tblBinary[[#This Row],[Pvoor]]</f>
        <v>0.69361131254996555</v>
      </c>
      <c r="I192" s="3">
        <f>tblBinary[[#This Row],[admit]]*LN(tblBinary[[#This Row],[Pvoor]])+(1-tblBinary[[#This Row],[admit]])*LN(tblBinary[[#This Row],[Ptegen]])</f>
        <v>-1.1829007626522714</v>
      </c>
    </row>
    <row r="193" spans="1:9">
      <c r="A193">
        <v>0</v>
      </c>
      <c r="B193">
        <v>800</v>
      </c>
      <c r="C193">
        <v>3.54</v>
      </c>
      <c r="D193">
        <v>3</v>
      </c>
      <c r="E193" s="3">
        <f>beta0+beta1*tblBinary[[#This Row],[gre]]+beta2*tblBinary[[#This Row],[gpa]]+beta3*tblBinary[[#This Row],[rank]]</f>
        <v>-0.54384705584960646</v>
      </c>
      <c r="F193" s="3">
        <f>EXP(tblBinary[[#This Row],[logit]])</f>
        <v>0.58051069406635891</v>
      </c>
      <c r="G193" s="3">
        <f>tblBinary[[#This Row],[odds]]/(tblBinary[[#This Row],[odds]]+1)</f>
        <v>0.36729311370416184</v>
      </c>
      <c r="H193" s="3">
        <f>1-tblBinary[[#This Row],[Pvoor]]</f>
        <v>0.63270688629583816</v>
      </c>
      <c r="I193" s="3">
        <f>tblBinary[[#This Row],[admit]]*LN(tblBinary[[#This Row],[Pvoor]])+(1-tblBinary[[#This Row],[admit]])*LN(tblBinary[[#This Row],[Ptegen]])</f>
        <v>-0.45774801890585404</v>
      </c>
    </row>
    <row r="194" spans="1:9">
      <c r="A194">
        <v>0</v>
      </c>
      <c r="B194">
        <v>640</v>
      </c>
      <c r="C194">
        <v>3.76</v>
      </c>
      <c r="D194">
        <v>3</v>
      </c>
      <c r="E194" s="3">
        <f>beta0+beta1*tblBinary[[#This Row],[gre]]+beta2*tblBinary[[#This Row],[gpa]]+beta3*tblBinary[[#This Row],[rank]]</f>
        <v>-0.73993748432917972</v>
      </c>
      <c r="F194" s="3">
        <f>EXP(tblBinary[[#This Row],[logit]])</f>
        <v>0.47714374354987077</v>
      </c>
      <c r="G194" s="3">
        <f>tblBinary[[#This Row],[odds]]/(tblBinary[[#This Row],[odds]]+1)</f>
        <v>0.32301781436869459</v>
      </c>
      <c r="H194" s="3">
        <f>1-tblBinary[[#This Row],[Pvoor]]</f>
        <v>0.67698218563130541</v>
      </c>
      <c r="I194" s="3">
        <f>tblBinary[[#This Row],[admit]]*LN(tblBinary[[#This Row],[Pvoor]])+(1-tblBinary[[#This Row],[admit]])*LN(tblBinary[[#This Row],[Ptegen]])</f>
        <v>-0.39011032010690727</v>
      </c>
    </row>
    <row r="195" spans="1:9">
      <c r="A195">
        <v>0</v>
      </c>
      <c r="B195">
        <v>380</v>
      </c>
      <c r="C195">
        <v>3.59</v>
      </c>
      <c r="D195">
        <v>4</v>
      </c>
      <c r="E195" s="3">
        <f>beta0+beta1*tblBinary[[#This Row],[gre]]+beta2*tblBinary[[#This Row],[gpa]]+beta3*tblBinary[[#This Row],[rank]]</f>
        <v>-2.028490482581637</v>
      </c>
      <c r="F195" s="3">
        <f>EXP(tblBinary[[#This Row],[logit]])</f>
        <v>0.13153392411400855</v>
      </c>
      <c r="G195" s="3">
        <f>tblBinary[[#This Row],[odds]]/(tblBinary[[#This Row],[odds]]+1)</f>
        <v>0.11624390688683917</v>
      </c>
      <c r="H195" s="3">
        <f>1-tblBinary[[#This Row],[Pvoor]]</f>
        <v>0.88375609311316083</v>
      </c>
      <c r="I195" s="3">
        <f>tblBinary[[#This Row],[admit]]*LN(tblBinary[[#This Row],[Pvoor]])+(1-tblBinary[[#This Row],[admit]])*LN(tblBinary[[#This Row],[Ptegen]])</f>
        <v>-0.12357416718334198</v>
      </c>
    </row>
    <row r="196" spans="1:9">
      <c r="A196">
        <v>1</v>
      </c>
      <c r="B196">
        <v>600</v>
      </c>
      <c r="C196">
        <v>3.47</v>
      </c>
      <c r="D196">
        <v>2</v>
      </c>
      <c r="E196" s="3">
        <f>beta0+beta1*tblBinary[[#This Row],[gre]]+beta2*tblBinary[[#This Row],[gpa]]+beta3*tblBinary[[#This Row],[rank]]</f>
        <v>-0.49699837993367124</v>
      </c>
      <c r="F196" s="3">
        <f>EXP(tblBinary[[#This Row],[logit]])</f>
        <v>0.60835396938415964</v>
      </c>
      <c r="G196" s="3">
        <f>tblBinary[[#This Row],[odds]]/(tblBinary[[#This Row],[odds]]+1)</f>
        <v>0.37824631950707899</v>
      </c>
      <c r="H196" s="3">
        <f>1-tblBinary[[#This Row],[Pvoor]]</f>
        <v>0.62175368049292101</v>
      </c>
      <c r="I196" s="3">
        <f>tblBinary[[#This Row],[admit]]*LN(tblBinary[[#This Row],[Pvoor]])+(1-tblBinary[[#This Row],[admit]])*LN(tblBinary[[#This Row],[Ptegen]])</f>
        <v>-0.9722096566793752</v>
      </c>
    </row>
    <row r="197" spans="1:9">
      <c r="A197">
        <v>0</v>
      </c>
      <c r="B197">
        <v>560</v>
      </c>
      <c r="C197">
        <v>3.59</v>
      </c>
      <c r="D197">
        <v>2</v>
      </c>
      <c r="E197" s="3">
        <f>beta0+beta1*tblBinary[[#This Row],[gre]]+beta2*tblBinary[[#This Row],[gpa]]+beta3*tblBinary[[#This Row],[rank]]</f>
        <v>-0.49551510495642592</v>
      </c>
      <c r="F197" s="3">
        <f>EXP(tblBinary[[#This Row],[logit]])</f>
        <v>0.60925699515645837</v>
      </c>
      <c r="G197" s="3">
        <f>tblBinary[[#This Row],[odds]]/(tblBinary[[#This Row],[odds]]+1)</f>
        <v>0.37859521318857092</v>
      </c>
      <c r="H197" s="3">
        <f>1-tblBinary[[#This Row],[Pvoor]]</f>
        <v>0.62140478681142908</v>
      </c>
      <c r="I197" s="3">
        <f>tblBinary[[#This Row],[admit]]*LN(tblBinary[[#This Row],[Pvoor]])+(1-tblBinary[[#This Row],[admit]])*LN(tblBinary[[#This Row],[Ptegen]])</f>
        <v>-0.47577257878374341</v>
      </c>
    </row>
    <row r="198" spans="1:9">
      <c r="A198">
        <v>0</v>
      </c>
      <c r="B198">
        <v>660</v>
      </c>
      <c r="C198">
        <v>3.07</v>
      </c>
      <c r="D198">
        <v>3</v>
      </c>
      <c r="E198" s="3">
        <f>beta0+beta1*tblBinary[[#This Row],[gre]]+beta2*tblBinary[[#This Row],[gpa]]+beta3*tblBinary[[#This Row],[rank]]</f>
        <v>-1.2301976713746878</v>
      </c>
      <c r="F198" s="3">
        <f>EXP(tblBinary[[#This Row],[logit]])</f>
        <v>0.29223480551535796</v>
      </c>
      <c r="G198" s="3">
        <f>tblBinary[[#This Row],[odds]]/(tblBinary[[#This Row],[odds]]+1)</f>
        <v>0.2261468304893795</v>
      </c>
      <c r="H198" s="3">
        <f>1-tblBinary[[#This Row],[Pvoor]]</f>
        <v>0.77385316951062055</v>
      </c>
      <c r="I198" s="3">
        <f>tblBinary[[#This Row],[admit]]*LN(tblBinary[[#This Row],[Pvoor]])+(1-tblBinary[[#This Row],[admit]])*LN(tblBinary[[#This Row],[Ptegen]])</f>
        <v>-0.25637312686304048</v>
      </c>
    </row>
    <row r="199" spans="1:9">
      <c r="A199">
        <v>1</v>
      </c>
      <c r="B199">
        <v>400</v>
      </c>
      <c r="C199">
        <v>3.23</v>
      </c>
      <c r="D199">
        <v>4</v>
      </c>
      <c r="E199" s="3">
        <f>beta0+beta1*tblBinary[[#This Row],[gre]]+beta2*tblBinary[[#This Row],[gpa]]+beta3*tblBinary[[#This Row],[rank]]</f>
        <v>-2.2623361912878241</v>
      </c>
      <c r="F199" s="3">
        <f>EXP(tblBinary[[#This Row],[logit]])</f>
        <v>0.1041069866012799</v>
      </c>
      <c r="G199" s="3">
        <f>tblBinary[[#This Row],[odds]]/(tblBinary[[#This Row],[odds]]+1)</f>
        <v>9.4290669169432129E-2</v>
      </c>
      <c r="H199" s="3">
        <f>1-tblBinary[[#This Row],[Pvoor]]</f>
        <v>0.90570933083056793</v>
      </c>
      <c r="I199" s="3">
        <f>tblBinary[[#This Row],[admit]]*LN(tblBinary[[#This Row],[Pvoor]])+(1-tblBinary[[#This Row],[admit]])*LN(tblBinary[[#This Row],[Ptegen]])</f>
        <v>-2.3613730426007691</v>
      </c>
    </row>
    <row r="200" spans="1:9">
      <c r="A200">
        <v>0</v>
      </c>
      <c r="B200">
        <v>600</v>
      </c>
      <c r="C200">
        <v>3.63</v>
      </c>
      <c r="D200">
        <v>3</v>
      </c>
      <c r="E200" s="3">
        <f>beta0+beta1*tblBinary[[#This Row],[gre]]+beta2*tblBinary[[#This Row],[gpa]]+beta3*tblBinary[[#This Row],[rank]]</f>
        <v>-0.93270760203323744</v>
      </c>
      <c r="F200" s="3">
        <f>EXP(tblBinary[[#This Row],[logit]])</f>
        <v>0.39348686089684681</v>
      </c>
      <c r="G200" s="3">
        <f>tblBinary[[#This Row],[odds]]/(tblBinary[[#This Row],[odds]]+1)</f>
        <v>0.28237572376075293</v>
      </c>
      <c r="H200" s="3">
        <f>1-tblBinary[[#This Row],[Pvoor]]</f>
        <v>0.71762427623924707</v>
      </c>
      <c r="I200" s="3">
        <f>tblBinary[[#This Row],[admit]]*LN(tblBinary[[#This Row],[Pvoor]])+(1-tblBinary[[#This Row],[admit]])*LN(tblBinary[[#This Row],[Ptegen]])</f>
        <v>-0.3318091390449272</v>
      </c>
    </row>
    <row r="201" spans="1:9">
      <c r="A201">
        <v>0</v>
      </c>
      <c r="B201">
        <v>580</v>
      </c>
      <c r="C201">
        <v>3.77</v>
      </c>
      <c r="D201">
        <v>4</v>
      </c>
      <c r="E201" s="3">
        <f>beta0+beta1*tblBinary[[#This Row],[gre]]+beta2*tblBinary[[#This Row],[gpa]]+beta3*tblBinary[[#This Row],[rank]]</f>
        <v>-1.4298362723021976</v>
      </c>
      <c r="F201" s="3">
        <f>EXP(tblBinary[[#This Row],[logit]])</f>
        <v>0.23934810695038045</v>
      </c>
      <c r="G201" s="3">
        <f>tblBinary[[#This Row],[odds]]/(tblBinary[[#This Row],[odds]]+1)</f>
        <v>0.19312419618676449</v>
      </c>
      <c r="H201" s="3">
        <f>1-tblBinary[[#This Row],[Pvoor]]</f>
        <v>0.80687580381323554</v>
      </c>
      <c r="I201" s="3">
        <f>tblBinary[[#This Row],[admit]]*LN(tblBinary[[#This Row],[Pvoor]])+(1-tblBinary[[#This Row],[admit]])*LN(tblBinary[[#This Row],[Ptegen]])</f>
        <v>-0.2145855211763221</v>
      </c>
    </row>
    <row r="202" spans="1:9">
      <c r="A202">
        <v>0</v>
      </c>
      <c r="B202">
        <v>800</v>
      </c>
      <c r="C202">
        <v>3.31</v>
      </c>
      <c r="D202">
        <v>3</v>
      </c>
      <c r="E202" s="3">
        <f>beta0+beta1*tblBinary[[#This Row],[gre]]+beta2*tblBinary[[#This Row],[gpa]]+beta3*tblBinary[[#This Row],[rank]]</f>
        <v>-0.72256017711640586</v>
      </c>
      <c r="F202" s="3">
        <f>EXP(tblBinary[[#This Row],[logit]])</f>
        <v>0.48550767782293658</v>
      </c>
      <c r="G202" s="3">
        <f>tblBinary[[#This Row],[odds]]/(tblBinary[[#This Row],[odds]]+1)</f>
        <v>0.32682946380624911</v>
      </c>
      <c r="H202" s="3">
        <f>1-tblBinary[[#This Row],[Pvoor]]</f>
        <v>0.67317053619375089</v>
      </c>
      <c r="I202" s="3">
        <f>tblBinary[[#This Row],[admit]]*LN(tblBinary[[#This Row],[Pvoor]])+(1-tblBinary[[#This Row],[admit]])*LN(tblBinary[[#This Row],[Ptegen]])</f>
        <v>-0.39575658441806499</v>
      </c>
    </row>
    <row r="203" spans="1:9">
      <c r="A203">
        <v>1</v>
      </c>
      <c r="B203">
        <v>580</v>
      </c>
      <c r="C203">
        <v>3.2</v>
      </c>
      <c r="D203">
        <v>2</v>
      </c>
      <c r="E203" s="3">
        <f>beta0+beta1*tblBinary[[#This Row],[gre]]+beta2*tblBinary[[#This Row],[gpa]]+beta3*tblBinary[[#This Row],[rank]]</f>
        <v>-0.75267122078436932</v>
      </c>
      <c r="F203" s="3">
        <f>EXP(tblBinary[[#This Row],[logit]])</f>
        <v>0.47110644115490713</v>
      </c>
      <c r="G203" s="3">
        <f>tblBinary[[#This Row],[odds]]/(tblBinary[[#This Row],[odds]]+1)</f>
        <v>0.32023953398304761</v>
      </c>
      <c r="H203" s="3">
        <f>1-tblBinary[[#This Row],[Pvoor]]</f>
        <v>0.67976046601695239</v>
      </c>
      <c r="I203" s="3">
        <f>tblBinary[[#This Row],[admit]]*LN(tblBinary[[#This Row],[Pvoor]])+(1-tblBinary[[#This Row],[admit]])*LN(tblBinary[[#This Row],[Ptegen]])</f>
        <v>-1.1386860195104453</v>
      </c>
    </row>
    <row r="204" spans="1:9">
      <c r="A204">
        <v>1</v>
      </c>
      <c r="B204">
        <v>700</v>
      </c>
      <c r="C204">
        <v>4</v>
      </c>
      <c r="D204">
        <v>1</v>
      </c>
      <c r="E204" s="3">
        <f>beta0+beta1*tblBinary[[#This Row],[gre]]+beta2*tblBinary[[#This Row],[gpa]]+beta3*tblBinary[[#This Row],[rank]]</f>
        <v>0.70424608974074276</v>
      </c>
      <c r="F204" s="3">
        <f>EXP(tblBinary[[#This Row],[logit]])</f>
        <v>2.0223214611565856</v>
      </c>
      <c r="G204" s="3">
        <f>tblBinary[[#This Row],[odds]]/(tblBinary[[#This Row],[odds]]+1)</f>
        <v>0.66912851169136756</v>
      </c>
      <c r="H204" s="3">
        <f>1-tblBinary[[#This Row],[Pvoor]]</f>
        <v>0.33087148830863244</v>
      </c>
      <c r="I204" s="3">
        <f>tblBinary[[#This Row],[admit]]*LN(tblBinary[[#This Row],[Pvoor]])+(1-tblBinary[[#This Row],[admit]])*LN(tblBinary[[#This Row],[Ptegen]])</f>
        <v>-0.40177914209799193</v>
      </c>
    </row>
    <row r="205" spans="1:9">
      <c r="A205">
        <v>0</v>
      </c>
      <c r="B205">
        <v>420</v>
      </c>
      <c r="C205">
        <v>3.92</v>
      </c>
      <c r="D205">
        <v>4</v>
      </c>
      <c r="E205" s="3">
        <f>beta0+beta1*tblBinary[[#This Row],[gre]]+beta2*tblBinary[[#This Row],[gpa]]+beta3*tblBinary[[#This Row],[rank]]</f>
        <v>-1.6803176507325359</v>
      </c>
      <c r="F205" s="3">
        <f>EXP(tblBinary[[#This Row],[logit]])</f>
        <v>0.18631478361115222</v>
      </c>
      <c r="G205" s="3">
        <f>tblBinary[[#This Row],[odds]]/(tblBinary[[#This Row],[odds]]+1)</f>
        <v>0.15705341127420536</v>
      </c>
      <c r="H205" s="3">
        <f>1-tblBinary[[#This Row],[Pvoor]]</f>
        <v>0.84294658872579464</v>
      </c>
      <c r="I205" s="3">
        <f>tblBinary[[#This Row],[admit]]*LN(tblBinary[[#This Row],[Pvoor]])+(1-tblBinary[[#This Row],[admit]])*LN(tblBinary[[#This Row],[Ptegen]])</f>
        <v>-0.17085168155715919</v>
      </c>
    </row>
    <row r="206" spans="1:9">
      <c r="A206">
        <v>1</v>
      </c>
      <c r="B206">
        <v>600</v>
      </c>
      <c r="C206">
        <v>3.89</v>
      </c>
      <c r="D206">
        <v>1</v>
      </c>
      <c r="E206" s="3">
        <f>beta0+beta1*tblBinary[[#This Row],[gre]]+beta2*tblBinary[[#This Row],[gpa]]+beta3*tblBinary[[#This Row],[rank]]</f>
        <v>0.38937871318651918</v>
      </c>
      <c r="F206" s="3">
        <f>EXP(tblBinary[[#This Row],[logit]])</f>
        <v>1.4760634501879171</v>
      </c>
      <c r="G206" s="3">
        <f>tblBinary[[#This Row],[odds]]/(tblBinary[[#This Row],[odds]]+1)</f>
        <v>0.5961331282023058</v>
      </c>
      <c r="H206" s="3">
        <f>1-tblBinary[[#This Row],[Pvoor]]</f>
        <v>0.4038668717976942</v>
      </c>
      <c r="I206" s="3">
        <f>tblBinary[[#This Row],[admit]]*LN(tblBinary[[#This Row],[Pvoor]])+(1-tblBinary[[#This Row],[admit]])*LN(tblBinary[[#This Row],[Ptegen]])</f>
        <v>-0.51729126739307629</v>
      </c>
    </row>
    <row r="207" spans="1:9">
      <c r="A207">
        <v>1</v>
      </c>
      <c r="B207">
        <v>780</v>
      </c>
      <c r="C207">
        <v>3.8</v>
      </c>
      <c r="D207">
        <v>3</v>
      </c>
      <c r="E207" s="3">
        <f>beta0+beta1*tblBinary[[#This Row],[gre]]+beta2*tblBinary[[#This Row],[gpa]]+beta3*tblBinary[[#This Row],[rank]]</f>
        <v>-0.38770270421594089</v>
      </c>
      <c r="F207" s="3">
        <f>EXP(tblBinary[[#This Row],[logit]])</f>
        <v>0.67861406237724542</v>
      </c>
      <c r="G207" s="3">
        <f>tblBinary[[#This Row],[odds]]/(tblBinary[[#This Row],[odds]]+1)</f>
        <v>0.40427045000218537</v>
      </c>
      <c r="H207" s="3">
        <f>1-tblBinary[[#This Row],[Pvoor]]</f>
        <v>0.59572954999781458</v>
      </c>
      <c r="I207" s="3">
        <f>tblBinary[[#This Row],[admit]]*LN(tblBinary[[#This Row],[Pvoor]])+(1-tblBinary[[#This Row],[admit]])*LN(tblBinary[[#This Row],[Ptegen]])</f>
        <v>-0.90567119429128962</v>
      </c>
    </row>
    <row r="208" spans="1:9">
      <c r="A208">
        <v>0</v>
      </c>
      <c r="B208">
        <v>740</v>
      </c>
      <c r="C208">
        <v>3.54</v>
      </c>
      <c r="D208">
        <v>1</v>
      </c>
      <c r="E208" s="3">
        <f>beta0+beta1*tblBinary[[#This Row],[gre]]+beta2*tblBinary[[#This Row],[gpa]]+beta3*tblBinary[[#This Row],[rank]]</f>
        <v>0.4385782007169241</v>
      </c>
      <c r="F208" s="3">
        <f>EXP(tblBinary[[#This Row],[logit]])</f>
        <v>1.5505011491667693</v>
      </c>
      <c r="G208" s="3">
        <f>tblBinary[[#This Row],[odds]]/(tblBinary[[#This Row],[odds]]+1)</f>
        <v>0.60792019234075112</v>
      </c>
      <c r="H208" s="3">
        <f>1-tblBinary[[#This Row],[Pvoor]]</f>
        <v>0.39207980765924888</v>
      </c>
      <c r="I208" s="3">
        <f>tblBinary[[#This Row],[admit]]*LN(tblBinary[[#This Row],[Pvoor]])+(1-tblBinary[[#This Row],[admit]])*LN(tblBinary[[#This Row],[Ptegen]])</f>
        <v>-0.93628986894603139</v>
      </c>
    </row>
    <row r="209" spans="1:9">
      <c r="A209">
        <v>1</v>
      </c>
      <c r="B209">
        <v>640</v>
      </c>
      <c r="C209">
        <v>3.63</v>
      </c>
      <c r="D209">
        <v>1</v>
      </c>
      <c r="E209" s="3">
        <f>beta0+beta1*tblBinary[[#This Row],[gre]]+beta2*tblBinary[[#This Row],[gpa]]+beta3*tblBinary[[#This Row],[rank]]</f>
        <v>0.27911353830774299</v>
      </c>
      <c r="F209" s="3">
        <f>EXP(tblBinary[[#This Row],[logit]])</f>
        <v>1.3219574281585211</v>
      </c>
      <c r="G209" s="3">
        <f>tblBinary[[#This Row],[odds]]/(tblBinary[[#This Row],[odds]]+1)</f>
        <v>0.56932888266040615</v>
      </c>
      <c r="H209" s="3">
        <f>1-tblBinary[[#This Row],[Pvoor]]</f>
        <v>0.43067111733959385</v>
      </c>
      <c r="I209" s="3">
        <f>tblBinary[[#This Row],[admit]]*LN(tblBinary[[#This Row],[Pvoor]])+(1-tblBinary[[#This Row],[admit]])*LN(tblBinary[[#This Row],[Ptegen]])</f>
        <v>-0.56329701067349414</v>
      </c>
    </row>
    <row r="210" spans="1:9">
      <c r="A210">
        <v>0</v>
      </c>
      <c r="B210">
        <v>540</v>
      </c>
      <c r="C210">
        <v>3.16</v>
      </c>
      <c r="D210">
        <v>3</v>
      </c>
      <c r="E210" s="3">
        <f>beta0+beta1*tblBinary[[#This Row],[gre]]+beta2*tblBinary[[#This Row],[gpa]]+beta3*tblBinary[[#This Row],[rank]]</f>
        <v>-1.4355415105387583</v>
      </c>
      <c r="F210" s="3">
        <f>EXP(tblBinary[[#This Row],[logit]])</f>
        <v>0.23798645694105225</v>
      </c>
      <c r="G210" s="3">
        <f>tblBinary[[#This Row],[odds]]/(tblBinary[[#This Row],[odds]]+1)</f>
        <v>0.19223672085161117</v>
      </c>
      <c r="H210" s="3">
        <f>1-tblBinary[[#This Row],[Pvoor]]</f>
        <v>0.80776327914838886</v>
      </c>
      <c r="I210" s="3">
        <f>tblBinary[[#This Row],[admit]]*LN(tblBinary[[#This Row],[Pvoor]])+(1-tblBinary[[#This Row],[admit]])*LN(tblBinary[[#This Row],[Ptegen]])</f>
        <v>-0.21348623473653577</v>
      </c>
    </row>
    <row r="211" spans="1:9">
      <c r="A211">
        <v>0</v>
      </c>
      <c r="B211">
        <v>580</v>
      </c>
      <c r="C211">
        <v>3.5</v>
      </c>
      <c r="D211">
        <v>2</v>
      </c>
      <c r="E211" s="3">
        <f>beta0+beta1*tblBinary[[#This Row],[gre]]+beta2*tblBinary[[#This Row],[gpa]]+beta3*tblBinary[[#This Row],[rank]]</f>
        <v>-0.51956714956680505</v>
      </c>
      <c r="F211" s="3">
        <f>EXP(tblBinary[[#This Row],[logit]])</f>
        <v>0.59477794214949875</v>
      </c>
      <c r="G211" s="3">
        <f>tblBinary[[#This Row],[odds]]/(tblBinary[[#This Row],[odds]]+1)</f>
        <v>0.37295345416418024</v>
      </c>
      <c r="H211" s="3">
        <f>1-tblBinary[[#This Row],[Pvoor]]</f>
        <v>0.62704654583581976</v>
      </c>
      <c r="I211" s="3">
        <f>tblBinary[[#This Row],[admit]]*LN(tblBinary[[#This Row],[Pvoor]])+(1-tblBinary[[#This Row],[admit]])*LN(tblBinary[[#This Row],[Ptegen]])</f>
        <v>-0.46673450532174909</v>
      </c>
    </row>
    <row r="212" spans="1:9">
      <c r="A212">
        <v>0</v>
      </c>
      <c r="B212">
        <v>740</v>
      </c>
      <c r="C212">
        <v>3.34</v>
      </c>
      <c r="D212">
        <v>4</v>
      </c>
      <c r="E212" s="3">
        <f>beta0+beta1*tblBinary[[#This Row],[gre]]+beta2*tblBinary[[#This Row],[gpa]]+beta3*tblBinary[[#This Row],[rank]]</f>
        <v>-1.3969186936749198</v>
      </c>
      <c r="F212" s="3">
        <f>EXP(tblBinary[[#This Row],[logit]])</f>
        <v>0.24735797658075837</v>
      </c>
      <c r="G212" s="3">
        <f>tblBinary[[#This Row],[odds]]/(tblBinary[[#This Row],[odds]]+1)</f>
        <v>0.19830552353448117</v>
      </c>
      <c r="H212" s="3">
        <f>1-tblBinary[[#This Row],[Pvoor]]</f>
        <v>0.80169447646551883</v>
      </c>
      <c r="I212" s="3">
        <f>tblBinary[[#This Row],[admit]]*LN(tblBinary[[#This Row],[Pvoor]])+(1-tblBinary[[#This Row],[admit]])*LN(tblBinary[[#This Row],[Ptegen]])</f>
        <v>-0.22102769573429037</v>
      </c>
    </row>
    <row r="213" spans="1:9">
      <c r="A213">
        <v>0</v>
      </c>
      <c r="B213">
        <v>580</v>
      </c>
      <c r="C213">
        <v>3.02</v>
      </c>
      <c r="D213">
        <v>2</v>
      </c>
      <c r="E213" s="3">
        <f>beta0+beta1*tblBinary[[#This Row],[gre]]+beta2*tblBinary[[#This Row],[gpa]]+beta3*tblBinary[[#This Row],[rank]]</f>
        <v>-0.89253366351490815</v>
      </c>
      <c r="F213" s="3">
        <f>EXP(tblBinary[[#This Row],[logit]])</f>
        <v>0.40961660623411544</v>
      </c>
      <c r="G213" s="3">
        <f>tblBinary[[#This Row],[odds]]/(tblBinary[[#This Row],[odds]]+1)</f>
        <v>0.29058724508675693</v>
      </c>
      <c r="H213" s="3">
        <f>1-tblBinary[[#This Row],[Pvoor]]</f>
        <v>0.70941275491324307</v>
      </c>
      <c r="I213" s="3">
        <f>tblBinary[[#This Row],[admit]]*LN(tblBinary[[#This Row],[Pvoor]])+(1-tblBinary[[#This Row],[admit]])*LN(tblBinary[[#This Row],[Ptegen]])</f>
        <v>-0.34331775694346328</v>
      </c>
    </row>
    <row r="214" spans="1:9">
      <c r="A214">
        <v>0</v>
      </c>
      <c r="B214">
        <v>460</v>
      </c>
      <c r="C214">
        <v>2.87</v>
      </c>
      <c r="D214">
        <v>2</v>
      </c>
      <c r="E214" s="3">
        <f>beta0+beta1*tblBinary[[#This Row],[gre]]+beta2*tblBinary[[#This Row],[gpa]]+beta3*tblBinary[[#This Row],[rank]]</f>
        <v>-1.2843607596530311</v>
      </c>
      <c r="F214" s="3">
        <f>EXP(tblBinary[[#This Row],[logit]])</f>
        <v>0.27682748638270738</v>
      </c>
      <c r="G214" s="3">
        <f>tblBinary[[#This Row],[odds]]/(tblBinary[[#This Row],[odds]]+1)</f>
        <v>0.21680884014094057</v>
      </c>
      <c r="H214" s="3">
        <f>1-tblBinary[[#This Row],[Pvoor]]</f>
        <v>0.7831911598590594</v>
      </c>
      <c r="I214" s="3">
        <f>tblBinary[[#This Row],[admit]]*LN(tblBinary[[#This Row],[Pvoor]])+(1-tblBinary[[#This Row],[admit]])*LN(tblBinary[[#This Row],[Ptegen]])</f>
        <v>-0.24437847503707139</v>
      </c>
    </row>
    <row r="215" spans="1:9">
      <c r="A215">
        <v>0</v>
      </c>
      <c r="B215">
        <v>640</v>
      </c>
      <c r="C215">
        <v>3.38</v>
      </c>
      <c r="D215">
        <v>3</v>
      </c>
      <c r="E215" s="3">
        <f>beta0+beta1*tblBinary[[#This Row],[gre]]+beta2*tblBinary[[#This Row],[gpa]]+beta3*tblBinary[[#This Row],[rank]]</f>
        <v>-1.0352026412047612</v>
      </c>
      <c r="F215" s="3">
        <f>EXP(tblBinary[[#This Row],[logit]])</f>
        <v>0.35515440471607701</v>
      </c>
      <c r="G215" s="3">
        <f>tblBinary[[#This Row],[odds]]/(tblBinary[[#This Row],[odds]]+1)</f>
        <v>0.26207670762837287</v>
      </c>
      <c r="H215" s="3">
        <f>1-tblBinary[[#This Row],[Pvoor]]</f>
        <v>0.73792329237162713</v>
      </c>
      <c r="I215" s="3">
        <f>tblBinary[[#This Row],[admit]]*LN(tblBinary[[#This Row],[Pvoor]])+(1-tblBinary[[#This Row],[admit]])*LN(tblBinary[[#This Row],[Ptegen]])</f>
        <v>-0.30391539965963177</v>
      </c>
    </row>
    <row r="216" spans="1:9">
      <c r="A216">
        <v>1</v>
      </c>
      <c r="B216">
        <v>600</v>
      </c>
      <c r="C216">
        <v>3.56</v>
      </c>
      <c r="D216">
        <v>2</v>
      </c>
      <c r="E216" s="3">
        <f>beta0+beta1*tblBinary[[#This Row],[gre]]+beta2*tblBinary[[#This Row],[gpa]]+beta3*tblBinary[[#This Row],[rank]]</f>
        <v>-0.42706715856840205</v>
      </c>
      <c r="F216" s="3">
        <f>EXP(tblBinary[[#This Row],[logit]])</f>
        <v>0.65241973518115981</v>
      </c>
      <c r="G216" s="3">
        <f>tblBinary[[#This Row],[odds]]/(tblBinary[[#This Row],[odds]]+1)</f>
        <v>0.39482688404809752</v>
      </c>
      <c r="H216" s="3">
        <f>1-tblBinary[[#This Row],[Pvoor]]</f>
        <v>0.60517311595190248</v>
      </c>
      <c r="I216" s="3">
        <f>tblBinary[[#This Row],[admit]]*LN(tblBinary[[#This Row],[Pvoor]])+(1-tblBinary[[#This Row],[admit]])*LN(tblBinary[[#This Row],[Ptegen]])</f>
        <v>-0.92930787838127149</v>
      </c>
    </row>
    <row r="217" spans="1:9">
      <c r="A217">
        <v>1</v>
      </c>
      <c r="B217">
        <v>660</v>
      </c>
      <c r="C217">
        <v>2.91</v>
      </c>
      <c r="D217">
        <v>3</v>
      </c>
      <c r="E217" s="3">
        <f>beta0+beta1*tblBinary[[#This Row],[gre]]+beta2*tblBinary[[#This Row],[gpa]]+beta3*tblBinary[[#This Row],[rank]]</f>
        <v>-1.3545198426907223</v>
      </c>
      <c r="F217" s="3">
        <f>EXP(tblBinary[[#This Row],[logit]])</f>
        <v>0.25807117947043356</v>
      </c>
      <c r="G217" s="3">
        <f>tblBinary[[#This Row],[odds]]/(tblBinary[[#This Row],[odds]]+1)</f>
        <v>0.20513241514606892</v>
      </c>
      <c r="H217" s="3">
        <f>1-tblBinary[[#This Row],[Pvoor]]</f>
        <v>0.79486758485393105</v>
      </c>
      <c r="I217" s="3">
        <f>tblBinary[[#This Row],[admit]]*LN(tblBinary[[#This Row],[Pvoor]])+(1-tblBinary[[#This Row],[admit]])*LN(tblBinary[[#This Row],[Ptegen]])</f>
        <v>-1.5840995808233356</v>
      </c>
    </row>
    <row r="218" spans="1:9">
      <c r="A218">
        <v>0</v>
      </c>
      <c r="B218">
        <v>340</v>
      </c>
      <c r="C218">
        <v>2.9</v>
      </c>
      <c r="D218">
        <v>1</v>
      </c>
      <c r="E218" s="3">
        <f>beta0+beta1*tblBinary[[#This Row],[gre]]+beta2*tblBinary[[#This Row],[gpa]]+beta3*tblBinary[[#This Row],[rank]]</f>
        <v>-0.9762940196450145</v>
      </c>
      <c r="F218" s="3">
        <f>EXP(tblBinary[[#This Row],[logit]])</f>
        <v>0.37670457491333947</v>
      </c>
      <c r="G218" s="3">
        <f>tblBinary[[#This Row],[odds]]/(tblBinary[[#This Row],[odds]]+1)</f>
        <v>0.27362774975673498</v>
      </c>
      <c r="H218" s="3">
        <f>1-tblBinary[[#This Row],[Pvoor]]</f>
        <v>0.72637225024326502</v>
      </c>
      <c r="I218" s="3">
        <f>tblBinary[[#This Row],[admit]]*LN(tblBinary[[#This Row],[Pvoor]])+(1-tblBinary[[#This Row],[admit]])*LN(tblBinary[[#This Row],[Ptegen]])</f>
        <v>-0.31969265418237897</v>
      </c>
    </row>
    <row r="219" spans="1:9">
      <c r="A219">
        <v>1</v>
      </c>
      <c r="B219">
        <v>460</v>
      </c>
      <c r="C219">
        <v>3.64</v>
      </c>
      <c r="D219">
        <v>1</v>
      </c>
      <c r="E219" s="3">
        <f>beta0+beta1*tblBinary[[#This Row],[gre]]+beta2*tblBinary[[#This Row],[gpa]]+beta3*tblBinary[[#This Row],[rank]]</f>
        <v>-0.12602891677901495</v>
      </c>
      <c r="F219" s="3">
        <f>EXP(tblBinary[[#This Row],[logit]])</f>
        <v>0.88158935369030611</v>
      </c>
      <c r="G219" s="3">
        <f>tblBinary[[#This Row],[odds]]/(tblBinary[[#This Row],[odds]]+1)</f>
        <v>0.46853440787240358</v>
      </c>
      <c r="H219" s="3">
        <f>1-tblBinary[[#This Row],[Pvoor]]</f>
        <v>0.53146559212759636</v>
      </c>
      <c r="I219" s="3">
        <f>tblBinary[[#This Row],[admit]]*LN(tblBinary[[#This Row],[Pvoor]])+(1-tblBinary[[#This Row],[admit]])*LN(tblBinary[[#This Row],[Ptegen]])</f>
        <v>-0.75814573736990754</v>
      </c>
    </row>
    <row r="220" spans="1:9">
      <c r="A220">
        <v>0</v>
      </c>
      <c r="B220">
        <v>460</v>
      </c>
      <c r="C220">
        <v>2.98</v>
      </c>
      <c r="D220">
        <v>1</v>
      </c>
      <c r="E220" s="3">
        <f>beta0+beta1*tblBinary[[#This Row],[gre]]+beta2*tblBinary[[#This Row],[gpa]]+beta3*tblBinary[[#This Row],[rank]]</f>
        <v>-0.63885787345765732</v>
      </c>
      <c r="F220" s="3">
        <f>EXP(tblBinary[[#This Row],[logit]])</f>
        <v>0.52789500276119528</v>
      </c>
      <c r="G220" s="3">
        <f>tblBinary[[#This Row],[odds]]/(tblBinary[[#This Row],[odds]]+1)</f>
        <v>0.34550476427188331</v>
      </c>
      <c r="H220" s="3">
        <f>1-tblBinary[[#This Row],[Pvoor]]</f>
        <v>0.65449523572811663</v>
      </c>
      <c r="I220" s="3">
        <f>tblBinary[[#This Row],[admit]]*LN(tblBinary[[#This Row],[Pvoor]])+(1-tblBinary[[#This Row],[admit]])*LN(tblBinary[[#This Row],[Ptegen]])</f>
        <v>-0.4238909729128908</v>
      </c>
    </row>
    <row r="221" spans="1:9">
      <c r="A221">
        <v>1</v>
      </c>
      <c r="B221">
        <v>560</v>
      </c>
      <c r="C221">
        <v>3.59</v>
      </c>
      <c r="D221">
        <v>2</v>
      </c>
      <c r="E221" s="3">
        <f>beta0+beta1*tblBinary[[#This Row],[gre]]+beta2*tblBinary[[#This Row],[gpa]]+beta3*tblBinary[[#This Row],[rank]]</f>
        <v>-0.49551510495642592</v>
      </c>
      <c r="F221" s="3">
        <f>EXP(tblBinary[[#This Row],[logit]])</f>
        <v>0.60925699515645837</v>
      </c>
      <c r="G221" s="3">
        <f>tblBinary[[#This Row],[odds]]/(tblBinary[[#This Row],[odds]]+1)</f>
        <v>0.37859521318857092</v>
      </c>
      <c r="H221" s="3">
        <f>1-tblBinary[[#This Row],[Pvoor]]</f>
        <v>0.62140478681142908</v>
      </c>
      <c r="I221" s="3">
        <f>tblBinary[[#This Row],[admit]]*LN(tblBinary[[#This Row],[Pvoor]])+(1-tblBinary[[#This Row],[admit]])*LN(tblBinary[[#This Row],[Ptegen]])</f>
        <v>-0.97128768374016927</v>
      </c>
    </row>
    <row r="222" spans="1:9">
      <c r="A222">
        <v>0</v>
      </c>
      <c r="B222">
        <v>540</v>
      </c>
      <c r="C222">
        <v>3.28</v>
      </c>
      <c r="D222">
        <v>3</v>
      </c>
      <c r="E222" s="3">
        <f>beta0+beta1*tblBinary[[#This Row],[gre]]+beta2*tblBinary[[#This Row],[gpa]]+beta3*tblBinary[[#This Row],[rank]]</f>
        <v>-1.3422998820517329</v>
      </c>
      <c r="F222" s="3">
        <f>EXP(tblBinary[[#This Row],[logit]])</f>
        <v>0.261244146407003</v>
      </c>
      <c r="G222" s="3">
        <f>tblBinary[[#This Row],[odds]]/(tblBinary[[#This Row],[odds]]+1)</f>
        <v>0.20713209821526468</v>
      </c>
      <c r="H222" s="3">
        <f>1-tblBinary[[#This Row],[Pvoor]]</f>
        <v>0.79286790178473532</v>
      </c>
      <c r="I222" s="3">
        <f>tblBinary[[#This Row],[admit]]*LN(tblBinary[[#This Row],[Pvoor]])+(1-tblBinary[[#This Row],[admit]])*LN(tblBinary[[#This Row],[Ptegen]])</f>
        <v>-0.23209865157045423</v>
      </c>
    </row>
    <row r="223" spans="1:9">
      <c r="A223">
        <v>0</v>
      </c>
      <c r="B223">
        <v>680</v>
      </c>
      <c r="C223">
        <v>3.99</v>
      </c>
      <c r="D223">
        <v>3</v>
      </c>
      <c r="E223" s="3">
        <f>beta0+beta1*tblBinary[[#This Row],[gre]]+beta2*tblBinary[[#This Row],[gpa]]+beta3*tblBinary[[#This Row],[rank]]</f>
        <v>-0.46946600955259976</v>
      </c>
      <c r="F223" s="3">
        <f>EXP(tblBinary[[#This Row],[logit]])</f>
        <v>0.62533610264781558</v>
      </c>
      <c r="G223" s="3">
        <f>tblBinary[[#This Row],[odds]]/(tblBinary[[#This Row],[odds]]+1)</f>
        <v>0.38474263977099143</v>
      </c>
      <c r="H223" s="3">
        <f>1-tblBinary[[#This Row],[Pvoor]]</f>
        <v>0.61525736022900857</v>
      </c>
      <c r="I223" s="3">
        <f>tblBinary[[#This Row],[admit]]*LN(tblBinary[[#This Row],[Pvoor]])+(1-tblBinary[[#This Row],[admit]])*LN(tblBinary[[#This Row],[Ptegen]])</f>
        <v>-0.48571462679348504</v>
      </c>
    </row>
    <row r="224" spans="1:9">
      <c r="A224">
        <v>1</v>
      </c>
      <c r="B224">
        <v>480</v>
      </c>
      <c r="C224">
        <v>3.02</v>
      </c>
      <c r="D224">
        <v>1</v>
      </c>
      <c r="E224" s="3">
        <f>beta0+beta1*tblBinary[[#This Row],[gre]]+beta2*tblBinary[[#This Row],[gpa]]+beta3*tblBinary[[#This Row],[rank]]</f>
        <v>-0.56189815387375819</v>
      </c>
      <c r="F224" s="3">
        <f>EXP(tblBinary[[#This Row],[logit]])</f>
        <v>0.57012584953050571</v>
      </c>
      <c r="G224" s="3">
        <f>tblBinary[[#This Row],[odds]]/(tblBinary[[#This Row],[odds]]+1)</f>
        <v>0.36310837739597945</v>
      </c>
      <c r="H224" s="3">
        <f>1-tblBinary[[#This Row],[Pvoor]]</f>
        <v>0.63689162260402055</v>
      </c>
      <c r="I224" s="3">
        <f>tblBinary[[#This Row],[admit]]*LN(tblBinary[[#This Row],[Pvoor]])+(1-tblBinary[[#This Row],[admit]])*LN(tblBinary[[#This Row],[Ptegen]])</f>
        <v>-1.0130539289580467</v>
      </c>
    </row>
    <row r="225" spans="1:9">
      <c r="A225">
        <v>0</v>
      </c>
      <c r="B225">
        <v>800</v>
      </c>
      <c r="C225">
        <v>3.47</v>
      </c>
      <c r="D225">
        <v>3</v>
      </c>
      <c r="E225" s="3">
        <f>beta0+beta1*tblBinary[[#This Row],[gre]]+beta2*tblBinary[[#This Row],[gpa]]+beta3*tblBinary[[#This Row],[rank]]</f>
        <v>-0.59823800580037134</v>
      </c>
      <c r="F225" s="3">
        <f>EXP(tblBinary[[#This Row],[logit]])</f>
        <v>0.54977949144086424</v>
      </c>
      <c r="G225" s="3">
        <f>tblBinary[[#This Row],[odds]]/(tblBinary[[#This Row],[odds]]+1)</f>
        <v>0.35474691365913102</v>
      </c>
      <c r="H225" s="3">
        <f>1-tblBinary[[#This Row],[Pvoor]]</f>
        <v>0.64525308634086898</v>
      </c>
      <c r="I225" s="3">
        <f>tblBinary[[#This Row],[admit]]*LN(tblBinary[[#This Row],[Pvoor]])+(1-tblBinary[[#This Row],[admit]])*LN(tblBinary[[#This Row],[Ptegen]])</f>
        <v>-0.43811265722419218</v>
      </c>
    </row>
    <row r="226" spans="1:9">
      <c r="A226">
        <v>0</v>
      </c>
      <c r="B226">
        <v>800</v>
      </c>
      <c r="C226">
        <v>2.9</v>
      </c>
      <c r="D226">
        <v>2</v>
      </c>
      <c r="E226" s="3">
        <f>beta0+beta1*tblBinary[[#This Row],[gre]]+beta2*tblBinary[[#This Row],[gpa]]+beta3*tblBinary[[#This Row],[rank]]</f>
        <v>-0.48110434769814425</v>
      </c>
      <c r="F226" s="3">
        <f>EXP(tblBinary[[#This Row],[logit]])</f>
        <v>0.61810041698199936</v>
      </c>
      <c r="G226" s="3">
        <f>tblBinary[[#This Row],[odds]]/(tblBinary[[#This Row],[odds]]+1)</f>
        <v>0.38199138353529977</v>
      </c>
      <c r="H226" s="3">
        <f>1-tblBinary[[#This Row],[Pvoor]]</f>
        <v>0.61800861646470029</v>
      </c>
      <c r="I226" s="3">
        <f>tblBinary[[#This Row],[admit]]*LN(tblBinary[[#This Row],[Pvoor]])+(1-tblBinary[[#This Row],[admit]])*LN(tblBinary[[#This Row],[Ptegen]])</f>
        <v>-0.481252879122127</v>
      </c>
    </row>
    <row r="227" spans="1:9">
      <c r="A227">
        <v>1</v>
      </c>
      <c r="B227">
        <v>720</v>
      </c>
      <c r="C227">
        <v>3.5</v>
      </c>
      <c r="D227">
        <v>3</v>
      </c>
      <c r="E227" s="3">
        <f>beta0+beta1*tblBinary[[#This Row],[gre]]+beta2*tblBinary[[#This Row],[gpa]]+beta3*tblBinary[[#This Row],[rank]]</f>
        <v>-0.75844430569817511</v>
      </c>
      <c r="F227" s="3">
        <f>EXP(tblBinary[[#This Row],[logit]])</f>
        <v>0.46839453921872337</v>
      </c>
      <c r="G227" s="3">
        <f>tblBinary[[#This Row],[odds]]/(tblBinary[[#This Row],[odds]]+1)</f>
        <v>0.31898411953230105</v>
      </c>
      <c r="H227" s="3">
        <f>1-tblBinary[[#This Row],[Pvoor]]</f>
        <v>0.6810158804676989</v>
      </c>
      <c r="I227" s="3">
        <f>tblBinary[[#This Row],[admit]]*LN(tblBinary[[#This Row],[Pvoor]])+(1-tblBinary[[#This Row],[admit]])*LN(tblBinary[[#This Row],[Ptegen]])</f>
        <v>-1.1426139594668632</v>
      </c>
    </row>
    <row r="228" spans="1:9">
      <c r="A228">
        <v>0</v>
      </c>
      <c r="B228">
        <v>620</v>
      </c>
      <c r="C228">
        <v>3.58</v>
      </c>
      <c r="D228">
        <v>2</v>
      </c>
      <c r="E228" s="3">
        <f>beta0+beta1*tblBinary[[#This Row],[gre]]+beta2*tblBinary[[#This Row],[gpa]]+beta3*tblBinary[[#This Row],[rank]]</f>
        <v>-0.36564771039900767</v>
      </c>
      <c r="F228" s="3">
        <f>EXP(tblBinary[[#This Row],[logit]])</f>
        <v>0.69374715807454501</v>
      </c>
      <c r="G228" s="3">
        <f>tblBinary[[#This Row],[odds]]/(tblBinary[[#This Row],[odds]]+1)</f>
        <v>0.40959310530339016</v>
      </c>
      <c r="H228" s="3">
        <f>1-tblBinary[[#This Row],[Pvoor]]</f>
        <v>0.5904068946966099</v>
      </c>
      <c r="I228" s="3">
        <f>tblBinary[[#This Row],[admit]]*LN(tblBinary[[#This Row],[Pvoor]])+(1-tblBinary[[#This Row],[admit]])*LN(tblBinary[[#This Row],[Ptegen]])</f>
        <v>-0.5269433277548986</v>
      </c>
    </row>
    <row r="229" spans="1:9">
      <c r="A229">
        <v>0</v>
      </c>
      <c r="B229">
        <v>540</v>
      </c>
      <c r="C229">
        <v>3.02</v>
      </c>
      <c r="D229">
        <v>4</v>
      </c>
      <c r="E229" s="3">
        <f>beta0+beta1*tblBinary[[#This Row],[gre]]+beta2*tblBinary[[#This Row],[gpa]]+beta3*tblBinary[[#This Row],[rank]]</f>
        <v>-2.1043548038558888</v>
      </c>
      <c r="F229" s="3">
        <f>EXP(tblBinary[[#This Row],[logit]])</f>
        <v>0.12192431399459124</v>
      </c>
      <c r="G229" s="3">
        <f>tblBinary[[#This Row],[odds]]/(tblBinary[[#This Row],[odds]]+1)</f>
        <v>0.10867427728745974</v>
      </c>
      <c r="H229" s="3">
        <f>1-tblBinary[[#This Row],[Pvoor]]</f>
        <v>0.89132572271254029</v>
      </c>
      <c r="I229" s="3">
        <f>tblBinary[[#This Row],[admit]]*LN(tblBinary[[#This Row],[Pvoor]])+(1-tblBinary[[#This Row],[admit]])*LN(tblBinary[[#This Row],[Ptegen]])</f>
        <v>-0.11504534849241743</v>
      </c>
    </row>
    <row r="230" spans="1:9">
      <c r="A230">
        <v>0</v>
      </c>
      <c r="B230">
        <v>480</v>
      </c>
      <c r="C230">
        <v>3.43</v>
      </c>
      <c r="D230">
        <v>2</v>
      </c>
      <c r="E230" s="3">
        <f>beta0+beta1*tblBinary[[#This Row],[gre]]+beta2*tblBinary[[#This Row],[gpa]]+beta3*tblBinary[[#This Row],[rank]]</f>
        <v>-0.80335398329202024</v>
      </c>
      <c r="F230" s="3">
        <f>EXP(tblBinary[[#This Row],[logit]])</f>
        <v>0.44782444675238875</v>
      </c>
      <c r="G230" s="3">
        <f>tblBinary[[#This Row],[odds]]/(tblBinary[[#This Row],[odds]]+1)</f>
        <v>0.30930852684308696</v>
      </c>
      <c r="H230" s="3">
        <f>1-tblBinary[[#This Row],[Pvoor]]</f>
        <v>0.69069147315691304</v>
      </c>
      <c r="I230" s="3">
        <f>tblBinary[[#This Row],[admit]]*LN(tblBinary[[#This Row],[Pvoor]])+(1-tblBinary[[#This Row],[admit]])*LN(tblBinary[[#This Row],[Ptegen]])</f>
        <v>-0.3700620481828813</v>
      </c>
    </row>
    <row r="231" spans="1:9">
      <c r="A231">
        <v>1</v>
      </c>
      <c r="B231">
        <v>720</v>
      </c>
      <c r="C231">
        <v>3.42</v>
      </c>
      <c r="D231">
        <v>2</v>
      </c>
      <c r="E231" s="3">
        <f>beta0+beta1*tblBinary[[#This Row],[gre]]+beta2*tblBinary[[#This Row],[gpa]]+beta3*tblBinary[[#This Row],[rank]]</f>
        <v>-0.26057399794059211</v>
      </c>
      <c r="F231" s="3">
        <f>EXP(tblBinary[[#This Row],[logit]])</f>
        <v>0.7706091307775097</v>
      </c>
      <c r="G231" s="3">
        <f>tblBinary[[#This Row],[odds]]/(tblBinary[[#This Row],[odds]]+1)</f>
        <v>0.43522261202794088</v>
      </c>
      <c r="H231" s="3">
        <f>1-tblBinary[[#This Row],[Pvoor]]</f>
        <v>0.56477738797205912</v>
      </c>
      <c r="I231" s="3">
        <f>tblBinary[[#This Row],[admit]]*LN(tblBinary[[#This Row],[Pvoor]])+(1-tblBinary[[#This Row],[admit]])*LN(tblBinary[[#This Row],[Ptegen]])</f>
        <v>-0.83189762700537251</v>
      </c>
    </row>
    <row r="232" spans="1:9">
      <c r="A232">
        <v>0</v>
      </c>
      <c r="B232">
        <v>580</v>
      </c>
      <c r="C232">
        <v>3.29</v>
      </c>
      <c r="D232">
        <v>4</v>
      </c>
      <c r="E232" s="3">
        <f>beta0+beta1*tblBinary[[#This Row],[gre]]+beta2*tblBinary[[#This Row],[gpa]]+beta3*tblBinary[[#This Row],[rank]]</f>
        <v>-1.8028027862503007</v>
      </c>
      <c r="F232" s="3">
        <f>EXP(tblBinary[[#This Row],[logit]])</f>
        <v>0.16483623942619602</v>
      </c>
      <c r="G232" s="3">
        <f>tblBinary[[#This Row],[odds]]/(tblBinary[[#This Row],[odds]]+1)</f>
        <v>0.1415102259416269</v>
      </c>
      <c r="H232" s="3">
        <f>1-tblBinary[[#This Row],[Pvoor]]</f>
        <v>0.85848977405837312</v>
      </c>
      <c r="I232" s="3">
        <f>tblBinary[[#This Row],[admit]]*LN(tblBinary[[#This Row],[Pvoor]])+(1-tblBinary[[#This Row],[admit]])*LN(tblBinary[[#This Row],[Ptegen]])</f>
        <v>-0.15258051012105417</v>
      </c>
    </row>
    <row r="233" spans="1:9">
      <c r="A233">
        <v>0</v>
      </c>
      <c r="B233">
        <v>600</v>
      </c>
      <c r="C233">
        <v>3.28</v>
      </c>
      <c r="D233">
        <v>3</v>
      </c>
      <c r="E233" s="3">
        <f>beta0+beta1*tblBinary[[#This Row],[gre]]+beta2*tblBinary[[#This Row],[gpa]]+beta3*tblBinary[[#This Row],[rank]]</f>
        <v>-1.2046623517870627</v>
      </c>
      <c r="F233" s="3">
        <f>EXP(tblBinary[[#This Row],[logit]])</f>
        <v>0.29979320706662682</v>
      </c>
      <c r="G233" s="3">
        <f>tblBinary[[#This Row],[odds]]/(tblBinary[[#This Row],[odds]]+1)</f>
        <v>0.23064684861925086</v>
      </c>
      <c r="H233" s="3">
        <f>1-tblBinary[[#This Row],[Pvoor]]</f>
        <v>0.76935315138074911</v>
      </c>
      <c r="I233" s="3">
        <f>tblBinary[[#This Row],[admit]]*LN(tblBinary[[#This Row],[Pvoor]])+(1-tblBinary[[#This Row],[admit]])*LN(tblBinary[[#This Row],[Ptegen]])</f>
        <v>-0.26220518032707013</v>
      </c>
    </row>
    <row r="234" spans="1:9">
      <c r="A234">
        <v>0</v>
      </c>
      <c r="B234">
        <v>380</v>
      </c>
      <c r="C234">
        <v>3.38</v>
      </c>
      <c r="D234">
        <v>2</v>
      </c>
      <c r="E234" s="3">
        <f>beta0+beta1*tblBinary[[#This Row],[gre]]+beta2*tblBinary[[#This Row],[gpa]]+beta3*tblBinary[[#This Row],[rank]]</f>
        <v>-1.0716005456027315</v>
      </c>
      <c r="F234" s="3">
        <f>EXP(tblBinary[[#This Row],[logit]])</f>
        <v>0.3424599557605339</v>
      </c>
      <c r="G234" s="3">
        <f>tblBinary[[#This Row],[odds]]/(tblBinary[[#This Row],[odds]]+1)</f>
        <v>0.25509882383532445</v>
      </c>
      <c r="H234" s="3">
        <f>1-tblBinary[[#This Row],[Pvoor]]</f>
        <v>0.74490117616467555</v>
      </c>
      <c r="I234" s="3">
        <f>tblBinary[[#This Row],[admit]]*LN(tblBinary[[#This Row],[Pvoor]])+(1-tblBinary[[#This Row],[admit]])*LN(tblBinary[[#This Row],[Ptegen]])</f>
        <v>-0.29450371884468157</v>
      </c>
    </row>
    <row r="235" spans="1:9">
      <c r="A235">
        <v>0</v>
      </c>
      <c r="B235">
        <v>420</v>
      </c>
      <c r="C235">
        <v>2.67</v>
      </c>
      <c r="D235">
        <v>3</v>
      </c>
      <c r="E235" s="3">
        <f>beta0+beta1*tblBinary[[#This Row],[gre]]+beta2*tblBinary[[#This Row],[gpa]]+beta3*tblBinary[[#This Row],[rank]]</f>
        <v>-2.0915532207234548</v>
      </c>
      <c r="F235" s="3">
        <f>EXP(tblBinary[[#This Row],[logit]])</f>
        <v>0.12349517151493752</v>
      </c>
      <c r="G235" s="3">
        <f>tblBinary[[#This Row],[odds]]/(tblBinary[[#This Row],[odds]]+1)</f>
        <v>0.10992051825947308</v>
      </c>
      <c r="H235" s="3">
        <f>1-tblBinary[[#This Row],[Pvoor]]</f>
        <v>0.89007948174052687</v>
      </c>
      <c r="I235" s="3">
        <f>tblBinary[[#This Row],[admit]]*LN(tblBinary[[#This Row],[Pvoor]])+(1-tblBinary[[#This Row],[admit]])*LN(tblBinary[[#This Row],[Ptegen]])</f>
        <v>-0.11644451491700011</v>
      </c>
    </row>
    <row r="236" spans="1:9">
      <c r="A236">
        <v>1</v>
      </c>
      <c r="B236">
        <v>800</v>
      </c>
      <c r="C236">
        <v>3.53</v>
      </c>
      <c r="D236">
        <v>1</v>
      </c>
      <c r="E236" s="3">
        <f>beta0+beta1*tblBinary[[#This Row],[gre]]+beta2*tblBinary[[#This Row],[gpa]]+beta3*tblBinary[[#This Row],[rank]]</f>
        <v>0.56844559527434169</v>
      </c>
      <c r="F236" s="3">
        <f>EXP(tblBinary[[#This Row],[logit]])</f>
        <v>1.7655205838868229</v>
      </c>
      <c r="G236" s="3">
        <f>tblBinary[[#This Row],[odds]]/(tblBinary[[#This Row],[odds]]+1)</f>
        <v>0.63840442706286349</v>
      </c>
      <c r="H236" s="3">
        <f>1-tblBinary[[#This Row],[Pvoor]]</f>
        <v>0.36159557293713651</v>
      </c>
      <c r="I236" s="3">
        <f>tblBinary[[#This Row],[admit]]*LN(tblBinary[[#This Row],[Pvoor]])+(1-tblBinary[[#This Row],[admit]])*LN(tblBinary[[#This Row],[Ptegen]])</f>
        <v>-0.44878329824830254</v>
      </c>
    </row>
    <row r="237" spans="1:9">
      <c r="A237">
        <v>0</v>
      </c>
      <c r="B237">
        <v>620</v>
      </c>
      <c r="C237">
        <v>3.05</v>
      </c>
      <c r="D237">
        <v>2</v>
      </c>
      <c r="E237" s="3">
        <f>beta0+beta1*tblBinary[[#This Row],[gre]]+beta2*tblBinary[[#This Row],[gpa]]+beta3*tblBinary[[#This Row],[rank]]</f>
        <v>-0.77746490288337178</v>
      </c>
      <c r="F237" s="3">
        <f>EXP(tblBinary[[#This Row],[logit]])</f>
        <v>0.45956958933121228</v>
      </c>
      <c r="G237" s="3">
        <f>tblBinary[[#This Row],[odds]]/(tblBinary[[#This Row],[odds]]+1)</f>
        <v>0.3148665145467926</v>
      </c>
      <c r="H237" s="3">
        <f>1-tblBinary[[#This Row],[Pvoor]]</f>
        <v>0.6851334854532074</v>
      </c>
      <c r="I237" s="3">
        <f>tblBinary[[#This Row],[admit]]*LN(tblBinary[[#This Row],[Pvoor]])+(1-tblBinary[[#This Row],[admit]])*LN(tblBinary[[#This Row],[Ptegen]])</f>
        <v>-0.37814159042970724</v>
      </c>
    </row>
    <row r="238" spans="1:9">
      <c r="A238">
        <v>1</v>
      </c>
      <c r="B238">
        <v>660</v>
      </c>
      <c r="C238">
        <v>3.49</v>
      </c>
      <c r="D238">
        <v>2</v>
      </c>
      <c r="E238" s="3">
        <f>beta0+beta1*tblBinary[[#This Row],[gre]]+beta2*tblBinary[[#This Row],[gpa]]+beta3*tblBinary[[#This Row],[rank]]</f>
        <v>-0.34382057825449697</v>
      </c>
      <c r="F238" s="3">
        <f>EXP(tblBinary[[#This Row],[logit]])</f>
        <v>0.70905613672687917</v>
      </c>
      <c r="G238" s="3">
        <f>tblBinary[[#This Row],[odds]]/(tblBinary[[#This Row],[odds]]+1)</f>
        <v>0.41488171247834915</v>
      </c>
      <c r="H238" s="3">
        <f>1-tblBinary[[#This Row],[Pvoor]]</f>
        <v>0.58511828752165085</v>
      </c>
      <c r="I238" s="3">
        <f>tblBinary[[#This Row],[admit]]*LN(tblBinary[[#This Row],[Pvoor]])+(1-tblBinary[[#This Row],[admit]])*LN(tblBinary[[#This Row],[Ptegen]])</f>
        <v>-0.87976182955291149</v>
      </c>
    </row>
    <row r="239" spans="1:9">
      <c r="A239">
        <v>0</v>
      </c>
      <c r="B239">
        <v>480</v>
      </c>
      <c r="C239">
        <v>4</v>
      </c>
      <c r="D239">
        <v>2</v>
      </c>
      <c r="E239" s="3">
        <f>beta0+beta1*tblBinary[[#This Row],[gre]]+beta2*tblBinary[[#This Row],[gpa]]+beta3*tblBinary[[#This Row],[rank]]</f>
        <v>-0.36045624797864795</v>
      </c>
      <c r="F239" s="3">
        <f>EXP(tblBinary[[#This Row],[logit]])</f>
        <v>0.6973580852613942</v>
      </c>
      <c r="G239" s="3">
        <f>tblBinary[[#This Row],[odds]]/(tblBinary[[#This Row],[odds]]+1)</f>
        <v>0.41084912565989312</v>
      </c>
      <c r="H239" s="3">
        <f>1-tblBinary[[#This Row],[Pvoor]]</f>
        <v>0.58915087434010682</v>
      </c>
      <c r="I239" s="3">
        <f>tblBinary[[#This Row],[admit]]*LN(tblBinary[[#This Row],[Pvoor]])+(1-tblBinary[[#This Row],[admit]])*LN(tblBinary[[#This Row],[Ptegen]])</f>
        <v>-0.52907297475343651</v>
      </c>
    </row>
    <row r="240" spans="1:9">
      <c r="A240">
        <v>0</v>
      </c>
      <c r="B240">
        <v>500</v>
      </c>
      <c r="C240">
        <v>2.86</v>
      </c>
      <c r="D240">
        <v>4</v>
      </c>
      <c r="E240" s="3">
        <f>beta0+beta1*tblBinary[[#This Row],[gre]]+beta2*tblBinary[[#This Row],[gpa]]+beta3*tblBinary[[#This Row],[rank]]</f>
        <v>-2.3204353286817039</v>
      </c>
      <c r="F240" s="3">
        <f>EXP(tblBinary[[#This Row],[logit]])</f>
        <v>9.8230813604508707E-2</v>
      </c>
      <c r="G240" s="3">
        <f>tblBinary[[#This Row],[odds]]/(tblBinary[[#This Row],[odds]]+1)</f>
        <v>8.9444597973084433E-2</v>
      </c>
      <c r="H240" s="3">
        <f>1-tblBinary[[#This Row],[Pvoor]]</f>
        <v>0.91055540202691554</v>
      </c>
      <c r="I240" s="3">
        <f>tblBinary[[#This Row],[admit]]*LN(tblBinary[[#This Row],[Pvoor]])+(1-tblBinary[[#This Row],[admit]])*LN(tblBinary[[#This Row],[Ptegen]])</f>
        <v>-9.3700533750295398E-2</v>
      </c>
    </row>
    <row r="241" spans="1:9">
      <c r="A241">
        <v>0</v>
      </c>
      <c r="B241">
        <v>700</v>
      </c>
      <c r="C241">
        <v>3.45</v>
      </c>
      <c r="D241">
        <v>3</v>
      </c>
      <c r="E241" s="3">
        <f>beta0+beta1*tblBinary[[#This Row],[gre]]+beta2*tblBinary[[#This Row],[gpa]]+beta3*tblBinary[[#This Row],[rank]]</f>
        <v>-0.84317416098932574</v>
      </c>
      <c r="F241" s="3">
        <f>EXP(tblBinary[[#This Row],[logit]])</f>
        <v>0.43034237723377666</v>
      </c>
      <c r="G241" s="3">
        <f>tblBinary[[#This Row],[odds]]/(tblBinary[[#This Row],[odds]]+1)</f>
        <v>0.30086669043955833</v>
      </c>
      <c r="H241" s="3">
        <f>1-tblBinary[[#This Row],[Pvoor]]</f>
        <v>0.69913330956044173</v>
      </c>
      <c r="I241" s="3">
        <f>tblBinary[[#This Row],[admit]]*LN(tblBinary[[#This Row],[Pvoor]])+(1-tblBinary[[#This Row],[admit]])*LN(tblBinary[[#This Row],[Ptegen]])</f>
        <v>-0.35791384025331568</v>
      </c>
    </row>
    <row r="242" spans="1:9">
      <c r="A242">
        <v>0</v>
      </c>
      <c r="B242">
        <v>440</v>
      </c>
      <c r="C242">
        <v>2.76</v>
      </c>
      <c r="D242">
        <v>2</v>
      </c>
      <c r="E242" s="3">
        <f>beta0+beta1*tblBinary[[#This Row],[gre]]+beta2*tblBinary[[#This Row],[gpa]]+beta3*tblBinary[[#This Row],[rank]]</f>
        <v>-1.4157114291876951</v>
      </c>
      <c r="F242" s="3">
        <f>EXP(tblBinary[[#This Row],[logit]])</f>
        <v>0.24275285053847148</v>
      </c>
      <c r="G242" s="3">
        <f>tblBinary[[#This Row],[odds]]/(tblBinary[[#This Row],[odds]]+1)</f>
        <v>0.19533477668813173</v>
      </c>
      <c r="H242" s="3">
        <f>1-tblBinary[[#This Row],[Pvoor]]</f>
        <v>0.80466522331186829</v>
      </c>
      <c r="I242" s="3">
        <f>tblBinary[[#This Row],[admit]]*LN(tblBinary[[#This Row],[Pvoor]])+(1-tblBinary[[#This Row],[admit]])*LN(tblBinary[[#This Row],[Ptegen]])</f>
        <v>-0.21732895972445121</v>
      </c>
    </row>
    <row r="243" spans="1:9">
      <c r="A243">
        <v>1</v>
      </c>
      <c r="B243">
        <v>520</v>
      </c>
      <c r="C243">
        <v>3.81</v>
      </c>
      <c r="D243">
        <v>1</v>
      </c>
      <c r="E243" s="3">
        <f>beta0+beta1*tblBinary[[#This Row],[gre]]+beta2*tblBinary[[#This Row],[gpa]]+beta3*tblBinary[[#This Row],[rank]]</f>
        <v>0.14370092050894168</v>
      </c>
      <c r="F243" s="3">
        <f>EXP(tblBinary[[#This Row],[logit]])</f>
        <v>1.1545387580197055</v>
      </c>
      <c r="G243" s="3">
        <f>tblBinary[[#This Row],[odds]]/(tblBinary[[#This Row],[odds]]+1)</f>
        <v>0.53586353632406836</v>
      </c>
      <c r="H243" s="3">
        <f>1-tblBinary[[#This Row],[Pvoor]]</f>
        <v>0.46413646367593164</v>
      </c>
      <c r="I243" s="3">
        <f>tblBinary[[#This Row],[admit]]*LN(tblBinary[[#This Row],[Pvoor]])+(1-tblBinary[[#This Row],[admit]])*LN(tblBinary[[#This Row],[Ptegen]])</f>
        <v>-0.62387574673682333</v>
      </c>
    </row>
    <row r="244" spans="1:9">
      <c r="A244">
        <v>1</v>
      </c>
      <c r="B244">
        <v>680</v>
      </c>
      <c r="C244">
        <v>2.96</v>
      </c>
      <c r="D244">
        <v>3</v>
      </c>
      <c r="E244" s="3">
        <f>beta0+beta1*tblBinary[[#This Row],[gre]]+beta2*tblBinary[[#This Row],[gpa]]+beta3*tblBinary[[#This Row],[rank]]</f>
        <v>-1.2697899873995717</v>
      </c>
      <c r="F244" s="3">
        <f>EXP(tblBinary[[#This Row],[logit]])</f>
        <v>0.28089060615106587</v>
      </c>
      <c r="G244" s="3">
        <f>tblBinary[[#This Row],[odds]]/(tblBinary[[#This Row],[odds]]+1)</f>
        <v>0.21929320490147944</v>
      </c>
      <c r="H244" s="3">
        <f>1-tblBinary[[#This Row],[Pvoor]]</f>
        <v>0.78070679509852059</v>
      </c>
      <c r="I244" s="3">
        <f>tblBinary[[#This Row],[admit]]*LN(tblBinary[[#This Row],[Pvoor]])+(1-tblBinary[[#This Row],[admit]])*LN(tblBinary[[#This Row],[Ptegen]])</f>
        <v>-1.5173456094397226</v>
      </c>
    </row>
    <row r="245" spans="1:9">
      <c r="A245">
        <v>0</v>
      </c>
      <c r="B245">
        <v>620</v>
      </c>
      <c r="C245">
        <v>3.22</v>
      </c>
      <c r="D245">
        <v>2</v>
      </c>
      <c r="E245" s="3">
        <f>beta0+beta1*tblBinary[[#This Row],[gre]]+beta2*tblBinary[[#This Row],[gpa]]+beta3*tblBinary[[#This Row],[rank]]</f>
        <v>-0.64537259586008489</v>
      </c>
      <c r="F245" s="3">
        <f>EXP(tblBinary[[#This Row],[logit]])</f>
        <v>0.52446709142977999</v>
      </c>
      <c r="G245" s="3">
        <f>tblBinary[[#This Row],[odds]]/(tblBinary[[#This Row],[odds]]+1)</f>
        <v>0.34403306859047272</v>
      </c>
      <c r="H245" s="3">
        <f>1-tblBinary[[#This Row],[Pvoor]]</f>
        <v>0.65596693140952733</v>
      </c>
      <c r="I245" s="3">
        <f>tblBinary[[#This Row],[admit]]*LN(tblBinary[[#This Row],[Pvoor]])+(1-tblBinary[[#This Row],[admit]])*LN(tblBinary[[#This Row],[Ptegen]])</f>
        <v>-0.4216449007453425</v>
      </c>
    </row>
    <row r="246" spans="1:9">
      <c r="A246">
        <v>0</v>
      </c>
      <c r="B246">
        <v>540</v>
      </c>
      <c r="C246">
        <v>3.04</v>
      </c>
      <c r="D246">
        <v>1</v>
      </c>
      <c r="E246" s="3">
        <f>beta0+beta1*tblBinary[[#This Row],[gre]]+beta2*tblBinary[[#This Row],[gpa]]+beta3*tblBinary[[#This Row],[rank]]</f>
        <v>-0.40872035219458369</v>
      </c>
      <c r="F246" s="3">
        <f>EXP(tblBinary[[#This Row],[logit]])</f>
        <v>0.66450003231746213</v>
      </c>
      <c r="G246" s="3">
        <f>tblBinary[[#This Row],[odds]]/(tblBinary[[#This Row],[odds]]+1)</f>
        <v>0.3992189963446785</v>
      </c>
      <c r="H246" s="3">
        <f>1-tblBinary[[#This Row],[Pvoor]]</f>
        <v>0.6007810036553215</v>
      </c>
      <c r="I246" s="3">
        <f>tblBinary[[#This Row],[admit]]*LN(tblBinary[[#This Row],[Pvoor]])+(1-tblBinary[[#This Row],[admit]])*LN(tblBinary[[#This Row],[Ptegen]])</f>
        <v>-0.50952479744866008</v>
      </c>
    </row>
    <row r="247" spans="1:9">
      <c r="A247">
        <v>0</v>
      </c>
      <c r="B247">
        <v>800</v>
      </c>
      <c r="C247">
        <v>3.91</v>
      </c>
      <c r="D247">
        <v>3</v>
      </c>
      <c r="E247" s="3">
        <f>beta0+beta1*tblBinary[[#This Row],[gre]]+beta2*tblBinary[[#This Row],[gpa]]+beta3*tblBinary[[#This Row],[rank]]</f>
        <v>-0.25635203468127687</v>
      </c>
      <c r="F247" s="3">
        <f>EXP(tblBinary[[#This Row],[logit]])</f>
        <v>0.77386949193446741</v>
      </c>
      <c r="G247" s="3">
        <f>tblBinary[[#This Row],[odds]]/(tblBinary[[#This Row],[odds]]+1)</f>
        <v>0.43626066937457469</v>
      </c>
      <c r="H247" s="3">
        <f>1-tblBinary[[#This Row],[Pvoor]]</f>
        <v>0.56373933062542525</v>
      </c>
      <c r="I247" s="3">
        <f>tblBinary[[#This Row],[admit]]*LN(tblBinary[[#This Row],[Pvoor]])+(1-tblBinary[[#This Row],[admit]])*LN(tblBinary[[#This Row],[Ptegen]])</f>
        <v>-0.57316331406420917</v>
      </c>
    </row>
    <row r="248" spans="1:9">
      <c r="A248">
        <v>0</v>
      </c>
      <c r="B248">
        <v>680</v>
      </c>
      <c r="C248">
        <v>3.34</v>
      </c>
      <c r="D248">
        <v>2</v>
      </c>
      <c r="E248" s="3">
        <f>beta0+beta1*tblBinary[[#This Row],[gre]]+beta2*tblBinary[[#This Row],[gpa]]+beta3*tblBinary[[#This Row],[rank]]</f>
        <v>-0.41449343710838948</v>
      </c>
      <c r="F248" s="3">
        <f>EXP(tblBinary[[#This Row],[logit]])</f>
        <v>0.66067486932495834</v>
      </c>
      <c r="G248" s="3">
        <f>tblBinary[[#This Row],[odds]]/(tblBinary[[#This Row],[odds]]+1)</f>
        <v>0.39783517022420745</v>
      </c>
      <c r="H248" s="3">
        <f>1-tblBinary[[#This Row],[Pvoor]]</f>
        <v>0.60216482977579255</v>
      </c>
      <c r="I248" s="3">
        <f>tblBinary[[#This Row],[admit]]*LN(tblBinary[[#This Row],[Pvoor]])+(1-tblBinary[[#This Row],[admit]])*LN(tblBinary[[#This Row],[Ptegen]])</f>
        <v>-0.50722406753641147</v>
      </c>
    </row>
    <row r="249" spans="1:9">
      <c r="A249">
        <v>0</v>
      </c>
      <c r="B249">
        <v>440</v>
      </c>
      <c r="C249">
        <v>3.17</v>
      </c>
      <c r="D249">
        <v>2</v>
      </c>
      <c r="E249" s="3">
        <f>beta0+beta1*tblBinary[[#This Row],[gre]]+beta2*tblBinary[[#This Row],[gpa]]+beta3*tblBinary[[#This Row],[rank]]</f>
        <v>-1.0971358651903564</v>
      </c>
      <c r="F249" s="3">
        <f>EXP(tblBinary[[#This Row],[logit]])</f>
        <v>0.33382583797582843</v>
      </c>
      <c r="G249" s="3">
        <f>tblBinary[[#This Row],[odds]]/(tblBinary[[#This Row],[odds]]+1)</f>
        <v>0.25027693156884101</v>
      </c>
      <c r="H249" s="3">
        <f>1-tblBinary[[#This Row],[Pvoor]]</f>
        <v>0.74972306843115899</v>
      </c>
      <c r="I249" s="3">
        <f>tblBinary[[#This Row],[admit]]*LN(tblBinary[[#This Row],[Pvoor]])+(1-tblBinary[[#This Row],[admit]])*LN(tblBinary[[#This Row],[Ptegen]])</f>
        <v>-0.28805138273021558</v>
      </c>
    </row>
    <row r="250" spans="1:9">
      <c r="A250">
        <v>0</v>
      </c>
      <c r="B250">
        <v>680</v>
      </c>
      <c r="C250">
        <v>3.64</v>
      </c>
      <c r="D250">
        <v>3</v>
      </c>
      <c r="E250" s="3">
        <f>beta0+beta1*tblBinary[[#This Row],[gre]]+beta2*tblBinary[[#This Row],[gpa]]+beta3*tblBinary[[#This Row],[rank]]</f>
        <v>-0.74142075930642504</v>
      </c>
      <c r="F250" s="3">
        <f>EXP(tblBinary[[#This Row],[logit]])</f>
        <v>0.47643653279818138</v>
      </c>
      <c r="G250" s="3">
        <f>tblBinary[[#This Row],[odds]]/(tblBinary[[#This Row],[odds]]+1)</f>
        <v>0.32269354097817282</v>
      </c>
      <c r="H250" s="3">
        <f>1-tblBinary[[#This Row],[Pvoor]]</f>
        <v>0.67730645902182718</v>
      </c>
      <c r="I250" s="3">
        <f>tblBinary[[#This Row],[admit]]*LN(tblBinary[[#This Row],[Pvoor]])+(1-tblBinary[[#This Row],[admit]])*LN(tblBinary[[#This Row],[Ptegen]])</f>
        <v>-0.38963143638001618</v>
      </c>
    </row>
    <row r="251" spans="1:9">
      <c r="A251">
        <v>0</v>
      </c>
      <c r="B251">
        <v>640</v>
      </c>
      <c r="C251">
        <v>3.73</v>
      </c>
      <c r="D251">
        <v>3</v>
      </c>
      <c r="E251" s="3">
        <f>beta0+beta1*tblBinary[[#This Row],[gre]]+beta2*tblBinary[[#This Row],[gpa]]+beta3*tblBinary[[#This Row],[rank]]</f>
        <v>-0.76324789145093597</v>
      </c>
      <c r="F251" s="3">
        <f>EXP(tblBinary[[#This Row],[logit]])</f>
        <v>0.46614996121096014</v>
      </c>
      <c r="G251" s="3">
        <f>tblBinary[[#This Row],[odds]]/(tblBinary[[#This Row],[odds]]+1)</f>
        <v>0.31794152954582194</v>
      </c>
      <c r="H251" s="3">
        <f>1-tblBinary[[#This Row],[Pvoor]]</f>
        <v>0.68205847045417811</v>
      </c>
      <c r="I251" s="3">
        <f>tblBinary[[#This Row],[admit]]*LN(tblBinary[[#This Row],[Pvoor]])+(1-tblBinary[[#This Row],[admit]])*LN(tblBinary[[#This Row],[Ptegen]])</f>
        <v>-0.38263989100982726</v>
      </c>
    </row>
    <row r="252" spans="1:9">
      <c r="A252">
        <v>0</v>
      </c>
      <c r="B252">
        <v>660</v>
      </c>
      <c r="C252">
        <v>3.31</v>
      </c>
      <c r="D252">
        <v>4</v>
      </c>
      <c r="E252" s="3">
        <f>beta0+beta1*tblBinary[[#This Row],[gre]]+beta2*tblBinary[[#This Row],[gpa]]+beta3*tblBinary[[#This Row],[rank]]</f>
        <v>-1.6037458078162363</v>
      </c>
      <c r="F252" s="3">
        <f>EXP(tblBinary[[#This Row],[logit]])</f>
        <v>0.20114166708531231</v>
      </c>
      <c r="G252" s="3">
        <f>tblBinary[[#This Row],[odds]]/(tblBinary[[#This Row],[odds]]+1)</f>
        <v>0.16745873746383491</v>
      </c>
      <c r="H252" s="3">
        <f>1-tblBinary[[#This Row],[Pvoor]]</f>
        <v>0.83254126253616512</v>
      </c>
      <c r="I252" s="3">
        <f>tblBinary[[#This Row],[admit]]*LN(tblBinary[[#This Row],[Pvoor]])+(1-tblBinary[[#This Row],[admit]])*LN(tblBinary[[#This Row],[Ptegen]])</f>
        <v>-0.18327249374781662</v>
      </c>
    </row>
    <row r="253" spans="1:9">
      <c r="A253">
        <v>0</v>
      </c>
      <c r="B253">
        <v>620</v>
      </c>
      <c r="C253">
        <v>3.21</v>
      </c>
      <c r="D253">
        <v>4</v>
      </c>
      <c r="E253" s="3">
        <f>beta0+beta1*tblBinary[[#This Row],[gre]]+beta2*tblBinary[[#This Row],[gpa]]+beta3*tblBinary[[#This Row],[rank]]</f>
        <v>-1.7732055183985378</v>
      </c>
      <c r="F253" s="3">
        <f>EXP(tblBinary[[#This Row],[logit]])</f>
        <v>0.16978785747691971</v>
      </c>
      <c r="G253" s="3">
        <f>tblBinary[[#This Row],[odds]]/(tblBinary[[#This Row],[odds]]+1)</f>
        <v>0.14514414420673682</v>
      </c>
      <c r="H253" s="3">
        <f>1-tblBinary[[#This Row],[Pvoor]]</f>
        <v>0.85485585579326318</v>
      </c>
      <c r="I253" s="3">
        <f>tblBinary[[#This Row],[admit]]*LN(tblBinary[[#This Row],[Pvoor]])+(1-tblBinary[[#This Row],[admit]])*LN(tblBinary[[#This Row],[Ptegen]])</f>
        <v>-0.15682241397370203</v>
      </c>
    </row>
    <row r="254" spans="1:9">
      <c r="A254">
        <v>1</v>
      </c>
      <c r="B254">
        <v>520</v>
      </c>
      <c r="C254">
        <v>4</v>
      </c>
      <c r="D254">
        <v>2</v>
      </c>
      <c r="E254" s="3">
        <f>beta0+beta1*tblBinary[[#This Row],[gre]]+beta2*tblBinary[[#This Row],[gpa]]+beta3*tblBinary[[#This Row],[rank]]</f>
        <v>-0.26869789446886783</v>
      </c>
      <c r="F254" s="3">
        <f>EXP(tblBinary[[#This Row],[logit]])</f>
        <v>0.76437414242663793</v>
      </c>
      <c r="G254" s="3">
        <f>tblBinary[[#This Row],[odds]]/(tblBinary[[#This Row],[odds]]+1)</f>
        <v>0.43322678792795805</v>
      </c>
      <c r="H254" s="3">
        <f>1-tblBinary[[#This Row],[Pvoor]]</f>
        <v>0.5667732120720419</v>
      </c>
      <c r="I254" s="3">
        <f>tblBinary[[#This Row],[admit]]*LN(tblBinary[[#This Row],[Pvoor]])+(1-tblBinary[[#This Row],[admit]])*LN(tblBinary[[#This Row],[Ptegen]])</f>
        <v>-0.83649392844499371</v>
      </c>
    </row>
    <row r="255" spans="1:9">
      <c r="A255">
        <v>1</v>
      </c>
      <c r="B255">
        <v>540</v>
      </c>
      <c r="C255">
        <v>3.55</v>
      </c>
      <c r="D255">
        <v>4</v>
      </c>
      <c r="E255" s="3">
        <f>beta0+beta1*tblBinary[[#This Row],[gre]]+beta2*tblBinary[[#This Row],[gpa]]+beta3*tblBinary[[#This Row],[rank]]</f>
        <v>-1.6925376113715251</v>
      </c>
      <c r="F255" s="3">
        <f>EXP(tblBinary[[#This Row],[logit]])</f>
        <v>0.18405187875252527</v>
      </c>
      <c r="G255" s="3">
        <f>tblBinary[[#This Row],[odds]]/(tblBinary[[#This Row],[odds]]+1)</f>
        <v>0.15544241097479256</v>
      </c>
      <c r="H255" s="3">
        <f>1-tblBinary[[#This Row],[Pvoor]]</f>
        <v>0.8445575890252075</v>
      </c>
      <c r="I255" s="3">
        <f>tblBinary[[#This Row],[admit]]*LN(tblBinary[[#This Row],[Pvoor]])+(1-tblBinary[[#This Row],[admit]])*LN(tblBinary[[#This Row],[Ptegen]])</f>
        <v>-1.8614799633873806</v>
      </c>
    </row>
    <row r="256" spans="1:9">
      <c r="A256">
        <v>1</v>
      </c>
      <c r="B256">
        <v>740</v>
      </c>
      <c r="C256">
        <v>3.52</v>
      </c>
      <c r="D256">
        <v>4</v>
      </c>
      <c r="E256" s="3">
        <f>beta0+beta1*tblBinary[[#This Row],[gre]]+beta2*tblBinary[[#This Row],[gpa]]+beta3*tblBinary[[#This Row],[rank]]</f>
        <v>-1.257056250944381</v>
      </c>
      <c r="F256" s="3">
        <f>EXP(tblBinary[[#This Row],[logit]])</f>
        <v>0.28449026300373276</v>
      </c>
      <c r="G256" s="3">
        <f>tblBinary[[#This Row],[odds]]/(tblBinary[[#This Row],[odds]]+1)</f>
        <v>0.22148105843828109</v>
      </c>
      <c r="H256" s="3">
        <f>1-tblBinary[[#This Row],[Pvoor]]</f>
        <v>0.77851894156171886</v>
      </c>
      <c r="I256" s="3">
        <f>tblBinary[[#This Row],[admit]]*LN(tblBinary[[#This Row],[Pvoor]])+(1-tblBinary[[#This Row],[admit]])*LN(tblBinary[[#This Row],[Ptegen]])</f>
        <v>-1.5074182081048855</v>
      </c>
    </row>
    <row r="257" spans="1:9">
      <c r="A257">
        <v>0</v>
      </c>
      <c r="B257">
        <v>640</v>
      </c>
      <c r="C257">
        <v>3.35</v>
      </c>
      <c r="D257">
        <v>3</v>
      </c>
      <c r="E257" s="3">
        <f>beta0+beta1*tblBinary[[#This Row],[gre]]+beta2*tblBinary[[#This Row],[gpa]]+beta3*tblBinary[[#This Row],[rank]]</f>
        <v>-1.0585130483265175</v>
      </c>
      <c r="F257" s="3">
        <f>EXP(tblBinary[[#This Row],[logit]])</f>
        <v>0.34697135657820322</v>
      </c>
      <c r="G257" s="3">
        <f>tblBinary[[#This Row],[odds]]/(tblBinary[[#This Row],[odds]]+1)</f>
        <v>0.25759371562260724</v>
      </c>
      <c r="H257" s="3">
        <f>1-tblBinary[[#This Row],[Pvoor]]</f>
        <v>0.74240628437739276</v>
      </c>
      <c r="I257" s="3">
        <f>tblBinary[[#This Row],[admit]]*LN(tblBinary[[#This Row],[Pvoor]])+(1-tblBinary[[#This Row],[admit]])*LN(tblBinary[[#This Row],[Ptegen]])</f>
        <v>-0.29785863259797701</v>
      </c>
    </row>
    <row r="258" spans="1:9">
      <c r="A258">
        <v>1</v>
      </c>
      <c r="B258">
        <v>520</v>
      </c>
      <c r="C258">
        <v>3.3</v>
      </c>
      <c r="D258">
        <v>2</v>
      </c>
      <c r="E258" s="3">
        <f>beta0+beta1*tblBinary[[#This Row],[gre]]+beta2*tblBinary[[#This Row],[gpa]]+beta3*tblBinary[[#This Row],[rank]]</f>
        <v>-0.81260739397651838</v>
      </c>
      <c r="F258" s="3">
        <f>EXP(tblBinary[[#This Row],[logit]])</f>
        <v>0.4436996568517616</v>
      </c>
      <c r="G258" s="3">
        <f>tblBinary[[#This Row],[odds]]/(tblBinary[[#This Row],[odds]]+1)</f>
        <v>0.30733515433488845</v>
      </c>
      <c r="H258" s="3">
        <f>1-tblBinary[[#This Row],[Pvoor]]</f>
        <v>0.69266484566511155</v>
      </c>
      <c r="I258" s="3">
        <f>tblBinary[[#This Row],[admit]]*LN(tblBinary[[#This Row],[Pvoor]])+(1-tblBinary[[#This Row],[admit]])*LN(tblBinary[[#This Row],[Ptegen]])</f>
        <v>-1.1798164189434568</v>
      </c>
    </row>
    <row r="259" spans="1:9">
      <c r="A259">
        <v>1</v>
      </c>
      <c r="B259">
        <v>620</v>
      </c>
      <c r="C259">
        <v>3.95</v>
      </c>
      <c r="D259">
        <v>3</v>
      </c>
      <c r="E259" s="3">
        <f>beta0+beta1*tblBinary[[#This Row],[gre]]+beta2*tblBinary[[#This Row],[gpa]]+beta3*tblBinary[[#This Row],[rank]]</f>
        <v>-0.63818408264627835</v>
      </c>
      <c r="F259" s="3">
        <f>EXP(tblBinary[[#This Row],[logit]])</f>
        <v>0.52825081342094393</v>
      </c>
      <c r="G259" s="3">
        <f>tblBinary[[#This Row],[odds]]/(tblBinary[[#This Row],[odds]]+1)</f>
        <v>0.3456571452682366</v>
      </c>
      <c r="H259" s="3">
        <f>1-tblBinary[[#This Row],[Pvoor]]</f>
        <v>0.65434285473176335</v>
      </c>
      <c r="I259" s="3">
        <f>tblBinary[[#This Row],[admit]]*LN(tblBinary[[#This Row],[Pvoor]])+(1-tblBinary[[#This Row],[admit]])*LN(tblBinary[[#This Row],[Ptegen]])</f>
        <v>-1.0623079048293</v>
      </c>
    </row>
    <row r="260" spans="1:9">
      <c r="A260">
        <v>0</v>
      </c>
      <c r="B260">
        <v>520</v>
      </c>
      <c r="C260">
        <v>3.51</v>
      </c>
      <c r="D260">
        <v>2</v>
      </c>
      <c r="E260" s="3">
        <f>beta0+beta1*tblBinary[[#This Row],[gre]]+beta2*tblBinary[[#This Row],[gpa]]+beta3*tblBinary[[#This Row],[rank]]</f>
        <v>-0.6494345441242233</v>
      </c>
      <c r="F260" s="3">
        <f>EXP(tblBinary[[#This Row],[logit]])</f>
        <v>0.52234105408819209</v>
      </c>
      <c r="G260" s="3">
        <f>tblBinary[[#This Row],[odds]]/(tblBinary[[#This Row],[odds]]+1)</f>
        <v>0.34311697282646619</v>
      </c>
      <c r="H260" s="3">
        <f>1-tblBinary[[#This Row],[Pvoor]]</f>
        <v>0.65688302717353375</v>
      </c>
      <c r="I260" s="3">
        <f>tblBinary[[#This Row],[admit]]*LN(tblBinary[[#This Row],[Pvoor]])+(1-tblBinary[[#This Row],[admit]])*LN(tblBinary[[#This Row],[Ptegen]])</f>
        <v>-0.42024931718043679</v>
      </c>
    </row>
    <row r="261" spans="1:9">
      <c r="A261">
        <v>0</v>
      </c>
      <c r="B261">
        <v>640</v>
      </c>
      <c r="C261">
        <v>3.81</v>
      </c>
      <c r="D261">
        <v>2</v>
      </c>
      <c r="E261" s="3">
        <f>beta0+beta1*tblBinary[[#This Row],[gre]]+beta2*tblBinary[[#This Row],[gpa]]+beta3*tblBinary[[#This Row],[rank]]</f>
        <v>-0.14105541237731845</v>
      </c>
      <c r="F261" s="3">
        <f>EXP(tblBinary[[#This Row],[logit]])</f>
        <v>0.8684411879735684</v>
      </c>
      <c r="G261" s="3">
        <f>tblBinary[[#This Row],[odds]]/(tblBinary[[#This Row],[odds]]+1)</f>
        <v>0.46479450012309065</v>
      </c>
      <c r="H261" s="3">
        <f>1-tblBinary[[#This Row],[Pvoor]]</f>
        <v>0.53520549987690935</v>
      </c>
      <c r="I261" s="3">
        <f>tblBinary[[#This Row],[admit]]*LN(tblBinary[[#This Row],[Pvoor]])+(1-tblBinary[[#This Row],[admit]])*LN(tblBinary[[#This Row],[Ptegen]])</f>
        <v>-0.62510449391877165</v>
      </c>
    </row>
    <row r="262" spans="1:9">
      <c r="A262">
        <v>0</v>
      </c>
      <c r="B262">
        <v>680</v>
      </c>
      <c r="C262">
        <v>3.11</v>
      </c>
      <c r="D262">
        <v>2</v>
      </c>
      <c r="E262" s="3">
        <f>beta0+beta1*tblBinary[[#This Row],[gre]]+beta2*tblBinary[[#This Row],[gpa]]+beta3*tblBinary[[#This Row],[rank]]</f>
        <v>-0.59320655837518887</v>
      </c>
      <c r="F262" s="3">
        <f>EXP(tblBinary[[#This Row],[logit]])</f>
        <v>0.55255264869464371</v>
      </c>
      <c r="G262" s="3">
        <f>tblBinary[[#This Row],[odds]]/(tblBinary[[#This Row],[odds]]+1)</f>
        <v>0.35589945961524672</v>
      </c>
      <c r="H262" s="3">
        <f>1-tblBinary[[#This Row],[Pvoor]]</f>
        <v>0.64410054038475328</v>
      </c>
      <c r="I262" s="3">
        <f>tblBinary[[#This Row],[admit]]*LN(tblBinary[[#This Row],[Pvoor]])+(1-tblBinary[[#This Row],[admit]])*LN(tblBinary[[#This Row],[Ptegen]])</f>
        <v>-0.43990044645316007</v>
      </c>
    </row>
    <row r="263" spans="1:9">
      <c r="A263">
        <v>0</v>
      </c>
      <c r="B263">
        <v>440</v>
      </c>
      <c r="C263">
        <v>3.15</v>
      </c>
      <c r="D263">
        <v>2</v>
      </c>
      <c r="E263" s="3">
        <f>beta0+beta1*tblBinary[[#This Row],[gre]]+beta2*tblBinary[[#This Row],[gpa]]+beta3*tblBinary[[#This Row],[rank]]</f>
        <v>-1.1126761366048608</v>
      </c>
      <c r="F263" s="3">
        <f>EXP(tblBinary[[#This Row],[logit]])</f>
        <v>0.32867819532637504</v>
      </c>
      <c r="G263" s="3">
        <f>tblBinary[[#This Row],[odds]]/(tblBinary[[#This Row],[odds]]+1)</f>
        <v>0.24737231067876364</v>
      </c>
      <c r="H263" s="3">
        <f>1-tblBinary[[#This Row],[Pvoor]]</f>
        <v>0.75262768932123636</v>
      </c>
      <c r="I263" s="3">
        <f>tblBinary[[#This Row],[admit]]*LN(tblBinary[[#This Row],[Pvoor]])+(1-tblBinary[[#This Row],[admit]])*LN(tblBinary[[#This Row],[Ptegen]])</f>
        <v>-0.28418460994865413</v>
      </c>
    </row>
    <row r="264" spans="1:9">
      <c r="A264">
        <v>1</v>
      </c>
      <c r="B264">
        <v>520</v>
      </c>
      <c r="C264">
        <v>3.19</v>
      </c>
      <c r="D264">
        <v>3</v>
      </c>
      <c r="E264" s="3">
        <f>beta0+beta1*tblBinary[[#This Row],[gre]]+beta2*tblBinary[[#This Row],[gpa]]+beta3*tblBinary[[#This Row],[rank]]</f>
        <v>-1.4581102801718921</v>
      </c>
      <c r="F264" s="3">
        <f>EXP(tblBinary[[#This Row],[logit]])</f>
        <v>0.23267555114687644</v>
      </c>
      <c r="G264" s="3">
        <f>tblBinary[[#This Row],[odds]]/(tblBinary[[#This Row],[odds]]+1)</f>
        <v>0.18875652310163529</v>
      </c>
      <c r="H264" s="3">
        <f>1-tblBinary[[#This Row],[Pvoor]]</f>
        <v>0.81124347689836473</v>
      </c>
      <c r="I264" s="3">
        <f>tblBinary[[#This Row],[admit]]*LN(tblBinary[[#This Row],[Pvoor]])+(1-tblBinary[[#This Row],[admit]])*LN(tblBinary[[#This Row],[Ptegen]])</f>
        <v>-1.6672973319713056</v>
      </c>
    </row>
    <row r="265" spans="1:9">
      <c r="A265">
        <v>1</v>
      </c>
      <c r="B265">
        <v>620</v>
      </c>
      <c r="C265">
        <v>3.95</v>
      </c>
      <c r="D265">
        <v>3</v>
      </c>
      <c r="E265" s="3">
        <f>beta0+beta1*tblBinary[[#This Row],[gre]]+beta2*tblBinary[[#This Row],[gpa]]+beta3*tblBinary[[#This Row],[rank]]</f>
        <v>-0.63818408264627835</v>
      </c>
      <c r="F265" s="3">
        <f>EXP(tblBinary[[#This Row],[logit]])</f>
        <v>0.52825081342094393</v>
      </c>
      <c r="G265" s="3">
        <f>tblBinary[[#This Row],[odds]]/(tblBinary[[#This Row],[odds]]+1)</f>
        <v>0.3456571452682366</v>
      </c>
      <c r="H265" s="3">
        <f>1-tblBinary[[#This Row],[Pvoor]]</f>
        <v>0.65434285473176335</v>
      </c>
      <c r="I265" s="3">
        <f>tblBinary[[#This Row],[admit]]*LN(tblBinary[[#This Row],[Pvoor]])+(1-tblBinary[[#This Row],[admit]])*LN(tblBinary[[#This Row],[Ptegen]])</f>
        <v>-1.0623079048293</v>
      </c>
    </row>
    <row r="266" spans="1:9">
      <c r="A266">
        <v>1</v>
      </c>
      <c r="B266">
        <v>520</v>
      </c>
      <c r="C266">
        <v>3.9</v>
      </c>
      <c r="D266">
        <v>3</v>
      </c>
      <c r="E266" s="3">
        <f>beta0+beta1*tblBinary[[#This Row],[gre]]+beta2*tblBinary[[#This Row],[gpa]]+beta3*tblBinary[[#This Row],[rank]]</f>
        <v>-0.90643064495698966</v>
      </c>
      <c r="F266" s="3">
        <f>EXP(tblBinary[[#This Row],[logit]])</f>
        <v>0.40396354309488697</v>
      </c>
      <c r="G266" s="3">
        <f>tblBinary[[#This Row],[odds]]/(tblBinary[[#This Row],[odds]]+1)</f>
        <v>0.28773079264180373</v>
      </c>
      <c r="H266" s="3">
        <f>1-tblBinary[[#This Row],[Pvoor]]</f>
        <v>0.71226920735819621</v>
      </c>
      <c r="I266" s="3">
        <f>tblBinary[[#This Row],[admit]]*LN(tblBinary[[#This Row],[Pvoor]])+(1-tblBinary[[#This Row],[admit]])*LN(tblBinary[[#This Row],[Ptegen]])</f>
        <v>-1.2457299837668414</v>
      </c>
    </row>
    <row r="267" spans="1:9">
      <c r="A267">
        <v>0</v>
      </c>
      <c r="B267">
        <v>380</v>
      </c>
      <c r="C267">
        <v>3.34</v>
      </c>
      <c r="D267">
        <v>3</v>
      </c>
      <c r="E267" s="3">
        <f>beta0+beta1*tblBinary[[#This Row],[gre]]+beta2*tblBinary[[#This Row],[gpa]]+beta3*tblBinary[[#This Row],[rank]]</f>
        <v>-1.6627124818473404</v>
      </c>
      <c r="F267" s="3">
        <f>EXP(tblBinary[[#This Row],[logit]])</f>
        <v>0.18962393041677578</v>
      </c>
      <c r="G267" s="3">
        <f>tblBinary[[#This Row],[odds]]/(tblBinary[[#This Row],[odds]]+1)</f>
        <v>0.15939821448475947</v>
      </c>
      <c r="H267" s="3">
        <f>1-tblBinary[[#This Row],[Pvoor]]</f>
        <v>0.84060178551524056</v>
      </c>
      <c r="I267" s="3">
        <f>tblBinary[[#This Row],[admit]]*LN(tblBinary[[#This Row],[Pvoor]])+(1-tblBinary[[#This Row],[admit]])*LN(tblBinary[[#This Row],[Ptegen]])</f>
        <v>-0.17363723231720654</v>
      </c>
    </row>
    <row r="268" spans="1:9">
      <c r="A268">
        <v>0</v>
      </c>
      <c r="B268">
        <v>560</v>
      </c>
      <c r="C268">
        <v>3.24</v>
      </c>
      <c r="D268">
        <v>4</v>
      </c>
      <c r="E268" s="3">
        <f>beta0+beta1*tblBinary[[#This Row],[gre]]+beta2*tblBinary[[#This Row],[gpa]]+beta3*tblBinary[[#This Row],[rank]]</f>
        <v>-1.8875326415414513</v>
      </c>
      <c r="F268" s="3">
        <f>EXP(tblBinary[[#This Row],[logit]])</f>
        <v>0.15144501737203347</v>
      </c>
      <c r="G268" s="3">
        <f>tblBinary[[#This Row],[odds]]/(tblBinary[[#This Row],[odds]]+1)</f>
        <v>0.13152605212333937</v>
      </c>
      <c r="H268" s="3">
        <f>1-tblBinary[[#This Row],[Pvoor]]</f>
        <v>0.86847394787666066</v>
      </c>
      <c r="I268" s="3">
        <f>tblBinary[[#This Row],[admit]]*LN(tblBinary[[#This Row],[Pvoor]])+(1-tblBinary[[#This Row],[admit]])*LN(tblBinary[[#This Row],[Ptegen]])</f>
        <v>-0.14101769043866985</v>
      </c>
    </row>
    <row r="269" spans="1:9">
      <c r="A269">
        <v>1</v>
      </c>
      <c r="B269">
        <v>600</v>
      </c>
      <c r="C269">
        <v>3.64</v>
      </c>
      <c r="D269">
        <v>3</v>
      </c>
      <c r="E269" s="3">
        <f>beta0+beta1*tblBinary[[#This Row],[gre]]+beta2*tblBinary[[#This Row],[gpa]]+beta3*tblBinary[[#This Row],[rank]]</f>
        <v>-0.92493746632598506</v>
      </c>
      <c r="F269" s="3">
        <f>EXP(tblBinary[[#This Row],[logit]])</f>
        <v>0.39655621641681632</v>
      </c>
      <c r="G269" s="3">
        <f>tblBinary[[#This Row],[odds]]/(tblBinary[[#This Row],[odds]]+1)</f>
        <v>0.28395292058795296</v>
      </c>
      <c r="H269" s="3">
        <f>1-tblBinary[[#This Row],[Pvoor]]</f>
        <v>0.71604707941204704</v>
      </c>
      <c r="I269" s="3">
        <f>tblBinary[[#This Row],[admit]]*LN(tblBinary[[#This Row],[Pvoor]])+(1-tblBinary[[#This Row],[admit]])*LN(tblBinary[[#This Row],[Ptegen]])</f>
        <v>-1.2589468271403539</v>
      </c>
    </row>
    <row r="270" spans="1:9">
      <c r="A270">
        <v>1</v>
      </c>
      <c r="B270">
        <v>680</v>
      </c>
      <c r="C270">
        <v>3.46</v>
      </c>
      <c r="D270">
        <v>2</v>
      </c>
      <c r="E270" s="3">
        <f>beta0+beta1*tblBinary[[#This Row],[gre]]+beta2*tblBinary[[#This Row],[gpa]]+beta3*tblBinary[[#This Row],[rank]]</f>
        <v>-0.3212518086213636</v>
      </c>
      <c r="F270" s="3">
        <f>EXP(tblBinary[[#This Row],[logit]])</f>
        <v>0.72524060615814101</v>
      </c>
      <c r="G270" s="3">
        <f>tblBinary[[#This Row],[odds]]/(tblBinary[[#This Row],[odds]]+1)</f>
        <v>0.42037070282802236</v>
      </c>
      <c r="H270" s="3">
        <f>1-tblBinary[[#This Row],[Pvoor]]</f>
        <v>0.57962929717197764</v>
      </c>
      <c r="I270" s="3">
        <f>tblBinary[[#This Row],[admit]]*LN(tblBinary[[#This Row],[Pvoor]])+(1-tblBinary[[#This Row],[admit]])*LN(tblBinary[[#This Row],[Ptegen]])</f>
        <v>-0.86661833120880694</v>
      </c>
    </row>
    <row r="271" spans="1:9">
      <c r="A271">
        <v>0</v>
      </c>
      <c r="B271">
        <v>500</v>
      </c>
      <c r="C271">
        <v>2.81</v>
      </c>
      <c r="D271">
        <v>3</v>
      </c>
      <c r="E271" s="3">
        <f>beta0+beta1*tblBinary[[#This Row],[gre]]+beta2*tblBinary[[#This Row],[gpa]]+beta3*tblBinary[[#This Row],[rank]]</f>
        <v>-1.7992546138023642</v>
      </c>
      <c r="F271" s="3">
        <f>EXP(tblBinary[[#This Row],[logit]])</f>
        <v>0.16542214566284236</v>
      </c>
      <c r="G271" s="3">
        <f>tblBinary[[#This Row],[odds]]/(tblBinary[[#This Row],[odds]]+1)</f>
        <v>0.14194182449549841</v>
      </c>
      <c r="H271" s="3">
        <f>1-tblBinary[[#This Row],[Pvoor]]</f>
        <v>0.85805817550450159</v>
      </c>
      <c r="I271" s="3">
        <f>tblBinary[[#This Row],[admit]]*LN(tblBinary[[#This Row],[Pvoor]])+(1-tblBinary[[#This Row],[admit]])*LN(tblBinary[[#This Row],[Ptegen]])</f>
        <v>-0.15308337817443599</v>
      </c>
    </row>
    <row r="272" spans="1:9">
      <c r="A272">
        <v>1</v>
      </c>
      <c r="B272">
        <v>640</v>
      </c>
      <c r="C272">
        <v>3.95</v>
      </c>
      <c r="D272">
        <v>2</v>
      </c>
      <c r="E272" s="3">
        <f>beta0+beta1*tblBinary[[#This Row],[gre]]+beta2*tblBinary[[#This Row],[gpa]]+beta3*tblBinary[[#This Row],[rank]]</f>
        <v>-3.2273512475788246E-2</v>
      </c>
      <c r="F272" s="3">
        <f>EXP(tblBinary[[#This Row],[logit]])</f>
        <v>0.9682417196693538</v>
      </c>
      <c r="G272" s="3">
        <f>tblBinary[[#This Row],[odds]]/(tblBinary[[#This Row],[odds]]+1)</f>
        <v>0.49193232212962612</v>
      </c>
      <c r="H272" s="3">
        <f>1-tblBinary[[#This Row],[Pvoor]]</f>
        <v>0.50806767787037388</v>
      </c>
      <c r="I272" s="3">
        <f>tblBinary[[#This Row],[admit]]*LN(tblBinary[[#This Row],[Pvoor]])+(1-tblBinary[[#This Row],[admit]])*LN(tblBinary[[#This Row],[Ptegen]])</f>
        <v>-0.70941412859871356</v>
      </c>
    </row>
    <row r="273" spans="1:9">
      <c r="A273">
        <v>0</v>
      </c>
      <c r="B273">
        <v>540</v>
      </c>
      <c r="C273">
        <v>3.33</v>
      </c>
      <c r="D273">
        <v>3</v>
      </c>
      <c r="E273" s="3">
        <f>beta0+beta1*tblBinary[[#This Row],[gre]]+beta2*tblBinary[[#This Row],[gpa]]+beta3*tblBinary[[#This Row],[rank]]</f>
        <v>-1.3034492035154719</v>
      </c>
      <c r="F273" s="3">
        <f>EXP(tblBinary[[#This Row],[logit]])</f>
        <v>0.27159339470914629</v>
      </c>
      <c r="G273" s="3">
        <f>tblBinary[[#This Row],[odds]]/(tblBinary[[#This Row],[odds]]+1)</f>
        <v>0.21358509397673328</v>
      </c>
      <c r="H273" s="3">
        <f>1-tblBinary[[#This Row],[Pvoor]]</f>
        <v>0.78641490602326669</v>
      </c>
      <c r="I273" s="3">
        <f>tblBinary[[#This Row],[admit]]*LN(tblBinary[[#This Row],[Pvoor]])+(1-tblBinary[[#This Row],[admit]])*LN(tblBinary[[#This Row],[Ptegen]])</f>
        <v>-0.24027075556881602</v>
      </c>
    </row>
    <row r="274" spans="1:9">
      <c r="A274">
        <v>1</v>
      </c>
      <c r="B274">
        <v>680</v>
      </c>
      <c r="C274">
        <v>3.67</v>
      </c>
      <c r="D274">
        <v>2</v>
      </c>
      <c r="E274" s="3">
        <f>beta0+beta1*tblBinary[[#This Row],[gre]]+beta2*tblBinary[[#This Row],[gpa]]+beta3*tblBinary[[#This Row],[rank]]</f>
        <v>-0.15807895876906852</v>
      </c>
      <c r="F274" s="3">
        <f>EXP(tblBinary[[#This Row],[logit]])</f>
        <v>0.8537823657023158</v>
      </c>
      <c r="G274" s="3">
        <f>tblBinary[[#This Row],[odds]]/(tblBinary[[#This Row],[odds]]+1)</f>
        <v>0.46056235159991693</v>
      </c>
      <c r="H274" s="3">
        <f>1-tblBinary[[#This Row],[Pvoor]]</f>
        <v>0.53943764840008313</v>
      </c>
      <c r="I274" s="3">
        <f>tblBinary[[#This Row],[admit]]*LN(tblBinary[[#This Row],[Pvoor]])+(1-tblBinary[[#This Row],[admit]])*LN(tblBinary[[#This Row],[Ptegen]])</f>
        <v>-0.77530703266983436</v>
      </c>
    </row>
    <row r="275" spans="1:9">
      <c r="A275">
        <v>0</v>
      </c>
      <c r="B275">
        <v>660</v>
      </c>
      <c r="C275">
        <v>3.32</v>
      </c>
      <c r="D275">
        <v>1</v>
      </c>
      <c r="E275" s="3">
        <f>beta0+beta1*tblBinary[[#This Row],[gre]]+beta2*tblBinary[[#This Row],[gpa]]+beta3*tblBinary[[#This Row],[rank]]</f>
        <v>8.4118508137816406E-2</v>
      </c>
      <c r="F275" s="3">
        <f>EXP(tblBinary[[#This Row],[logit]])</f>
        <v>1.0877577943213959</v>
      </c>
      <c r="G275" s="3">
        <f>tblBinary[[#This Row],[odds]]/(tblBinary[[#This Row],[odds]]+1)</f>
        <v>0.52101723546670331</v>
      </c>
      <c r="H275" s="3">
        <f>1-tblBinary[[#This Row],[Pvoor]]</f>
        <v>0.47898276453329669</v>
      </c>
      <c r="I275" s="3">
        <f>tblBinary[[#This Row],[admit]]*LN(tblBinary[[#This Row],[Pvoor]])+(1-tblBinary[[#This Row],[admit]])*LN(tblBinary[[#This Row],[Ptegen]])</f>
        <v>-0.73609066440378057</v>
      </c>
    </row>
    <row r="276" spans="1:9">
      <c r="A276">
        <v>0</v>
      </c>
      <c r="B276">
        <v>520</v>
      </c>
      <c r="C276">
        <v>3.12</v>
      </c>
      <c r="D276">
        <v>2</v>
      </c>
      <c r="E276" s="3">
        <f>beta0+beta1*tblBinary[[#This Row],[gre]]+beta2*tblBinary[[#This Row],[gpa]]+beta3*tblBinary[[#This Row],[rank]]</f>
        <v>-0.95246983670705676</v>
      </c>
      <c r="F276" s="3">
        <f>EXP(tblBinary[[#This Row],[logit]])</f>
        <v>0.38578701488630063</v>
      </c>
      <c r="G276" s="3">
        <f>tblBinary[[#This Row],[odds]]/(tblBinary[[#This Row],[odds]]+1)</f>
        <v>0.27838838922729636</v>
      </c>
      <c r="H276" s="3">
        <f>1-tblBinary[[#This Row],[Pvoor]]</f>
        <v>0.72161161077270364</v>
      </c>
      <c r="I276" s="3">
        <f>tblBinary[[#This Row],[admit]]*LN(tblBinary[[#This Row],[Pvoor]])+(1-tblBinary[[#This Row],[admit]])*LN(tblBinary[[#This Row],[Ptegen]])</f>
        <v>-0.32626822004623129</v>
      </c>
    </row>
    <row r="277" spans="1:9">
      <c r="A277">
        <v>1</v>
      </c>
      <c r="B277">
        <v>600</v>
      </c>
      <c r="C277">
        <v>2.98</v>
      </c>
      <c r="D277">
        <v>2</v>
      </c>
      <c r="E277" s="3">
        <f>beta0+beta1*tblBinary[[#This Row],[gre]]+beta2*tblBinary[[#This Row],[gpa]]+beta3*tblBinary[[#This Row],[rank]]</f>
        <v>-0.87773502958902716</v>
      </c>
      <c r="F277" s="3">
        <f>EXP(tblBinary[[#This Row],[logit]])</f>
        <v>0.41572344744426765</v>
      </c>
      <c r="G277" s="3">
        <f>tblBinary[[#This Row],[odds]]/(tblBinary[[#This Row],[odds]]+1)</f>
        <v>0.29364735619428473</v>
      </c>
      <c r="H277" s="3">
        <f>1-tblBinary[[#This Row],[Pvoor]]</f>
        <v>0.70635264380571527</v>
      </c>
      <c r="I277" s="3">
        <f>tblBinary[[#This Row],[admit]]*LN(tblBinary[[#This Row],[Pvoor]])+(1-tblBinary[[#This Row],[admit]])*LN(tblBinary[[#This Row],[Ptegen]])</f>
        <v>-1.2253757003087449</v>
      </c>
    </row>
    <row r="278" spans="1:9">
      <c r="A278">
        <v>0</v>
      </c>
      <c r="B278">
        <v>460</v>
      </c>
      <c r="C278">
        <v>3.77</v>
      </c>
      <c r="D278">
        <v>3</v>
      </c>
      <c r="E278" s="3">
        <f>beta0+beta1*tblBinary[[#This Row],[gre]]+beta2*tblBinary[[#This Row],[gpa]]+beta3*tblBinary[[#This Row],[rank]]</f>
        <v>-1.1450799394159377</v>
      </c>
      <c r="F278" s="3">
        <f>EXP(tblBinary[[#This Row],[logit]])</f>
        <v>0.3181984801730412</v>
      </c>
      <c r="G278" s="3">
        <f>tblBinary[[#This Row],[odds]]/(tblBinary[[#This Row],[odds]]+1)</f>
        <v>0.24138889928872548</v>
      </c>
      <c r="H278" s="3">
        <f>1-tblBinary[[#This Row],[Pvoor]]</f>
        <v>0.75861110071127458</v>
      </c>
      <c r="I278" s="3">
        <f>tblBinary[[#This Row],[admit]]*LN(tblBinary[[#This Row],[Pvoor]])+(1-tblBinary[[#This Row],[admit]])*LN(tblBinary[[#This Row],[Ptegen]])</f>
        <v>-0.27626601667954498</v>
      </c>
    </row>
    <row r="279" spans="1:9">
      <c r="A279">
        <v>1</v>
      </c>
      <c r="B279">
        <v>580</v>
      </c>
      <c r="C279">
        <v>3.58</v>
      </c>
      <c r="D279">
        <v>1</v>
      </c>
      <c r="E279" s="3">
        <f>beta0+beta1*tblBinary[[#This Row],[gre]]+beta2*tblBinary[[#This Row],[gpa]]+beta3*tblBinary[[#This Row],[rank]]</f>
        <v>0.10262532950681247</v>
      </c>
      <c r="F279" s="3">
        <f>EXP(tblBinary[[#This Row],[logit]])</f>
        <v>1.1080761678472502</v>
      </c>
      <c r="G279" s="3">
        <f>tblBinary[[#This Row],[odds]]/(tblBinary[[#This Row],[odds]]+1)</f>
        <v>0.52563383844845046</v>
      </c>
      <c r="H279" s="3">
        <f>1-tblBinary[[#This Row],[Pvoor]]</f>
        <v>0.47436616155154954</v>
      </c>
      <c r="I279" s="3">
        <f>tblBinary[[#This Row],[admit]]*LN(tblBinary[[#This Row],[Pvoor]])+(1-tblBinary[[#This Row],[admit]])*LN(tblBinary[[#This Row],[Ptegen]])</f>
        <v>-0.6431504332743937</v>
      </c>
    </row>
    <row r="280" spans="1:9">
      <c r="A280">
        <v>1</v>
      </c>
      <c r="B280">
        <v>680</v>
      </c>
      <c r="C280">
        <v>3</v>
      </c>
      <c r="D280">
        <v>4</v>
      </c>
      <c r="E280" s="3">
        <f>beta0+beta1*tblBinary[[#This Row],[gre]]+beta2*tblBinary[[#This Row],[gpa]]+beta3*tblBinary[[#This Row],[rank]]</f>
        <v>-1.7987408379861629</v>
      </c>
      <c r="F280" s="3">
        <f>EXP(tblBinary[[#This Row],[logit]])</f>
        <v>0.16550715739736468</v>
      </c>
      <c r="G280" s="3">
        <f>tblBinary[[#This Row],[odds]]/(tblBinary[[#This Row],[odds]]+1)</f>
        <v>0.14200441099559644</v>
      </c>
      <c r="H280" s="3">
        <f>1-tblBinary[[#This Row],[Pvoor]]</f>
        <v>0.85799558900440354</v>
      </c>
      <c r="I280" s="3">
        <f>tblBinary[[#This Row],[admit]]*LN(tblBinary[[#This Row],[Pvoor]])+(1-tblBinary[[#This Row],[admit]])*LN(tblBinary[[#This Row],[Ptegen]])</f>
        <v>-1.9518971585140614</v>
      </c>
    </row>
    <row r="281" spans="1:9">
      <c r="A281">
        <v>1</v>
      </c>
      <c r="B281">
        <v>660</v>
      </c>
      <c r="C281">
        <v>3.14</v>
      </c>
      <c r="D281">
        <v>2</v>
      </c>
      <c r="E281" s="3">
        <f>beta0+beta1*tblBinary[[#This Row],[gre]]+beta2*tblBinary[[#This Row],[gpa]]+beta3*tblBinary[[#This Row],[rank]]</f>
        <v>-0.61577532800832224</v>
      </c>
      <c r="F281" s="3">
        <f>EXP(tblBinary[[#This Row],[logit]])</f>
        <v>0.54022188373743274</v>
      </c>
      <c r="G281" s="3">
        <f>tblBinary[[#This Row],[odds]]/(tblBinary[[#This Row],[odds]]+1)</f>
        <v>0.3507428958394973</v>
      </c>
      <c r="H281" s="3">
        <f>1-tblBinary[[#This Row],[Pvoor]]</f>
        <v>0.64925710416050264</v>
      </c>
      <c r="I281" s="3">
        <f>tblBinary[[#This Row],[admit]]*LN(tblBinary[[#This Row],[Pvoor]])+(1-tblBinary[[#This Row],[admit]])*LN(tblBinary[[#This Row],[Ptegen]])</f>
        <v>-1.0477018144042658</v>
      </c>
    </row>
    <row r="282" spans="1:9">
      <c r="A282">
        <v>0</v>
      </c>
      <c r="B282">
        <v>660</v>
      </c>
      <c r="C282">
        <v>3.94</v>
      </c>
      <c r="D282">
        <v>2</v>
      </c>
      <c r="E282" s="3">
        <f>beta0+beta1*tblBinary[[#This Row],[gre]]+beta2*tblBinary[[#This Row],[gpa]]+beta3*tblBinary[[#This Row],[rank]]</f>
        <v>5.8355285718494354E-3</v>
      </c>
      <c r="F282" s="3">
        <f>EXP(tblBinary[[#This Row],[logit]])</f>
        <v>1.0058525884370058</v>
      </c>
      <c r="G282" s="3">
        <f>tblBinary[[#This Row],[odds]]/(tblBinary[[#This Row],[odds]]+1)</f>
        <v>0.50145887800298583</v>
      </c>
      <c r="H282" s="3">
        <f>1-tblBinary[[#This Row],[Pvoor]]</f>
        <v>0.49854112199701417</v>
      </c>
      <c r="I282" s="3">
        <f>tblBinary[[#This Row],[admit]]*LN(tblBinary[[#This Row],[Pvoor]])+(1-tblBinary[[#This Row],[admit]])*LN(tblBinary[[#This Row],[Ptegen]])</f>
        <v>-0.6960692015140445</v>
      </c>
    </row>
    <row r="283" spans="1:9">
      <c r="A283">
        <v>0</v>
      </c>
      <c r="B283">
        <v>360</v>
      </c>
      <c r="C283">
        <v>3.27</v>
      </c>
      <c r="D283">
        <v>3</v>
      </c>
      <c r="E283" s="3">
        <f>beta0+beta1*tblBinary[[#This Row],[gre]]+beta2*tblBinary[[#This Row],[gpa]]+beta3*tblBinary[[#This Row],[rank]]</f>
        <v>-1.7629826085529949</v>
      </c>
      <c r="F283" s="3">
        <f>EXP(tblBinary[[#This Row],[logit]])</f>
        <v>0.17153248583204309</v>
      </c>
      <c r="G283" s="3">
        <f>tblBinary[[#This Row],[odds]]/(tblBinary[[#This Row],[odds]]+1)</f>
        <v>0.14641718254207667</v>
      </c>
      <c r="H283" s="3">
        <f>1-tblBinary[[#This Row],[Pvoor]]</f>
        <v>0.8535828174579233</v>
      </c>
      <c r="I283" s="3">
        <f>tblBinary[[#This Row],[admit]]*LN(tblBinary[[#This Row],[Pvoor]])+(1-tblBinary[[#This Row],[admit]])*LN(tblBinary[[#This Row],[Ptegen]])</f>
        <v>-0.15831270869822162</v>
      </c>
    </row>
    <row r="284" spans="1:9">
      <c r="A284">
        <v>0</v>
      </c>
      <c r="B284">
        <v>660</v>
      </c>
      <c r="C284">
        <v>3.45</v>
      </c>
      <c r="D284">
        <v>4</v>
      </c>
      <c r="E284" s="3">
        <f>beta0+beta1*tblBinary[[#This Row],[gre]]+beta2*tblBinary[[#This Row],[gpa]]+beta3*tblBinary[[#This Row],[rank]]</f>
        <v>-1.4949639079147061</v>
      </c>
      <c r="F284" s="3">
        <f>EXP(tblBinary[[#This Row],[logit]])</f>
        <v>0.22425669847636351</v>
      </c>
      <c r="G284" s="3">
        <f>tblBinary[[#This Row],[odds]]/(tblBinary[[#This Row],[odds]]+1)</f>
        <v>0.18317784068934234</v>
      </c>
      <c r="H284" s="3">
        <f>1-tblBinary[[#This Row],[Pvoor]]</f>
        <v>0.81682215931065771</v>
      </c>
      <c r="I284" s="3">
        <f>tblBinary[[#This Row],[admit]]*LN(tblBinary[[#This Row],[Pvoor]])+(1-tblBinary[[#This Row],[admit]])*LN(tblBinary[[#This Row],[Ptegen]])</f>
        <v>-0.20233388307918551</v>
      </c>
    </row>
    <row r="285" spans="1:9">
      <c r="A285">
        <v>0</v>
      </c>
      <c r="B285">
        <v>520</v>
      </c>
      <c r="C285">
        <v>3.1</v>
      </c>
      <c r="D285">
        <v>4</v>
      </c>
      <c r="E285" s="3">
        <f>beta0+beta1*tblBinary[[#This Row],[gre]]+beta2*tblBinary[[#This Row],[gpa]]+beta3*tblBinary[[#This Row],[rank]]</f>
        <v>-2.0880728949527616</v>
      </c>
      <c r="F285" s="3">
        <f>EXP(tblBinary[[#This Row],[logit]])</f>
        <v>0.12392572373932365</v>
      </c>
      <c r="G285" s="3">
        <f>tblBinary[[#This Row],[odds]]/(tblBinary[[#This Row],[odds]]+1)</f>
        <v>0.11026148892385899</v>
      </c>
      <c r="H285" s="3">
        <f>1-tblBinary[[#This Row],[Pvoor]]</f>
        <v>0.88973851107614099</v>
      </c>
      <c r="I285" s="3">
        <f>tblBinary[[#This Row],[admit]]*LN(tblBinary[[#This Row],[Pvoor]])+(1-tblBinary[[#This Row],[admit]])*LN(tblBinary[[#This Row],[Ptegen]])</f>
        <v>-0.11682766720553006</v>
      </c>
    </row>
    <row r="286" spans="1:9">
      <c r="A286">
        <v>1</v>
      </c>
      <c r="B286">
        <v>440</v>
      </c>
      <c r="C286">
        <v>3.39</v>
      </c>
      <c r="D286">
        <v>2</v>
      </c>
      <c r="E286" s="3">
        <f>beta0+beta1*tblBinary[[#This Row],[gre]]+beta2*tblBinary[[#This Row],[gpa]]+beta3*tblBinary[[#This Row],[rank]]</f>
        <v>-0.92619287963080899</v>
      </c>
      <c r="F286" s="3">
        <f>EXP(tblBinary[[#This Row],[logit]])</f>
        <v>0.39605868683458939</v>
      </c>
      <c r="G286" s="3">
        <f>tblBinary[[#This Row],[odds]]/(tblBinary[[#This Row],[odds]]+1)</f>
        <v>0.28369773460785463</v>
      </c>
      <c r="H286" s="3">
        <f>1-tblBinary[[#This Row],[Pvoor]]</f>
        <v>0.71630226539214537</v>
      </c>
      <c r="I286" s="3">
        <f>tblBinary[[#This Row],[admit]]*LN(tblBinary[[#This Row],[Pvoor]])+(1-tblBinary[[#This Row],[admit]])*LN(tblBinary[[#This Row],[Ptegen]])</f>
        <v>-1.2598459223671559</v>
      </c>
    </row>
    <row r="287" spans="1:9">
      <c r="A287">
        <v>0</v>
      </c>
      <c r="B287">
        <v>600</v>
      </c>
      <c r="C287">
        <v>3.31</v>
      </c>
      <c r="D287">
        <v>4</v>
      </c>
      <c r="E287" s="3">
        <f>beta0+beta1*tblBinary[[#This Row],[gre]]+beta2*tblBinary[[#This Row],[gpa]]+beta3*tblBinary[[#This Row],[rank]]</f>
        <v>-1.7413833380809063</v>
      </c>
      <c r="F287" s="3">
        <f>EXP(tblBinary[[#This Row],[logit]])</f>
        <v>0.1752777644254821</v>
      </c>
      <c r="G287" s="3">
        <f>tblBinary[[#This Row],[odds]]/(tblBinary[[#This Row],[odds]]+1)</f>
        <v>0.14913731011593173</v>
      </c>
      <c r="H287" s="3">
        <f>1-tblBinary[[#This Row],[Pvoor]]</f>
        <v>0.85086268988406832</v>
      </c>
      <c r="I287" s="3">
        <f>tblBinary[[#This Row],[admit]]*LN(tblBinary[[#This Row],[Pvoor]])+(1-tblBinary[[#This Row],[admit]])*LN(tblBinary[[#This Row],[Ptegen]])</f>
        <v>-0.16150451491489587</v>
      </c>
    </row>
    <row r="288" spans="1:9">
      <c r="A288">
        <v>1</v>
      </c>
      <c r="B288">
        <v>800</v>
      </c>
      <c r="C288">
        <v>3.22</v>
      </c>
      <c r="D288">
        <v>1</v>
      </c>
      <c r="E288" s="3">
        <f>beta0+beta1*tblBinary[[#This Row],[gre]]+beta2*tblBinary[[#This Row],[gpa]]+beta3*tblBinary[[#This Row],[rank]]</f>
        <v>0.32757138834952548</v>
      </c>
      <c r="F288" s="3">
        <f>EXP(tblBinary[[#This Row],[logit]])</f>
        <v>1.3875941058152863</v>
      </c>
      <c r="G288" s="3">
        <f>tblBinary[[#This Row],[odds]]/(tblBinary[[#This Row],[odds]]+1)</f>
        <v>0.58116834114962257</v>
      </c>
      <c r="H288" s="3">
        <f>1-tblBinary[[#This Row],[Pvoor]]</f>
        <v>0.41883165885037743</v>
      </c>
      <c r="I288" s="3">
        <f>tblBinary[[#This Row],[admit]]*LN(tblBinary[[#This Row],[Pvoor]])+(1-tblBinary[[#This Row],[admit]])*LN(tblBinary[[#This Row],[Ptegen]])</f>
        <v>-0.54271482029471818</v>
      </c>
    </row>
    <row r="289" spans="1:9">
      <c r="A289">
        <v>1</v>
      </c>
      <c r="B289">
        <v>660</v>
      </c>
      <c r="C289">
        <v>3.7</v>
      </c>
      <c r="D289">
        <v>4</v>
      </c>
      <c r="E289" s="3">
        <f>beta0+beta1*tblBinary[[#This Row],[gre]]+beta2*tblBinary[[#This Row],[gpa]]+beta3*tblBinary[[#This Row],[rank]]</f>
        <v>-1.3007105152334024</v>
      </c>
      <c r="F289" s="3">
        <f>EXP(tblBinary[[#This Row],[logit]])</f>
        <v>0.27233822381855693</v>
      </c>
      <c r="G289" s="3">
        <f>tblBinary[[#This Row],[odds]]/(tblBinary[[#This Row],[odds]]+1)</f>
        <v>0.21404546269246877</v>
      </c>
      <c r="H289" s="3">
        <f>1-tblBinary[[#This Row],[Pvoor]]</f>
        <v>0.78595453730753118</v>
      </c>
      <c r="I289" s="3">
        <f>tblBinary[[#This Row],[admit]]*LN(tblBinary[[#This Row],[Pvoor]])+(1-tblBinary[[#This Row],[admit]])*LN(tblBinary[[#This Row],[Ptegen]])</f>
        <v>-1.5415668440348236</v>
      </c>
    </row>
    <row r="290" spans="1:9">
      <c r="A290">
        <v>0</v>
      </c>
      <c r="B290">
        <v>800</v>
      </c>
      <c r="C290">
        <v>3.15</v>
      </c>
      <c r="D290">
        <v>4</v>
      </c>
      <c r="E290" s="3">
        <f>beta0+beta1*tblBinary[[#This Row],[gre]]+beta2*tblBinary[[#This Row],[gpa]]+beta3*tblBinary[[#This Row],[rank]]</f>
        <v>-1.4069137418480406</v>
      </c>
      <c r="F290" s="3">
        <f>EXP(tblBinary[[#This Row],[logit]])</f>
        <v>0.24489793627949144</v>
      </c>
      <c r="G290" s="3">
        <f>tblBinary[[#This Row],[odds]]/(tblBinary[[#This Row],[odds]]+1)</f>
        <v>0.19672129669633376</v>
      </c>
      <c r="H290" s="3">
        <f>1-tblBinary[[#This Row],[Pvoor]]</f>
        <v>0.80327870330366624</v>
      </c>
      <c r="I290" s="3">
        <f>tblBinary[[#This Row],[admit]]*LN(tblBinary[[#This Row],[Pvoor]])+(1-tblBinary[[#This Row],[admit]])*LN(tblBinary[[#This Row],[Ptegen]])</f>
        <v>-0.21905354766424315</v>
      </c>
    </row>
    <row r="291" spans="1:9">
      <c r="A291">
        <v>0</v>
      </c>
      <c r="B291">
        <v>420</v>
      </c>
      <c r="C291">
        <v>2.2599999999999998</v>
      </c>
      <c r="D291">
        <v>4</v>
      </c>
      <c r="E291" s="3">
        <f>beta0+beta1*tblBinary[[#This Row],[gre]]+beta2*tblBinary[[#This Row],[gpa]]+beta3*tblBinary[[#This Row],[rank]]</f>
        <v>-2.9701601781363931</v>
      </c>
      <c r="F291" s="3">
        <f>EXP(tblBinary[[#This Row],[logit]])</f>
        <v>5.1295093321389644E-2</v>
      </c>
      <c r="G291" s="3">
        <f>tblBinary[[#This Row],[odds]]/(tblBinary[[#This Row],[odds]]+1)</f>
        <v>4.8792288337741067E-2</v>
      </c>
      <c r="H291" s="3">
        <f>1-tblBinary[[#This Row],[Pvoor]]</f>
        <v>0.95120771166225893</v>
      </c>
      <c r="I291" s="3">
        <f>tblBinary[[#This Row],[admit]]*LN(tblBinary[[#This Row],[Pvoor]])+(1-tblBinary[[#This Row],[admit]])*LN(tblBinary[[#This Row],[Ptegen]])</f>
        <v>-5.0022826340007029E-2</v>
      </c>
    </row>
    <row r="292" spans="1:9">
      <c r="A292">
        <v>1</v>
      </c>
      <c r="B292">
        <v>620</v>
      </c>
      <c r="C292">
        <v>3.45</v>
      </c>
      <c r="D292">
        <v>2</v>
      </c>
      <c r="E292" s="3">
        <f>beta0+beta1*tblBinary[[#This Row],[gre]]+beta2*tblBinary[[#This Row],[gpa]]+beta3*tblBinary[[#This Row],[rank]]</f>
        <v>-0.46665947459328549</v>
      </c>
      <c r="F292" s="3">
        <f>EXP(tblBinary[[#This Row],[logit]])</f>
        <v>0.62709359535999232</v>
      </c>
      <c r="G292" s="3">
        <f>tblBinary[[#This Row],[odds]]/(tblBinary[[#This Row],[odds]]+1)</f>
        <v>0.38540720530661832</v>
      </c>
      <c r="H292" s="3">
        <f>1-tblBinary[[#This Row],[Pvoor]]</f>
        <v>0.61459279469338168</v>
      </c>
      <c r="I292" s="3">
        <f>tblBinary[[#This Row],[admit]]*LN(tblBinary[[#This Row],[Pvoor]])+(1-tblBinary[[#This Row],[admit]])*LN(tblBinary[[#This Row],[Ptegen]])</f>
        <v>-0.95345482751856747</v>
      </c>
    </row>
    <row r="293" spans="1:9">
      <c r="A293">
        <v>0</v>
      </c>
      <c r="B293">
        <v>800</v>
      </c>
      <c r="C293">
        <v>2.78</v>
      </c>
      <c r="D293">
        <v>2</v>
      </c>
      <c r="E293" s="3">
        <f>beta0+beta1*tblBinary[[#This Row],[gre]]+beta2*tblBinary[[#This Row],[gpa]]+beta3*tblBinary[[#This Row],[rank]]</f>
        <v>-0.57434597618517014</v>
      </c>
      <c r="F293" s="3">
        <f>EXP(tblBinary[[#This Row],[logit]])</f>
        <v>0.56307301156581924</v>
      </c>
      <c r="G293" s="3">
        <f>tblBinary[[#This Row],[odds]]/(tblBinary[[#This Row],[odds]]+1)</f>
        <v>0.36023461949596136</v>
      </c>
      <c r="H293" s="3">
        <f>1-tblBinary[[#This Row],[Pvoor]]</f>
        <v>0.63976538050403864</v>
      </c>
      <c r="I293" s="3">
        <f>tblBinary[[#This Row],[admit]]*LN(tblBinary[[#This Row],[Pvoor]])+(1-tblBinary[[#This Row],[admit]])*LN(tblBinary[[#This Row],[Ptegen]])</f>
        <v>-0.44665376280248592</v>
      </c>
    </row>
    <row r="294" spans="1:9">
      <c r="A294">
        <v>0</v>
      </c>
      <c r="B294">
        <v>680</v>
      </c>
      <c r="C294">
        <v>3.7</v>
      </c>
      <c r="D294">
        <v>2</v>
      </c>
      <c r="E294" s="3">
        <f>beta0+beta1*tblBinary[[#This Row],[gre]]+beta2*tblBinary[[#This Row],[gpa]]+beta3*tblBinary[[#This Row],[rank]]</f>
        <v>-0.13476855164731183</v>
      </c>
      <c r="F294" s="3">
        <f>EXP(tblBinary[[#This Row],[logit]])</f>
        <v>0.8739181552000731</v>
      </c>
      <c r="G294" s="3">
        <f>tblBinary[[#This Row],[odds]]/(tblBinary[[#This Row],[odds]]+1)</f>
        <v>0.46635876426885214</v>
      </c>
      <c r="H294" s="3">
        <f>1-tblBinary[[#This Row],[Pvoor]]</f>
        <v>0.53364123573114786</v>
      </c>
      <c r="I294" s="3">
        <f>tblBinary[[#This Row],[admit]]*LN(tblBinary[[#This Row],[Pvoor]])+(1-tblBinary[[#This Row],[admit]])*LN(tblBinary[[#This Row],[Ptegen]])</f>
        <v>-0.62803150900981763</v>
      </c>
    </row>
    <row r="295" spans="1:9">
      <c r="A295">
        <v>0</v>
      </c>
      <c r="B295">
        <v>800</v>
      </c>
      <c r="C295">
        <v>3.97</v>
      </c>
      <c r="D295">
        <v>1</v>
      </c>
      <c r="E295" s="3">
        <f>beta0+beta1*tblBinary[[#This Row],[gre]]+beta2*tblBinary[[#This Row],[gpa]]+beta3*tblBinary[[#This Row],[rank]]</f>
        <v>0.9103315663934366</v>
      </c>
      <c r="F295" s="3">
        <f>EXP(tblBinary[[#This Row],[logit]])</f>
        <v>2.4851463878210187</v>
      </c>
      <c r="G295" s="3">
        <f>tblBinary[[#This Row],[odds]]/(tblBinary[[#This Row],[odds]]+1)</f>
        <v>0.71306800669993675</v>
      </c>
      <c r="H295" s="3">
        <f>1-tblBinary[[#This Row],[Pvoor]]</f>
        <v>0.28693199330006325</v>
      </c>
      <c r="I295" s="3">
        <f>tblBinary[[#This Row],[admit]]*LN(tblBinary[[#This Row],[Pvoor]])+(1-tblBinary[[#This Row],[admit]])*LN(tblBinary[[#This Row],[Ptegen]])</f>
        <v>-1.2485100484439322</v>
      </c>
    </row>
    <row r="296" spans="1:9">
      <c r="A296">
        <v>0</v>
      </c>
      <c r="B296">
        <v>480</v>
      </c>
      <c r="C296">
        <v>2.5499999999999998</v>
      </c>
      <c r="D296">
        <v>1</v>
      </c>
      <c r="E296" s="3">
        <f>beta0+beta1*tblBinary[[#This Row],[gre]]+beta2*tblBinary[[#This Row],[gpa]]+beta3*tblBinary[[#This Row],[rank]]</f>
        <v>-0.92709453211460957</v>
      </c>
      <c r="F296" s="3">
        <f>EXP(tblBinary[[#This Row],[logit]])</f>
        <v>0.39570174048083984</v>
      </c>
      <c r="G296" s="3">
        <f>tblBinary[[#This Row],[odds]]/(tblBinary[[#This Row],[odds]]+1)</f>
        <v>0.28351454254439401</v>
      </c>
      <c r="H296" s="3">
        <f>1-tblBinary[[#This Row],[Pvoor]]</f>
        <v>0.71648545745560599</v>
      </c>
      <c r="I296" s="3">
        <f>tblBinary[[#This Row],[admit]]*LN(tblBinary[[#This Row],[Pvoor]])+(1-tblBinary[[#This Row],[admit]])*LN(tblBinary[[#This Row],[Ptegen]])</f>
        <v>-0.3333973285624498</v>
      </c>
    </row>
    <row r="297" spans="1:9">
      <c r="A297">
        <v>0</v>
      </c>
      <c r="B297">
        <v>520</v>
      </c>
      <c r="C297">
        <v>3.25</v>
      </c>
      <c r="D297">
        <v>3</v>
      </c>
      <c r="E297" s="3">
        <f>beta0+beta1*tblBinary[[#This Row],[gre]]+beta2*tblBinary[[#This Row],[gpa]]+beta3*tblBinary[[#This Row],[rank]]</f>
        <v>-1.4114894659283792</v>
      </c>
      <c r="F297" s="3">
        <f>EXP(tblBinary[[#This Row],[logit]])</f>
        <v>0.24377991073413507</v>
      </c>
      <c r="G297" s="3">
        <f>tblBinary[[#This Row],[odds]]/(tblBinary[[#This Row],[odds]]+1)</f>
        <v>0.19599923477638834</v>
      </c>
      <c r="H297" s="3">
        <f>1-tblBinary[[#This Row],[Pvoor]]</f>
        <v>0.80400076522361164</v>
      </c>
      <c r="I297" s="3">
        <f>tblBinary[[#This Row],[admit]]*LN(tblBinary[[#This Row],[Pvoor]])+(1-tblBinary[[#This Row],[admit]])*LN(tblBinary[[#This Row],[Ptegen]])</f>
        <v>-0.21815505803296237</v>
      </c>
    </row>
    <row r="298" spans="1:9">
      <c r="A298">
        <v>0</v>
      </c>
      <c r="B298">
        <v>560</v>
      </c>
      <c r="C298">
        <v>3.16</v>
      </c>
      <c r="D298">
        <v>1</v>
      </c>
      <c r="E298" s="3">
        <f>beta0+beta1*tblBinary[[#This Row],[gre]]+beta2*tblBinary[[#This Row],[gpa]]+beta3*tblBinary[[#This Row],[rank]]</f>
        <v>-0.26959954695266775</v>
      </c>
      <c r="F298" s="3">
        <f>EXP(tblBinary[[#This Row],[logit]])</f>
        <v>0.76368525319857927</v>
      </c>
      <c r="G298" s="3">
        <f>tblBinary[[#This Row],[odds]]/(tblBinary[[#This Row],[odds]]+1)</f>
        <v>0.43300540831397055</v>
      </c>
      <c r="H298" s="3">
        <f>1-tblBinary[[#This Row],[Pvoor]]</f>
        <v>0.5669945916860295</v>
      </c>
      <c r="I298" s="3">
        <f>tblBinary[[#This Row],[admit]]*LN(tblBinary[[#This Row],[Pvoor]])+(1-tblBinary[[#This Row],[admit]])*LN(tblBinary[[#This Row],[Ptegen]])</f>
        <v>-0.5674055137724876</v>
      </c>
    </row>
    <row r="299" spans="1:9">
      <c r="A299">
        <v>0</v>
      </c>
      <c r="B299">
        <v>460</v>
      </c>
      <c r="C299">
        <v>3.07</v>
      </c>
      <c r="D299">
        <v>2</v>
      </c>
      <c r="E299" s="3">
        <f>beta0+beta1*tblBinary[[#This Row],[gre]]+beta2*tblBinary[[#This Row],[gpa]]+beta3*tblBinary[[#This Row],[rank]]</f>
        <v>-1.128958045507988</v>
      </c>
      <c r="F299" s="3">
        <f>EXP(tblBinary[[#This Row],[logit]])</f>
        <v>0.32337001778939339</v>
      </c>
      <c r="G299" s="3">
        <f>tblBinary[[#This Row],[odds]]/(tblBinary[[#This Row],[odds]]+1)</f>
        <v>0.24435344117102087</v>
      </c>
      <c r="H299" s="3">
        <f>1-tblBinary[[#This Row],[Pvoor]]</f>
        <v>0.75564655882897913</v>
      </c>
      <c r="I299" s="3">
        <f>tblBinary[[#This Row],[admit]]*LN(tblBinary[[#This Row],[Pvoor]])+(1-tblBinary[[#This Row],[admit]])*LN(tblBinary[[#This Row],[Ptegen]])</f>
        <v>-0.28018152689819331</v>
      </c>
    </row>
    <row r="300" spans="1:9">
      <c r="A300">
        <v>0</v>
      </c>
      <c r="B300">
        <v>540</v>
      </c>
      <c r="C300">
        <v>3.5</v>
      </c>
      <c r="D300">
        <v>2</v>
      </c>
      <c r="E300" s="3">
        <f>beta0+beta1*tblBinary[[#This Row],[gre]]+beta2*tblBinary[[#This Row],[gpa]]+beta3*tblBinary[[#This Row],[rank]]</f>
        <v>-0.61132550307658517</v>
      </c>
      <c r="F300" s="3">
        <f>EXP(tblBinary[[#This Row],[logit]])</f>
        <v>0.5426311329374871</v>
      </c>
      <c r="G300" s="3">
        <f>tblBinary[[#This Row],[odds]]/(tblBinary[[#This Row],[odds]]+1)</f>
        <v>0.35175689207322414</v>
      </c>
      <c r="H300" s="3">
        <f>1-tblBinary[[#This Row],[Pvoor]]</f>
        <v>0.64824310792677586</v>
      </c>
      <c r="I300" s="3">
        <f>tblBinary[[#This Row],[admit]]*LN(tblBinary[[#This Row],[Pvoor]])+(1-tblBinary[[#This Row],[admit]])*LN(tblBinary[[#This Row],[Ptegen]])</f>
        <v>-0.43348948643357077</v>
      </c>
    </row>
    <row r="301" spans="1:9">
      <c r="A301">
        <v>0</v>
      </c>
      <c r="B301">
        <v>720</v>
      </c>
      <c r="C301">
        <v>3.4</v>
      </c>
      <c r="D301">
        <v>3</v>
      </c>
      <c r="E301" s="3">
        <f>beta0+beta1*tblBinary[[#This Row],[gre]]+beta2*tblBinary[[#This Row],[gpa]]+beta3*tblBinary[[#This Row],[rank]]</f>
        <v>-0.83614566277069668</v>
      </c>
      <c r="F301" s="3">
        <f>EXP(tblBinary[[#This Row],[logit]])</f>
        <v>0.43337769222324712</v>
      </c>
      <c r="G301" s="3">
        <f>tblBinary[[#This Row],[odds]]/(tblBinary[[#This Row],[odds]]+1)</f>
        <v>0.30234717239882158</v>
      </c>
      <c r="H301" s="3">
        <f>1-tblBinary[[#This Row],[Pvoor]]</f>
        <v>0.69765282760117842</v>
      </c>
      <c r="I301" s="3">
        <f>tblBinary[[#This Row],[admit]]*LN(tblBinary[[#This Row],[Pvoor]])+(1-tblBinary[[#This Row],[admit]])*LN(tblBinary[[#This Row],[Ptegen]])</f>
        <v>-0.36003368161525617</v>
      </c>
    </row>
    <row r="302" spans="1:9">
      <c r="A302">
        <v>0</v>
      </c>
      <c r="B302">
        <v>640</v>
      </c>
      <c r="C302">
        <v>3.3</v>
      </c>
      <c r="D302">
        <v>2</v>
      </c>
      <c r="E302" s="3">
        <f>beta0+beta1*tblBinary[[#This Row],[gre]]+beta2*tblBinary[[#This Row],[gpa]]+beta3*tblBinary[[#This Row],[rank]]</f>
        <v>-0.53733233344717823</v>
      </c>
      <c r="F302" s="3">
        <f>EXP(tblBinary[[#This Row],[logit]])</f>
        <v>0.58430490578853422</v>
      </c>
      <c r="G302" s="3">
        <f>tblBinary[[#This Row],[odds]]/(tblBinary[[#This Row],[odds]]+1)</f>
        <v>0.36880836741316292</v>
      </c>
      <c r="H302" s="3">
        <f>1-tblBinary[[#This Row],[Pvoor]]</f>
        <v>0.63119163258683708</v>
      </c>
      <c r="I302" s="3">
        <f>tblBinary[[#This Row],[admit]]*LN(tblBinary[[#This Row],[Pvoor]])+(1-tblBinary[[#This Row],[admit]])*LN(tblBinary[[#This Row],[Ptegen]])</f>
        <v>-0.46014576589632827</v>
      </c>
    </row>
    <row r="303" spans="1:9">
      <c r="A303">
        <v>1</v>
      </c>
      <c r="B303">
        <v>660</v>
      </c>
      <c r="C303">
        <v>3.6</v>
      </c>
      <c r="D303">
        <v>3</v>
      </c>
      <c r="E303" s="3">
        <f>beta0+beta1*tblBinary[[#This Row],[gre]]+beta2*tblBinary[[#This Row],[gpa]]+beta3*tblBinary[[#This Row],[rank]]</f>
        <v>-0.81838047889032373</v>
      </c>
      <c r="F303" s="3">
        <f>EXP(tblBinary[[#This Row],[logit]])</f>
        <v>0.4411455207725552</v>
      </c>
      <c r="G303" s="3">
        <f>tblBinary[[#This Row],[odds]]/(tblBinary[[#This Row],[odds]]+1)</f>
        <v>0.30610754737389062</v>
      </c>
      <c r="H303" s="3">
        <f>1-tblBinary[[#This Row],[Pvoor]]</f>
        <v>0.69389245262610943</v>
      </c>
      <c r="I303" s="3">
        <f>tblBinary[[#This Row],[admit]]*LN(tblBinary[[#This Row],[Pvoor]])+(1-tblBinary[[#This Row],[admit]])*LN(tblBinary[[#This Row],[Ptegen]])</f>
        <v>-1.1838187767718811</v>
      </c>
    </row>
    <row r="304" spans="1:9">
      <c r="A304">
        <v>1</v>
      </c>
      <c r="B304">
        <v>400</v>
      </c>
      <c r="C304">
        <v>3.15</v>
      </c>
      <c r="D304">
        <v>2</v>
      </c>
      <c r="E304" s="3">
        <f>beta0+beta1*tblBinary[[#This Row],[gre]]+beta2*tblBinary[[#This Row],[gpa]]+beta3*tblBinary[[#This Row],[rank]]</f>
        <v>-1.2044344901146409</v>
      </c>
      <c r="F304" s="3">
        <f>EXP(tblBinary[[#This Row],[logit]])</f>
        <v>0.29986152623153373</v>
      </c>
      <c r="G304" s="3">
        <f>tblBinary[[#This Row],[odds]]/(tblBinary[[#This Row],[odds]]+1)</f>
        <v>0.23068728489939305</v>
      </c>
      <c r="H304" s="3">
        <f>1-tblBinary[[#This Row],[Pvoor]]</f>
        <v>0.76931271510060695</v>
      </c>
      <c r="I304" s="3">
        <f>tblBinary[[#This Row],[admit]]*LN(tblBinary[[#This Row],[Pvoor]])+(1-tblBinary[[#This Row],[admit]])*LN(tblBinary[[#This Row],[Ptegen]])</f>
        <v>-1.4666922306252212</v>
      </c>
    </row>
    <row r="305" spans="1:9">
      <c r="A305">
        <v>1</v>
      </c>
      <c r="B305">
        <v>680</v>
      </c>
      <c r="C305">
        <v>3.98</v>
      </c>
      <c r="D305">
        <v>2</v>
      </c>
      <c r="E305" s="3">
        <f>beta0+beta1*tblBinary[[#This Row],[gre]]+beta2*tblBinary[[#This Row],[gpa]]+beta3*tblBinary[[#This Row],[rank]]</f>
        <v>8.2795248155748125E-2</v>
      </c>
      <c r="F305" s="3">
        <f>EXP(tblBinary[[#This Row],[logit]])</f>
        <v>1.0863193598832455</v>
      </c>
      <c r="G305" s="3">
        <f>tblBinary[[#This Row],[odds]]/(tblBinary[[#This Row],[odds]]+1)</f>
        <v>0.52068699585093148</v>
      </c>
      <c r="H305" s="3">
        <f>1-tblBinary[[#This Row],[Pvoor]]</f>
        <v>0.47931300414906852</v>
      </c>
      <c r="I305" s="3">
        <f>tblBinary[[#This Row],[admit]]*LN(tblBinary[[#This Row],[Pvoor]])+(1-tblBinary[[#This Row],[admit]])*LN(tblBinary[[#This Row],[Ptegen]])</f>
        <v>-0.65260619348479576</v>
      </c>
    </row>
    <row r="306" spans="1:9">
      <c r="A306">
        <v>0</v>
      </c>
      <c r="B306">
        <v>220</v>
      </c>
      <c r="C306">
        <v>2.83</v>
      </c>
      <c r="D306">
        <v>3</v>
      </c>
      <c r="E306" s="3">
        <f>beta0+beta1*tblBinary[[#This Row],[gre]]+beta2*tblBinary[[#This Row],[gpa]]+beta3*tblBinary[[#This Row],[rank]]</f>
        <v>-2.42602281695632</v>
      </c>
      <c r="F306" s="3">
        <f>EXP(tblBinary[[#This Row],[logit]])</f>
        <v>8.8387668386785176E-2</v>
      </c>
      <c r="G306" s="3">
        <f>tblBinary[[#This Row],[odds]]/(tblBinary[[#This Row],[odds]]+1)</f>
        <v>8.1209729725984406E-2</v>
      </c>
      <c r="H306" s="3">
        <f>1-tblBinary[[#This Row],[Pvoor]]</f>
        <v>0.91879027027401561</v>
      </c>
      <c r="I306" s="3">
        <f>tblBinary[[#This Row],[admit]]*LN(tblBinary[[#This Row],[Pvoor]])+(1-tblBinary[[#This Row],[admit]])*LN(tblBinary[[#This Row],[Ptegen]])</f>
        <v>-8.4697397824901433E-2</v>
      </c>
    </row>
    <row r="307" spans="1:9">
      <c r="A307">
        <v>0</v>
      </c>
      <c r="B307">
        <v>580</v>
      </c>
      <c r="C307">
        <v>3.46</v>
      </c>
      <c r="D307">
        <v>4</v>
      </c>
      <c r="E307" s="3">
        <f>beta0+beta1*tblBinary[[#This Row],[gre]]+beta2*tblBinary[[#This Row],[gpa]]+beta3*tblBinary[[#This Row],[rank]]</f>
        <v>-1.6707104792270142</v>
      </c>
      <c r="F307" s="3">
        <f>EXP(tblBinary[[#This Row],[logit]])</f>
        <v>0.18811336750955981</v>
      </c>
      <c r="G307" s="3">
        <f>tblBinary[[#This Row],[odds]]/(tblBinary[[#This Row],[odds]]+1)</f>
        <v>0.15832947650767526</v>
      </c>
      <c r="H307" s="3">
        <f>1-tblBinary[[#This Row],[Pvoor]]</f>
        <v>0.84167052349232474</v>
      </c>
      <c r="I307" s="3">
        <f>tblBinary[[#This Row],[admit]]*LN(tblBinary[[#This Row],[Pvoor]])+(1-tblBinary[[#This Row],[admit]])*LN(tblBinary[[#This Row],[Ptegen]])</f>
        <v>-0.17236664358416706</v>
      </c>
    </row>
    <row r="308" spans="1:9">
      <c r="A308">
        <v>1</v>
      </c>
      <c r="B308">
        <v>540</v>
      </c>
      <c r="C308">
        <v>3.17</v>
      </c>
      <c r="D308">
        <v>1</v>
      </c>
      <c r="E308" s="3">
        <f>beta0+beta1*tblBinary[[#This Row],[gre]]+beta2*tblBinary[[#This Row],[gpa]]+beta3*tblBinary[[#This Row],[rank]]</f>
        <v>-0.30770858800030587</v>
      </c>
      <c r="F308" s="3">
        <f>EXP(tblBinary[[#This Row],[logit]])</f>
        <v>0.73512951235938173</v>
      </c>
      <c r="G308" s="3">
        <f>tblBinary[[#This Row],[odds]]/(tblBinary[[#This Row],[odds]]+1)</f>
        <v>0.42367414485375948</v>
      </c>
      <c r="H308" s="3">
        <f>1-tblBinary[[#This Row],[Pvoor]]</f>
        <v>0.57632585514624046</v>
      </c>
      <c r="I308" s="3">
        <f>tblBinary[[#This Row],[admit]]*LN(tblBinary[[#This Row],[Pvoor]])+(1-tblBinary[[#This Row],[admit]])*LN(tblBinary[[#This Row],[Ptegen]])</f>
        <v>-0.8587906455062031</v>
      </c>
    </row>
    <row r="309" spans="1:9">
      <c r="A309">
        <v>0</v>
      </c>
      <c r="B309">
        <v>580</v>
      </c>
      <c r="C309">
        <v>3.51</v>
      </c>
      <c r="D309">
        <v>2</v>
      </c>
      <c r="E309" s="3">
        <f>beta0+beta1*tblBinary[[#This Row],[gre]]+beta2*tblBinary[[#This Row],[gpa]]+beta3*tblBinary[[#This Row],[rank]]</f>
        <v>-0.51179701385955312</v>
      </c>
      <c r="F309" s="3">
        <f>EXP(tblBinary[[#This Row],[logit]])</f>
        <v>0.59941744893183868</v>
      </c>
      <c r="G309" s="3">
        <f>tblBinary[[#This Row],[odds]]/(tblBinary[[#This Row],[odds]]+1)</f>
        <v>0.37477235810585663</v>
      </c>
      <c r="H309" s="3">
        <f>1-tblBinary[[#This Row],[Pvoor]]</f>
        <v>0.62522764189414337</v>
      </c>
      <c r="I309" s="3">
        <f>tblBinary[[#This Row],[admit]]*LN(tblBinary[[#This Row],[Pvoor]])+(1-tblBinary[[#This Row],[admit]])*LN(tblBinary[[#This Row],[Ptegen]])</f>
        <v>-0.4696394685296692</v>
      </c>
    </row>
    <row r="310" spans="1:9">
      <c r="A310">
        <v>0</v>
      </c>
      <c r="B310">
        <v>540</v>
      </c>
      <c r="C310">
        <v>3.13</v>
      </c>
      <c r="D310">
        <v>2</v>
      </c>
      <c r="E310" s="3">
        <f>beta0+beta1*tblBinary[[#This Row],[gre]]+beta2*tblBinary[[#This Row],[gpa]]+beta3*tblBinary[[#This Row],[rank]]</f>
        <v>-0.89882052424491476</v>
      </c>
      <c r="F310" s="3">
        <f>EXP(tblBinary[[#This Row],[logit]])</f>
        <v>0.4070494817105807</v>
      </c>
      <c r="G310" s="3">
        <f>tblBinary[[#This Row],[odds]]/(tblBinary[[#This Row],[odds]]+1)</f>
        <v>0.28929294029924363</v>
      </c>
      <c r="H310" s="3">
        <f>1-tblBinary[[#This Row],[Pvoor]]</f>
        <v>0.71070705970075632</v>
      </c>
      <c r="I310" s="3">
        <f>tblBinary[[#This Row],[admit]]*LN(tblBinary[[#This Row],[Pvoor]])+(1-tblBinary[[#This Row],[admit]])*LN(tblBinary[[#This Row],[Ptegen]])</f>
        <v>-0.34149494575166134</v>
      </c>
    </row>
    <row r="311" spans="1:9">
      <c r="A311">
        <v>0</v>
      </c>
      <c r="B311">
        <v>440</v>
      </c>
      <c r="C311">
        <v>2.98</v>
      </c>
      <c r="D311">
        <v>3</v>
      </c>
      <c r="E311" s="3">
        <f>beta0+beta1*tblBinary[[#This Row],[gre]]+beta2*tblBinary[[#This Row],[gpa]]+beta3*tblBinary[[#This Row],[rank]]</f>
        <v>-1.8047998370437479</v>
      </c>
      <c r="F311" s="3">
        <f>EXP(tblBinary[[#This Row],[logit]])</f>
        <v>0.16450738156568293</v>
      </c>
      <c r="G311" s="3">
        <f>tblBinary[[#This Row],[odds]]/(tblBinary[[#This Row],[odds]]+1)</f>
        <v>0.14126778770994336</v>
      </c>
      <c r="H311" s="3">
        <f>1-tblBinary[[#This Row],[Pvoor]]</f>
        <v>0.8587322122900567</v>
      </c>
      <c r="I311" s="3">
        <f>tblBinary[[#This Row],[admit]]*LN(tblBinary[[#This Row],[Pvoor]])+(1-tblBinary[[#This Row],[admit]])*LN(tblBinary[[#This Row],[Ptegen]])</f>
        <v>-0.15229814915057782</v>
      </c>
    </row>
    <row r="312" spans="1:9">
      <c r="A312">
        <v>0</v>
      </c>
      <c r="B312">
        <v>560</v>
      </c>
      <c r="C312">
        <v>4</v>
      </c>
      <c r="D312">
        <v>3</v>
      </c>
      <c r="E312" s="3">
        <f>beta0+beta1*tblBinary[[#This Row],[gre]]+beta2*tblBinary[[#This Row],[gpa]]+beta3*tblBinary[[#This Row],[rank]]</f>
        <v>-0.73697093437468797</v>
      </c>
      <c r="F312" s="3">
        <f>EXP(tblBinary[[#This Row],[logit]])</f>
        <v>0.47856131591059342</v>
      </c>
      <c r="G312" s="3">
        <f>tblBinary[[#This Row],[odds]]/(tblBinary[[#This Row],[odds]]+1)</f>
        <v>0.32366687181712478</v>
      </c>
      <c r="H312" s="3">
        <f>1-tblBinary[[#This Row],[Pvoor]]</f>
        <v>0.67633312818287528</v>
      </c>
      <c r="I312" s="3">
        <f>tblBinary[[#This Row],[admit]]*LN(tblBinary[[#This Row],[Pvoor]])+(1-tblBinary[[#This Row],[admit]])*LN(tblBinary[[#This Row],[Ptegen]])</f>
        <v>-0.39106953115191723</v>
      </c>
    </row>
    <row r="313" spans="1:9">
      <c r="A313">
        <v>0</v>
      </c>
      <c r="B313">
        <v>660</v>
      </c>
      <c r="C313">
        <v>3.67</v>
      </c>
      <c r="D313">
        <v>2</v>
      </c>
      <c r="E313" s="3">
        <f>beta0+beta1*tblBinary[[#This Row],[gre]]+beta2*tblBinary[[#This Row],[gpa]]+beta3*tblBinary[[#This Row],[rank]]</f>
        <v>-0.20395813552395858</v>
      </c>
      <c r="F313" s="3">
        <f>EXP(tblBinary[[#This Row],[logit]])</f>
        <v>0.81549651080680752</v>
      </c>
      <c r="G313" s="3">
        <f>tblBinary[[#This Row],[odds]]/(tblBinary[[#This Row],[odds]]+1)</f>
        <v>0.44918649303512043</v>
      </c>
      <c r="H313" s="3">
        <f>1-tblBinary[[#This Row],[Pvoor]]</f>
        <v>0.55081350696487963</v>
      </c>
      <c r="I313" s="3">
        <f>tblBinary[[#This Row],[admit]]*LN(tblBinary[[#This Row],[Pvoor]])+(1-tblBinary[[#This Row],[admit]])*LN(tblBinary[[#This Row],[Ptegen]])</f>
        <v>-0.59635898997936132</v>
      </c>
    </row>
    <row r="314" spans="1:9">
      <c r="A314">
        <v>0</v>
      </c>
      <c r="B314">
        <v>660</v>
      </c>
      <c r="C314">
        <v>3.77</v>
      </c>
      <c r="D314">
        <v>3</v>
      </c>
      <c r="E314" s="3">
        <f>beta0+beta1*tblBinary[[#This Row],[gre]]+beta2*tblBinary[[#This Row],[gpa]]+beta3*tblBinary[[#This Row],[rank]]</f>
        <v>-0.68628817186703728</v>
      </c>
      <c r="F314" s="3">
        <f>EXP(tblBinary[[#This Row],[logit]])</f>
        <v>0.50344129278343441</v>
      </c>
      <c r="G314" s="3">
        <f>tblBinary[[#This Row],[odds]]/(tblBinary[[#This Row],[odds]]+1)</f>
        <v>0.33485929593657465</v>
      </c>
      <c r="H314" s="3">
        <f>1-tblBinary[[#This Row],[Pvoor]]</f>
        <v>0.6651407040634254</v>
      </c>
      <c r="I314" s="3">
        <f>tblBinary[[#This Row],[admit]]*LN(tblBinary[[#This Row],[Pvoor]])+(1-tblBinary[[#This Row],[admit]])*LN(tblBinary[[#This Row],[Ptegen]])</f>
        <v>-0.40775667564946178</v>
      </c>
    </row>
    <row r="315" spans="1:9">
      <c r="A315">
        <v>1</v>
      </c>
      <c r="B315">
        <v>520</v>
      </c>
      <c r="C315">
        <v>3.65</v>
      </c>
      <c r="D315">
        <v>4</v>
      </c>
      <c r="E315" s="3">
        <f>beta0+beta1*tblBinary[[#This Row],[gre]]+beta2*tblBinary[[#This Row],[gpa]]+beta3*tblBinary[[#This Row],[rank]]</f>
        <v>-1.6607154310538936</v>
      </c>
      <c r="F315" s="3">
        <f>EXP(tblBinary[[#This Row],[logit]])</f>
        <v>0.19000299741951712</v>
      </c>
      <c r="G315" s="3">
        <f>tblBinary[[#This Row],[odds]]/(tblBinary[[#This Row],[odds]]+1)</f>
        <v>0.1596659822130973</v>
      </c>
      <c r="H315" s="3">
        <f>1-tblBinary[[#This Row],[Pvoor]]</f>
        <v>0.84033401778690275</v>
      </c>
      <c r="I315" s="3">
        <f>tblBinary[[#This Row],[admit]]*LN(tblBinary[[#This Row],[Pvoor]])+(1-tblBinary[[#This Row],[admit]])*LN(tblBinary[[#This Row],[Ptegen]])</f>
        <v>-1.83467125701409</v>
      </c>
    </row>
    <row r="316" spans="1:9">
      <c r="A316">
        <v>0</v>
      </c>
      <c r="B316">
        <v>540</v>
      </c>
      <c r="C316">
        <v>3.46</v>
      </c>
      <c r="D316">
        <v>4</v>
      </c>
      <c r="E316" s="3">
        <f>beta0+beta1*tblBinary[[#This Row],[gre]]+beta2*tblBinary[[#This Row],[gpa]]+beta3*tblBinary[[#This Row],[rank]]</f>
        <v>-1.7624688327367943</v>
      </c>
      <c r="F316" s="3">
        <f>EXP(tblBinary[[#This Row],[logit]])</f>
        <v>0.17162063771817088</v>
      </c>
      <c r="G316" s="3">
        <f>tblBinary[[#This Row],[odds]]/(tblBinary[[#This Row],[odds]]+1)</f>
        <v>0.14648140549351915</v>
      </c>
      <c r="H316" s="3">
        <f>1-tblBinary[[#This Row],[Pvoor]]</f>
        <v>0.85351859450648082</v>
      </c>
      <c r="I316" s="3">
        <f>tblBinary[[#This Row],[admit]]*LN(tblBinary[[#This Row],[Pvoor]])+(1-tblBinary[[#This Row],[admit]])*LN(tblBinary[[#This Row],[Ptegen]])</f>
        <v>-0.15838795080278867</v>
      </c>
    </row>
    <row r="317" spans="1:9">
      <c r="A317">
        <v>1</v>
      </c>
      <c r="B317">
        <v>300</v>
      </c>
      <c r="C317">
        <v>2.84</v>
      </c>
      <c r="D317">
        <v>2</v>
      </c>
      <c r="E317" s="3">
        <f>beta0+beta1*tblBinary[[#This Row],[gre]]+beta2*tblBinary[[#This Row],[gpa]]+beta3*tblBinary[[#This Row],[rank]]</f>
        <v>-1.6747045808139078</v>
      </c>
      <c r="F317" s="3">
        <f>EXP(tblBinary[[#This Row],[logit]])</f>
        <v>0.18736352208611903</v>
      </c>
      <c r="G317" s="3">
        <f>tblBinary[[#This Row],[odds]]/(tblBinary[[#This Row],[odds]]+1)</f>
        <v>0.15779794359602167</v>
      </c>
      <c r="H317" s="3">
        <f>1-tblBinary[[#This Row],[Pvoor]]</f>
        <v>0.84220205640397827</v>
      </c>
      <c r="I317" s="3">
        <f>tblBinary[[#This Row],[admit]]*LN(tblBinary[[#This Row],[Pvoor]])+(1-tblBinary[[#This Row],[admit]])*LN(tblBinary[[#This Row],[Ptegen]])</f>
        <v>-1.846439902366166</v>
      </c>
    </row>
    <row r="318" spans="1:9">
      <c r="A318">
        <v>1</v>
      </c>
      <c r="B318">
        <v>340</v>
      </c>
      <c r="C318">
        <v>3</v>
      </c>
      <c r="D318">
        <v>2</v>
      </c>
      <c r="E318" s="3">
        <f>beta0+beta1*tblBinary[[#This Row],[gre]]+beta2*tblBinary[[#This Row],[gpa]]+beta3*tblBinary[[#This Row],[rank]]</f>
        <v>-1.4586240559880927</v>
      </c>
      <c r="F318" s="3">
        <f>EXP(tblBinary[[#This Row],[logit]])</f>
        <v>0.23255603877958697</v>
      </c>
      <c r="G318" s="3">
        <f>tblBinary[[#This Row],[odds]]/(tblBinary[[#This Row],[odds]]+1)</f>
        <v>0.18867786247662371</v>
      </c>
      <c r="H318" s="3">
        <f>1-tblBinary[[#This Row],[Pvoor]]</f>
        <v>0.81132213752337634</v>
      </c>
      <c r="I318" s="3">
        <f>tblBinary[[#This Row],[admit]]*LN(tblBinary[[#This Row],[Pvoor]])+(1-tblBinary[[#This Row],[admit]])*LN(tblBinary[[#This Row],[Ptegen]])</f>
        <v>-1.6677141494588268</v>
      </c>
    </row>
    <row r="319" spans="1:9">
      <c r="A319">
        <v>1</v>
      </c>
      <c r="B319">
        <v>780</v>
      </c>
      <c r="C319">
        <v>3.63</v>
      </c>
      <c r="D319">
        <v>4</v>
      </c>
      <c r="E319" s="3">
        <f>beta0+beta1*tblBinary[[#This Row],[gre]]+beta2*tblBinary[[#This Row],[gpa]]+beta3*tblBinary[[#This Row],[rank]]</f>
        <v>-1.0798264046548276</v>
      </c>
      <c r="F319" s="3">
        <f>EXP(tblBinary[[#This Row],[logit]])</f>
        <v>0.33965448296464257</v>
      </c>
      <c r="G319" s="3">
        <f>tblBinary[[#This Row],[odds]]/(tblBinary[[#This Row],[odds]]+1)</f>
        <v>0.25353886937547543</v>
      </c>
      <c r="H319" s="3">
        <f>1-tblBinary[[#This Row],[Pvoor]]</f>
        <v>0.74646113062452457</v>
      </c>
      <c r="I319" s="3">
        <f>tblBinary[[#This Row],[admit]]*LN(tblBinary[[#This Row],[Pvoor]])+(1-tblBinary[[#This Row],[admit]])*LN(tblBinary[[#This Row],[Ptegen]])</f>
        <v>-1.3722381368351499</v>
      </c>
    </row>
    <row r="320" spans="1:9">
      <c r="A320">
        <v>1</v>
      </c>
      <c r="B320">
        <v>480</v>
      </c>
      <c r="C320">
        <v>3.71</v>
      </c>
      <c r="D320">
        <v>4</v>
      </c>
      <c r="E320" s="3">
        <f>beta0+beta1*tblBinary[[#This Row],[gre]]+beta2*tblBinary[[#This Row],[gpa]]+beta3*tblBinary[[#This Row],[rank]]</f>
        <v>-1.7058529703201608</v>
      </c>
      <c r="F320" s="3">
        <f>EXP(tblBinary[[#This Row],[logit]])</f>
        <v>0.18161740583114847</v>
      </c>
      <c r="G320" s="3">
        <f>tblBinary[[#This Row],[odds]]/(tblBinary[[#This Row],[odds]]+1)</f>
        <v>0.15370237856592758</v>
      </c>
      <c r="H320" s="3">
        <f>1-tblBinary[[#This Row],[Pvoor]]</f>
        <v>0.84629762143407239</v>
      </c>
      <c r="I320" s="3">
        <f>tblBinary[[#This Row],[admit]]*LN(tblBinary[[#This Row],[Pvoor]])+(1-tblBinary[[#This Row],[admit]])*LN(tblBinary[[#This Row],[Ptegen]])</f>
        <v>-1.8727371531771888</v>
      </c>
    </row>
    <row r="321" spans="1:9">
      <c r="A321">
        <v>0</v>
      </c>
      <c r="B321">
        <v>540</v>
      </c>
      <c r="C321">
        <v>3.28</v>
      </c>
      <c r="D321">
        <v>1</v>
      </c>
      <c r="E321" s="3">
        <f>beta0+beta1*tblBinary[[#This Row],[gre]]+beta2*tblBinary[[#This Row],[gpa]]+beta3*tblBinary[[#This Row],[rank]]</f>
        <v>-0.22223709522053237</v>
      </c>
      <c r="F321" s="3">
        <f>EXP(tblBinary[[#This Row],[logit]])</f>
        <v>0.8007254936393311</v>
      </c>
      <c r="G321" s="3">
        <f>tblBinary[[#This Row],[odds]]/(tblBinary[[#This Row],[odds]]+1)</f>
        <v>0.44466827202020448</v>
      </c>
      <c r="H321" s="3">
        <f>1-tblBinary[[#This Row],[Pvoor]]</f>
        <v>0.55533172797979558</v>
      </c>
      <c r="I321" s="3">
        <f>tblBinary[[#This Row],[admit]]*LN(tblBinary[[#This Row],[Pvoor]])+(1-tblBinary[[#This Row],[admit]])*LN(tblBinary[[#This Row],[Ptegen]])</f>
        <v>-0.58818963572032212</v>
      </c>
    </row>
    <row r="322" spans="1:9">
      <c r="A322">
        <v>0</v>
      </c>
      <c r="B322">
        <v>460</v>
      </c>
      <c r="C322">
        <v>3.14</v>
      </c>
      <c r="D322">
        <v>3</v>
      </c>
      <c r="E322" s="3">
        <f>beta0+beta1*tblBinary[[#This Row],[gre]]+beta2*tblBinary[[#This Row],[gpa]]+beta3*tblBinary[[#This Row],[rank]]</f>
        <v>-1.6345984889728229</v>
      </c>
      <c r="F322" s="3">
        <f>EXP(tblBinary[[#This Row],[logit]])</f>
        <v>0.19503066254238038</v>
      </c>
      <c r="G322" s="3">
        <f>tblBinary[[#This Row],[odds]]/(tblBinary[[#This Row],[odds]]+1)</f>
        <v>0.16320138775975873</v>
      </c>
      <c r="H322" s="3">
        <f>1-tblBinary[[#This Row],[Pvoor]]</f>
        <v>0.83679861224024132</v>
      </c>
      <c r="I322" s="3">
        <f>tblBinary[[#This Row],[admit]]*LN(tblBinary[[#This Row],[Pvoor]])+(1-tblBinary[[#This Row],[admit]])*LN(tblBinary[[#This Row],[Ptegen]])</f>
        <v>-0.1781718440855673</v>
      </c>
    </row>
    <row r="323" spans="1:9">
      <c r="A323">
        <v>0</v>
      </c>
      <c r="B323">
        <v>460</v>
      </c>
      <c r="C323">
        <v>3.58</v>
      </c>
      <c r="D323">
        <v>2</v>
      </c>
      <c r="E323" s="3">
        <f>beta0+beta1*tblBinary[[#This Row],[gre]]+beta2*tblBinary[[#This Row],[gpa]]+beta3*tblBinary[[#This Row],[rank]]</f>
        <v>-0.73268112443812816</v>
      </c>
      <c r="F323" s="3">
        <f>EXP(tblBinary[[#This Row],[logit]])</f>
        <v>0.48061866265707709</v>
      </c>
      <c r="G323" s="3">
        <f>tblBinary[[#This Row],[odds]]/(tblBinary[[#This Row],[odds]]+1)</f>
        <v>0.32460664908449299</v>
      </c>
      <c r="H323" s="3">
        <f>1-tblBinary[[#This Row],[Pvoor]]</f>
        <v>0.67539335091550701</v>
      </c>
      <c r="I323" s="3">
        <f>tblBinary[[#This Row],[admit]]*LN(tblBinary[[#This Row],[Pvoor]])+(1-tblBinary[[#This Row],[admit]])*LN(tblBinary[[#This Row],[Ptegen]])</f>
        <v>-0.39246001574080031</v>
      </c>
    </row>
    <row r="324" spans="1:9">
      <c r="A324">
        <v>0</v>
      </c>
      <c r="B324">
        <v>500</v>
      </c>
      <c r="C324">
        <v>3.01</v>
      </c>
      <c r="D324">
        <v>4</v>
      </c>
      <c r="E324" s="3">
        <f>beta0+beta1*tblBinary[[#This Row],[gre]]+beta2*tblBinary[[#This Row],[gpa]]+beta3*tblBinary[[#This Row],[rank]]</f>
        <v>-2.2038832930729213</v>
      </c>
      <c r="F324" s="3">
        <f>EXP(tblBinary[[#This Row],[logit]])</f>
        <v>0.11037371159849928</v>
      </c>
      <c r="G324" s="3">
        <f>tblBinary[[#This Row],[odds]]/(tblBinary[[#This Row],[odds]]+1)</f>
        <v>9.940230973192328E-2</v>
      </c>
      <c r="H324" s="3">
        <f>1-tblBinary[[#This Row],[Pvoor]]</f>
        <v>0.90059769026807668</v>
      </c>
      <c r="I324" s="3">
        <f>tblBinary[[#This Row],[admit]]*LN(tblBinary[[#This Row],[Pvoor]])+(1-tblBinary[[#This Row],[admit]])*LN(tblBinary[[#This Row],[Ptegen]])</f>
        <v>-0.10469663577698553</v>
      </c>
    </row>
    <row r="325" spans="1:9">
      <c r="A325">
        <v>0</v>
      </c>
      <c r="B325">
        <v>420</v>
      </c>
      <c r="C325">
        <v>2.69</v>
      </c>
      <c r="D325">
        <v>2</v>
      </c>
      <c r="E325" s="3">
        <f>beta0+beta1*tblBinary[[#This Row],[gre]]+beta2*tblBinary[[#This Row],[gpa]]+beta3*tblBinary[[#This Row],[rank]]</f>
        <v>-1.51598155589335</v>
      </c>
      <c r="F325" s="3">
        <f>EXP(tblBinary[[#This Row],[logit]])</f>
        <v>0.21959253668119608</v>
      </c>
      <c r="G325" s="3">
        <f>tblBinary[[#This Row],[odds]]/(tblBinary[[#This Row],[odds]]+1)</f>
        <v>0.18005401810571919</v>
      </c>
      <c r="H325" s="3">
        <f>1-tblBinary[[#This Row],[Pvoor]]</f>
        <v>0.81994598189428081</v>
      </c>
      <c r="I325" s="3">
        <f>tblBinary[[#This Row],[admit]]*LN(tblBinary[[#This Row],[Pvoor]])+(1-tblBinary[[#This Row],[admit]])*LN(tblBinary[[#This Row],[Ptegen]])</f>
        <v>-0.19851681663242196</v>
      </c>
    </row>
    <row r="326" spans="1:9">
      <c r="A326">
        <v>0</v>
      </c>
      <c r="B326">
        <v>520</v>
      </c>
      <c r="C326">
        <v>2.7</v>
      </c>
      <c r="D326">
        <v>3</v>
      </c>
      <c r="E326" s="3">
        <f>beta0+beta1*tblBinary[[#This Row],[gre]]+beta2*tblBinary[[#This Row],[gpa]]+beta3*tblBinary[[#This Row],[rank]]</f>
        <v>-1.8388469298272476</v>
      </c>
      <c r="F326" s="3">
        <f>EXP(tblBinary[[#This Row],[logit]])</f>
        <v>0.15900065936397778</v>
      </c>
      <c r="G326" s="3">
        <f>tblBinary[[#This Row],[odds]]/(tblBinary[[#This Row],[odds]]+1)</f>
        <v>0.1371877212315239</v>
      </c>
      <c r="H326" s="3">
        <f>1-tblBinary[[#This Row],[Pvoor]]</f>
        <v>0.8628122787684761</v>
      </c>
      <c r="I326" s="3">
        <f>tblBinary[[#This Row],[admit]]*LN(tblBinary[[#This Row],[Pvoor]])+(1-tblBinary[[#This Row],[admit]])*LN(tblBinary[[#This Row],[Ptegen]])</f>
        <v>-0.14755813326511269</v>
      </c>
    </row>
    <row r="327" spans="1:9">
      <c r="A327">
        <v>0</v>
      </c>
      <c r="B327">
        <v>680</v>
      </c>
      <c r="C327">
        <v>3.9</v>
      </c>
      <c r="D327">
        <v>1</v>
      </c>
      <c r="E327" s="3">
        <f>beta0+beta1*tblBinary[[#This Row],[gre]]+beta2*tblBinary[[#This Row],[gpa]]+beta3*tblBinary[[#This Row],[rank]]</f>
        <v>0.58066555591333113</v>
      </c>
      <c r="F327" s="3">
        <f>EXP(tblBinary[[#This Row],[logit]])</f>
        <v>1.787227534852835</v>
      </c>
      <c r="G327" s="3">
        <f>tblBinary[[#This Row],[odds]]/(tblBinary[[#This Row],[odds]]+1)</f>
        <v>0.64122053635897369</v>
      </c>
      <c r="H327" s="3">
        <f>1-tblBinary[[#This Row],[Pvoor]]</f>
        <v>0.35877946364102631</v>
      </c>
      <c r="I327" s="3">
        <f>tblBinary[[#This Row],[admit]]*LN(tblBinary[[#This Row],[Pvoor]])+(1-tblBinary[[#This Row],[admit]])*LN(tblBinary[[#This Row],[Ptegen]])</f>
        <v>-1.0250473866645751</v>
      </c>
    </row>
    <row r="328" spans="1:9">
      <c r="A328">
        <v>0</v>
      </c>
      <c r="B328">
        <v>680</v>
      </c>
      <c r="C328">
        <v>3.31</v>
      </c>
      <c r="D328">
        <v>2</v>
      </c>
      <c r="E328" s="3">
        <f>beta0+beta1*tblBinary[[#This Row],[gre]]+beta2*tblBinary[[#This Row],[gpa]]+beta3*tblBinary[[#This Row],[rank]]</f>
        <v>-0.43780384423014573</v>
      </c>
      <c r="F328" s="3">
        <f>EXP(tblBinary[[#This Row],[logit]])</f>
        <v>0.64545237964897739</v>
      </c>
      <c r="G328" s="3">
        <f>tblBinary[[#This Row],[odds]]/(tblBinary[[#This Row],[odds]]+1)</f>
        <v>0.39226439344702951</v>
      </c>
      <c r="H328" s="3">
        <f>1-tblBinary[[#This Row],[Pvoor]]</f>
        <v>0.60773560655297043</v>
      </c>
      <c r="I328" s="3">
        <f>tblBinary[[#This Row],[admit]]*LN(tblBinary[[#This Row],[Pvoor]])+(1-tblBinary[[#This Row],[admit]])*LN(tblBinary[[#This Row],[Ptegen]])</f>
        <v>-0.49801534923711532</v>
      </c>
    </row>
    <row r="329" spans="1:9">
      <c r="A329">
        <v>1</v>
      </c>
      <c r="B329">
        <v>560</v>
      </c>
      <c r="C329">
        <v>3.48</v>
      </c>
      <c r="D329">
        <v>2</v>
      </c>
      <c r="E329" s="3">
        <f>beta0+beta1*tblBinary[[#This Row],[gre]]+beta2*tblBinary[[#This Row],[gpa]]+beta3*tblBinary[[#This Row],[rank]]</f>
        <v>-0.58098659773619943</v>
      </c>
      <c r="F329" s="3">
        <f>EXP(tblBinary[[#This Row],[logit]])</f>
        <v>0.55934624451041681</v>
      </c>
      <c r="G329" s="3">
        <f>tblBinary[[#This Row],[odds]]/(tblBinary[[#This Row],[odds]]+1)</f>
        <v>0.35870560914842425</v>
      </c>
      <c r="H329" s="3">
        <f>1-tblBinary[[#This Row],[Pvoor]]</f>
        <v>0.6412943908515758</v>
      </c>
      <c r="I329" s="3">
        <f>tblBinary[[#This Row],[admit]]*LN(tblBinary[[#This Row],[Pvoor]])+(1-tblBinary[[#This Row],[admit]])*LN(tblBinary[[#This Row],[Ptegen]])</f>
        <v>-1.0252532571297983</v>
      </c>
    </row>
    <row r="330" spans="1:9">
      <c r="A330">
        <v>0</v>
      </c>
      <c r="B330">
        <v>580</v>
      </c>
      <c r="C330">
        <v>3.34</v>
      </c>
      <c r="D330">
        <v>2</v>
      </c>
      <c r="E330" s="3">
        <f>beta0+beta1*tblBinary[[#This Row],[gre]]+beta2*tblBinary[[#This Row],[gpa]]+beta3*tblBinary[[#This Row],[rank]]</f>
        <v>-0.64388932088283957</v>
      </c>
      <c r="F330" s="3">
        <f>EXP(tblBinary[[#This Row],[logit]])</f>
        <v>0.52524559756949185</v>
      </c>
      <c r="G330" s="3">
        <f>tblBinary[[#This Row],[odds]]/(tblBinary[[#This Row],[odds]]+1)</f>
        <v>0.34436788305206767</v>
      </c>
      <c r="H330" s="3">
        <f>1-tblBinary[[#This Row],[Pvoor]]</f>
        <v>0.65563211694793233</v>
      </c>
      <c r="I330" s="3">
        <f>tblBinary[[#This Row],[admit]]*LN(tblBinary[[#This Row],[Pvoor]])+(1-tblBinary[[#This Row],[admit]])*LN(tblBinary[[#This Row],[Ptegen]])</f>
        <v>-0.42215544467915656</v>
      </c>
    </row>
    <row r="331" spans="1:9">
      <c r="A331">
        <v>0</v>
      </c>
      <c r="B331">
        <v>500</v>
      </c>
      <c r="C331">
        <v>2.93</v>
      </c>
      <c r="D331">
        <v>4</v>
      </c>
      <c r="E331" s="3">
        <f>beta0+beta1*tblBinary[[#This Row],[gre]]+beta2*tblBinary[[#This Row],[gpa]]+beta3*tblBinary[[#This Row],[rank]]</f>
        <v>-2.2660443787309386</v>
      </c>
      <c r="F331" s="3">
        <f>EXP(tblBinary[[#This Row],[logit]])</f>
        <v>0.10372165326648997</v>
      </c>
      <c r="G331" s="3">
        <f>tblBinary[[#This Row],[odds]]/(tblBinary[[#This Row],[odds]]+1)</f>
        <v>9.3974466261057141E-2</v>
      </c>
      <c r="H331" s="3">
        <f>1-tblBinary[[#This Row],[Pvoor]]</f>
        <v>0.9060255337389429</v>
      </c>
      <c r="I331" s="3">
        <f>tblBinary[[#This Row],[admit]]*LN(tblBinary[[#This Row],[Pvoor]])+(1-tblBinary[[#This Row],[admit]])*LN(tblBinary[[#This Row],[Ptegen]])</f>
        <v>-9.8687790401473602E-2</v>
      </c>
    </row>
    <row r="332" spans="1:9">
      <c r="A332">
        <v>0</v>
      </c>
      <c r="B332">
        <v>740</v>
      </c>
      <c r="C332">
        <v>4</v>
      </c>
      <c r="D332">
        <v>3</v>
      </c>
      <c r="E332" s="3">
        <f>beta0+beta1*tblBinary[[#This Row],[gre]]+beta2*tblBinary[[#This Row],[gpa]]+beta3*tblBinary[[#This Row],[rank]]</f>
        <v>-0.32405834358067764</v>
      </c>
      <c r="F332" s="3">
        <f>EXP(tblBinary[[#This Row],[logit]])</f>
        <v>0.7232080466019144</v>
      </c>
      <c r="G332" s="3">
        <f>tblBinary[[#This Row],[odds]]/(tblBinary[[#This Row],[odds]]+1)</f>
        <v>0.41968701807541275</v>
      </c>
      <c r="H332" s="3">
        <f>1-tblBinary[[#This Row],[Pvoor]]</f>
        <v>0.58031298192458725</v>
      </c>
      <c r="I332" s="3">
        <f>tblBinary[[#This Row],[admit]]*LN(tblBinary[[#This Row],[Pvoor]])+(1-tblBinary[[#This Row],[admit]])*LN(tblBinary[[#This Row],[Ptegen]])</f>
        <v>-0.54418769697844072</v>
      </c>
    </row>
    <row r="333" spans="1:9">
      <c r="A333">
        <v>0</v>
      </c>
      <c r="B333">
        <v>660</v>
      </c>
      <c r="C333">
        <v>3.59</v>
      </c>
      <c r="D333">
        <v>3</v>
      </c>
      <c r="E333" s="3">
        <f>beta0+beta1*tblBinary[[#This Row],[gre]]+beta2*tblBinary[[#This Row],[gpa]]+beta3*tblBinary[[#This Row],[rank]]</f>
        <v>-0.82615061459757611</v>
      </c>
      <c r="F333" s="3">
        <f>EXP(tblBinary[[#This Row],[logit]])</f>
        <v>0.43773104286693121</v>
      </c>
      <c r="G333" s="3">
        <f>tblBinary[[#This Row],[odds]]/(tblBinary[[#This Row],[odds]]+1)</f>
        <v>0.3044596171437367</v>
      </c>
      <c r="H333" s="3">
        <f>1-tblBinary[[#This Row],[Pvoor]]</f>
        <v>0.6955403828562633</v>
      </c>
      <c r="I333" s="3">
        <f>tblBinary[[#This Row],[admit]]*LN(tblBinary[[#This Row],[Pvoor]])+(1-tblBinary[[#This Row],[admit]])*LN(tblBinary[[#This Row],[Ptegen]])</f>
        <v>-0.36306620624706126</v>
      </c>
    </row>
    <row r="334" spans="1:9">
      <c r="A334">
        <v>0</v>
      </c>
      <c r="B334">
        <v>420</v>
      </c>
      <c r="C334">
        <v>2.96</v>
      </c>
      <c r="D334">
        <v>1</v>
      </c>
      <c r="E334" s="3">
        <f>beta0+beta1*tblBinary[[#This Row],[gre]]+beta2*tblBinary[[#This Row],[gpa]]+beta3*tblBinary[[#This Row],[rank]]</f>
        <v>-0.74615649838194176</v>
      </c>
      <c r="F334" s="3">
        <f>EXP(tblBinary[[#This Row],[logit]])</f>
        <v>0.47418558784366338</v>
      </c>
      <c r="G334" s="3">
        <f>tblBinary[[#This Row],[odds]]/(tblBinary[[#This Row],[odds]]+1)</f>
        <v>0.32165935670098988</v>
      </c>
      <c r="H334" s="3">
        <f>1-tblBinary[[#This Row],[Pvoor]]</f>
        <v>0.67834064329901012</v>
      </c>
      <c r="I334" s="3">
        <f>tblBinary[[#This Row],[admit]]*LN(tblBinary[[#This Row],[Pvoor]])+(1-tblBinary[[#This Row],[admit]])*LN(tblBinary[[#This Row],[Ptegen]])</f>
        <v>-0.38810569346943891</v>
      </c>
    </row>
    <row r="335" spans="1:9">
      <c r="A335">
        <v>0</v>
      </c>
      <c r="B335">
        <v>560</v>
      </c>
      <c r="C335">
        <v>3.43</v>
      </c>
      <c r="D335">
        <v>3</v>
      </c>
      <c r="E335" s="3">
        <f>beta0+beta1*tblBinary[[#This Row],[gre]]+beta2*tblBinary[[#This Row],[gpa]]+beta3*tblBinary[[#This Row],[rank]]</f>
        <v>-1.1798686696880603</v>
      </c>
      <c r="F335" s="3">
        <f>EXP(tblBinary[[#This Row],[logit]])</f>
        <v>0.30731909626375836</v>
      </c>
      <c r="G335" s="3">
        <f>tblBinary[[#This Row],[odds]]/(tblBinary[[#This Row],[odds]]+1)</f>
        <v>0.23507581059747262</v>
      </c>
      <c r="H335" s="3">
        <f>1-tblBinary[[#This Row],[Pvoor]]</f>
        <v>0.76492418940252738</v>
      </c>
      <c r="I335" s="3">
        <f>tblBinary[[#This Row],[admit]]*LN(tblBinary[[#This Row],[Pvoor]])+(1-tblBinary[[#This Row],[admit]])*LN(tblBinary[[#This Row],[Ptegen]])</f>
        <v>-0.26797854888643935</v>
      </c>
    </row>
    <row r="336" spans="1:9">
      <c r="A336">
        <v>1</v>
      </c>
      <c r="B336">
        <v>460</v>
      </c>
      <c r="C336">
        <v>3.64</v>
      </c>
      <c r="D336">
        <v>3</v>
      </c>
      <c r="E336" s="3">
        <f>beta0+beta1*tblBinary[[#This Row],[gre]]+beta2*tblBinary[[#This Row],[gpa]]+beta3*tblBinary[[#This Row],[rank]]</f>
        <v>-1.2460917036102155</v>
      </c>
      <c r="F336" s="3">
        <f>EXP(tblBinary[[#This Row],[logit]])</f>
        <v>0.28762673352581364</v>
      </c>
      <c r="G336" s="3">
        <f>tblBinary[[#This Row],[odds]]/(tblBinary[[#This Row],[odds]]+1)</f>
        <v>0.22337741679083231</v>
      </c>
      <c r="H336" s="3">
        <f>1-tblBinary[[#This Row],[Pvoor]]</f>
        <v>0.77662258320916766</v>
      </c>
      <c r="I336" s="3">
        <f>tblBinary[[#This Row],[admit]]*LN(tblBinary[[#This Row],[Pvoor]])+(1-tblBinary[[#This Row],[admit]])*LN(tblBinary[[#This Row],[Ptegen]])</f>
        <v>-1.4988924861281376</v>
      </c>
    </row>
    <row r="337" spans="1:9">
      <c r="A337">
        <v>1</v>
      </c>
      <c r="B337">
        <v>620</v>
      </c>
      <c r="C337">
        <v>3.71</v>
      </c>
      <c r="D337">
        <v>1</v>
      </c>
      <c r="E337" s="3">
        <f>beta0+beta1*tblBinary[[#This Row],[gre]]+beta2*tblBinary[[#This Row],[gpa]]+beta3*tblBinary[[#This Row],[rank]]</f>
        <v>0.29539544721087041</v>
      </c>
      <c r="F337" s="3">
        <f>EXP(tblBinary[[#This Row],[logit]])</f>
        <v>1.3436575992905506</v>
      </c>
      <c r="G337" s="3">
        <f>tblBinary[[#This Row],[odds]]/(tblBinary[[#This Row],[odds]]+1)</f>
        <v>0.5733165116343315</v>
      </c>
      <c r="H337" s="3">
        <f>1-tblBinary[[#This Row],[Pvoor]]</f>
        <v>0.4266834883656685</v>
      </c>
      <c r="I337" s="3">
        <f>tblBinary[[#This Row],[admit]]*LN(tblBinary[[#This Row],[Pvoor]])+(1-tblBinary[[#This Row],[admit]])*LN(tblBinary[[#This Row],[Ptegen]])</f>
        <v>-0.55631733844585696</v>
      </c>
    </row>
    <row r="338" spans="1:9">
      <c r="A338">
        <v>0</v>
      </c>
      <c r="B338">
        <v>520</v>
      </c>
      <c r="C338">
        <v>3.15</v>
      </c>
      <c r="D338">
        <v>3</v>
      </c>
      <c r="E338" s="3">
        <f>beta0+beta1*tblBinary[[#This Row],[gre]]+beta2*tblBinary[[#This Row],[gpa]]+beta3*tblBinary[[#This Row],[rank]]</f>
        <v>-1.4891908230009008</v>
      </c>
      <c r="F338" s="3">
        <f>EXP(tblBinary[[#This Row],[logit]])</f>
        <v>0.22555509571176807</v>
      </c>
      <c r="G338" s="3">
        <f>tblBinary[[#This Row],[odds]]/(tblBinary[[#This Row],[odds]]+1)</f>
        <v>0.18404321152185493</v>
      </c>
      <c r="H338" s="3">
        <f>1-tblBinary[[#This Row],[Pvoor]]</f>
        <v>0.81595678847814512</v>
      </c>
      <c r="I338" s="3">
        <f>tblBinary[[#This Row],[admit]]*LN(tblBinary[[#This Row],[Pvoor]])+(1-tblBinary[[#This Row],[admit]])*LN(tblBinary[[#This Row],[Ptegen]])</f>
        <v>-0.20339388071660203</v>
      </c>
    </row>
    <row r="339" spans="1:9">
      <c r="A339">
        <v>0</v>
      </c>
      <c r="B339">
        <v>620</v>
      </c>
      <c r="C339">
        <v>3.09</v>
      </c>
      <c r="D339">
        <v>4</v>
      </c>
      <c r="E339" s="3">
        <f>beta0+beta1*tblBinary[[#This Row],[gre]]+beta2*tblBinary[[#This Row],[gpa]]+beta3*tblBinary[[#This Row],[rank]]</f>
        <v>-1.8664471468855637</v>
      </c>
      <c r="F339" s="3">
        <f>EXP(tblBinary[[#This Row],[logit]])</f>
        <v>0.15467221443343804</v>
      </c>
      <c r="G339" s="3">
        <f>tblBinary[[#This Row],[odds]]/(tblBinary[[#This Row],[odds]]+1)</f>
        <v>0.13395335273511444</v>
      </c>
      <c r="H339" s="3">
        <f>1-tblBinary[[#This Row],[Pvoor]]</f>
        <v>0.86604664726488556</v>
      </c>
      <c r="I339" s="3">
        <f>tblBinary[[#This Row],[admit]]*LN(tblBinary[[#This Row],[Pvoor]])+(1-tblBinary[[#This Row],[admit]])*LN(tblBinary[[#This Row],[Ptegen]])</f>
        <v>-0.14381650666843343</v>
      </c>
    </row>
    <row r="340" spans="1:9">
      <c r="A340">
        <v>0</v>
      </c>
      <c r="B340">
        <v>540</v>
      </c>
      <c r="C340">
        <v>3.2</v>
      </c>
      <c r="D340">
        <v>1</v>
      </c>
      <c r="E340" s="3">
        <f>beta0+beta1*tblBinary[[#This Row],[gre]]+beta2*tblBinary[[#This Row],[gpa]]+beta3*tblBinary[[#This Row],[rank]]</f>
        <v>-0.28439818087854918</v>
      </c>
      <c r="F340" s="3">
        <f>EXP(tblBinary[[#This Row],[logit]])</f>
        <v>0.75246696708917249</v>
      </c>
      <c r="G340" s="3">
        <f>tblBinary[[#This Row],[odds]]/(tblBinary[[#This Row],[odds]]+1)</f>
        <v>0.42937583487751074</v>
      </c>
      <c r="H340" s="3">
        <f>1-tblBinary[[#This Row],[Pvoor]]</f>
        <v>0.57062416512248926</v>
      </c>
      <c r="I340" s="3">
        <f>tblBinary[[#This Row],[admit]]*LN(tblBinary[[#This Row],[Pvoor]])+(1-tblBinary[[#This Row],[admit]])*LN(tblBinary[[#This Row],[Ptegen]])</f>
        <v>-0.56102449072709293</v>
      </c>
    </row>
    <row r="341" spans="1:9">
      <c r="A341">
        <v>1</v>
      </c>
      <c r="B341">
        <v>660</v>
      </c>
      <c r="C341">
        <v>3.47</v>
      </c>
      <c r="D341">
        <v>3</v>
      </c>
      <c r="E341" s="3">
        <f>beta0+beta1*tblBinary[[#This Row],[gre]]+beta2*tblBinary[[#This Row],[gpa]]+beta3*tblBinary[[#This Row],[rank]]</f>
        <v>-0.91939224308460155</v>
      </c>
      <c r="F341" s="3">
        <f>EXP(tblBinary[[#This Row],[logit]])</f>
        <v>0.39876131740274773</v>
      </c>
      <c r="G341" s="3">
        <f>tblBinary[[#This Row],[odds]]/(tblBinary[[#This Row],[odds]]+1)</f>
        <v>0.28508174514232132</v>
      </c>
      <c r="H341" s="3">
        <f>1-tblBinary[[#This Row],[Pvoor]]</f>
        <v>0.71491825485767868</v>
      </c>
      <c r="I341" s="3">
        <f>tblBinary[[#This Row],[admit]]*LN(tblBinary[[#This Row],[Pvoor]])+(1-tblBinary[[#This Row],[admit]])*LN(tblBinary[[#This Row],[Ptegen]])</f>
        <v>-1.2549793147791539</v>
      </c>
    </row>
    <row r="342" spans="1:9">
      <c r="A342">
        <v>0</v>
      </c>
      <c r="B342">
        <v>500</v>
      </c>
      <c r="C342">
        <v>3.23</v>
      </c>
      <c r="D342">
        <v>4</v>
      </c>
      <c r="E342" s="3">
        <f>beta0+beta1*tblBinary[[#This Row],[gre]]+beta2*tblBinary[[#This Row],[gpa]]+beta3*tblBinary[[#This Row],[rank]]</f>
        <v>-2.0329403075133738</v>
      </c>
      <c r="F342" s="3">
        <f>EXP(tblBinary[[#This Row],[logit]])</f>
        <v>0.13094992149746831</v>
      </c>
      <c r="G342" s="3">
        <f>tblBinary[[#This Row],[odds]]/(tblBinary[[#This Row],[odds]]+1)</f>
        <v>0.11578755080868668</v>
      </c>
      <c r="H342" s="3">
        <f>1-tblBinary[[#This Row],[Pvoor]]</f>
        <v>0.88421244919131337</v>
      </c>
      <c r="I342" s="3">
        <f>tblBinary[[#This Row],[admit]]*LN(tblBinary[[#This Row],[Pvoor]])+(1-tblBinary[[#This Row],[admit]])*LN(tblBinary[[#This Row],[Ptegen]])</f>
        <v>-0.12305791807893982</v>
      </c>
    </row>
    <row r="343" spans="1:9">
      <c r="A343">
        <v>1</v>
      </c>
      <c r="B343">
        <v>560</v>
      </c>
      <c r="C343">
        <v>2.65</v>
      </c>
      <c r="D343">
        <v>3</v>
      </c>
      <c r="E343" s="3">
        <f>beta0+beta1*tblBinary[[#This Row],[gre]]+beta2*tblBinary[[#This Row],[gpa]]+beta3*tblBinary[[#This Row],[rank]]</f>
        <v>-1.7859392548537285</v>
      </c>
      <c r="F343" s="3">
        <f>EXP(tblBinary[[#This Row],[logit]])</f>
        <v>0.16763953078828925</v>
      </c>
      <c r="G343" s="3">
        <f>tblBinary[[#This Row],[odds]]/(tblBinary[[#This Row],[odds]]+1)</f>
        <v>0.14357130464323484</v>
      </c>
      <c r="H343" s="3">
        <f>1-tblBinary[[#This Row],[Pvoor]]</f>
        <v>0.85642869535676514</v>
      </c>
      <c r="I343" s="3">
        <f>tblBinary[[#This Row],[admit]]*LN(tblBinary[[#This Row],[Pvoor]])+(1-tblBinary[[#This Row],[admit]])*LN(tblBinary[[#This Row],[Ptegen]])</f>
        <v>-1.9409234707260956</v>
      </c>
    </row>
    <row r="344" spans="1:9">
      <c r="A344">
        <v>0</v>
      </c>
      <c r="B344">
        <v>500</v>
      </c>
      <c r="C344">
        <v>3.95</v>
      </c>
      <c r="D344">
        <v>4</v>
      </c>
      <c r="E344" s="3">
        <f>beta0+beta1*tblBinary[[#This Row],[gre]]+beta2*tblBinary[[#This Row],[gpa]]+beta3*tblBinary[[#This Row],[rank]]</f>
        <v>-1.473490536591219</v>
      </c>
      <c r="F344" s="3">
        <f>EXP(tblBinary[[#This Row],[logit]])</f>
        <v>0.22912432092744542</v>
      </c>
      <c r="G344" s="3">
        <f>tblBinary[[#This Row],[odds]]/(tblBinary[[#This Row],[odds]]+1)</f>
        <v>0.18641264925468065</v>
      </c>
      <c r="H344" s="3">
        <f>1-tblBinary[[#This Row],[Pvoor]]</f>
        <v>0.81358735074531929</v>
      </c>
      <c r="I344" s="3">
        <f>tblBinary[[#This Row],[admit]]*LN(tblBinary[[#This Row],[Pvoor]])+(1-tblBinary[[#This Row],[admit]])*LN(tblBinary[[#This Row],[Ptegen]])</f>
        <v>-0.20630198163349528</v>
      </c>
    </row>
    <row r="345" spans="1:9">
      <c r="A345">
        <v>0</v>
      </c>
      <c r="B345">
        <v>580</v>
      </c>
      <c r="C345">
        <v>3.06</v>
      </c>
      <c r="D345">
        <v>2</v>
      </c>
      <c r="E345" s="3">
        <f>beta0+beta1*tblBinary[[#This Row],[gre]]+beta2*tblBinary[[#This Row],[gpa]]+beta3*tblBinary[[#This Row],[rank]]</f>
        <v>-0.86145312068589952</v>
      </c>
      <c r="F345" s="3">
        <f>EXP(tblBinary[[#This Row],[logit]])</f>
        <v>0.42254762329212719</v>
      </c>
      <c r="G345" s="3">
        <f>tblBinary[[#This Row],[odds]]/(tblBinary[[#This Row],[odds]]+1)</f>
        <v>0.29703583653266202</v>
      </c>
      <c r="H345" s="3">
        <f>1-tblBinary[[#This Row],[Pvoor]]</f>
        <v>0.70296416346733803</v>
      </c>
      <c r="I345" s="3">
        <f>tblBinary[[#This Row],[admit]]*LN(tblBinary[[#This Row],[Pvoor]])+(1-tblBinary[[#This Row],[admit]])*LN(tblBinary[[#This Row],[Ptegen]])</f>
        <v>-0.35244936504644353</v>
      </c>
    </row>
    <row r="346" spans="1:9">
      <c r="A346">
        <v>0</v>
      </c>
      <c r="B346">
        <v>520</v>
      </c>
      <c r="C346">
        <v>3.35</v>
      </c>
      <c r="D346">
        <v>3</v>
      </c>
      <c r="E346" s="3">
        <f>beta0+beta1*tblBinary[[#This Row],[gre]]+beta2*tblBinary[[#This Row],[gpa]]+beta3*tblBinary[[#This Row],[rank]]</f>
        <v>-1.3337881088558576</v>
      </c>
      <c r="F346" s="3">
        <f>EXP(tblBinary[[#This Row],[logit]])</f>
        <v>0.26347728784405489</v>
      </c>
      <c r="G346" s="3">
        <f>tblBinary[[#This Row],[odds]]/(tblBinary[[#This Row],[odds]]+1)</f>
        <v>0.20853345792518488</v>
      </c>
      <c r="H346" s="3">
        <f>1-tblBinary[[#This Row],[Pvoor]]</f>
        <v>0.79146654207481515</v>
      </c>
      <c r="I346" s="3">
        <f>tblBinary[[#This Row],[admit]]*LN(tblBinary[[#This Row],[Pvoor]])+(1-tblBinary[[#This Row],[admit]])*LN(tblBinary[[#This Row],[Ptegen]])</f>
        <v>-0.23386767209614767</v>
      </c>
    </row>
    <row r="347" spans="1:9">
      <c r="A347">
        <v>0</v>
      </c>
      <c r="B347">
        <v>500</v>
      </c>
      <c r="C347">
        <v>3.03</v>
      </c>
      <c r="D347">
        <v>3</v>
      </c>
      <c r="E347" s="3">
        <f>beta0+beta1*tblBinary[[#This Row],[gre]]+beta2*tblBinary[[#This Row],[gpa]]+beta3*tblBinary[[#This Row],[rank]]</f>
        <v>-1.6283116282428167</v>
      </c>
      <c r="F347" s="3">
        <f>EXP(tblBinary[[#This Row],[logit]])</f>
        <v>0.19626065550183519</v>
      </c>
      <c r="G347" s="3">
        <f>tblBinary[[#This Row],[odds]]/(tblBinary[[#This Row],[odds]]+1)</f>
        <v>0.16406178252138806</v>
      </c>
      <c r="H347" s="3">
        <f>1-tblBinary[[#This Row],[Pvoor]]</f>
        <v>0.83593821747861197</v>
      </c>
      <c r="I347" s="3">
        <f>tblBinary[[#This Row],[admit]]*LN(tblBinary[[#This Row],[Pvoor]])+(1-tblBinary[[#This Row],[admit]])*LN(tblBinary[[#This Row],[Ptegen]])</f>
        <v>-0.17920057116590801</v>
      </c>
    </row>
    <row r="348" spans="1:9">
      <c r="A348">
        <v>0</v>
      </c>
      <c r="B348">
        <v>600</v>
      </c>
      <c r="C348">
        <v>3.35</v>
      </c>
      <c r="D348">
        <v>2</v>
      </c>
      <c r="E348" s="3">
        <f>beta0+beta1*tblBinary[[#This Row],[gre]]+beta2*tblBinary[[#This Row],[gpa]]+beta3*tblBinary[[#This Row],[rank]]</f>
        <v>-0.59024000842069713</v>
      </c>
      <c r="F348" s="3">
        <f>EXP(tblBinary[[#This Row],[logit]])</f>
        <v>0.55419425748281748</v>
      </c>
      <c r="G348" s="3">
        <f>tblBinary[[#This Row],[odds]]/(tblBinary[[#This Row],[odds]]+1)</f>
        <v>0.35657978712416161</v>
      </c>
      <c r="H348" s="3">
        <f>1-tblBinary[[#This Row],[Pvoor]]</f>
        <v>0.64342021287583839</v>
      </c>
      <c r="I348" s="3">
        <f>tblBinary[[#This Row],[admit]]*LN(tblBinary[[#This Row],[Pvoor]])+(1-tblBinary[[#This Row],[admit]])*LN(tblBinary[[#This Row],[Ptegen]])</f>
        <v>-0.44095724894820271</v>
      </c>
    </row>
    <row r="349" spans="1:9">
      <c r="A349">
        <v>0</v>
      </c>
      <c r="B349">
        <v>580</v>
      </c>
      <c r="C349">
        <v>3.8</v>
      </c>
      <c r="D349">
        <v>2</v>
      </c>
      <c r="E349" s="3">
        <f>beta0+beta1*tblBinary[[#This Row],[gre]]+beta2*tblBinary[[#This Row],[gpa]]+beta3*tblBinary[[#This Row],[rank]]</f>
        <v>-0.28646307834924079</v>
      </c>
      <c r="F349" s="3">
        <f>EXP(tblBinary[[#This Row],[logit]])</f>
        <v>0.75091480303337743</v>
      </c>
      <c r="G349" s="3">
        <f>tblBinary[[#This Row],[odds]]/(tblBinary[[#This Row],[odds]]+1)</f>
        <v>0.42886998369792345</v>
      </c>
      <c r="H349" s="3">
        <f>1-tblBinary[[#This Row],[Pvoor]]</f>
        <v>0.57113001630207649</v>
      </c>
      <c r="I349" s="3">
        <f>tblBinary[[#This Row],[admit]]*LN(tblBinary[[#This Row],[Pvoor]])+(1-tblBinary[[#This Row],[admit]])*LN(tblBinary[[#This Row],[Ptegen]])</f>
        <v>-0.56013839594256742</v>
      </c>
    </row>
    <row r="350" spans="1:9">
      <c r="A350">
        <v>0</v>
      </c>
      <c r="B350">
        <v>400</v>
      </c>
      <c r="C350">
        <v>3.36</v>
      </c>
      <c r="D350">
        <v>2</v>
      </c>
      <c r="E350" s="3">
        <f>beta0+beta1*tblBinary[[#This Row],[gre]]+beta2*tblBinary[[#This Row],[gpa]]+beta3*tblBinary[[#This Row],[rank]]</f>
        <v>-1.0412616402623458</v>
      </c>
      <c r="F350" s="3">
        <f>EXP(tblBinary[[#This Row],[logit]])</f>
        <v>0.35300903048614002</v>
      </c>
      <c r="G350" s="3">
        <f>tblBinary[[#This Row],[odds]]/(tblBinary[[#This Row],[odds]]+1)</f>
        <v>0.26090663294339056</v>
      </c>
      <c r="H350" s="3">
        <f>1-tblBinary[[#This Row],[Pvoor]]</f>
        <v>0.73909336705660944</v>
      </c>
      <c r="I350" s="3">
        <f>tblBinary[[#This Row],[admit]]*LN(tblBinary[[#This Row],[Pvoor]])+(1-tblBinary[[#This Row],[admit]])*LN(tblBinary[[#This Row],[Ptegen]])</f>
        <v>-0.30233102358333214</v>
      </c>
    </row>
    <row r="351" spans="1:9">
      <c r="A351">
        <v>0</v>
      </c>
      <c r="B351">
        <v>620</v>
      </c>
      <c r="C351">
        <v>2.85</v>
      </c>
      <c r="D351">
        <v>2</v>
      </c>
      <c r="E351" s="3">
        <f>beta0+beta1*tblBinary[[#This Row],[gre]]+beta2*tblBinary[[#This Row],[gpa]]+beta3*tblBinary[[#This Row],[rank]]</f>
        <v>-0.93286761702841492</v>
      </c>
      <c r="F351" s="3">
        <f>EXP(tblBinary[[#This Row],[logit]])</f>
        <v>0.39342390213600525</v>
      </c>
      <c r="G351" s="3">
        <f>tblBinary[[#This Row],[odds]]/(tblBinary[[#This Row],[odds]]+1)</f>
        <v>0.28234329950341636</v>
      </c>
      <c r="H351" s="3">
        <f>1-tblBinary[[#This Row],[Pvoor]]</f>
        <v>0.7176567004965837</v>
      </c>
      <c r="I351" s="3">
        <f>tblBinary[[#This Row],[admit]]*LN(tblBinary[[#This Row],[Pvoor]])+(1-tblBinary[[#This Row],[admit]])*LN(tblBinary[[#This Row],[Ptegen]])</f>
        <v>-0.33176395728906521</v>
      </c>
    </row>
    <row r="352" spans="1:9">
      <c r="A352">
        <v>1</v>
      </c>
      <c r="B352">
        <v>780</v>
      </c>
      <c r="C352">
        <v>4</v>
      </c>
      <c r="D352">
        <v>2</v>
      </c>
      <c r="E352" s="3">
        <f>beta0+beta1*tblBinary[[#This Row],[gre]]+beta2*tblBinary[[#This Row],[gpa]]+beta3*tblBinary[[#This Row],[rank]]</f>
        <v>0.32773140334470252</v>
      </c>
      <c r="F352" s="3">
        <f>EXP(tblBinary[[#This Row],[logit]])</f>
        <v>1.3878161594449174</v>
      </c>
      <c r="G352" s="3">
        <f>tblBinary[[#This Row],[odds]]/(tblBinary[[#This Row],[odds]]+1)</f>
        <v>0.58120729016572836</v>
      </c>
      <c r="H352" s="3">
        <f>1-tblBinary[[#This Row],[Pvoor]]</f>
        <v>0.41879270983427164</v>
      </c>
      <c r="I352" s="3">
        <f>tblBinary[[#This Row],[admit]]*LN(tblBinary[[#This Row],[Pvoor]])+(1-tblBinary[[#This Row],[admit]])*LN(tblBinary[[#This Row],[Ptegen]])</f>
        <v>-0.54264780406507429</v>
      </c>
    </row>
    <row r="353" spans="1:9">
      <c r="A353">
        <v>0</v>
      </c>
      <c r="B353">
        <v>620</v>
      </c>
      <c r="C353">
        <v>3.43</v>
      </c>
      <c r="D353">
        <v>3</v>
      </c>
      <c r="E353" s="3">
        <f>beta0+beta1*tblBinary[[#This Row],[gre]]+beta2*tblBinary[[#This Row],[gpa]]+beta3*tblBinary[[#This Row],[rank]]</f>
        <v>-1.0422311394233901</v>
      </c>
      <c r="F353" s="3">
        <f>EXP(tblBinary[[#This Row],[logit]])</f>
        <v>0.35266695437528783</v>
      </c>
      <c r="G353" s="3">
        <f>tblBinary[[#This Row],[odds]]/(tblBinary[[#This Row],[odds]]+1)</f>
        <v>0.26071972353177109</v>
      </c>
      <c r="H353" s="3">
        <f>1-tblBinary[[#This Row],[Pvoor]]</f>
        <v>0.73928027646822891</v>
      </c>
      <c r="I353" s="3">
        <f>tblBinary[[#This Row],[admit]]*LN(tblBinary[[#This Row],[Pvoor]])+(1-tblBinary[[#This Row],[admit]])*LN(tblBinary[[#This Row],[Ptegen]])</f>
        <v>-0.30207816543284494</v>
      </c>
    </row>
    <row r="354" spans="1:9">
      <c r="A354">
        <v>1</v>
      </c>
      <c r="B354">
        <v>580</v>
      </c>
      <c r="C354">
        <v>3.12</v>
      </c>
      <c r="D354">
        <v>3</v>
      </c>
      <c r="E354" s="3">
        <f>beta0+beta1*tblBinary[[#This Row],[gre]]+beta2*tblBinary[[#This Row],[gpa]]+beta3*tblBinary[[#This Row],[rank]]</f>
        <v>-1.3748636998579868</v>
      </c>
      <c r="F354" s="3">
        <f>EXP(tblBinary[[#This Row],[logit]])</f>
        <v>0.25287406022626063</v>
      </c>
      <c r="G354" s="3">
        <f>tblBinary[[#This Row],[odds]]/(tblBinary[[#This Row],[odds]]+1)</f>
        <v>0.20183517901279979</v>
      </c>
      <c r="H354" s="3">
        <f>1-tblBinary[[#This Row],[Pvoor]]</f>
        <v>0.79816482098720021</v>
      </c>
      <c r="I354" s="3">
        <f>tblBinary[[#This Row],[admit]]*LN(tblBinary[[#This Row],[Pvoor]])+(1-tblBinary[[#This Row],[admit]])*LN(tblBinary[[#This Row],[Ptegen]])</f>
        <v>-1.6003038601268229</v>
      </c>
    </row>
    <row r="355" spans="1:9">
      <c r="A355">
        <v>0</v>
      </c>
      <c r="B355">
        <v>700</v>
      </c>
      <c r="C355">
        <v>3.52</v>
      </c>
      <c r="D355">
        <v>2</v>
      </c>
      <c r="E355" s="3">
        <f>beta0+beta1*tblBinary[[#This Row],[gre]]+beta2*tblBinary[[#This Row],[gpa]]+beta3*tblBinary[[#This Row],[rank]]</f>
        <v>-0.2287518176229606</v>
      </c>
      <c r="F355" s="3">
        <f>EXP(tblBinary[[#This Row],[logit]])</f>
        <v>0.79552594452702163</v>
      </c>
      <c r="G355" s="3">
        <f>tblBinary[[#This Row],[odds]]/(tblBinary[[#This Row],[odds]]+1)</f>
        <v>0.44306012227329833</v>
      </c>
      <c r="H355" s="3">
        <f>1-tblBinary[[#This Row],[Pvoor]]</f>
        <v>0.55693987772670162</v>
      </c>
      <c r="I355" s="3">
        <f>tblBinary[[#This Row],[admit]]*LN(tblBinary[[#This Row],[Pvoor]])+(1-tblBinary[[#This Row],[admit]])*LN(tblBinary[[#This Row],[Ptegen]])</f>
        <v>-0.58529798433010338</v>
      </c>
    </row>
    <row r="356" spans="1:9">
      <c r="A356">
        <v>1</v>
      </c>
      <c r="B356">
        <v>540</v>
      </c>
      <c r="C356">
        <v>3.78</v>
      </c>
      <c r="D356">
        <v>2</v>
      </c>
      <c r="E356" s="3">
        <f>beta0+beta1*tblBinary[[#This Row],[gre]]+beta2*tblBinary[[#This Row],[gpa]]+beta3*tblBinary[[#This Row],[rank]]</f>
        <v>-0.39376170327352522</v>
      </c>
      <c r="F356" s="3">
        <f>EXP(tblBinary[[#This Row],[logit]])</f>
        <v>0.67451477175276098</v>
      </c>
      <c r="G356" s="3">
        <f>tblBinary[[#This Row],[odds]]/(tblBinary[[#This Row],[odds]]+1)</f>
        <v>0.40281207614951503</v>
      </c>
      <c r="H356" s="3">
        <f>1-tblBinary[[#This Row],[Pvoor]]</f>
        <v>0.59718792385048491</v>
      </c>
      <c r="I356" s="3">
        <f>tblBinary[[#This Row],[admit]]*LN(tblBinary[[#This Row],[Pvoor]])+(1-tblBinary[[#This Row],[admit]])*LN(tblBinary[[#This Row],[Ptegen]])</f>
        <v>-0.90928513807692024</v>
      </c>
    </row>
    <row r="357" spans="1:9">
      <c r="A357">
        <v>1</v>
      </c>
      <c r="B357">
        <v>760</v>
      </c>
      <c r="C357">
        <v>2.81</v>
      </c>
      <c r="D357">
        <v>1</v>
      </c>
      <c r="E357" s="3">
        <f>beta0+beta1*tblBinary[[#This Row],[gre]]+beta2*tblBinary[[#This Row],[gpa]]+beta3*tblBinary[[#This Row],[rank]]</f>
        <v>-8.2762529157593301E-2</v>
      </c>
      <c r="F357" s="3">
        <f>EXP(tblBinary[[#This Row],[logit]])</f>
        <v>0.92056972973482476</v>
      </c>
      <c r="G357" s="3">
        <f>tblBinary[[#This Row],[odds]]/(tblBinary[[#This Row],[odds]]+1)</f>
        <v>0.47932116990197948</v>
      </c>
      <c r="H357" s="3">
        <f>1-tblBinary[[#This Row],[Pvoor]]</f>
        <v>0.52067883009802052</v>
      </c>
      <c r="I357" s="3">
        <f>tblBinary[[#This Row],[admit]]*LN(tblBinary[[#This Row],[Pvoor]])+(1-tblBinary[[#This Row],[admit]])*LN(tblBinary[[#This Row],[Ptegen]])</f>
        <v>-0.73538440541727512</v>
      </c>
    </row>
    <row r="358" spans="1:9">
      <c r="A358">
        <v>0</v>
      </c>
      <c r="B358">
        <v>700</v>
      </c>
      <c r="C358">
        <v>3.27</v>
      </c>
      <c r="D358">
        <v>2</v>
      </c>
      <c r="E358" s="3">
        <f>beta0+beta1*tblBinary[[#This Row],[gre]]+beta2*tblBinary[[#This Row],[gpa]]+beta3*tblBinary[[#This Row],[rank]]</f>
        <v>-0.4230052103042643</v>
      </c>
      <c r="F358" s="3">
        <f>EXP(tblBinary[[#This Row],[logit]])</f>
        <v>0.65507521996170248</v>
      </c>
      <c r="G358" s="3">
        <f>tblBinary[[#This Row],[odds]]/(tblBinary[[#This Row],[odds]]+1)</f>
        <v>0.39579785381407651</v>
      </c>
      <c r="H358" s="3">
        <f>1-tblBinary[[#This Row],[Pvoor]]</f>
        <v>0.60420214618592349</v>
      </c>
      <c r="I358" s="3">
        <f>tblBinary[[#This Row],[admit]]*LN(tblBinary[[#This Row],[Pvoor]])+(1-tblBinary[[#This Row],[admit]])*LN(tblBinary[[#This Row],[Ptegen]])</f>
        <v>-0.50384645792411731</v>
      </c>
    </row>
    <row r="359" spans="1:9">
      <c r="A359">
        <v>0</v>
      </c>
      <c r="B359">
        <v>720</v>
      </c>
      <c r="C359">
        <v>3.31</v>
      </c>
      <c r="D359">
        <v>1</v>
      </c>
      <c r="E359" s="3">
        <f>beta0+beta1*tblBinary[[#This Row],[gre]]+beta2*tblBinary[[#This Row],[gpa]]+beta3*tblBinary[[#This Row],[rank]]</f>
        <v>0.21398590269523465</v>
      </c>
      <c r="F359" s="3">
        <f>EXP(tblBinary[[#This Row],[logit]])</f>
        <v>1.2386051936754761</v>
      </c>
      <c r="G359" s="3">
        <f>tblBinary[[#This Row],[odds]]/(tblBinary[[#This Row],[odds]]+1)</f>
        <v>0.55329327260331229</v>
      </c>
      <c r="H359" s="3">
        <f>1-tblBinary[[#This Row],[Pvoor]]</f>
        <v>0.44670672739668771</v>
      </c>
      <c r="I359" s="3">
        <f>tblBinary[[#This Row],[admit]]*LN(tblBinary[[#This Row],[Pvoor]])+(1-tblBinary[[#This Row],[admit]])*LN(tblBinary[[#This Row],[Ptegen]])</f>
        <v>-0.8058529905254963</v>
      </c>
    </row>
    <row r="360" spans="1:9">
      <c r="A360">
        <v>1</v>
      </c>
      <c r="B360">
        <v>560</v>
      </c>
      <c r="C360">
        <v>3.69</v>
      </c>
      <c r="D360">
        <v>3</v>
      </c>
      <c r="E360" s="3">
        <f>beta0+beta1*tblBinary[[#This Row],[gre]]+beta2*tblBinary[[#This Row],[gpa]]+beta3*tblBinary[[#This Row],[rank]]</f>
        <v>-0.97784514129950462</v>
      </c>
      <c r="F360" s="3">
        <f>EXP(tblBinary[[#This Row],[logit]])</f>
        <v>0.37612071322716145</v>
      </c>
      <c r="G360" s="3">
        <f>tblBinary[[#This Row],[odds]]/(tblBinary[[#This Row],[odds]]+1)</f>
        <v>0.27331956391028739</v>
      </c>
      <c r="H360" s="3">
        <f>1-tblBinary[[#This Row],[Pvoor]]</f>
        <v>0.72668043608971256</v>
      </c>
      <c r="I360" s="3">
        <f>tblBinary[[#This Row],[admit]]*LN(tblBinary[[#This Row],[Pvoor]])+(1-tblBinary[[#This Row],[admit]])*LN(tblBinary[[#This Row],[Ptegen]])</f>
        <v>-1.2971136045988312</v>
      </c>
    </row>
    <row r="361" spans="1:9">
      <c r="A361">
        <v>0</v>
      </c>
      <c r="B361">
        <v>720</v>
      </c>
      <c r="C361">
        <v>3.94</v>
      </c>
      <c r="D361">
        <v>3</v>
      </c>
      <c r="E361" s="3">
        <f>beta0+beta1*tblBinary[[#This Row],[gre]]+beta2*tblBinary[[#This Row],[gpa]]+beta3*tblBinary[[#This Row],[rank]]</f>
        <v>-0.41655833457908065</v>
      </c>
      <c r="F361" s="3">
        <f>EXP(tblBinary[[#This Row],[logit]])</f>
        <v>0.65931205098264622</v>
      </c>
      <c r="G361" s="3">
        <f>tblBinary[[#This Row],[odds]]/(tblBinary[[#This Row],[odds]]+1)</f>
        <v>0.39734060304823376</v>
      </c>
      <c r="H361" s="3">
        <f>1-tblBinary[[#This Row],[Pvoor]]</f>
        <v>0.60265939695176618</v>
      </c>
      <c r="I361" s="3">
        <f>tblBinary[[#This Row],[admit]]*LN(tblBinary[[#This Row],[Pvoor]])+(1-tblBinary[[#This Row],[admit]])*LN(tblBinary[[#This Row],[Ptegen]])</f>
        <v>-0.50640308935091238</v>
      </c>
    </row>
    <row r="362" spans="1:9">
      <c r="A362">
        <v>1</v>
      </c>
      <c r="B362">
        <v>520</v>
      </c>
      <c r="C362">
        <v>4</v>
      </c>
      <c r="D362">
        <v>1</v>
      </c>
      <c r="E362" s="3">
        <f>beta0+beta1*tblBinary[[#This Row],[gre]]+beta2*tblBinary[[#This Row],[gpa]]+beta3*tblBinary[[#This Row],[rank]]</f>
        <v>0.29133349894673244</v>
      </c>
      <c r="F362" s="3">
        <f>EXP(tblBinary[[#This Row],[logit]])</f>
        <v>1.338210801432153</v>
      </c>
      <c r="G362" s="3">
        <f>tblBinary[[#This Row],[odds]]/(tblBinary[[#This Row],[odds]]+1)</f>
        <v>0.57232256416423177</v>
      </c>
      <c r="H362" s="3">
        <f>1-tblBinary[[#This Row],[Pvoor]]</f>
        <v>0.42767743583576823</v>
      </c>
      <c r="I362" s="3">
        <f>tblBinary[[#This Row],[admit]]*LN(tblBinary[[#This Row],[Pvoor]])+(1-tblBinary[[#This Row],[admit]])*LN(tblBinary[[#This Row],[Ptegen]])</f>
        <v>-0.55805252318332543</v>
      </c>
    </row>
    <row r="363" spans="1:9">
      <c r="A363">
        <v>1</v>
      </c>
      <c r="B363">
        <v>540</v>
      </c>
      <c r="C363">
        <v>3.49</v>
      </c>
      <c r="D363">
        <v>1</v>
      </c>
      <c r="E363" s="3">
        <f>beta0+beta1*tblBinary[[#This Row],[gre]]+beta2*tblBinary[[#This Row],[gpa]]+beta3*tblBinary[[#This Row],[rank]]</f>
        <v>-5.9064245368236845E-2</v>
      </c>
      <c r="F363" s="3">
        <f>EXP(tblBinary[[#This Row],[logit]])</f>
        <v>0.94264620655902998</v>
      </c>
      <c r="G363" s="3">
        <f>tblBinary[[#This Row],[odds]]/(tblBinary[[#This Row],[odds]]+1)</f>
        <v>0.48523822988269188</v>
      </c>
      <c r="H363" s="3">
        <f>1-tblBinary[[#This Row],[Pvoor]]</f>
        <v>0.51476177011730817</v>
      </c>
      <c r="I363" s="3">
        <f>tblBinary[[#This Row],[admit]]*LN(tblBinary[[#This Row],[Pvoor]])+(1-tblBinary[[#This Row],[admit]])*LN(tblBinary[[#This Row],[Ptegen]])</f>
        <v>-0.72311531300732368</v>
      </c>
    </row>
    <row r="364" spans="1:9">
      <c r="A364">
        <v>0</v>
      </c>
      <c r="B364">
        <v>680</v>
      </c>
      <c r="C364">
        <v>3.14</v>
      </c>
      <c r="D364">
        <v>2</v>
      </c>
      <c r="E364" s="3">
        <f>beta0+beta1*tblBinary[[#This Row],[gre]]+beta2*tblBinary[[#This Row],[gpa]]+beta3*tblBinary[[#This Row],[rank]]</f>
        <v>-0.56989615125343218</v>
      </c>
      <c r="F364" s="3">
        <f>EXP(tblBinary[[#This Row],[logit]])</f>
        <v>0.56558417085707591</v>
      </c>
      <c r="G364" s="3">
        <f>tblBinary[[#This Row],[odds]]/(tblBinary[[#This Row],[odds]]+1)</f>
        <v>0.36126078775275811</v>
      </c>
      <c r="H364" s="3">
        <f>1-tblBinary[[#This Row],[Pvoor]]</f>
        <v>0.63873921224724195</v>
      </c>
      <c r="I364" s="3">
        <f>tblBinary[[#This Row],[admit]]*LN(tblBinary[[#This Row],[Pvoor]])+(1-tblBinary[[#This Row],[admit]])*LN(tblBinary[[#This Row],[Ptegen]])</f>
        <v>-0.44825902645656013</v>
      </c>
    </row>
    <row r="365" spans="1:9">
      <c r="A365">
        <v>0</v>
      </c>
      <c r="B365">
        <v>460</v>
      </c>
      <c r="C365">
        <v>3.44</v>
      </c>
      <c r="D365">
        <v>2</v>
      </c>
      <c r="E365" s="3">
        <f>beta0+beta1*tblBinary[[#This Row],[gre]]+beta2*tblBinary[[#This Row],[gpa]]+beta3*tblBinary[[#This Row],[rank]]</f>
        <v>-0.84146302433965836</v>
      </c>
      <c r="F365" s="3">
        <f>EXP(tblBinary[[#This Row],[logit]])</f>
        <v>0.43107938222566416</v>
      </c>
      <c r="G365" s="3">
        <f>tblBinary[[#This Row],[odds]]/(tblBinary[[#This Row],[odds]]+1)</f>
        <v>0.30122674365920538</v>
      </c>
      <c r="H365" s="3">
        <f>1-tblBinary[[#This Row],[Pvoor]]</f>
        <v>0.69877325634079468</v>
      </c>
      <c r="I365" s="3">
        <f>tblBinary[[#This Row],[admit]]*LN(tblBinary[[#This Row],[Pvoor]])+(1-tblBinary[[#This Row],[admit]])*LN(tblBinary[[#This Row],[Ptegen]])</f>
        <v>-0.35842897228916382</v>
      </c>
    </row>
    <row r="366" spans="1:9">
      <c r="A366">
        <v>1</v>
      </c>
      <c r="B366">
        <v>560</v>
      </c>
      <c r="C366">
        <v>3.36</v>
      </c>
      <c r="D366">
        <v>1</v>
      </c>
      <c r="E366" s="3">
        <f>beta0+beta1*tblBinary[[#This Row],[gre]]+beta2*tblBinary[[#This Row],[gpa]]+beta3*tblBinary[[#This Row],[rank]]</f>
        <v>-0.11419683280762505</v>
      </c>
      <c r="F366" s="3">
        <f>EXP(tblBinary[[#This Row],[logit]])</f>
        <v>0.892082347527136</v>
      </c>
      <c r="G366" s="3">
        <f>tblBinary[[#This Row],[odds]]/(tblBinary[[#This Row],[odds]]+1)</f>
        <v>0.47148177704477096</v>
      </c>
      <c r="H366" s="3">
        <f>1-tblBinary[[#This Row],[Pvoor]]</f>
        <v>0.52851822295522899</v>
      </c>
      <c r="I366" s="3">
        <f>tblBinary[[#This Row],[admit]]*LN(tblBinary[[#This Row],[Pvoor]])+(1-tblBinary[[#This Row],[admit]])*LN(tblBinary[[#This Row],[Ptegen]])</f>
        <v>-0.75187482655313531</v>
      </c>
    </row>
    <row r="367" spans="1:9">
      <c r="A367">
        <v>0</v>
      </c>
      <c r="B367">
        <v>480</v>
      </c>
      <c r="C367">
        <v>2.78</v>
      </c>
      <c r="D367">
        <v>3</v>
      </c>
      <c r="E367" s="3">
        <f>beta0+beta1*tblBinary[[#This Row],[gre]]+beta2*tblBinary[[#This Row],[gpa]]+beta3*tblBinary[[#This Row],[rank]]</f>
        <v>-1.8684441976790109</v>
      </c>
      <c r="F367" s="3">
        <f>EXP(tblBinary[[#This Row],[logit]])</f>
        <v>0.15436363439244424</v>
      </c>
      <c r="G367" s="3">
        <f>tblBinary[[#This Row],[odds]]/(tblBinary[[#This Row],[odds]]+1)</f>
        <v>0.13372184448073654</v>
      </c>
      <c r="H367" s="3">
        <f>1-tblBinary[[#This Row],[Pvoor]]</f>
        <v>0.86627815551926346</v>
      </c>
      <c r="I367" s="3">
        <f>tblBinary[[#This Row],[admit]]*LN(tblBinary[[#This Row],[Pvoor]])+(1-tblBinary[[#This Row],[admit]])*LN(tblBinary[[#This Row],[Ptegen]])</f>
        <v>-0.14354922624228694</v>
      </c>
    </row>
    <row r="368" spans="1:9">
      <c r="A368">
        <v>0</v>
      </c>
      <c r="B368">
        <v>460</v>
      </c>
      <c r="C368">
        <v>2.93</v>
      </c>
      <c r="D368">
        <v>3</v>
      </c>
      <c r="E368" s="3">
        <f>beta0+beta1*tblBinary[[#This Row],[gre]]+beta2*tblBinary[[#This Row],[gpa]]+beta3*tblBinary[[#This Row],[rank]]</f>
        <v>-1.7977713388251184</v>
      </c>
      <c r="F368" s="3">
        <f>EXP(tblBinary[[#This Row],[logit]])</f>
        <v>0.16566769425520836</v>
      </c>
      <c r="G368" s="3">
        <f>tblBinary[[#This Row],[odds]]/(tblBinary[[#This Row],[odds]]+1)</f>
        <v>0.1421225749599761</v>
      </c>
      <c r="H368" s="3">
        <f>1-tblBinary[[#This Row],[Pvoor]]</f>
        <v>0.85787742504002384</v>
      </c>
      <c r="I368" s="3">
        <f>tblBinary[[#This Row],[admit]]*LN(tblBinary[[#This Row],[Pvoor]])+(1-tblBinary[[#This Row],[admit]])*LN(tblBinary[[#This Row],[Ptegen]])</f>
        <v>-0.15329405095852985</v>
      </c>
    </row>
    <row r="369" spans="1:9">
      <c r="A369">
        <v>0</v>
      </c>
      <c r="B369">
        <v>620</v>
      </c>
      <c r="C369">
        <v>3.63</v>
      </c>
      <c r="D369">
        <v>3</v>
      </c>
      <c r="E369" s="3">
        <f>beta0+beta1*tblBinary[[#This Row],[gre]]+beta2*tblBinary[[#This Row],[gpa]]+beta3*tblBinary[[#This Row],[rank]]</f>
        <v>-0.88682842527834738</v>
      </c>
      <c r="F369" s="3">
        <f>EXP(tblBinary[[#This Row],[logit]])</f>
        <v>0.41196024571204515</v>
      </c>
      <c r="G369" s="3">
        <f>tblBinary[[#This Row],[odds]]/(tblBinary[[#This Row],[odds]]+1)</f>
        <v>0.29176476247339067</v>
      </c>
      <c r="H369" s="3">
        <f>1-tblBinary[[#This Row],[Pvoor]]</f>
        <v>0.70823523752660933</v>
      </c>
      <c r="I369" s="3">
        <f>tblBinary[[#This Row],[admit]]*LN(tblBinary[[#This Row],[Pvoor]])+(1-tblBinary[[#This Row],[admit]])*LN(tblBinary[[#This Row],[Ptegen]])</f>
        <v>-0.34497898407983346</v>
      </c>
    </row>
    <row r="370" spans="1:9">
      <c r="A370">
        <v>0</v>
      </c>
      <c r="B370">
        <v>580</v>
      </c>
      <c r="C370">
        <v>4</v>
      </c>
      <c r="D370">
        <v>1</v>
      </c>
      <c r="E370" s="3">
        <f>beta0+beta1*tblBinary[[#This Row],[gre]]+beta2*tblBinary[[#This Row],[gpa]]+beta3*tblBinary[[#This Row],[rank]]</f>
        <v>0.42897102921140262</v>
      </c>
      <c r="F370" s="3">
        <f>EXP(tblBinary[[#This Row],[logit]])</f>
        <v>1.5356765439923814</v>
      </c>
      <c r="G370" s="3">
        <f>tblBinary[[#This Row],[odds]]/(tblBinary[[#This Row],[odds]]+1)</f>
        <v>0.60562793295965256</v>
      </c>
      <c r="H370" s="3">
        <f>1-tblBinary[[#This Row],[Pvoor]]</f>
        <v>0.39437206704034744</v>
      </c>
      <c r="I370" s="3">
        <f>tblBinary[[#This Row],[admit]]*LN(tblBinary[[#This Row],[Pvoor]])+(1-tblBinary[[#This Row],[admit]])*LN(tblBinary[[#This Row],[Ptegen]])</f>
        <v>-0.93046048269600035</v>
      </c>
    </row>
    <row r="371" spans="1:9">
      <c r="A371">
        <v>0</v>
      </c>
      <c r="B371">
        <v>800</v>
      </c>
      <c r="C371">
        <v>3.89</v>
      </c>
      <c r="D371">
        <v>2</v>
      </c>
      <c r="E371" s="3">
        <f>beta0+beta1*tblBinary[[#This Row],[gre]]+beta2*tblBinary[[#This Row],[gpa]]+beta3*tblBinary[[#This Row],[rank]]</f>
        <v>0.28813908731981908</v>
      </c>
      <c r="F371" s="3">
        <f>EXP(tblBinary[[#This Row],[logit]])</f>
        <v>1.3339428257536583</v>
      </c>
      <c r="G371" s="3">
        <f>tblBinary[[#This Row],[odds]]/(tblBinary[[#This Row],[odds]]+1)</f>
        <v>0.57154048978166894</v>
      </c>
      <c r="H371" s="3">
        <f>1-tblBinary[[#This Row],[Pvoor]]</f>
        <v>0.42845951021833106</v>
      </c>
      <c r="I371" s="3">
        <f>tblBinary[[#This Row],[admit]]*LN(tblBinary[[#This Row],[Pvoor]])+(1-tblBinary[[#This Row],[admit]])*LN(tblBinary[[#This Row],[Ptegen]])</f>
        <v>-0.84755903731482241</v>
      </c>
    </row>
    <row r="372" spans="1:9">
      <c r="A372">
        <v>1</v>
      </c>
      <c r="B372">
        <v>540</v>
      </c>
      <c r="C372">
        <v>3.77</v>
      </c>
      <c r="D372">
        <v>2</v>
      </c>
      <c r="E372" s="3">
        <f>beta0+beta1*tblBinary[[#This Row],[gre]]+beta2*tblBinary[[#This Row],[gpa]]+beta3*tblBinary[[#This Row],[rank]]</f>
        <v>-0.40153183898077716</v>
      </c>
      <c r="F372" s="3">
        <f>EXP(tblBinary[[#This Row],[logit]])</f>
        <v>0.66929400972137199</v>
      </c>
      <c r="G372" s="3">
        <f>tblBinary[[#This Row],[odds]]/(tblBinary[[#This Row],[odds]]+1)</f>
        <v>0.40094435481325802</v>
      </c>
      <c r="H372" s="3">
        <f>1-tblBinary[[#This Row],[Pvoor]]</f>
        <v>0.59905564518674193</v>
      </c>
      <c r="I372" s="3">
        <f>tblBinary[[#This Row],[admit]]*LN(tblBinary[[#This Row],[Pvoor]])+(1-tblBinary[[#This Row],[admit]])*LN(tblBinary[[#This Row],[Ptegen]])</f>
        <v>-0.91393262735619285</v>
      </c>
    </row>
    <row r="373" spans="1:9">
      <c r="A373">
        <v>1</v>
      </c>
      <c r="B373">
        <v>680</v>
      </c>
      <c r="C373">
        <v>3.76</v>
      </c>
      <c r="D373">
        <v>3</v>
      </c>
      <c r="E373" s="3">
        <f>beta0+beta1*tblBinary[[#This Row],[gre]]+beta2*tblBinary[[#This Row],[gpa]]+beta3*tblBinary[[#This Row],[rank]]</f>
        <v>-0.6481791308193996</v>
      </c>
      <c r="F373" s="3">
        <f>EXP(tblBinary[[#This Row],[logit]])</f>
        <v>0.5229972197905467</v>
      </c>
      <c r="G373" s="3">
        <f>tblBinary[[#This Row],[odds]]/(tblBinary[[#This Row],[odds]]+1)</f>
        <v>0.34339998326620247</v>
      </c>
      <c r="H373" s="3">
        <f>1-tblBinary[[#This Row],[Pvoor]]</f>
        <v>0.65660001673379753</v>
      </c>
      <c r="I373" s="3">
        <f>tblBinary[[#This Row],[admit]]*LN(tblBinary[[#This Row],[Pvoor]])+(1-tblBinary[[#This Row],[admit]])*LN(tblBinary[[#This Row],[Ptegen]])</f>
        <v>-1.068859379248517</v>
      </c>
    </row>
    <row r="374" spans="1:9">
      <c r="A374">
        <v>1</v>
      </c>
      <c r="B374">
        <v>680</v>
      </c>
      <c r="C374">
        <v>2.42</v>
      </c>
      <c r="D374">
        <v>1</v>
      </c>
      <c r="E374" s="3">
        <f>beta0+beta1*tblBinary[[#This Row],[gre]]+beta2*tblBinary[[#This Row],[gpa]]+beta3*tblBinary[[#This Row],[rank]]</f>
        <v>-0.56931452875998723</v>
      </c>
      <c r="F374" s="3">
        <f>EXP(tblBinary[[#This Row],[logit]])</f>
        <v>0.56591322301557523</v>
      </c>
      <c r="G374" s="3">
        <f>tblBinary[[#This Row],[odds]]/(tblBinary[[#This Row],[odds]]+1)</f>
        <v>0.36139500880244269</v>
      </c>
      <c r="H374" s="3">
        <f>1-tblBinary[[#This Row],[Pvoor]]</f>
        <v>0.63860499119755731</v>
      </c>
      <c r="I374" s="3">
        <f>tblBinary[[#This Row],[admit]]*LN(tblBinary[[#This Row],[Pvoor]])+(1-tblBinary[[#This Row],[admit]])*LN(tblBinary[[#This Row],[Ptegen]])</f>
        <v>-1.0177837116486455</v>
      </c>
    </row>
    <row r="375" spans="1:9">
      <c r="A375">
        <v>1</v>
      </c>
      <c r="B375">
        <v>620</v>
      </c>
      <c r="C375">
        <v>3.37</v>
      </c>
      <c r="D375">
        <v>1</v>
      </c>
      <c r="E375" s="3">
        <f>beta0+beta1*tblBinary[[#This Row],[gre]]+beta2*tblBinary[[#This Row],[gpa]]+beta3*tblBinary[[#This Row],[rank]]</f>
        <v>3.1210833164297513E-2</v>
      </c>
      <c r="F375" s="3">
        <f>EXP(tblBinary[[#This Row],[logit]])</f>
        <v>1.031702998165932</v>
      </c>
      <c r="G375" s="3">
        <f>tblBinary[[#This Row],[odds]]/(tblBinary[[#This Row],[odds]]+1)</f>
        <v>0.50780207495744967</v>
      </c>
      <c r="H375" s="3">
        <f>1-tblBinary[[#This Row],[Pvoor]]</f>
        <v>0.49219792504255033</v>
      </c>
      <c r="I375" s="3">
        <f>tblBinary[[#This Row],[admit]]*LN(tblBinary[[#This Row],[Pvoor]])+(1-tblBinary[[#This Row],[admit]])*LN(tblBinary[[#This Row],[Ptegen]])</f>
        <v>-0.67766352354926995</v>
      </c>
    </row>
    <row r="376" spans="1:9">
      <c r="A376">
        <v>0</v>
      </c>
      <c r="B376">
        <v>560</v>
      </c>
      <c r="C376">
        <v>3.78</v>
      </c>
      <c r="D376">
        <v>2</v>
      </c>
      <c r="E376" s="3">
        <f>beta0+beta1*tblBinary[[#This Row],[gre]]+beta2*tblBinary[[#This Row],[gpa]]+beta3*tblBinary[[#This Row],[rank]]</f>
        <v>-0.34788252651863516</v>
      </c>
      <c r="F376" s="3">
        <f>EXP(tblBinary[[#This Row],[logit]])</f>
        <v>0.70618182897984083</v>
      </c>
      <c r="G376" s="3">
        <f>tblBinary[[#This Row],[odds]]/(tblBinary[[#This Row],[odds]]+1)</f>
        <v>0.41389599688919482</v>
      </c>
      <c r="H376" s="3">
        <f>1-tblBinary[[#This Row],[Pvoor]]</f>
        <v>0.58610400311080513</v>
      </c>
      <c r="I376" s="3">
        <f>tblBinary[[#This Row],[admit]]*LN(tblBinary[[#This Row],[Pvoor]])+(1-tblBinary[[#This Row],[admit]])*LN(tblBinary[[#This Row],[Ptegen]])</f>
        <v>-0.53425802544151357</v>
      </c>
    </row>
    <row r="377" spans="1:9">
      <c r="A377">
        <v>0</v>
      </c>
      <c r="B377">
        <v>560</v>
      </c>
      <c r="C377">
        <v>3.49</v>
      </c>
      <c r="D377">
        <v>4</v>
      </c>
      <c r="E377" s="3">
        <f>beta0+beta1*tblBinary[[#This Row],[gre]]+beta2*tblBinary[[#This Row],[gpa]]+beta3*tblBinary[[#This Row],[rank]]</f>
        <v>-1.6932792488601476</v>
      </c>
      <c r="F377" s="3">
        <f>EXP(tblBinary[[#This Row],[logit]])</f>
        <v>0.18391542958355472</v>
      </c>
      <c r="G377" s="3">
        <f>tblBinary[[#This Row],[odds]]/(tblBinary[[#This Row],[odds]]+1)</f>
        <v>0.15534507363270655</v>
      </c>
      <c r="H377" s="3">
        <f>1-tblBinary[[#This Row],[Pvoor]]</f>
        <v>0.84465492636729345</v>
      </c>
      <c r="I377" s="3">
        <f>tblBinary[[#This Row],[admit]]*LN(tblBinary[[#This Row],[Pvoor]])+(1-tblBinary[[#This Row],[admit]])*LN(tblBinary[[#This Row],[Ptegen]])</f>
        <v>-0.16882710619414082</v>
      </c>
    </row>
    <row r="378" spans="1:9">
      <c r="A378">
        <v>0</v>
      </c>
      <c r="B378">
        <v>620</v>
      </c>
      <c r="C378">
        <v>3.63</v>
      </c>
      <c r="D378">
        <v>2</v>
      </c>
      <c r="E378" s="3">
        <f>beta0+beta1*tblBinary[[#This Row],[gre]]+beta2*tblBinary[[#This Row],[gpa]]+beta3*tblBinary[[#This Row],[rank]]</f>
        <v>-0.32679703186274711</v>
      </c>
      <c r="F378" s="3">
        <f>EXP(tblBinary[[#This Row],[logit]])</f>
        <v>0.72123011490464373</v>
      </c>
      <c r="G378" s="3">
        <f>tblBinary[[#This Row],[odds]]/(tblBinary[[#This Row],[odds]]+1)</f>
        <v>0.41902015811790505</v>
      </c>
      <c r="H378" s="3">
        <f>1-tblBinary[[#This Row],[Pvoor]]</f>
        <v>0.58097984188209495</v>
      </c>
      <c r="I378" s="3">
        <f>tblBinary[[#This Row],[admit]]*LN(tblBinary[[#This Row],[Pvoor]])+(1-tblBinary[[#This Row],[admit]])*LN(tblBinary[[#This Row],[Ptegen]])</f>
        <v>-0.54303921828790513</v>
      </c>
    </row>
    <row r="379" spans="1:9">
      <c r="A379">
        <v>1</v>
      </c>
      <c r="B379">
        <v>800</v>
      </c>
      <c r="C379">
        <v>4</v>
      </c>
      <c r="D379">
        <v>2</v>
      </c>
      <c r="E379" s="3">
        <f>beta0+beta1*tblBinary[[#This Row],[gre]]+beta2*tblBinary[[#This Row],[gpa]]+beta3*tblBinary[[#This Row],[rank]]</f>
        <v>0.37361058009959258</v>
      </c>
      <c r="F379" s="3">
        <f>EXP(tblBinary[[#This Row],[logit]])</f>
        <v>1.4529712243630764</v>
      </c>
      <c r="G379" s="3">
        <f>tblBinary[[#This Row],[odds]]/(tblBinary[[#This Row],[odds]]+1)</f>
        <v>0.59233113292649653</v>
      </c>
      <c r="H379" s="3">
        <f>1-tblBinary[[#This Row],[Pvoor]]</f>
        <v>0.40766886707350347</v>
      </c>
      <c r="I379" s="3">
        <f>tblBinary[[#This Row],[admit]]*LN(tblBinary[[#This Row],[Pvoor]])+(1-tblBinary[[#This Row],[admit]])*LN(tblBinary[[#This Row],[Ptegen]])</f>
        <v>-0.52368945431426261</v>
      </c>
    </row>
    <row r="380" spans="1:9">
      <c r="A380">
        <v>0</v>
      </c>
      <c r="B380">
        <v>640</v>
      </c>
      <c r="C380">
        <v>3.12</v>
      </c>
      <c r="D380">
        <v>3</v>
      </c>
      <c r="E380" s="3">
        <f>beta0+beta1*tblBinary[[#This Row],[gre]]+beta2*tblBinary[[#This Row],[gpa]]+beta3*tblBinary[[#This Row],[rank]]</f>
        <v>-1.2372261695933169</v>
      </c>
      <c r="F380" s="3">
        <f>EXP(tblBinary[[#This Row],[logit]])</f>
        <v>0.29018803499268692</v>
      </c>
      <c r="G380" s="3">
        <f>tblBinary[[#This Row],[odds]]/(tblBinary[[#This Row],[odds]]+1)</f>
        <v>0.22491918009015777</v>
      </c>
      <c r="H380" s="3">
        <f>1-tblBinary[[#This Row],[Pvoor]]</f>
        <v>0.77508081990984223</v>
      </c>
      <c r="I380" s="3">
        <f>tblBinary[[#This Row],[admit]]*LN(tblBinary[[#This Row],[Pvoor]])+(1-tblBinary[[#This Row],[admit]])*LN(tblBinary[[#This Row],[Ptegen]])</f>
        <v>-0.25478797131132763</v>
      </c>
    </row>
    <row r="381" spans="1:9">
      <c r="A381">
        <v>0</v>
      </c>
      <c r="B381">
        <v>540</v>
      </c>
      <c r="C381">
        <v>2.7</v>
      </c>
      <c r="D381">
        <v>2</v>
      </c>
      <c r="E381" s="3">
        <f>beta0+beta1*tblBinary[[#This Row],[gre]]+beta2*tblBinary[[#This Row],[gpa]]+beta3*tblBinary[[#This Row],[rank]]</f>
        <v>-1.2329363596567573</v>
      </c>
      <c r="F381" s="3">
        <f>EXP(tblBinary[[#This Row],[logit]])</f>
        <v>0.2914355604190258</v>
      </c>
      <c r="G381" s="3">
        <f>tblBinary[[#This Row],[odds]]/(tblBinary[[#This Row],[odds]]+1)</f>
        <v>0.22566790736694994</v>
      </c>
      <c r="H381" s="3">
        <f>1-tblBinary[[#This Row],[Pvoor]]</f>
        <v>0.77433209263305003</v>
      </c>
      <c r="I381" s="3">
        <f>tblBinary[[#This Row],[admit]]*LN(tblBinary[[#This Row],[Pvoor]])+(1-tblBinary[[#This Row],[admit]])*LN(tblBinary[[#This Row],[Ptegen]])</f>
        <v>-0.25575443716301965</v>
      </c>
    </row>
    <row r="382" spans="1:9">
      <c r="A382">
        <v>0</v>
      </c>
      <c r="B382">
        <v>700</v>
      </c>
      <c r="C382">
        <v>3.65</v>
      </c>
      <c r="D382">
        <v>2</v>
      </c>
      <c r="E382" s="3">
        <f>beta0+beta1*tblBinary[[#This Row],[gre]]+beta2*tblBinary[[#This Row],[gpa]]+beta3*tblBinary[[#This Row],[rank]]</f>
        <v>-0.12774005342868278</v>
      </c>
      <c r="F382" s="3">
        <f>EXP(tblBinary[[#This Row],[logit]])</f>
        <v>0.88008212374321337</v>
      </c>
      <c r="G382" s="3">
        <f>tblBinary[[#This Row],[odds]]/(tblBinary[[#This Row],[odds]]+1)</f>
        <v>0.46810834092235504</v>
      </c>
      <c r="H382" s="3">
        <f>1-tblBinary[[#This Row],[Pvoor]]</f>
        <v>0.53189165907764502</v>
      </c>
      <c r="I382" s="3">
        <f>tblBinary[[#This Row],[admit]]*LN(tblBinary[[#This Row],[Pvoor]])+(1-tblBinary[[#This Row],[admit]])*LN(tblBinary[[#This Row],[Ptegen]])</f>
        <v>-0.63131545872992501</v>
      </c>
    </row>
    <row r="383" spans="1:9">
      <c r="A383">
        <v>1</v>
      </c>
      <c r="B383">
        <v>540</v>
      </c>
      <c r="C383">
        <v>3.49</v>
      </c>
      <c r="D383">
        <v>2</v>
      </c>
      <c r="E383" s="3">
        <f>beta0+beta1*tblBinary[[#This Row],[gre]]+beta2*tblBinary[[#This Row],[gpa]]+beta3*tblBinary[[#This Row],[rank]]</f>
        <v>-0.61909563878383711</v>
      </c>
      <c r="F383" s="3">
        <f>EXP(tblBinary[[#This Row],[logit]])</f>
        <v>0.53843115373091166</v>
      </c>
      <c r="G383" s="3">
        <f>tblBinary[[#This Row],[odds]]/(tblBinary[[#This Row],[odds]]+1)</f>
        <v>0.3499871621977626</v>
      </c>
      <c r="H383" s="3">
        <f>1-tblBinary[[#This Row],[Pvoor]]</f>
        <v>0.6500128378022374</v>
      </c>
      <c r="I383" s="3">
        <f>tblBinary[[#This Row],[admit]]*LN(tblBinary[[#This Row],[Pvoor]])+(1-tblBinary[[#This Row],[admit]])*LN(tblBinary[[#This Row],[Ptegen]])</f>
        <v>-1.0498588046063486</v>
      </c>
    </row>
    <row r="384" spans="1:9">
      <c r="A384">
        <v>0</v>
      </c>
      <c r="B384">
        <v>540</v>
      </c>
      <c r="C384">
        <v>3.51</v>
      </c>
      <c r="D384">
        <v>2</v>
      </c>
      <c r="E384" s="3">
        <f>beta0+beta1*tblBinary[[#This Row],[gre]]+beta2*tblBinary[[#This Row],[gpa]]+beta3*tblBinary[[#This Row],[rank]]</f>
        <v>-0.60355536736933324</v>
      </c>
      <c r="F384" s="3">
        <f>EXP(tblBinary[[#This Row],[logit]])</f>
        <v>0.54686387366837907</v>
      </c>
      <c r="G384" s="3">
        <f>tblBinary[[#This Row],[odds]]/(tblBinary[[#This Row],[odds]]+1)</f>
        <v>0.35353070362390354</v>
      </c>
      <c r="H384" s="3">
        <f>1-tblBinary[[#This Row],[Pvoor]]</f>
        <v>0.64646929637609651</v>
      </c>
      <c r="I384" s="3">
        <f>tblBinary[[#This Row],[admit]]*LN(tblBinary[[#This Row],[Pvoor]])+(1-tblBinary[[#This Row],[admit]])*LN(tblBinary[[#This Row],[Ptegen]])</f>
        <v>-0.43622957396901207</v>
      </c>
    </row>
    <row r="385" spans="1:9">
      <c r="A385">
        <v>0</v>
      </c>
      <c r="B385">
        <v>660</v>
      </c>
      <c r="C385">
        <v>4</v>
      </c>
      <c r="D385">
        <v>1</v>
      </c>
      <c r="E385" s="3">
        <f>beta0+beta1*tblBinary[[#This Row],[gre]]+beta2*tblBinary[[#This Row],[gpa]]+beta3*tblBinary[[#This Row],[rank]]</f>
        <v>0.61248773623096264</v>
      </c>
      <c r="F385" s="3">
        <f>EXP(tblBinary[[#This Row],[logit]])</f>
        <v>1.8450156064384864</v>
      </c>
      <c r="G385" s="3">
        <f>tblBinary[[#This Row],[odds]]/(tblBinary[[#This Row],[odds]]+1)</f>
        <v>0.64850807927488208</v>
      </c>
      <c r="H385" s="3">
        <f>1-tblBinary[[#This Row],[Pvoor]]</f>
        <v>0.35149192072511792</v>
      </c>
      <c r="I385" s="3">
        <f>tblBinary[[#This Row],[admit]]*LN(tblBinary[[#This Row],[Pvoor]])+(1-tblBinary[[#This Row],[admit]])*LN(tblBinary[[#This Row],[Ptegen]])</f>
        <v>-1.0455685531303793</v>
      </c>
    </row>
    <row r="386" spans="1:9">
      <c r="A386">
        <v>1</v>
      </c>
      <c r="B386">
        <v>480</v>
      </c>
      <c r="C386">
        <v>2.62</v>
      </c>
      <c r="D386">
        <v>2</v>
      </c>
      <c r="E386" s="3">
        <f>beta0+beta1*tblBinary[[#This Row],[gre]]+beta2*tblBinary[[#This Row],[gpa]]+beta3*tblBinary[[#This Row],[rank]]</f>
        <v>-1.4327349755794447</v>
      </c>
      <c r="F386" s="3">
        <f>EXP(tblBinary[[#This Row],[logit]])</f>
        <v>0.23865531239638188</v>
      </c>
      <c r="G386" s="3">
        <f>tblBinary[[#This Row],[odds]]/(tblBinary[[#This Row],[odds]]+1)</f>
        <v>0.192672901014459</v>
      </c>
      <c r="H386" s="3">
        <f>1-tblBinary[[#This Row],[Pvoor]]</f>
        <v>0.807327098985541</v>
      </c>
      <c r="I386" s="3">
        <f>tblBinary[[#This Row],[admit]]*LN(tblBinary[[#This Row],[Pvoor]])+(1-tblBinary[[#This Row],[admit]])*LN(tblBinary[[#This Row],[Ptegen]])</f>
        <v>-1.6467613412948501</v>
      </c>
    </row>
    <row r="387" spans="1:9">
      <c r="A387">
        <v>0</v>
      </c>
      <c r="B387">
        <v>420</v>
      </c>
      <c r="C387">
        <v>3.02</v>
      </c>
      <c r="D387">
        <v>1</v>
      </c>
      <c r="E387" s="3">
        <f>beta0+beta1*tblBinary[[#This Row],[gre]]+beta2*tblBinary[[#This Row],[gpa]]+beta3*tblBinary[[#This Row],[rank]]</f>
        <v>-0.69953568413842837</v>
      </c>
      <c r="F387" s="3">
        <f>EXP(tblBinary[[#This Row],[logit]])</f>
        <v>0.49681592976208799</v>
      </c>
      <c r="G387" s="3">
        <f>tblBinary[[#This Row],[odds]]/(tblBinary[[#This Row],[odds]]+1)</f>
        <v>0.331915180673588</v>
      </c>
      <c r="H387" s="3">
        <f>1-tblBinary[[#This Row],[Pvoor]]</f>
        <v>0.66808481932641195</v>
      </c>
      <c r="I387" s="3">
        <f>tblBinary[[#This Row],[admit]]*LN(tblBinary[[#This Row],[Pvoor]])+(1-tblBinary[[#This Row],[admit]])*LN(tblBinary[[#This Row],[Ptegen]])</f>
        <v>-0.4033401384666005</v>
      </c>
    </row>
    <row r="388" spans="1:9">
      <c r="A388">
        <v>1</v>
      </c>
      <c r="B388">
        <v>740</v>
      </c>
      <c r="C388">
        <v>3.86</v>
      </c>
      <c r="D388">
        <v>2</v>
      </c>
      <c r="E388" s="3">
        <f>beta0+beta1*tblBinary[[#This Row],[gre]]+beta2*tblBinary[[#This Row],[gpa]]+beta3*tblBinary[[#This Row],[rank]]</f>
        <v>0.12719114993339242</v>
      </c>
      <c r="F388" s="3">
        <f>EXP(tblBinary[[#This Row],[logit]])</f>
        <v>1.135634073413232</v>
      </c>
      <c r="G388" s="3">
        <f>tblBinary[[#This Row],[odds]]/(tblBinary[[#This Row],[odds]]+1)</f>
        <v>0.53175498909240981</v>
      </c>
      <c r="H388" s="3">
        <f>1-tblBinary[[#This Row],[Pvoor]]</f>
        <v>0.46824501090759019</v>
      </c>
      <c r="I388" s="3">
        <f>tblBinary[[#This Row],[admit]]*LN(tblBinary[[#This Row],[Pvoor]])+(1-tblBinary[[#This Row],[admit]])*LN(tblBinary[[#This Row],[Ptegen]])</f>
        <v>-0.63157244254352973</v>
      </c>
    </row>
    <row r="389" spans="1:9">
      <c r="A389">
        <v>0</v>
      </c>
      <c r="B389">
        <v>580</v>
      </c>
      <c r="C389">
        <v>3.36</v>
      </c>
      <c r="D389">
        <v>2</v>
      </c>
      <c r="E389" s="3">
        <f>beta0+beta1*tblBinary[[#This Row],[gre]]+beta2*tblBinary[[#This Row],[gpa]]+beta3*tblBinary[[#This Row],[rank]]</f>
        <v>-0.62834904946833525</v>
      </c>
      <c r="F389" s="3">
        <f>EXP(tblBinary[[#This Row],[logit]])</f>
        <v>0.5334718099496637</v>
      </c>
      <c r="G389" s="3">
        <f>tblBinary[[#This Row],[odds]]/(tblBinary[[#This Row],[odds]]+1)</f>
        <v>0.34788498000962592</v>
      </c>
      <c r="H389" s="3">
        <f>1-tblBinary[[#This Row],[Pvoor]]</f>
        <v>0.65211501999037402</v>
      </c>
      <c r="I389" s="3">
        <f>tblBinary[[#This Row],[admit]]*LN(tblBinary[[#This Row],[Pvoor]])+(1-tblBinary[[#This Row],[admit]])*LN(tblBinary[[#This Row],[Ptegen]])</f>
        <v>-0.42753432158589871</v>
      </c>
    </row>
    <row r="390" spans="1:9">
      <c r="A390">
        <v>0</v>
      </c>
      <c r="B390">
        <v>640</v>
      </c>
      <c r="C390">
        <v>3.17</v>
      </c>
      <c r="D390">
        <v>2</v>
      </c>
      <c r="E390" s="3">
        <f>beta0+beta1*tblBinary[[#This Row],[gre]]+beta2*tblBinary[[#This Row],[gpa]]+beta3*tblBinary[[#This Row],[rank]]</f>
        <v>-0.63834409764145605</v>
      </c>
      <c r="F390" s="3">
        <f>EXP(tblBinary[[#This Row],[logit]])</f>
        <v>0.52816629213209887</v>
      </c>
      <c r="G390" s="3">
        <f>tblBinary[[#This Row],[odds]]/(tblBinary[[#This Row],[odds]]+1)</f>
        <v>0.3456209542452352</v>
      </c>
      <c r="H390" s="3">
        <f>1-tblBinary[[#This Row],[Pvoor]]</f>
        <v>0.6543790457547648</v>
      </c>
      <c r="I390" s="3">
        <f>tblBinary[[#This Row],[admit]]*LN(tblBinary[[#This Row],[Pvoor]])+(1-tblBinary[[#This Row],[admit]])*LN(tblBinary[[#This Row],[Ptegen]])</f>
        <v>-0.42406851475216567</v>
      </c>
    </row>
    <row r="391" spans="1:9">
      <c r="A391">
        <v>0</v>
      </c>
      <c r="B391">
        <v>640</v>
      </c>
      <c r="C391">
        <v>3.51</v>
      </c>
      <c r="D391">
        <v>2</v>
      </c>
      <c r="E391" s="3">
        <f>beta0+beta1*tblBinary[[#This Row],[gre]]+beta2*tblBinary[[#This Row],[gpa]]+beta3*tblBinary[[#This Row],[rank]]</f>
        <v>-0.37415948359488316</v>
      </c>
      <c r="F391" s="3">
        <f>EXP(tblBinary[[#This Row],[logit]])</f>
        <v>0.68786719954677145</v>
      </c>
      <c r="G391" s="3">
        <f>tblBinary[[#This Row],[odds]]/(tblBinary[[#This Row],[odds]]+1)</f>
        <v>0.40753632734345369</v>
      </c>
      <c r="H391" s="3">
        <f>1-tblBinary[[#This Row],[Pvoor]]</f>
        <v>0.59246367265654631</v>
      </c>
      <c r="I391" s="3">
        <f>tblBinary[[#This Row],[admit]]*LN(tblBinary[[#This Row],[Pvoor]])+(1-tblBinary[[#This Row],[admit]])*LN(tblBinary[[#This Row],[Ptegen]])</f>
        <v>-0.52346571982458034</v>
      </c>
    </row>
    <row r="392" spans="1:9">
      <c r="A392">
        <v>1</v>
      </c>
      <c r="B392">
        <v>800</v>
      </c>
      <c r="C392">
        <v>3.05</v>
      </c>
      <c r="D392">
        <v>2</v>
      </c>
      <c r="E392" s="3">
        <f>beta0+beta1*tblBinary[[#This Row],[gre]]+beta2*tblBinary[[#This Row],[gpa]]+beta3*tblBinary[[#This Row],[rank]]</f>
        <v>-0.36455231208936167</v>
      </c>
      <c r="F392" s="3">
        <f>EXP(tblBinary[[#This Row],[logit]])</f>
        <v>0.69450750390356142</v>
      </c>
      <c r="G392" s="3">
        <f>tblBinary[[#This Row],[odds]]/(tblBinary[[#This Row],[odds]]+1)</f>
        <v>0.40985802795423182</v>
      </c>
      <c r="H392" s="3">
        <f>1-tblBinary[[#This Row],[Pvoor]]</f>
        <v>0.59014197204576813</v>
      </c>
      <c r="I392" s="3">
        <f>tblBinary[[#This Row],[admit]]*LN(tblBinary[[#This Row],[Pvoor]])+(1-tblBinary[[#This Row],[admit]])*LN(tblBinary[[#This Row],[Ptegen]])</f>
        <v>-0.89194445253258159</v>
      </c>
    </row>
    <row r="393" spans="1:9">
      <c r="A393">
        <v>1</v>
      </c>
      <c r="B393">
        <v>660</v>
      </c>
      <c r="C393">
        <v>3.88</v>
      </c>
      <c r="D393">
        <v>2</v>
      </c>
      <c r="E393" s="3">
        <f>beta0+beta1*tblBinary[[#This Row],[gre]]+beta2*tblBinary[[#This Row],[gpa]]+beta3*tblBinary[[#This Row],[rank]]</f>
        <v>-4.0785285671663507E-2</v>
      </c>
      <c r="F393" s="3">
        <f>EXP(tblBinary[[#This Row],[logit]])</f>
        <v>0.96003524114147487</v>
      </c>
      <c r="G393" s="3">
        <f>tblBinary[[#This Row],[odds]]/(tblBinary[[#This Row],[odds]]+1)</f>
        <v>0.48980509176068421</v>
      </c>
      <c r="H393" s="3">
        <f>1-tblBinary[[#This Row],[Pvoor]]</f>
        <v>0.51019490823931579</v>
      </c>
      <c r="I393" s="3">
        <f>tblBinary[[#This Row],[admit]]*LN(tblBinary[[#This Row],[Pvoor]])+(1-tblBinary[[#This Row],[admit]])*LN(tblBinary[[#This Row],[Ptegen]])</f>
        <v>-0.71374773892666976</v>
      </c>
    </row>
    <row r="394" spans="1:9">
      <c r="A394">
        <v>1</v>
      </c>
      <c r="B394">
        <v>600</v>
      </c>
      <c r="C394">
        <v>3.38</v>
      </c>
      <c r="D394">
        <v>3</v>
      </c>
      <c r="E394" s="3">
        <f>beta0+beta1*tblBinary[[#This Row],[gre]]+beta2*tblBinary[[#This Row],[gpa]]+beta3*tblBinary[[#This Row],[rank]]</f>
        <v>-1.1269609947145411</v>
      </c>
      <c r="F394" s="3">
        <f>EXP(tblBinary[[#This Row],[logit]])</f>
        <v>0.32401644940353841</v>
      </c>
      <c r="G394" s="3">
        <f>tblBinary[[#This Row],[odds]]/(tblBinary[[#This Row],[odds]]+1)</f>
        <v>0.24472237452148415</v>
      </c>
      <c r="H394" s="3">
        <f>1-tblBinary[[#This Row],[Pvoor]]</f>
        <v>0.75527762547851585</v>
      </c>
      <c r="I394" s="3">
        <f>tblBinary[[#This Row],[admit]]*LN(tblBinary[[#This Row],[Pvoor]])+(1-tblBinary[[#This Row],[admit]])*LN(tblBinary[[#This Row],[Ptegen]])</f>
        <v>-1.4076308761729794</v>
      </c>
    </row>
    <row r="395" spans="1:9">
      <c r="A395">
        <v>1</v>
      </c>
      <c r="B395">
        <v>620</v>
      </c>
      <c r="C395">
        <v>3.75</v>
      </c>
      <c r="D395">
        <v>2</v>
      </c>
      <c r="E395" s="3">
        <f>beta0+beta1*tblBinary[[#This Row],[gre]]+beta2*tblBinary[[#This Row],[gpa]]+beta3*tblBinary[[#This Row],[rank]]</f>
        <v>-0.23355540337572123</v>
      </c>
      <c r="F395" s="3">
        <f>EXP(tblBinary[[#This Row],[logit]])</f>
        <v>0.7917137309118315</v>
      </c>
      <c r="G395" s="3">
        <f>tblBinary[[#This Row],[odds]]/(tblBinary[[#This Row],[odds]]+1)</f>
        <v>0.44187512617259223</v>
      </c>
      <c r="H395" s="3">
        <f>1-tblBinary[[#This Row],[Pvoor]]</f>
        <v>0.55812487382740783</v>
      </c>
      <c r="I395" s="3">
        <f>tblBinary[[#This Row],[admit]]*LN(tblBinary[[#This Row],[Pvoor]])+(1-tblBinary[[#This Row],[admit]])*LN(tblBinary[[#This Row],[Ptegen]])</f>
        <v>-0.8167279567922352</v>
      </c>
    </row>
    <row r="396" spans="1:9">
      <c r="A396">
        <v>1</v>
      </c>
      <c r="B396">
        <v>460</v>
      </c>
      <c r="C396">
        <v>3.99</v>
      </c>
      <c r="D396">
        <v>3</v>
      </c>
      <c r="E396" s="3">
        <f>beta0+beta1*tblBinary[[#This Row],[gre]]+beta2*tblBinary[[#This Row],[gpa]]+beta3*tblBinary[[#This Row],[rank]]</f>
        <v>-0.97413695385639021</v>
      </c>
      <c r="F396" s="3">
        <f>EXP(tblBinary[[#This Row],[logit]])</f>
        <v>0.37751802848532662</v>
      </c>
      <c r="G396" s="3">
        <f>tblBinary[[#This Row],[odds]]/(tblBinary[[#This Row],[odds]]+1)</f>
        <v>0.2740566879552444</v>
      </c>
      <c r="H396" s="3">
        <f>1-tblBinary[[#This Row],[Pvoor]]</f>
        <v>0.7259433120447556</v>
      </c>
      <c r="I396" s="3">
        <f>tblBinary[[#This Row],[admit]]*LN(tblBinary[[#This Row],[Pvoor]])+(1-tblBinary[[#This Row],[admit]])*LN(tblBinary[[#This Row],[Ptegen]])</f>
        <v>-1.2944203036453161</v>
      </c>
    </row>
    <row r="397" spans="1:9">
      <c r="A397">
        <v>0</v>
      </c>
      <c r="B397">
        <v>620</v>
      </c>
      <c r="C397">
        <v>4</v>
      </c>
      <c r="D397">
        <v>2</v>
      </c>
      <c r="E397" s="3">
        <f>beta0+beta1*tblBinary[[#This Row],[gre]]+beta2*tblBinary[[#This Row],[gpa]]+beta3*tblBinary[[#This Row],[rank]]</f>
        <v>-3.9302010694417522E-2</v>
      </c>
      <c r="F397" s="3">
        <f>EXP(tblBinary[[#This Row],[logit]])</f>
        <v>0.96146029400328781</v>
      </c>
      <c r="G397" s="3">
        <f>tblBinary[[#This Row],[odds]]/(tblBinary[[#This Row],[odds]]+1)</f>
        <v>0.49017576187635858</v>
      </c>
      <c r="H397" s="3">
        <f>1-tblBinary[[#This Row],[Pvoor]]</f>
        <v>0.50982423812364142</v>
      </c>
      <c r="I397" s="3">
        <f>tblBinary[[#This Row],[admit]]*LN(tblBinary[[#This Row],[Pvoor]])+(1-tblBinary[[#This Row],[admit]])*LN(tblBinary[[#This Row],[Ptegen]])</f>
        <v>-0.6736892437928359</v>
      </c>
    </row>
    <row r="398" spans="1:9">
      <c r="A398">
        <v>0</v>
      </c>
      <c r="B398">
        <v>560</v>
      </c>
      <c r="C398">
        <v>3.04</v>
      </c>
      <c r="D398">
        <v>3</v>
      </c>
      <c r="E398" s="3">
        <f>beta0+beta1*tblBinary[[#This Row],[gre]]+beta2*tblBinary[[#This Row],[gpa]]+beta3*tblBinary[[#This Row],[rank]]</f>
        <v>-1.4829039622708942</v>
      </c>
      <c r="F398" s="3">
        <f>EXP(tblBinary[[#This Row],[logit]])</f>
        <v>0.22697759603083642</v>
      </c>
      <c r="G398" s="3">
        <f>tblBinary[[#This Row],[odds]]/(tblBinary[[#This Row],[odds]]+1)</f>
        <v>0.18498919358029747</v>
      </c>
      <c r="H398" s="3">
        <f>1-tblBinary[[#This Row],[Pvoor]]</f>
        <v>0.81501080641970258</v>
      </c>
      <c r="I398" s="3">
        <f>tblBinary[[#This Row],[admit]]*LN(tblBinary[[#This Row],[Pvoor]])+(1-tblBinary[[#This Row],[admit]])*LN(tblBinary[[#This Row],[Ptegen]])</f>
        <v>-0.20455390641850155</v>
      </c>
    </row>
    <row r="399" spans="1:9">
      <c r="A399">
        <v>0</v>
      </c>
      <c r="B399">
        <v>460</v>
      </c>
      <c r="C399">
        <v>2.63</v>
      </c>
      <c r="D399">
        <v>2</v>
      </c>
      <c r="E399" s="3">
        <f>beta0+beta1*tblBinary[[#This Row],[gre]]+beta2*tblBinary[[#This Row],[gpa]]+beta3*tblBinary[[#This Row],[rank]]</f>
        <v>-1.4708440166270829</v>
      </c>
      <c r="F399" s="3">
        <f>EXP(tblBinary[[#This Row],[logit]])</f>
        <v>0.22973150612652751</v>
      </c>
      <c r="G399" s="3">
        <f>tblBinary[[#This Row],[odds]]/(tblBinary[[#This Row],[odds]]+1)</f>
        <v>0.18681436149436215</v>
      </c>
      <c r="H399" s="3">
        <f>1-tblBinary[[#This Row],[Pvoor]]</f>
        <v>0.81318563850563785</v>
      </c>
      <c r="I399" s="3">
        <f>tblBinary[[#This Row],[admit]]*LN(tblBinary[[#This Row],[Pvoor]])+(1-tblBinary[[#This Row],[admit]])*LN(tblBinary[[#This Row],[Ptegen]])</f>
        <v>-0.20679585785408791</v>
      </c>
    </row>
    <row r="400" spans="1:9">
      <c r="A400">
        <v>0</v>
      </c>
      <c r="B400">
        <v>700</v>
      </c>
      <c r="C400">
        <v>3.65</v>
      </c>
      <c r="D400">
        <v>2</v>
      </c>
      <c r="E400" s="3">
        <f>beta0+beta1*tblBinary[[#This Row],[gre]]+beta2*tblBinary[[#This Row],[gpa]]+beta3*tblBinary[[#This Row],[rank]]</f>
        <v>-0.12774005342868278</v>
      </c>
      <c r="F400" s="3">
        <f>EXP(tblBinary[[#This Row],[logit]])</f>
        <v>0.88008212374321337</v>
      </c>
      <c r="G400" s="3">
        <f>tblBinary[[#This Row],[odds]]/(tblBinary[[#This Row],[odds]]+1)</f>
        <v>0.46810834092235504</v>
      </c>
      <c r="H400" s="3">
        <f>1-tblBinary[[#This Row],[Pvoor]]</f>
        <v>0.53189165907764502</v>
      </c>
      <c r="I400" s="3">
        <f>tblBinary[[#This Row],[admit]]*LN(tblBinary[[#This Row],[Pvoor]])+(1-tblBinary[[#This Row],[admit]])*LN(tblBinary[[#This Row],[Ptegen]])</f>
        <v>-0.63131545872992501</v>
      </c>
    </row>
    <row r="401" spans="1:9">
      <c r="A401">
        <v>0</v>
      </c>
      <c r="B401">
        <v>600</v>
      </c>
      <c r="C401">
        <v>3.89</v>
      </c>
      <c r="D401">
        <v>3</v>
      </c>
      <c r="E401" s="3">
        <f>beta0+beta1*tblBinary[[#This Row],[gre]]+beta2*tblBinary[[#This Row],[gpa]]+beta3*tblBinary[[#This Row],[rank]]</f>
        <v>-0.73068407364468135</v>
      </c>
      <c r="F401" s="3">
        <f>EXP(tblBinary[[#This Row],[logit]])</f>
        <v>0.4815794415815226</v>
      </c>
      <c r="G401" s="3">
        <f>tblBinary[[#This Row],[odds]]/(tblBinary[[#This Row],[odds]]+1)</f>
        <v>0.3250446301195008</v>
      </c>
      <c r="H401" s="3">
        <f>1-tblBinary[[#This Row],[Pvoor]]</f>
        <v>0.6749553698804992</v>
      </c>
      <c r="I401" s="3">
        <f>tblBinary[[#This Row],[admit]]*LN(tblBinary[[#This Row],[Pvoor]])+(1-tblBinary[[#This Row],[admit]])*LN(tblBinary[[#This Row],[Ptegen]])</f>
        <v>-0.39310870899110129</v>
      </c>
    </row>
  </sheetData>
  <hyperlinks>
    <hyperlink ref="R21" r:id="rId1" xr:uid="{D1930CC6-1161-4055-A033-B56CBEDD0EEA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C6C1-EA32-4DA0-9B7B-DF71C9AE06D3}">
  <dimension ref="A1:S201"/>
  <sheetViews>
    <sheetView tabSelected="1" workbookViewId="0">
      <selection activeCell="L1" sqref="L1"/>
    </sheetView>
  </sheetViews>
  <sheetFormatPr defaultRowHeight="15"/>
  <cols>
    <col min="1" max="1" width="9.5703125" bestFit="1" customWidth="1"/>
    <col min="2" max="2" width="7.28515625" bestFit="1" customWidth="1"/>
    <col min="3" max="3" width="8" bestFit="1" customWidth="1"/>
    <col min="4" max="4" width="7.85546875" bestFit="1" customWidth="1"/>
    <col min="5" max="5" width="6.7109375" bestFit="1" customWidth="1"/>
    <col min="6" max="6" width="15.140625" bestFit="1" customWidth="1"/>
    <col min="10" max="10" width="10.5703125" bestFit="1" customWidth="1"/>
    <col min="17" max="17" width="2.7109375" customWidth="1"/>
  </cols>
  <sheetData>
    <row r="1" spans="1:19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s="1" t="s">
        <v>22</v>
      </c>
      <c r="H1" s="1" t="s">
        <v>23</v>
      </c>
      <c r="I1" s="1" t="s">
        <v>45</v>
      </c>
      <c r="J1" s="1" t="s">
        <v>46</v>
      </c>
      <c r="K1" s="1" t="s">
        <v>47</v>
      </c>
      <c r="R1" t="s">
        <v>10</v>
      </c>
      <c r="S1">
        <v>-10.806042582215538</v>
      </c>
    </row>
    <row r="2" spans="1:19">
      <c r="A2">
        <v>0</v>
      </c>
      <c r="B2">
        <v>57</v>
      </c>
      <c r="C2">
        <v>52</v>
      </c>
      <c r="D2">
        <v>41</v>
      </c>
      <c r="E2">
        <v>0</v>
      </c>
      <c r="F2">
        <v>0</v>
      </c>
      <c r="G2" s="3">
        <f>$S$1+$S$2*tblSample[[#This Row],[female]]+$S$3*tblSample[[#This Row],[read]]+$S$4*tblSample[[#This Row],[write]]+$S$5*tblSample[[#This Row],[math]]</f>
        <v>-4.0728872737544624</v>
      </c>
      <c r="H2" s="3">
        <f>EXP(tblSample[[#This Row],[logit]])</f>
        <v>1.7028152524936502E-2</v>
      </c>
      <c r="I2" s="3">
        <f>tblSample[[#This Row],[odds]]/(tblSample[[#This Row],[odds]]+1)</f>
        <v>1.6743049327259393E-2</v>
      </c>
      <c r="J2" s="3">
        <f>IF(tblSample[[#This Row],[hon]]=1,tblSample[[#This Row],[P]],1-tblSample[[#This Row],[P]])</f>
        <v>0.98325695067274066</v>
      </c>
      <c r="K2" s="3">
        <f>LN(tblSample[[#This Row],[Pcorrect]])</f>
        <v>-1.688479861537619E-2</v>
      </c>
      <c r="R2" t="s">
        <v>11</v>
      </c>
      <c r="S2">
        <v>0.96532239550424992</v>
      </c>
    </row>
    <row r="3" spans="1:19">
      <c r="A3">
        <v>1</v>
      </c>
      <c r="B3">
        <v>68</v>
      </c>
      <c r="C3">
        <v>59</v>
      </c>
      <c r="D3">
        <v>53</v>
      </c>
      <c r="E3">
        <v>0</v>
      </c>
      <c r="F3">
        <v>53</v>
      </c>
      <c r="G3" s="3">
        <f>$S$1+$S$2*tblSample[[#This Row],[female]]+$S$3*tblSample[[#This Row],[read]]+$S$4*tblSample[[#This Row],[write]]+$S$5*tblSample[[#This Row],[math]]</f>
        <v>-1.1368852757737997</v>
      </c>
      <c r="H3" s="3">
        <f>EXP(tblSample[[#This Row],[logit]])</f>
        <v>0.32081672284673962</v>
      </c>
      <c r="I3" s="3">
        <f>tblSample[[#This Row],[odds]]/(tblSample[[#This Row],[odds]]+1)</f>
        <v>0.2428926869999703</v>
      </c>
      <c r="J3" s="3">
        <f>IF(tblSample[[#This Row],[hon]]=1,tblSample[[#This Row],[P]],1-tblSample[[#This Row],[P]])</f>
        <v>0.75710731300002965</v>
      </c>
      <c r="K3" s="3">
        <f>LN(tblSample[[#This Row],[Pcorrect]])</f>
        <v>-0.27825027469349306</v>
      </c>
      <c r="R3" t="s">
        <v>12</v>
      </c>
    </row>
    <row r="4" spans="1:19">
      <c r="A4">
        <v>0</v>
      </c>
      <c r="B4">
        <v>44</v>
      </c>
      <c r="C4">
        <v>33</v>
      </c>
      <c r="D4">
        <v>54</v>
      </c>
      <c r="E4">
        <v>0</v>
      </c>
      <c r="F4">
        <v>0</v>
      </c>
      <c r="G4" s="3">
        <f>$S$1+$S$2*tblSample[[#This Row],[female]]+$S$3*tblSample[[#This Row],[read]]+$S$4*tblSample[[#This Row],[write]]+$S$5*tblSample[[#This Row],[math]]</f>
        <v>-1.937984371071682</v>
      </c>
      <c r="H4" s="3">
        <f>EXP(tblSample[[#This Row],[logit]])</f>
        <v>0.14399389572954746</v>
      </c>
      <c r="I4" s="3">
        <f>tblSample[[#This Row],[odds]]/(tblSample[[#This Row],[odds]]+1)</f>
        <v>0.1258694616003346</v>
      </c>
      <c r="J4" s="3">
        <f>IF(tblSample[[#This Row],[hon]]=1,tblSample[[#This Row],[P]],1-tblSample[[#This Row],[P]])</f>
        <v>0.87413053839966537</v>
      </c>
      <c r="K4" s="3">
        <f>LN(tblSample[[#This Row],[Pcorrect]])</f>
        <v>-0.134525557042625</v>
      </c>
      <c r="R4" t="s">
        <v>13</v>
      </c>
    </row>
    <row r="5" spans="1:19">
      <c r="A5">
        <v>0</v>
      </c>
      <c r="B5">
        <v>63</v>
      </c>
      <c r="C5">
        <v>44</v>
      </c>
      <c r="D5">
        <v>47</v>
      </c>
      <c r="E5">
        <v>0</v>
      </c>
      <c r="F5">
        <v>0</v>
      </c>
      <c r="G5" s="3">
        <f>$S$1+$S$2*tblSample[[#This Row],[female]]+$S$3*tblSample[[#This Row],[read]]+$S$4*tblSample[[#This Row],[write]]+$S$5*tblSample[[#This Row],[math]]</f>
        <v>-3.0875474725162562</v>
      </c>
      <c r="H5" s="3">
        <f>EXP(tblSample[[#This Row],[logit]])</f>
        <v>4.5613686154952683E-2</v>
      </c>
      <c r="I5" s="3">
        <f>tblSample[[#This Row],[odds]]/(tblSample[[#This Row],[odds]]+1)</f>
        <v>4.3623841920708228E-2</v>
      </c>
      <c r="J5" s="3">
        <f>IF(tblSample[[#This Row],[hon]]=1,tblSample[[#This Row],[P]],1-tblSample[[#This Row],[P]])</f>
        <v>0.95637615807929177</v>
      </c>
      <c r="K5" s="3">
        <f>LN(tblSample[[#This Row],[Pcorrect]])</f>
        <v>-4.4603972525830843E-2</v>
      </c>
      <c r="R5" t="s">
        <v>42</v>
      </c>
      <c r="S5">
        <v>0.16422330020636769</v>
      </c>
    </row>
    <row r="6" spans="1:19">
      <c r="A6">
        <v>0</v>
      </c>
      <c r="B6">
        <v>47</v>
      </c>
      <c r="C6">
        <v>52</v>
      </c>
      <c r="D6">
        <v>57</v>
      </c>
      <c r="E6">
        <v>0</v>
      </c>
      <c r="F6">
        <v>0</v>
      </c>
      <c r="G6" s="3">
        <f>$S$1+$S$2*tblSample[[#This Row],[female]]+$S$3*tblSample[[#This Row],[read]]+$S$4*tblSample[[#This Row],[write]]+$S$5*tblSample[[#This Row],[math]]</f>
        <v>-1.4453144704525798</v>
      </c>
      <c r="H6" s="3">
        <f>EXP(tblSample[[#This Row],[logit]])</f>
        <v>0.23567195303591437</v>
      </c>
      <c r="I6" s="3">
        <f>tblSample[[#This Row],[odds]]/(tblSample[[#This Row],[odds]]+1)</f>
        <v>0.19072372117607225</v>
      </c>
      <c r="J6" s="3">
        <f>IF(tblSample[[#This Row],[hon]]=1,tblSample[[#This Row],[P]],1-tblSample[[#This Row],[P]])</f>
        <v>0.80927627882392772</v>
      </c>
      <c r="K6" s="3">
        <f>LN(tblSample[[#This Row],[Pcorrect]])</f>
        <v>-0.21161491364287008</v>
      </c>
    </row>
    <row r="7" spans="1:19">
      <c r="A7">
        <v>0</v>
      </c>
      <c r="B7">
        <v>44</v>
      </c>
      <c r="C7">
        <v>52</v>
      </c>
      <c r="D7">
        <v>51</v>
      </c>
      <c r="E7">
        <v>0</v>
      </c>
      <c r="F7">
        <v>0</v>
      </c>
      <c r="G7" s="3">
        <f>$S$1+$S$2*tblSample[[#This Row],[female]]+$S$3*tblSample[[#This Row],[read]]+$S$4*tblSample[[#This Row],[write]]+$S$5*tblSample[[#This Row],[math]]</f>
        <v>-2.430654271690786</v>
      </c>
      <c r="H7" s="3">
        <f>EXP(tblSample[[#This Row],[logit]])</f>
        <v>8.7979251413985715E-2</v>
      </c>
      <c r="I7" s="3">
        <f>tblSample[[#This Row],[odds]]/(tblSample[[#This Row],[odds]]+1)</f>
        <v>8.0864824673488961E-2</v>
      </c>
      <c r="J7" s="3">
        <f>IF(tblSample[[#This Row],[hon]]=1,tblSample[[#This Row],[P]],1-tblSample[[#This Row],[P]])</f>
        <v>0.91913517532651101</v>
      </c>
      <c r="K7" s="3">
        <f>LN(tblSample[[#This Row],[Pcorrect]])</f>
        <v>-8.4322077860351452E-2</v>
      </c>
      <c r="R7" s="1" t="s">
        <v>48</v>
      </c>
      <c r="S7">
        <f>SUM(tblSample[LLH])</f>
        <v>-80.672701008559073</v>
      </c>
    </row>
    <row r="8" spans="1:19">
      <c r="A8">
        <v>0</v>
      </c>
      <c r="B8">
        <v>50</v>
      </c>
      <c r="C8">
        <v>59</v>
      </c>
      <c r="D8">
        <v>42</v>
      </c>
      <c r="E8">
        <v>0</v>
      </c>
      <c r="F8">
        <v>0</v>
      </c>
      <c r="G8" s="3">
        <f>$S$1+$S$2*tblSample[[#This Row],[female]]+$S$3*tblSample[[#This Row],[read]]+$S$4*tblSample[[#This Row],[write]]+$S$5*tblSample[[#This Row],[math]]</f>
        <v>-3.9086639735480944</v>
      </c>
      <c r="H8" s="3">
        <f>EXP(tblSample[[#This Row],[logit]])</f>
        <v>2.0067293594993162E-2</v>
      </c>
      <c r="I8" s="3">
        <f>tblSample[[#This Row],[odds]]/(tblSample[[#This Row],[odds]]+1)</f>
        <v>1.9672519372982332E-2</v>
      </c>
      <c r="J8" s="3">
        <f>IF(tblSample[[#This Row],[hon]]=1,tblSample[[#This Row],[P]],1-tblSample[[#This Row],[P]])</f>
        <v>0.98032748062701769</v>
      </c>
      <c r="K8" s="3">
        <f>LN(tblSample[[#This Row],[Pcorrect]])</f>
        <v>-1.9868599232722023E-2</v>
      </c>
      <c r="R8" s="1" t="s">
        <v>7</v>
      </c>
      <c r="S8" s="1" t="s">
        <v>49</v>
      </c>
    </row>
    <row r="9" spans="1:19">
      <c r="A9">
        <v>0</v>
      </c>
      <c r="B9">
        <v>34</v>
      </c>
      <c r="C9">
        <v>46</v>
      </c>
      <c r="D9">
        <v>45</v>
      </c>
      <c r="E9">
        <v>0</v>
      </c>
      <c r="F9">
        <v>0</v>
      </c>
      <c r="G9" s="3">
        <f>$S$1+$S$2*tblSample[[#This Row],[female]]+$S$3*tblSample[[#This Row],[read]]+$S$4*tblSample[[#This Row],[write]]+$S$5*tblSample[[#This Row],[math]]</f>
        <v>-3.4159940729289913</v>
      </c>
      <c r="H9" s="3">
        <f>EXP(tblSample[[#This Row],[logit]])</f>
        <v>3.2843741394147787E-2</v>
      </c>
      <c r="I9" s="3">
        <f>tblSample[[#This Row],[odds]]/(tblSample[[#This Row],[odds]]+1)</f>
        <v>3.1799332346067001E-2</v>
      </c>
      <c r="J9" s="3">
        <f>IF(tblSample[[#This Row],[hon]]=1,tblSample[[#This Row],[P]],1-tblSample[[#This Row],[P]])</f>
        <v>0.96820066765393298</v>
      </c>
      <c r="K9" s="3">
        <f>LN(tblSample[[#This Row],[Pcorrect]])</f>
        <v>-3.2315911894119212E-2</v>
      </c>
      <c r="R9" s="1" t="s">
        <v>43</v>
      </c>
    </row>
    <row r="10" spans="1:19">
      <c r="A10">
        <v>0</v>
      </c>
      <c r="B10">
        <v>63</v>
      </c>
      <c r="C10">
        <v>57</v>
      </c>
      <c r="D10">
        <v>54</v>
      </c>
      <c r="E10">
        <v>0</v>
      </c>
      <c r="F10">
        <v>0</v>
      </c>
      <c r="G10" s="3">
        <f>$S$1+$S$2*tblSample[[#This Row],[female]]+$S$3*tblSample[[#This Row],[read]]+$S$4*tblSample[[#This Row],[write]]+$S$5*tblSample[[#This Row],[math]]</f>
        <v>-1.937984371071682</v>
      </c>
      <c r="H10" s="3">
        <f>EXP(tblSample[[#This Row],[logit]])</f>
        <v>0.14399389572954746</v>
      </c>
      <c r="I10" s="3">
        <f>tblSample[[#This Row],[odds]]/(tblSample[[#This Row],[odds]]+1)</f>
        <v>0.1258694616003346</v>
      </c>
      <c r="J10" s="3">
        <f>IF(tblSample[[#This Row],[hon]]=1,tblSample[[#This Row],[P]],1-tblSample[[#This Row],[P]])</f>
        <v>0.87413053839966537</v>
      </c>
      <c r="K10" s="3">
        <f>LN(tblSample[[#This Row],[Pcorrect]])</f>
        <v>-0.134525557042625</v>
      </c>
    </row>
    <row r="11" spans="1:19">
      <c r="A11">
        <v>0</v>
      </c>
      <c r="B11">
        <v>57</v>
      </c>
      <c r="C11">
        <v>55</v>
      </c>
      <c r="D11">
        <v>52</v>
      </c>
      <c r="E11">
        <v>0</v>
      </c>
      <c r="F11">
        <v>0</v>
      </c>
      <c r="G11" s="3">
        <f>$S$1+$S$2*tblSample[[#This Row],[female]]+$S$3*tblSample[[#This Row],[read]]+$S$4*tblSample[[#This Row],[write]]+$S$5*tblSample[[#This Row],[math]]</f>
        <v>-2.266430971484418</v>
      </c>
      <c r="H11" s="3">
        <f>EXP(tblSample[[#This Row],[logit]])</f>
        <v>0.1036815629767653</v>
      </c>
      <c r="I11" s="3">
        <f>tblSample[[#This Row],[odds]]/(tblSample[[#This Row],[odds]]+1)</f>
        <v>9.3941555657705594E-2</v>
      </c>
      <c r="J11" s="3">
        <f>IF(tblSample[[#This Row],[hon]]=1,tblSample[[#This Row],[P]],1-tblSample[[#This Row],[P]])</f>
        <v>0.90605844434229443</v>
      </c>
      <c r="K11" s="3">
        <f>LN(tblSample[[#This Row],[Pcorrect]])</f>
        <v>-9.8651466915638253E-2</v>
      </c>
      <c r="Q11" s="1" t="s">
        <v>6</v>
      </c>
      <c r="R11" s="1" t="s">
        <v>9</v>
      </c>
    </row>
    <row r="12" spans="1:19">
      <c r="A12">
        <v>0</v>
      </c>
      <c r="B12">
        <v>60</v>
      </c>
      <c r="C12">
        <v>46</v>
      </c>
      <c r="D12">
        <v>51</v>
      </c>
      <c r="E12">
        <v>0</v>
      </c>
      <c r="F12">
        <v>0</v>
      </c>
      <c r="G12" s="3">
        <f>$S$1+$S$2*tblSample[[#This Row],[female]]+$S$3*tblSample[[#This Row],[read]]+$S$4*tblSample[[#This Row],[write]]+$S$5*tblSample[[#This Row],[math]]</f>
        <v>-2.430654271690786</v>
      </c>
      <c r="H12" s="3">
        <f>EXP(tblSample[[#This Row],[logit]])</f>
        <v>8.7979251413985715E-2</v>
      </c>
      <c r="I12" s="3">
        <f>tblSample[[#This Row],[odds]]/(tblSample[[#This Row],[odds]]+1)</f>
        <v>8.0864824673488961E-2</v>
      </c>
      <c r="J12" s="3">
        <f>IF(tblSample[[#This Row],[hon]]=1,tblSample[[#This Row],[P]],1-tblSample[[#This Row],[P]])</f>
        <v>0.91913517532651101</v>
      </c>
      <c r="K12" s="3">
        <f>LN(tblSample[[#This Row],[Pcorrect]])</f>
        <v>-8.4322077860351452E-2</v>
      </c>
      <c r="Q12" s="1" t="s">
        <v>8</v>
      </c>
      <c r="R12" s="1" t="s">
        <v>41</v>
      </c>
    </row>
    <row r="13" spans="1:19">
      <c r="A13">
        <v>0</v>
      </c>
      <c r="B13">
        <v>57</v>
      </c>
      <c r="C13">
        <v>65</v>
      </c>
      <c r="D13">
        <v>51</v>
      </c>
      <c r="E13">
        <v>1</v>
      </c>
      <c r="F13">
        <v>0</v>
      </c>
      <c r="G13" s="3">
        <f>$S$1+$S$2*tblSample[[#This Row],[female]]+$S$3*tblSample[[#This Row],[read]]+$S$4*tblSample[[#This Row],[write]]+$S$5*tblSample[[#This Row],[math]]</f>
        <v>-2.430654271690786</v>
      </c>
      <c r="H13" s="3">
        <f>EXP(tblSample[[#This Row],[logit]])</f>
        <v>8.7979251413985715E-2</v>
      </c>
      <c r="I13" s="3">
        <f>tblSample[[#This Row],[odds]]/(tblSample[[#This Row],[odds]]+1)</f>
        <v>8.0864824673488961E-2</v>
      </c>
      <c r="J13" s="3">
        <f>IF(tblSample[[#This Row],[hon]]=1,tblSample[[#This Row],[P]],1-tblSample[[#This Row],[P]])</f>
        <v>8.0864824673488961E-2</v>
      </c>
      <c r="K13" s="3">
        <f>LN(tblSample[[#This Row],[Pcorrect]])</f>
        <v>-2.5149763495511372</v>
      </c>
      <c r="Q13" s="1" t="s">
        <v>15</v>
      </c>
      <c r="R13" s="1" t="s">
        <v>18</v>
      </c>
    </row>
    <row r="14" spans="1:19">
      <c r="A14">
        <v>0</v>
      </c>
      <c r="B14">
        <v>73</v>
      </c>
      <c r="C14">
        <v>60</v>
      </c>
      <c r="D14">
        <v>71</v>
      </c>
      <c r="E14">
        <v>0</v>
      </c>
      <c r="F14">
        <v>0</v>
      </c>
      <c r="G14" s="3">
        <f>$S$1+$S$2*tblSample[[#This Row],[female]]+$S$3*tblSample[[#This Row],[read]]+$S$4*tblSample[[#This Row],[write]]+$S$5*tblSample[[#This Row],[math]]</f>
        <v>0.8538117324365686</v>
      </c>
      <c r="H14" s="3">
        <f>EXP(tblSample[[#This Row],[logit]])</f>
        <v>2.3485819780582164</v>
      </c>
      <c r="I14" s="3">
        <f>tblSample[[#This Row],[odds]]/(tblSample[[#This Row],[odds]]+1)</f>
        <v>0.70136612854260105</v>
      </c>
      <c r="J14" s="3">
        <f>IF(tblSample[[#This Row],[hon]]=1,tblSample[[#This Row],[P]],1-tblSample[[#This Row],[P]])</f>
        <v>0.29863387145739895</v>
      </c>
      <c r="K14" s="3">
        <f>LN(tblSample[[#This Row],[Pcorrect]])</f>
        <v>-1.2085369660925425</v>
      </c>
      <c r="Q14" s="1" t="s">
        <v>16</v>
      </c>
      <c r="R14" s="1" t="s">
        <v>44</v>
      </c>
    </row>
    <row r="15" spans="1:19">
      <c r="A15">
        <v>0</v>
      </c>
      <c r="B15">
        <v>54</v>
      </c>
      <c r="C15">
        <v>63</v>
      </c>
      <c r="D15">
        <v>57</v>
      </c>
      <c r="E15">
        <v>1</v>
      </c>
      <c r="F15">
        <v>0</v>
      </c>
      <c r="G15" s="3">
        <f>$S$1+$S$2*tblSample[[#This Row],[female]]+$S$3*tblSample[[#This Row],[read]]+$S$4*tblSample[[#This Row],[write]]+$S$5*tblSample[[#This Row],[math]]</f>
        <v>-1.4453144704525798</v>
      </c>
      <c r="H15" s="3">
        <f>EXP(tblSample[[#This Row],[logit]])</f>
        <v>0.23567195303591437</v>
      </c>
      <c r="I15" s="3">
        <f>tblSample[[#This Row],[odds]]/(tblSample[[#This Row],[odds]]+1)</f>
        <v>0.19072372117607225</v>
      </c>
      <c r="J15" s="3">
        <f>IF(tblSample[[#This Row],[hon]]=1,tblSample[[#This Row],[P]],1-tblSample[[#This Row],[P]])</f>
        <v>0.19072372117607225</v>
      </c>
      <c r="K15" s="3">
        <f>LN(tblSample[[#This Row],[Pcorrect]])</f>
        <v>-1.6569293840954498</v>
      </c>
      <c r="Q15" s="1"/>
      <c r="R15" s="1"/>
    </row>
    <row r="16" spans="1:19">
      <c r="A16">
        <v>0</v>
      </c>
      <c r="B16">
        <v>45</v>
      </c>
      <c r="C16">
        <v>57</v>
      </c>
      <c r="D16">
        <v>50</v>
      </c>
      <c r="E16">
        <v>0</v>
      </c>
      <c r="F16">
        <v>0</v>
      </c>
      <c r="G16" s="3">
        <f>$S$1+$S$2*tblSample[[#This Row],[female]]+$S$3*tblSample[[#This Row],[read]]+$S$4*tblSample[[#This Row],[write]]+$S$5*tblSample[[#This Row],[math]]</f>
        <v>-2.594877571897154</v>
      </c>
      <c r="H16" s="3">
        <f>EXP(tblSample[[#This Row],[logit]])</f>
        <v>7.4655015386871582E-2</v>
      </c>
      <c r="I16" s="3">
        <f>tblSample[[#This Row],[odds]]/(tblSample[[#This Row],[odds]]+1)</f>
        <v>6.9468819591370037E-2</v>
      </c>
      <c r="J16" s="3">
        <f>IF(tblSample[[#This Row],[hon]]=1,tblSample[[#This Row],[P]],1-tblSample[[#This Row],[P]])</f>
        <v>0.93053118040862992</v>
      </c>
      <c r="K16" s="3">
        <f>LN(tblSample[[#This Row],[Pcorrect]])</f>
        <v>-7.1999694155903959E-2</v>
      </c>
      <c r="Q16" s="1"/>
      <c r="R16" s="1"/>
    </row>
    <row r="17" spans="1:18">
      <c r="A17">
        <v>0</v>
      </c>
      <c r="B17">
        <v>42</v>
      </c>
      <c r="C17">
        <v>49</v>
      </c>
      <c r="D17">
        <v>43</v>
      </c>
      <c r="E17">
        <v>0</v>
      </c>
      <c r="F17">
        <v>0</v>
      </c>
      <c r="G17" s="3">
        <f>$S$1+$S$2*tblSample[[#This Row],[female]]+$S$3*tblSample[[#This Row],[read]]+$S$4*tblSample[[#This Row],[write]]+$S$5*tblSample[[#This Row],[math]]</f>
        <v>-3.7444406733417273</v>
      </c>
      <c r="H17" s="3">
        <f>EXP(tblSample[[#This Row],[logit]])</f>
        <v>2.3648852782938937E-2</v>
      </c>
      <c r="I17" s="3">
        <f>tblSample[[#This Row],[odds]]/(tblSample[[#This Row],[odds]]+1)</f>
        <v>2.3102505042277021E-2</v>
      </c>
      <c r="J17" s="3">
        <f>IF(tblSample[[#This Row],[hon]]=1,tblSample[[#This Row],[P]],1-tblSample[[#This Row],[P]])</f>
        <v>0.97689749495772293</v>
      </c>
      <c r="K17" s="3">
        <f>LN(tblSample[[#This Row],[Pcorrect]])</f>
        <v>-2.3373550603605516E-2</v>
      </c>
      <c r="Q17" s="1"/>
      <c r="R17" s="1"/>
    </row>
    <row r="18" spans="1:18">
      <c r="A18">
        <v>0</v>
      </c>
      <c r="B18">
        <v>47</v>
      </c>
      <c r="C18">
        <v>52</v>
      </c>
      <c r="D18">
        <v>51</v>
      </c>
      <c r="E18">
        <v>0</v>
      </c>
      <c r="F18">
        <v>0</v>
      </c>
      <c r="G18" s="3">
        <f>$S$1+$S$2*tblSample[[#This Row],[female]]+$S$3*tblSample[[#This Row],[read]]+$S$4*tblSample[[#This Row],[write]]+$S$5*tblSample[[#This Row],[math]]</f>
        <v>-2.430654271690786</v>
      </c>
      <c r="H18" s="3">
        <f>EXP(tblSample[[#This Row],[logit]])</f>
        <v>8.7979251413985715E-2</v>
      </c>
      <c r="I18" s="3">
        <f>tblSample[[#This Row],[odds]]/(tblSample[[#This Row],[odds]]+1)</f>
        <v>8.0864824673488961E-2</v>
      </c>
      <c r="J18" s="3">
        <f>IF(tblSample[[#This Row],[hon]]=1,tblSample[[#This Row],[P]],1-tblSample[[#This Row],[P]])</f>
        <v>0.91913517532651101</v>
      </c>
      <c r="K18" s="3">
        <f>LN(tblSample[[#This Row],[Pcorrect]])</f>
        <v>-8.4322077860351452E-2</v>
      </c>
      <c r="Q18" s="1"/>
      <c r="R18" s="1"/>
    </row>
    <row r="19" spans="1:18">
      <c r="A19">
        <v>0</v>
      </c>
      <c r="B19">
        <v>57</v>
      </c>
      <c r="C19">
        <v>57</v>
      </c>
      <c r="D19">
        <v>60</v>
      </c>
      <c r="E19">
        <v>0</v>
      </c>
      <c r="F19">
        <v>0</v>
      </c>
      <c r="G19" s="3">
        <f>$S$1+$S$2*tblSample[[#This Row],[female]]+$S$3*tblSample[[#This Row],[read]]+$S$4*tblSample[[#This Row],[write]]+$S$5*tblSample[[#This Row],[math]]</f>
        <v>-0.95264456983347579</v>
      </c>
      <c r="H19" s="3">
        <f>EXP(tblSample[[#This Row],[logit]])</f>
        <v>0.3857196110040747</v>
      </c>
      <c r="I19" s="3">
        <f>tblSample[[#This Row],[odds]]/(tblSample[[#This Row],[odds]]+1)</f>
        <v>0.27835328874691118</v>
      </c>
      <c r="J19" s="3">
        <f>IF(tblSample[[#This Row],[hon]]=1,tblSample[[#This Row],[P]],1-tblSample[[#This Row],[P]])</f>
        <v>0.72164671125308888</v>
      </c>
      <c r="K19" s="3">
        <f>LN(tblSample[[#This Row],[Pcorrect]])</f>
        <v>-0.32621957943927066</v>
      </c>
      <c r="Q19" s="1"/>
    </row>
    <row r="20" spans="1:18">
      <c r="A20">
        <v>0</v>
      </c>
      <c r="B20">
        <v>68</v>
      </c>
      <c r="C20">
        <v>65</v>
      </c>
      <c r="D20">
        <v>62</v>
      </c>
      <c r="E20">
        <v>1</v>
      </c>
      <c r="F20">
        <v>0</v>
      </c>
      <c r="G20" s="3">
        <f>$S$1+$S$2*tblSample[[#This Row],[female]]+$S$3*tblSample[[#This Row],[read]]+$S$4*tblSample[[#This Row],[write]]+$S$5*tblSample[[#This Row],[math]]</f>
        <v>-0.62419796942074157</v>
      </c>
      <c r="H20" s="3">
        <f>EXP(tblSample[[#This Row],[logit]])</f>
        <v>0.53569089675286685</v>
      </c>
      <c r="I20" s="3">
        <f>tblSample[[#This Row],[odds]]/(tblSample[[#This Row],[odds]]+1)</f>
        <v>0.34882729192805367</v>
      </c>
      <c r="J20" s="3">
        <f>IF(tblSample[[#This Row],[hon]]=1,tblSample[[#This Row],[P]],1-tblSample[[#This Row],[P]])</f>
        <v>0.34882729192805367</v>
      </c>
      <c r="K20" s="3">
        <f>LN(tblSample[[#This Row],[Pcorrect]])</f>
        <v>-1.0531783448017331</v>
      </c>
    </row>
    <row r="21" spans="1:18">
      <c r="A21">
        <v>0</v>
      </c>
      <c r="B21">
        <v>55</v>
      </c>
      <c r="C21">
        <v>39</v>
      </c>
      <c r="D21">
        <v>57</v>
      </c>
      <c r="E21">
        <v>0</v>
      </c>
      <c r="F21">
        <v>0</v>
      </c>
      <c r="G21" s="3">
        <f>$S$1+$S$2*tblSample[[#This Row],[female]]+$S$3*tblSample[[#This Row],[read]]+$S$4*tblSample[[#This Row],[write]]+$S$5*tblSample[[#This Row],[math]]</f>
        <v>-1.4453144704525798</v>
      </c>
      <c r="H21" s="3">
        <f>EXP(tblSample[[#This Row],[logit]])</f>
        <v>0.23567195303591437</v>
      </c>
      <c r="I21" s="3">
        <f>tblSample[[#This Row],[odds]]/(tblSample[[#This Row],[odds]]+1)</f>
        <v>0.19072372117607225</v>
      </c>
      <c r="J21" s="3">
        <f>IF(tblSample[[#This Row],[hon]]=1,tblSample[[#This Row],[P]],1-tblSample[[#This Row],[P]])</f>
        <v>0.80927627882392772</v>
      </c>
      <c r="K21" s="3">
        <f>LN(tblSample[[#This Row],[Pcorrect]])</f>
        <v>-0.21161491364287008</v>
      </c>
    </row>
    <row r="22" spans="1:18">
      <c r="A22">
        <v>0</v>
      </c>
      <c r="B22">
        <v>63</v>
      </c>
      <c r="C22">
        <v>49</v>
      </c>
      <c r="D22">
        <v>35</v>
      </c>
      <c r="E22">
        <v>0</v>
      </c>
      <c r="F22">
        <v>0</v>
      </c>
      <c r="G22" s="3">
        <f>$S$1+$S$2*tblSample[[#This Row],[female]]+$S$3*tblSample[[#This Row],[read]]+$S$4*tblSample[[#This Row],[write]]+$S$5*tblSample[[#This Row],[math]]</f>
        <v>-5.0582270749926685</v>
      </c>
      <c r="H22" s="3">
        <f>EXP(tblSample[[#This Row],[logit]])</f>
        <v>6.3568196928328715E-3</v>
      </c>
      <c r="I22" s="3">
        <f>tblSample[[#This Row],[odds]]/(tblSample[[#This Row],[odds]]+1)</f>
        <v>6.3166657873627201E-3</v>
      </c>
      <c r="J22" s="3">
        <f>IF(tblSample[[#This Row],[hon]]=1,tblSample[[#This Row],[P]],1-tblSample[[#This Row],[P]])</f>
        <v>0.99368333421263733</v>
      </c>
      <c r="K22" s="3">
        <f>LN(tblSample[[#This Row],[Pcorrect]])</f>
        <v>-6.3367003329434825E-3</v>
      </c>
    </row>
    <row r="23" spans="1:18">
      <c r="A23">
        <v>0</v>
      </c>
      <c r="B23">
        <v>63</v>
      </c>
      <c r="C23">
        <v>63</v>
      </c>
      <c r="D23">
        <v>75</v>
      </c>
      <c r="E23">
        <v>1</v>
      </c>
      <c r="F23">
        <v>0</v>
      </c>
      <c r="G23" s="3">
        <f>$S$1+$S$2*tblSample[[#This Row],[female]]+$S$3*tblSample[[#This Row],[read]]+$S$4*tblSample[[#This Row],[write]]+$S$5*tblSample[[#This Row],[math]]</f>
        <v>1.5107049332620388</v>
      </c>
      <c r="H23" s="3">
        <f>EXP(tblSample[[#This Row],[logit]])</f>
        <v>4.5299229624200068</v>
      </c>
      <c r="I23" s="3">
        <f>tblSample[[#This Row],[odds]]/(tblSample[[#This Row],[odds]]+1)</f>
        <v>0.81916565442308087</v>
      </c>
      <c r="J23" s="3">
        <f>IF(tblSample[[#This Row],[hon]]=1,tblSample[[#This Row],[P]],1-tblSample[[#This Row],[P]])</f>
        <v>0.81916565442308087</v>
      </c>
      <c r="K23" s="3">
        <f>LN(tblSample[[#This Row],[Pcorrect]])</f>
        <v>-0.19946895132887776</v>
      </c>
    </row>
    <row r="24" spans="1:18">
      <c r="A24">
        <v>0</v>
      </c>
      <c r="B24">
        <v>50</v>
      </c>
      <c r="C24">
        <v>40</v>
      </c>
      <c r="D24">
        <v>45</v>
      </c>
      <c r="E24">
        <v>0</v>
      </c>
      <c r="F24">
        <v>0</v>
      </c>
      <c r="G24" s="3">
        <f>$S$1+$S$2*tblSample[[#This Row],[female]]+$S$3*tblSample[[#This Row],[read]]+$S$4*tblSample[[#This Row],[write]]+$S$5*tblSample[[#This Row],[math]]</f>
        <v>-3.4159940729289913</v>
      </c>
      <c r="H24" s="3">
        <f>EXP(tblSample[[#This Row],[logit]])</f>
        <v>3.2843741394147787E-2</v>
      </c>
      <c r="I24" s="3">
        <f>tblSample[[#This Row],[odds]]/(tblSample[[#This Row],[odds]]+1)</f>
        <v>3.1799332346067001E-2</v>
      </c>
      <c r="J24" s="3">
        <f>IF(tblSample[[#This Row],[hon]]=1,tblSample[[#This Row],[P]],1-tblSample[[#This Row],[P]])</f>
        <v>0.96820066765393298</v>
      </c>
      <c r="K24" s="3">
        <f>LN(tblSample[[#This Row],[Pcorrect]])</f>
        <v>-3.2315911894119212E-2</v>
      </c>
    </row>
    <row r="25" spans="1:18">
      <c r="A25">
        <v>0</v>
      </c>
      <c r="B25">
        <v>60</v>
      </c>
      <c r="C25">
        <v>52</v>
      </c>
      <c r="D25">
        <v>57</v>
      </c>
      <c r="E25">
        <v>0</v>
      </c>
      <c r="F25">
        <v>0</v>
      </c>
      <c r="G25" s="3">
        <f>$S$1+$S$2*tblSample[[#This Row],[female]]+$S$3*tblSample[[#This Row],[read]]+$S$4*tblSample[[#This Row],[write]]+$S$5*tblSample[[#This Row],[math]]</f>
        <v>-1.4453144704525798</v>
      </c>
      <c r="H25" s="3">
        <f>EXP(tblSample[[#This Row],[logit]])</f>
        <v>0.23567195303591437</v>
      </c>
      <c r="I25" s="3">
        <f>tblSample[[#This Row],[odds]]/(tblSample[[#This Row],[odds]]+1)</f>
        <v>0.19072372117607225</v>
      </c>
      <c r="J25" s="3">
        <f>IF(tblSample[[#This Row],[hon]]=1,tblSample[[#This Row],[P]],1-tblSample[[#This Row],[P]])</f>
        <v>0.80927627882392772</v>
      </c>
      <c r="K25" s="3">
        <f>LN(tblSample[[#This Row],[Pcorrect]])</f>
        <v>-0.21161491364287008</v>
      </c>
    </row>
    <row r="26" spans="1:18">
      <c r="A26">
        <v>0</v>
      </c>
      <c r="B26">
        <v>37</v>
      </c>
      <c r="C26">
        <v>44</v>
      </c>
      <c r="D26">
        <v>45</v>
      </c>
      <c r="E26">
        <v>0</v>
      </c>
      <c r="F26">
        <v>0</v>
      </c>
      <c r="G26" s="3">
        <f>$S$1+$S$2*tblSample[[#This Row],[female]]+$S$3*tblSample[[#This Row],[read]]+$S$4*tblSample[[#This Row],[write]]+$S$5*tblSample[[#This Row],[math]]</f>
        <v>-3.4159940729289913</v>
      </c>
      <c r="H26" s="3">
        <f>EXP(tblSample[[#This Row],[logit]])</f>
        <v>3.2843741394147787E-2</v>
      </c>
      <c r="I26" s="3">
        <f>tblSample[[#This Row],[odds]]/(tblSample[[#This Row],[odds]]+1)</f>
        <v>3.1799332346067001E-2</v>
      </c>
      <c r="J26" s="3">
        <f>IF(tblSample[[#This Row],[hon]]=1,tblSample[[#This Row],[P]],1-tblSample[[#This Row],[P]])</f>
        <v>0.96820066765393298</v>
      </c>
      <c r="K26" s="3">
        <f>LN(tblSample[[#This Row],[Pcorrect]])</f>
        <v>-3.2315911894119212E-2</v>
      </c>
    </row>
    <row r="27" spans="1:18">
      <c r="A27">
        <v>0</v>
      </c>
      <c r="B27">
        <v>34</v>
      </c>
      <c r="C27">
        <v>37</v>
      </c>
      <c r="D27">
        <v>46</v>
      </c>
      <c r="E27">
        <v>0</v>
      </c>
      <c r="F27">
        <v>0</v>
      </c>
      <c r="G27" s="3">
        <f>$S$1+$S$2*tblSample[[#This Row],[female]]+$S$3*tblSample[[#This Row],[read]]+$S$4*tblSample[[#This Row],[write]]+$S$5*tblSample[[#This Row],[math]]</f>
        <v>-3.2517707727226242</v>
      </c>
      <c r="H27" s="3">
        <f>EXP(tblSample[[#This Row],[logit]])</f>
        <v>3.8705608277187484E-2</v>
      </c>
      <c r="I27" s="3">
        <f>tblSample[[#This Row],[odds]]/(tblSample[[#This Row],[odds]]+1)</f>
        <v>3.7263309227130469E-2</v>
      </c>
      <c r="J27" s="3">
        <f>IF(tblSample[[#This Row],[hon]]=1,tblSample[[#This Row],[P]],1-tblSample[[#This Row],[P]])</f>
        <v>0.9627366907728695</v>
      </c>
      <c r="K27" s="3">
        <f>LN(tblSample[[#This Row],[Pcorrect]])</f>
        <v>-3.797533056042536E-2</v>
      </c>
    </row>
    <row r="28" spans="1:18">
      <c r="A28">
        <v>0</v>
      </c>
      <c r="B28">
        <v>65</v>
      </c>
      <c r="C28">
        <v>65</v>
      </c>
      <c r="D28">
        <v>66</v>
      </c>
      <c r="E28">
        <v>1</v>
      </c>
      <c r="F28">
        <v>0</v>
      </c>
      <c r="G28" s="3">
        <f>$S$1+$S$2*tblSample[[#This Row],[female]]+$S$3*tblSample[[#This Row],[read]]+$S$4*tblSample[[#This Row],[write]]+$S$5*tblSample[[#This Row],[math]]</f>
        <v>3.2695231404730407E-2</v>
      </c>
      <c r="H28" s="3">
        <f>EXP(tblSample[[#This Row],[logit]])</f>
        <v>1.0332355934905455</v>
      </c>
      <c r="I28" s="3">
        <f>tblSample[[#This Row],[odds]]/(tblSample[[#This Row],[odds]]+1)</f>
        <v>0.50817307979383941</v>
      </c>
      <c r="J28" s="3">
        <f>IF(tblSample[[#This Row],[hon]]=1,tblSample[[#This Row],[P]],1-tblSample[[#This Row],[P]])</f>
        <v>0.50817307979383941</v>
      </c>
      <c r="K28" s="3">
        <f>LN(tblSample[[#This Row],[Pcorrect]])</f>
        <v>-0.67693318117594348</v>
      </c>
    </row>
    <row r="29" spans="1:18">
      <c r="A29">
        <v>0</v>
      </c>
      <c r="B29">
        <v>47</v>
      </c>
      <c r="C29">
        <v>57</v>
      </c>
      <c r="D29">
        <v>57</v>
      </c>
      <c r="E29">
        <v>0</v>
      </c>
      <c r="F29">
        <v>0</v>
      </c>
      <c r="G29" s="3">
        <f>$S$1+$S$2*tblSample[[#This Row],[female]]+$S$3*tblSample[[#This Row],[read]]+$S$4*tblSample[[#This Row],[write]]+$S$5*tblSample[[#This Row],[math]]</f>
        <v>-1.4453144704525798</v>
      </c>
      <c r="H29" s="3">
        <f>EXP(tblSample[[#This Row],[logit]])</f>
        <v>0.23567195303591437</v>
      </c>
      <c r="I29" s="3">
        <f>tblSample[[#This Row],[odds]]/(tblSample[[#This Row],[odds]]+1)</f>
        <v>0.19072372117607225</v>
      </c>
      <c r="J29" s="3">
        <f>IF(tblSample[[#This Row],[hon]]=1,tblSample[[#This Row],[P]],1-tblSample[[#This Row],[P]])</f>
        <v>0.80927627882392772</v>
      </c>
      <c r="K29" s="3">
        <f>LN(tblSample[[#This Row],[Pcorrect]])</f>
        <v>-0.21161491364287008</v>
      </c>
    </row>
    <row r="30" spans="1:18">
      <c r="A30">
        <v>0</v>
      </c>
      <c r="B30">
        <v>44</v>
      </c>
      <c r="C30">
        <v>38</v>
      </c>
      <c r="D30">
        <v>49</v>
      </c>
      <c r="E30">
        <v>0</v>
      </c>
      <c r="F30">
        <v>0</v>
      </c>
      <c r="G30" s="3">
        <f>$S$1+$S$2*tblSample[[#This Row],[female]]+$S$3*tblSample[[#This Row],[read]]+$S$4*tblSample[[#This Row],[write]]+$S$5*tblSample[[#This Row],[math]]</f>
        <v>-2.7591008721035202</v>
      </c>
      <c r="H30" s="3">
        <f>EXP(tblSample[[#This Row],[logit]])</f>
        <v>6.3348701345372738E-2</v>
      </c>
      <c r="I30" s="3">
        <f>tblSample[[#This Row],[odds]]/(tblSample[[#This Row],[odds]]+1)</f>
        <v>5.9574720188422227E-2</v>
      </c>
      <c r="J30" s="3">
        <f>IF(tblSample[[#This Row],[hon]]=1,tblSample[[#This Row],[P]],1-tblSample[[#This Row],[P]])</f>
        <v>0.94042527981157775</v>
      </c>
      <c r="K30" s="3">
        <f>LN(tblSample[[#This Row],[Pcorrect]])</f>
        <v>-6.1423080700103744E-2</v>
      </c>
    </row>
    <row r="31" spans="1:18">
      <c r="A31">
        <v>0</v>
      </c>
      <c r="B31">
        <v>52</v>
      </c>
      <c r="C31">
        <v>44</v>
      </c>
      <c r="D31">
        <v>49</v>
      </c>
      <c r="E31">
        <v>0</v>
      </c>
      <c r="F31">
        <v>0</v>
      </c>
      <c r="G31" s="3">
        <f>$S$1+$S$2*tblSample[[#This Row],[female]]+$S$3*tblSample[[#This Row],[read]]+$S$4*tblSample[[#This Row],[write]]+$S$5*tblSample[[#This Row],[math]]</f>
        <v>-2.7591008721035202</v>
      </c>
      <c r="H31" s="3">
        <f>EXP(tblSample[[#This Row],[logit]])</f>
        <v>6.3348701345372738E-2</v>
      </c>
      <c r="I31" s="3">
        <f>tblSample[[#This Row],[odds]]/(tblSample[[#This Row],[odds]]+1)</f>
        <v>5.9574720188422227E-2</v>
      </c>
      <c r="J31" s="3">
        <f>IF(tblSample[[#This Row],[hon]]=1,tblSample[[#This Row],[P]],1-tblSample[[#This Row],[P]])</f>
        <v>0.94042527981157775</v>
      </c>
      <c r="K31" s="3">
        <f>LN(tblSample[[#This Row],[Pcorrect]])</f>
        <v>-6.1423080700103744E-2</v>
      </c>
    </row>
    <row r="32" spans="1:18">
      <c r="A32">
        <v>0</v>
      </c>
      <c r="B32">
        <v>42</v>
      </c>
      <c r="C32">
        <v>31</v>
      </c>
      <c r="D32">
        <v>57</v>
      </c>
      <c r="E32">
        <v>0</v>
      </c>
      <c r="F32">
        <v>0</v>
      </c>
      <c r="G32" s="3">
        <f>$S$1+$S$2*tblSample[[#This Row],[female]]+$S$3*tblSample[[#This Row],[read]]+$S$4*tblSample[[#This Row],[write]]+$S$5*tblSample[[#This Row],[math]]</f>
        <v>-1.4453144704525798</v>
      </c>
      <c r="H32" s="3">
        <f>EXP(tblSample[[#This Row],[logit]])</f>
        <v>0.23567195303591437</v>
      </c>
      <c r="I32" s="3">
        <f>tblSample[[#This Row],[odds]]/(tblSample[[#This Row],[odds]]+1)</f>
        <v>0.19072372117607225</v>
      </c>
      <c r="J32" s="3">
        <f>IF(tblSample[[#This Row],[hon]]=1,tblSample[[#This Row],[P]],1-tblSample[[#This Row],[P]])</f>
        <v>0.80927627882392772</v>
      </c>
      <c r="K32" s="3">
        <f>LN(tblSample[[#This Row],[Pcorrect]])</f>
        <v>-0.21161491364287008</v>
      </c>
    </row>
    <row r="33" spans="1:11">
      <c r="A33">
        <v>0</v>
      </c>
      <c r="B33">
        <v>76</v>
      </c>
      <c r="C33">
        <v>52</v>
      </c>
      <c r="D33">
        <v>64</v>
      </c>
      <c r="E33">
        <v>0</v>
      </c>
      <c r="F33">
        <v>0</v>
      </c>
      <c r="G33" s="3">
        <f>$S$1+$S$2*tblSample[[#This Row],[female]]+$S$3*tblSample[[#This Row],[read]]+$S$4*tblSample[[#This Row],[write]]+$S$5*tblSample[[#This Row],[math]]</f>
        <v>-0.29575136900800558</v>
      </c>
      <c r="H33" s="3">
        <f>EXP(tblSample[[#This Row],[logit]])</f>
        <v>0.74397237961763807</v>
      </c>
      <c r="I33" s="3">
        <f>tblSample[[#This Row],[odds]]/(tblSample[[#This Row],[odds]]+1)</f>
        <v>0.42659642337956771</v>
      </c>
      <c r="J33" s="3">
        <f>IF(tblSample[[#This Row],[hon]]=1,tblSample[[#This Row],[P]],1-tblSample[[#This Row],[P]])</f>
        <v>0.57340357662043229</v>
      </c>
      <c r="K33" s="3">
        <f>LN(tblSample[[#This Row],[Pcorrect]])</f>
        <v>-0.55616548798616783</v>
      </c>
    </row>
    <row r="34" spans="1:11">
      <c r="A34">
        <v>0</v>
      </c>
      <c r="B34">
        <v>65</v>
      </c>
      <c r="C34">
        <v>67</v>
      </c>
      <c r="D34">
        <v>63</v>
      </c>
      <c r="E34">
        <v>1</v>
      </c>
      <c r="F34">
        <v>0</v>
      </c>
      <c r="G34" s="3">
        <f>$S$1+$S$2*tblSample[[#This Row],[female]]+$S$3*tblSample[[#This Row],[read]]+$S$4*tblSample[[#This Row],[write]]+$S$5*tblSample[[#This Row],[math]]</f>
        <v>-0.45997466921437358</v>
      </c>
      <c r="H34" s="3">
        <f>EXP(tblSample[[#This Row],[logit]])</f>
        <v>0.63129963662015265</v>
      </c>
      <c r="I34" s="3">
        <f>tblSample[[#This Row],[odds]]/(tblSample[[#This Row],[odds]]+1)</f>
        <v>0.38699183304431184</v>
      </c>
      <c r="J34" s="3">
        <f>IF(tblSample[[#This Row],[hon]]=1,tblSample[[#This Row],[P]],1-tblSample[[#This Row],[P]])</f>
        <v>0.38699183304431184</v>
      </c>
      <c r="K34" s="3">
        <f>LN(tblSample[[#This Row],[Pcorrect]])</f>
        <v>-0.94935168941970405</v>
      </c>
    </row>
    <row r="35" spans="1:11">
      <c r="A35">
        <v>0</v>
      </c>
      <c r="B35">
        <v>42</v>
      </c>
      <c r="C35">
        <v>41</v>
      </c>
      <c r="D35">
        <v>57</v>
      </c>
      <c r="E35">
        <v>0</v>
      </c>
      <c r="F35">
        <v>0</v>
      </c>
      <c r="G35" s="3">
        <f>$S$1+$S$2*tblSample[[#This Row],[female]]+$S$3*tblSample[[#This Row],[read]]+$S$4*tblSample[[#This Row],[write]]+$S$5*tblSample[[#This Row],[math]]</f>
        <v>-1.4453144704525798</v>
      </c>
      <c r="H35" s="3">
        <f>EXP(tblSample[[#This Row],[logit]])</f>
        <v>0.23567195303591437</v>
      </c>
      <c r="I35" s="3">
        <f>tblSample[[#This Row],[odds]]/(tblSample[[#This Row],[odds]]+1)</f>
        <v>0.19072372117607225</v>
      </c>
      <c r="J35" s="3">
        <f>IF(tblSample[[#This Row],[hon]]=1,tblSample[[#This Row],[P]],1-tblSample[[#This Row],[P]])</f>
        <v>0.80927627882392772</v>
      </c>
      <c r="K35" s="3">
        <f>LN(tblSample[[#This Row],[Pcorrect]])</f>
        <v>-0.21161491364287008</v>
      </c>
    </row>
    <row r="36" spans="1:11">
      <c r="A36">
        <v>0</v>
      </c>
      <c r="B36">
        <v>52</v>
      </c>
      <c r="C36">
        <v>59</v>
      </c>
      <c r="D36">
        <v>50</v>
      </c>
      <c r="E36">
        <v>0</v>
      </c>
      <c r="F36">
        <v>0</v>
      </c>
      <c r="G36" s="3">
        <f>$S$1+$S$2*tblSample[[#This Row],[female]]+$S$3*tblSample[[#This Row],[read]]+$S$4*tblSample[[#This Row],[write]]+$S$5*tblSample[[#This Row],[math]]</f>
        <v>-2.594877571897154</v>
      </c>
      <c r="H36" s="3">
        <f>EXP(tblSample[[#This Row],[logit]])</f>
        <v>7.4655015386871582E-2</v>
      </c>
      <c r="I36" s="3">
        <f>tblSample[[#This Row],[odds]]/(tblSample[[#This Row],[odds]]+1)</f>
        <v>6.9468819591370037E-2</v>
      </c>
      <c r="J36" s="3">
        <f>IF(tblSample[[#This Row],[hon]]=1,tblSample[[#This Row],[P]],1-tblSample[[#This Row],[P]])</f>
        <v>0.93053118040862992</v>
      </c>
      <c r="K36" s="3">
        <f>LN(tblSample[[#This Row],[Pcorrect]])</f>
        <v>-7.1999694155903959E-2</v>
      </c>
    </row>
    <row r="37" spans="1:11">
      <c r="A37">
        <v>0</v>
      </c>
      <c r="B37">
        <v>60</v>
      </c>
      <c r="C37">
        <v>65</v>
      </c>
      <c r="D37">
        <v>58</v>
      </c>
      <c r="E37">
        <v>1</v>
      </c>
      <c r="F37">
        <v>0</v>
      </c>
      <c r="G37" s="3">
        <f>$S$1+$S$2*tblSample[[#This Row],[female]]+$S$3*tblSample[[#This Row],[read]]+$S$4*tblSample[[#This Row],[write]]+$S$5*tblSample[[#This Row],[math]]</f>
        <v>-1.2810911702462118</v>
      </c>
      <c r="H37" s="3">
        <f>EXP(tblSample[[#This Row],[logit]])</f>
        <v>0.27773407988631871</v>
      </c>
      <c r="I37" s="3">
        <f>tblSample[[#This Row],[odds]]/(tblSample[[#This Row],[odds]]+1)</f>
        <v>0.21736453950655288</v>
      </c>
      <c r="J37" s="3">
        <f>IF(tblSample[[#This Row],[hon]]=1,tblSample[[#This Row],[P]],1-tblSample[[#This Row],[P]])</f>
        <v>0.21736453950655288</v>
      </c>
      <c r="K37" s="3">
        <f>LN(tblSample[[#This Row],[Pcorrect]])</f>
        <v>-1.5261794293445825</v>
      </c>
    </row>
    <row r="38" spans="1:11">
      <c r="A38">
        <v>0</v>
      </c>
      <c r="B38">
        <v>68</v>
      </c>
      <c r="C38">
        <v>54</v>
      </c>
      <c r="D38">
        <v>75</v>
      </c>
      <c r="E38">
        <v>0</v>
      </c>
      <c r="F38">
        <v>0</v>
      </c>
      <c r="G38" s="3">
        <f>$S$1+$S$2*tblSample[[#This Row],[female]]+$S$3*tblSample[[#This Row],[read]]+$S$4*tblSample[[#This Row],[write]]+$S$5*tblSample[[#This Row],[math]]</f>
        <v>1.5107049332620388</v>
      </c>
      <c r="H38" s="3">
        <f>EXP(tblSample[[#This Row],[logit]])</f>
        <v>4.5299229624200068</v>
      </c>
      <c r="I38" s="3">
        <f>tblSample[[#This Row],[odds]]/(tblSample[[#This Row],[odds]]+1)</f>
        <v>0.81916565442308087</v>
      </c>
      <c r="J38" s="3">
        <f>IF(tblSample[[#This Row],[hon]]=1,tblSample[[#This Row],[P]],1-tblSample[[#This Row],[P]])</f>
        <v>0.18083434557691913</v>
      </c>
      <c r="K38" s="3">
        <f>LN(tblSample[[#This Row],[Pcorrect]])</f>
        <v>-1.7101738845909167</v>
      </c>
    </row>
    <row r="39" spans="1:11">
      <c r="A39">
        <v>0</v>
      </c>
      <c r="B39">
        <v>65</v>
      </c>
      <c r="C39">
        <v>62</v>
      </c>
      <c r="D39">
        <v>68</v>
      </c>
      <c r="E39">
        <v>1</v>
      </c>
      <c r="F39">
        <v>0</v>
      </c>
      <c r="G39" s="3">
        <f>$S$1+$S$2*tblSample[[#This Row],[female]]+$S$3*tblSample[[#This Row],[read]]+$S$4*tblSample[[#This Row],[write]]+$S$5*tblSample[[#This Row],[math]]</f>
        <v>0.36114183181746462</v>
      </c>
      <c r="H39" s="3">
        <f>EXP(tblSample[[#This Row],[logit]])</f>
        <v>1.4349669704195669</v>
      </c>
      <c r="I39" s="3">
        <f>tblSample[[#This Row],[odds]]/(tblSample[[#This Row],[odds]]+1)</f>
        <v>0.58931681121420265</v>
      </c>
      <c r="J39" s="3">
        <f>IF(tblSample[[#This Row],[hon]]=1,tblSample[[#This Row],[P]],1-tblSample[[#This Row],[P]])</f>
        <v>0.58931681121420265</v>
      </c>
      <c r="K39" s="3">
        <f>LN(tblSample[[#This Row],[Pcorrect]])</f>
        <v>-0.52879136011567163</v>
      </c>
    </row>
    <row r="40" spans="1:11">
      <c r="A40">
        <v>0</v>
      </c>
      <c r="B40">
        <v>47</v>
      </c>
      <c r="C40">
        <v>31</v>
      </c>
      <c r="D40">
        <v>44</v>
      </c>
      <c r="E40">
        <v>0</v>
      </c>
      <c r="F40">
        <v>0</v>
      </c>
      <c r="G40" s="3">
        <f>$S$1+$S$2*tblSample[[#This Row],[female]]+$S$3*tblSample[[#This Row],[read]]+$S$4*tblSample[[#This Row],[write]]+$S$5*tblSample[[#This Row],[math]]</f>
        <v>-3.5802173731353593</v>
      </c>
      <c r="H40" s="3">
        <f>EXP(tblSample[[#This Row],[logit]])</f>
        <v>2.7869639485847655E-2</v>
      </c>
      <c r="I40" s="3">
        <f>tblSample[[#This Row],[odds]]/(tblSample[[#This Row],[odds]]+1)</f>
        <v>2.7113982566688486E-2</v>
      </c>
      <c r="J40" s="3">
        <f>IF(tblSample[[#This Row],[hon]]=1,tblSample[[#This Row],[P]],1-tblSample[[#This Row],[P]])</f>
        <v>0.97288601743331149</v>
      </c>
      <c r="K40" s="3">
        <f>LN(tblSample[[#This Row],[Pcorrect]])</f>
        <v>-2.7488349153256403E-2</v>
      </c>
    </row>
    <row r="41" spans="1:11">
      <c r="A41">
        <v>0</v>
      </c>
      <c r="B41">
        <v>39</v>
      </c>
      <c r="C41">
        <v>31</v>
      </c>
      <c r="D41">
        <v>40</v>
      </c>
      <c r="E41">
        <v>0</v>
      </c>
      <c r="F41">
        <v>0</v>
      </c>
      <c r="G41" s="3">
        <f>$S$1+$S$2*tblSample[[#This Row],[female]]+$S$3*tblSample[[#This Row],[read]]+$S$4*tblSample[[#This Row],[write]]+$S$5*tblSample[[#This Row],[math]]</f>
        <v>-4.2371105739608304</v>
      </c>
      <c r="H41" s="3">
        <f>EXP(tblSample[[#This Row],[logit]])</f>
        <v>1.4449281715041361E-2</v>
      </c>
      <c r="I41" s="3">
        <f>tblSample[[#This Row],[odds]]/(tblSample[[#This Row],[odds]]+1)</f>
        <v>1.4243473750223582E-2</v>
      </c>
      <c r="J41" s="3">
        <f>IF(tblSample[[#This Row],[hon]]=1,tblSample[[#This Row],[P]],1-tblSample[[#This Row],[P]])</f>
        <v>0.98575652624977639</v>
      </c>
      <c r="K41" s="3">
        <f>LN(tblSample[[#This Row],[Pcorrect]])</f>
        <v>-1.434588565308661E-2</v>
      </c>
    </row>
    <row r="42" spans="1:11">
      <c r="A42">
        <v>0</v>
      </c>
      <c r="B42">
        <v>47</v>
      </c>
      <c r="C42">
        <v>47</v>
      </c>
      <c r="D42">
        <v>41</v>
      </c>
      <c r="E42">
        <v>0</v>
      </c>
      <c r="F42">
        <v>0</v>
      </c>
      <c r="G42" s="3">
        <f>$S$1+$S$2*tblSample[[#This Row],[female]]+$S$3*tblSample[[#This Row],[read]]+$S$4*tblSample[[#This Row],[write]]+$S$5*tblSample[[#This Row],[math]]</f>
        <v>-4.0728872737544624</v>
      </c>
      <c r="H42" s="3">
        <f>EXP(tblSample[[#This Row],[logit]])</f>
        <v>1.7028152524936502E-2</v>
      </c>
      <c r="I42" s="3">
        <f>tblSample[[#This Row],[odds]]/(tblSample[[#This Row],[odds]]+1)</f>
        <v>1.6743049327259393E-2</v>
      </c>
      <c r="J42" s="3">
        <f>IF(tblSample[[#This Row],[hon]]=1,tblSample[[#This Row],[P]],1-tblSample[[#This Row],[P]])</f>
        <v>0.98325695067274066</v>
      </c>
      <c r="K42" s="3">
        <f>LN(tblSample[[#This Row],[Pcorrect]])</f>
        <v>-1.688479861537619E-2</v>
      </c>
    </row>
    <row r="43" spans="1:11">
      <c r="A43">
        <v>0</v>
      </c>
      <c r="B43">
        <v>55</v>
      </c>
      <c r="C43">
        <v>59</v>
      </c>
      <c r="D43">
        <v>62</v>
      </c>
      <c r="E43">
        <v>0</v>
      </c>
      <c r="F43">
        <v>0</v>
      </c>
      <c r="G43" s="3">
        <f>$S$1+$S$2*tblSample[[#This Row],[female]]+$S$3*tblSample[[#This Row],[read]]+$S$4*tblSample[[#This Row],[write]]+$S$5*tblSample[[#This Row],[math]]</f>
        <v>-0.62419796942074157</v>
      </c>
      <c r="H43" s="3">
        <f>EXP(tblSample[[#This Row],[logit]])</f>
        <v>0.53569089675286685</v>
      </c>
      <c r="I43" s="3">
        <f>tblSample[[#This Row],[odds]]/(tblSample[[#This Row],[odds]]+1)</f>
        <v>0.34882729192805367</v>
      </c>
      <c r="J43" s="3">
        <f>IF(tblSample[[#This Row],[hon]]=1,tblSample[[#This Row],[P]],1-tblSample[[#This Row],[P]])</f>
        <v>0.65117270807194627</v>
      </c>
      <c r="K43" s="3">
        <f>LN(tblSample[[#This Row],[Pcorrect]])</f>
        <v>-0.4289803753809916</v>
      </c>
    </row>
    <row r="44" spans="1:11">
      <c r="A44">
        <v>0</v>
      </c>
      <c r="B44">
        <v>52</v>
      </c>
      <c r="C44">
        <v>54</v>
      </c>
      <c r="D44">
        <v>57</v>
      </c>
      <c r="E44">
        <v>0</v>
      </c>
      <c r="F44">
        <v>0</v>
      </c>
      <c r="G44" s="3">
        <f>$S$1+$S$2*tblSample[[#This Row],[female]]+$S$3*tblSample[[#This Row],[read]]+$S$4*tblSample[[#This Row],[write]]+$S$5*tblSample[[#This Row],[math]]</f>
        <v>-1.4453144704525798</v>
      </c>
      <c r="H44" s="3">
        <f>EXP(tblSample[[#This Row],[logit]])</f>
        <v>0.23567195303591437</v>
      </c>
      <c r="I44" s="3">
        <f>tblSample[[#This Row],[odds]]/(tblSample[[#This Row],[odds]]+1)</f>
        <v>0.19072372117607225</v>
      </c>
      <c r="J44" s="3">
        <f>IF(tblSample[[#This Row],[hon]]=1,tblSample[[#This Row],[P]],1-tblSample[[#This Row],[P]])</f>
        <v>0.80927627882392772</v>
      </c>
      <c r="K44" s="3">
        <f>LN(tblSample[[#This Row],[Pcorrect]])</f>
        <v>-0.21161491364287008</v>
      </c>
    </row>
    <row r="45" spans="1:11">
      <c r="A45">
        <v>0</v>
      </c>
      <c r="B45">
        <v>42</v>
      </c>
      <c r="C45">
        <v>41</v>
      </c>
      <c r="D45">
        <v>43</v>
      </c>
      <c r="E45">
        <v>0</v>
      </c>
      <c r="F45">
        <v>0</v>
      </c>
      <c r="G45" s="3">
        <f>$S$1+$S$2*tblSample[[#This Row],[female]]+$S$3*tblSample[[#This Row],[read]]+$S$4*tblSample[[#This Row],[write]]+$S$5*tblSample[[#This Row],[math]]</f>
        <v>-3.7444406733417273</v>
      </c>
      <c r="H45" s="3">
        <f>EXP(tblSample[[#This Row],[logit]])</f>
        <v>2.3648852782938937E-2</v>
      </c>
      <c r="I45" s="3">
        <f>tblSample[[#This Row],[odds]]/(tblSample[[#This Row],[odds]]+1)</f>
        <v>2.3102505042277021E-2</v>
      </c>
      <c r="J45" s="3">
        <f>IF(tblSample[[#This Row],[hon]]=1,tblSample[[#This Row],[P]],1-tblSample[[#This Row],[P]])</f>
        <v>0.97689749495772293</v>
      </c>
      <c r="K45" s="3">
        <f>LN(tblSample[[#This Row],[Pcorrect]])</f>
        <v>-2.3373550603605516E-2</v>
      </c>
    </row>
    <row r="46" spans="1:11">
      <c r="A46">
        <v>0</v>
      </c>
      <c r="B46">
        <v>65</v>
      </c>
      <c r="C46">
        <v>65</v>
      </c>
      <c r="D46">
        <v>48</v>
      </c>
      <c r="E46">
        <v>1</v>
      </c>
      <c r="F46">
        <v>0</v>
      </c>
      <c r="G46" s="3">
        <f>$S$1+$S$2*tblSample[[#This Row],[female]]+$S$3*tblSample[[#This Row],[read]]+$S$4*tblSample[[#This Row],[write]]+$S$5*tblSample[[#This Row],[math]]</f>
        <v>-2.9233241723098882</v>
      </c>
      <c r="H46" s="3">
        <f>EXP(tblSample[[#This Row],[logit]])</f>
        <v>5.3754700087449661E-2</v>
      </c>
      <c r="I46" s="3">
        <f>tblSample[[#This Row],[odds]]/(tblSample[[#This Row],[odds]]+1)</f>
        <v>5.1012536487845449E-2</v>
      </c>
      <c r="J46" s="3">
        <f>IF(tblSample[[#This Row],[hon]]=1,tblSample[[#This Row],[P]],1-tblSample[[#This Row],[P]])</f>
        <v>5.1012536487845449E-2</v>
      </c>
      <c r="K46" s="3">
        <f>LN(tblSample[[#This Row],[Pcorrect]])</f>
        <v>-2.9756838629778306</v>
      </c>
    </row>
    <row r="47" spans="1:11">
      <c r="A47">
        <v>0</v>
      </c>
      <c r="B47">
        <v>55</v>
      </c>
      <c r="C47">
        <v>59</v>
      </c>
      <c r="D47">
        <v>63</v>
      </c>
      <c r="E47">
        <v>0</v>
      </c>
      <c r="F47">
        <v>0</v>
      </c>
      <c r="G47" s="3">
        <f>$S$1+$S$2*tblSample[[#This Row],[female]]+$S$3*tblSample[[#This Row],[read]]+$S$4*tblSample[[#This Row],[write]]+$S$5*tblSample[[#This Row],[math]]</f>
        <v>-0.45997466921437358</v>
      </c>
      <c r="H47" s="3">
        <f>EXP(tblSample[[#This Row],[logit]])</f>
        <v>0.63129963662015265</v>
      </c>
      <c r="I47" s="3">
        <f>tblSample[[#This Row],[odds]]/(tblSample[[#This Row],[odds]]+1)</f>
        <v>0.38699183304431184</v>
      </c>
      <c r="J47" s="3">
        <f>IF(tblSample[[#This Row],[hon]]=1,tblSample[[#This Row],[P]],1-tblSample[[#This Row],[P]])</f>
        <v>0.61300816695568816</v>
      </c>
      <c r="K47" s="3">
        <f>LN(tblSample[[#This Row],[Pcorrect]])</f>
        <v>-0.48937702020533064</v>
      </c>
    </row>
    <row r="48" spans="1:11">
      <c r="A48">
        <v>0</v>
      </c>
      <c r="B48">
        <v>50</v>
      </c>
      <c r="C48">
        <v>40</v>
      </c>
      <c r="D48">
        <v>39</v>
      </c>
      <c r="E48">
        <v>0</v>
      </c>
      <c r="F48">
        <v>0</v>
      </c>
      <c r="G48" s="3">
        <f>$S$1+$S$2*tblSample[[#This Row],[female]]+$S$3*tblSample[[#This Row],[read]]+$S$4*tblSample[[#This Row],[write]]+$S$5*tblSample[[#This Row],[math]]</f>
        <v>-4.4013338741671975</v>
      </c>
      <c r="H48" s="3">
        <f>EXP(tblSample[[#This Row],[logit]])</f>
        <v>1.2260974393721398E-2</v>
      </c>
      <c r="I48" s="3">
        <f>tblSample[[#This Row],[odds]]/(tblSample[[#This Row],[odds]]+1)</f>
        <v>1.2112463785403685E-2</v>
      </c>
      <c r="J48" s="3">
        <f>IF(tblSample[[#This Row],[hon]]=1,tblSample[[#This Row],[P]],1-tblSample[[#This Row],[P]])</f>
        <v>0.98788753621459635</v>
      </c>
      <c r="K48" s="3">
        <f>LN(tblSample[[#This Row],[Pcorrect]])</f>
        <v>-1.2186417455677421E-2</v>
      </c>
    </row>
    <row r="49" spans="1:11">
      <c r="A49">
        <v>0</v>
      </c>
      <c r="B49">
        <v>65</v>
      </c>
      <c r="C49">
        <v>59</v>
      </c>
      <c r="D49">
        <v>70</v>
      </c>
      <c r="E49">
        <v>0</v>
      </c>
      <c r="F49">
        <v>0</v>
      </c>
      <c r="G49" s="3">
        <f>$S$1+$S$2*tblSample[[#This Row],[female]]+$S$3*tblSample[[#This Row],[read]]+$S$4*tblSample[[#This Row],[write]]+$S$5*tblSample[[#This Row],[math]]</f>
        <v>0.68958843223020061</v>
      </c>
      <c r="H49" s="3">
        <f>EXP(tblSample[[#This Row],[logit]])</f>
        <v>1.9928951530200607</v>
      </c>
      <c r="I49" s="3">
        <f>tblSample[[#This Row],[odds]]/(tblSample[[#This Row],[odds]]+1)</f>
        <v>0.66587536519917068</v>
      </c>
      <c r="J49" s="3">
        <f>IF(tblSample[[#This Row],[hon]]=1,tblSample[[#This Row],[P]],1-tblSample[[#This Row],[P]])</f>
        <v>0.33412463480082932</v>
      </c>
      <c r="K49" s="3">
        <f>LN(tblSample[[#This Row],[Pcorrect]])</f>
        <v>-1.0962411975252844</v>
      </c>
    </row>
    <row r="50" spans="1:11">
      <c r="A50">
        <v>0</v>
      </c>
      <c r="B50">
        <v>47</v>
      </c>
      <c r="C50">
        <v>59</v>
      </c>
      <c r="D50">
        <v>63</v>
      </c>
      <c r="E50">
        <v>0</v>
      </c>
      <c r="F50">
        <v>0</v>
      </c>
      <c r="G50" s="3">
        <f>$S$1+$S$2*tblSample[[#This Row],[female]]+$S$3*tblSample[[#This Row],[read]]+$S$4*tblSample[[#This Row],[write]]+$S$5*tblSample[[#This Row],[math]]</f>
        <v>-0.45997466921437358</v>
      </c>
      <c r="H50" s="3">
        <f>EXP(tblSample[[#This Row],[logit]])</f>
        <v>0.63129963662015265</v>
      </c>
      <c r="I50" s="3">
        <f>tblSample[[#This Row],[odds]]/(tblSample[[#This Row],[odds]]+1)</f>
        <v>0.38699183304431184</v>
      </c>
      <c r="J50" s="3">
        <f>IF(tblSample[[#This Row],[hon]]=1,tblSample[[#This Row],[P]],1-tblSample[[#This Row],[P]])</f>
        <v>0.61300816695568816</v>
      </c>
      <c r="K50" s="3">
        <f>LN(tblSample[[#This Row],[Pcorrect]])</f>
        <v>-0.48937702020533064</v>
      </c>
    </row>
    <row r="51" spans="1:11">
      <c r="A51">
        <v>0</v>
      </c>
      <c r="B51">
        <v>57</v>
      </c>
      <c r="C51">
        <v>54</v>
      </c>
      <c r="D51">
        <v>59</v>
      </c>
      <c r="E51">
        <v>0</v>
      </c>
      <c r="F51">
        <v>0</v>
      </c>
      <c r="G51" s="3">
        <f>$S$1+$S$2*tblSample[[#This Row],[female]]+$S$3*tblSample[[#This Row],[read]]+$S$4*tblSample[[#This Row],[write]]+$S$5*tblSample[[#This Row],[math]]</f>
        <v>-1.1168678700398438</v>
      </c>
      <c r="H51" s="3">
        <f>EXP(tblSample[[#This Row],[logit]])</f>
        <v>0.3273033474566453</v>
      </c>
      <c r="I51" s="3">
        <f>tblSample[[#This Row],[odds]]/(tblSample[[#This Row],[odds]]+1)</f>
        <v>0.24659272357281253</v>
      </c>
      <c r="J51" s="3">
        <f>IF(tblSample[[#This Row],[hon]]=1,tblSample[[#This Row],[P]],1-tblSample[[#This Row],[P]])</f>
        <v>0.75340727642718752</v>
      </c>
      <c r="K51" s="3">
        <f>LN(tblSample[[#This Row],[Pcorrect]])</f>
        <v>-0.28314932565139378</v>
      </c>
    </row>
    <row r="52" spans="1:11">
      <c r="A52">
        <v>0</v>
      </c>
      <c r="B52">
        <v>53</v>
      </c>
      <c r="C52">
        <v>61</v>
      </c>
      <c r="D52">
        <v>61</v>
      </c>
      <c r="E52">
        <v>1</v>
      </c>
      <c r="F52">
        <v>0</v>
      </c>
      <c r="G52" s="3">
        <f>$S$1+$S$2*tblSample[[#This Row],[female]]+$S$3*tblSample[[#This Row],[read]]+$S$4*tblSample[[#This Row],[write]]+$S$5*tblSample[[#This Row],[math]]</f>
        <v>-0.78842126962710779</v>
      </c>
      <c r="H52" s="3">
        <f>EXP(tblSample[[#This Row],[logit]])</f>
        <v>0.45456185972201857</v>
      </c>
      <c r="I52" s="3">
        <f>tblSample[[#This Row],[odds]]/(tblSample[[#This Row],[odds]]+1)</f>
        <v>0.31250775392178232</v>
      </c>
      <c r="J52" s="3">
        <f>IF(tblSample[[#This Row],[hon]]=1,tblSample[[#This Row],[P]],1-tblSample[[#This Row],[P]])</f>
        <v>0.31250775392178232</v>
      </c>
      <c r="K52" s="3">
        <f>LN(tblSample[[#This Row],[Pcorrect]])</f>
        <v>-1.1631259975638037</v>
      </c>
    </row>
    <row r="53" spans="1:11">
      <c r="A53">
        <v>0</v>
      </c>
      <c r="B53">
        <v>39</v>
      </c>
      <c r="C53">
        <v>33</v>
      </c>
      <c r="D53">
        <v>38</v>
      </c>
      <c r="E53">
        <v>0</v>
      </c>
      <c r="F53">
        <v>0</v>
      </c>
      <c r="G53" s="3">
        <f>$S$1+$S$2*tblSample[[#This Row],[female]]+$S$3*tblSample[[#This Row],[read]]+$S$4*tblSample[[#This Row],[write]]+$S$5*tblSample[[#This Row],[math]]</f>
        <v>-4.5655571743735655</v>
      </c>
      <c r="H53" s="3">
        <f>EXP(tblSample[[#This Row],[logit]])</f>
        <v>1.0404080704371632E-2</v>
      </c>
      <c r="I53" s="3">
        <f>tblSample[[#This Row],[odds]]/(tblSample[[#This Row],[odds]]+1)</f>
        <v>1.0296950401386692E-2</v>
      </c>
      <c r="J53" s="3">
        <f>IF(tblSample[[#This Row],[hon]]=1,tblSample[[#This Row],[P]],1-tblSample[[#This Row],[P]])</f>
        <v>0.98970304959861333</v>
      </c>
      <c r="K53" s="3">
        <f>LN(tblSample[[#This Row],[Pcorrect]])</f>
        <v>-1.0350330747860908E-2</v>
      </c>
    </row>
    <row r="54" spans="1:11">
      <c r="A54">
        <v>0</v>
      </c>
      <c r="B54">
        <v>44</v>
      </c>
      <c r="C54">
        <v>44</v>
      </c>
      <c r="D54">
        <v>61</v>
      </c>
      <c r="E54">
        <v>0</v>
      </c>
      <c r="F54">
        <v>0</v>
      </c>
      <c r="G54" s="3">
        <f>$S$1+$S$2*tblSample[[#This Row],[female]]+$S$3*tblSample[[#This Row],[read]]+$S$4*tblSample[[#This Row],[write]]+$S$5*tblSample[[#This Row],[math]]</f>
        <v>-0.78842126962710779</v>
      </c>
      <c r="H54" s="3">
        <f>EXP(tblSample[[#This Row],[logit]])</f>
        <v>0.45456185972201857</v>
      </c>
      <c r="I54" s="3">
        <f>tblSample[[#This Row],[odds]]/(tblSample[[#This Row],[odds]]+1)</f>
        <v>0.31250775392178232</v>
      </c>
      <c r="J54" s="3">
        <f>IF(tblSample[[#This Row],[hon]]=1,tblSample[[#This Row],[P]],1-tblSample[[#This Row],[P]])</f>
        <v>0.68749224607821768</v>
      </c>
      <c r="K54" s="3">
        <f>LN(tblSample[[#This Row],[Pcorrect]])</f>
        <v>-0.37470472793669607</v>
      </c>
    </row>
    <row r="55" spans="1:11">
      <c r="A55">
        <v>0</v>
      </c>
      <c r="B55">
        <v>63</v>
      </c>
      <c r="C55">
        <v>59</v>
      </c>
      <c r="D55">
        <v>49</v>
      </c>
      <c r="E55">
        <v>0</v>
      </c>
      <c r="F55">
        <v>0</v>
      </c>
      <c r="G55" s="3">
        <f>$S$1+$S$2*tblSample[[#This Row],[female]]+$S$3*tblSample[[#This Row],[read]]+$S$4*tblSample[[#This Row],[write]]+$S$5*tblSample[[#This Row],[math]]</f>
        <v>-2.7591008721035202</v>
      </c>
      <c r="H55" s="3">
        <f>EXP(tblSample[[#This Row],[logit]])</f>
        <v>6.3348701345372738E-2</v>
      </c>
      <c r="I55" s="3">
        <f>tblSample[[#This Row],[odds]]/(tblSample[[#This Row],[odds]]+1)</f>
        <v>5.9574720188422227E-2</v>
      </c>
      <c r="J55" s="3">
        <f>IF(tblSample[[#This Row],[hon]]=1,tblSample[[#This Row],[P]],1-tblSample[[#This Row],[P]])</f>
        <v>0.94042527981157775</v>
      </c>
      <c r="K55" s="3">
        <f>LN(tblSample[[#This Row],[Pcorrect]])</f>
        <v>-6.1423080700103744E-2</v>
      </c>
    </row>
    <row r="56" spans="1:11">
      <c r="A56">
        <v>0</v>
      </c>
      <c r="B56">
        <v>73</v>
      </c>
      <c r="C56">
        <v>62</v>
      </c>
      <c r="D56">
        <v>73</v>
      </c>
      <c r="E56">
        <v>1</v>
      </c>
      <c r="F56">
        <v>0</v>
      </c>
      <c r="G56" s="3">
        <f>$S$1+$S$2*tblSample[[#This Row],[female]]+$S$3*tblSample[[#This Row],[read]]+$S$4*tblSample[[#This Row],[write]]+$S$5*tblSample[[#This Row],[math]]</f>
        <v>1.1822583328493028</v>
      </c>
      <c r="H56" s="3">
        <f>EXP(tblSample[[#This Row],[logit]])</f>
        <v>3.2617319680702916</v>
      </c>
      <c r="I56" s="3">
        <f>tblSample[[#This Row],[odds]]/(tblSample[[#This Row],[odds]]+1)</f>
        <v>0.76535361503440602</v>
      </c>
      <c r="J56" s="3">
        <f>IF(tblSample[[#This Row],[hon]]=1,tblSample[[#This Row],[P]],1-tblSample[[#This Row],[P]])</f>
        <v>0.76535361503440602</v>
      </c>
      <c r="K56" s="3">
        <f>LN(tblSample[[#This Row],[Pcorrect]])</f>
        <v>-0.26741731008142555</v>
      </c>
    </row>
    <row r="57" spans="1:11">
      <c r="A57">
        <v>0</v>
      </c>
      <c r="B57">
        <v>39</v>
      </c>
      <c r="C57">
        <v>39</v>
      </c>
      <c r="D57">
        <v>44</v>
      </c>
      <c r="E57">
        <v>0</v>
      </c>
      <c r="F57">
        <v>0</v>
      </c>
      <c r="G57" s="3">
        <f>$S$1+$S$2*tblSample[[#This Row],[female]]+$S$3*tblSample[[#This Row],[read]]+$S$4*tblSample[[#This Row],[write]]+$S$5*tblSample[[#This Row],[math]]</f>
        <v>-3.5802173731353593</v>
      </c>
      <c r="H57" s="3">
        <f>EXP(tblSample[[#This Row],[logit]])</f>
        <v>2.7869639485847655E-2</v>
      </c>
      <c r="I57" s="3">
        <f>tblSample[[#This Row],[odds]]/(tblSample[[#This Row],[odds]]+1)</f>
        <v>2.7113982566688486E-2</v>
      </c>
      <c r="J57" s="3">
        <f>IF(tblSample[[#This Row],[hon]]=1,tblSample[[#This Row],[P]],1-tblSample[[#This Row],[P]])</f>
        <v>0.97288601743331149</v>
      </c>
      <c r="K57" s="3">
        <f>LN(tblSample[[#This Row],[Pcorrect]])</f>
        <v>-2.7488349153256403E-2</v>
      </c>
    </row>
    <row r="58" spans="1:11">
      <c r="A58">
        <v>0</v>
      </c>
      <c r="B58">
        <v>37</v>
      </c>
      <c r="C58">
        <v>37</v>
      </c>
      <c r="D58">
        <v>42</v>
      </c>
      <c r="E58">
        <v>0</v>
      </c>
      <c r="F58">
        <v>0</v>
      </c>
      <c r="G58" s="3">
        <f>$S$1+$S$2*tblSample[[#This Row],[female]]+$S$3*tblSample[[#This Row],[read]]+$S$4*tblSample[[#This Row],[write]]+$S$5*tblSample[[#This Row],[math]]</f>
        <v>-3.9086639735480944</v>
      </c>
      <c r="H58" s="3">
        <f>EXP(tblSample[[#This Row],[logit]])</f>
        <v>2.0067293594993162E-2</v>
      </c>
      <c r="I58" s="3">
        <f>tblSample[[#This Row],[odds]]/(tblSample[[#This Row],[odds]]+1)</f>
        <v>1.9672519372982332E-2</v>
      </c>
      <c r="J58" s="3">
        <f>IF(tblSample[[#This Row],[hon]]=1,tblSample[[#This Row],[P]],1-tblSample[[#This Row],[P]])</f>
        <v>0.98032748062701769</v>
      </c>
      <c r="K58" s="3">
        <f>LN(tblSample[[#This Row],[Pcorrect]])</f>
        <v>-1.9868599232722023E-2</v>
      </c>
    </row>
    <row r="59" spans="1:11">
      <c r="A59">
        <v>0</v>
      </c>
      <c r="B59">
        <v>42</v>
      </c>
      <c r="C59">
        <v>39</v>
      </c>
      <c r="D59">
        <v>39</v>
      </c>
      <c r="E59">
        <v>0</v>
      </c>
      <c r="F59">
        <v>0</v>
      </c>
      <c r="G59" s="3">
        <f>$S$1+$S$2*tblSample[[#This Row],[female]]+$S$3*tblSample[[#This Row],[read]]+$S$4*tblSample[[#This Row],[write]]+$S$5*tblSample[[#This Row],[math]]</f>
        <v>-4.4013338741671975</v>
      </c>
      <c r="H59" s="3">
        <f>EXP(tblSample[[#This Row],[logit]])</f>
        <v>1.2260974393721398E-2</v>
      </c>
      <c r="I59" s="3">
        <f>tblSample[[#This Row],[odds]]/(tblSample[[#This Row],[odds]]+1)</f>
        <v>1.2112463785403685E-2</v>
      </c>
      <c r="J59" s="3">
        <f>IF(tblSample[[#This Row],[hon]]=1,tblSample[[#This Row],[P]],1-tblSample[[#This Row],[P]])</f>
        <v>0.98788753621459635</v>
      </c>
      <c r="K59" s="3">
        <f>LN(tblSample[[#This Row],[Pcorrect]])</f>
        <v>-1.2186417455677421E-2</v>
      </c>
    </row>
    <row r="60" spans="1:11">
      <c r="A60">
        <v>0</v>
      </c>
      <c r="B60">
        <v>63</v>
      </c>
      <c r="C60">
        <v>57</v>
      </c>
      <c r="D60">
        <v>55</v>
      </c>
      <c r="E60">
        <v>0</v>
      </c>
      <c r="F60">
        <v>0</v>
      </c>
      <c r="G60" s="3">
        <f>$S$1+$S$2*tblSample[[#This Row],[female]]+$S$3*tblSample[[#This Row],[read]]+$S$4*tblSample[[#This Row],[write]]+$S$5*tblSample[[#This Row],[math]]</f>
        <v>-1.773761070865314</v>
      </c>
      <c r="H60" s="3">
        <f>EXP(tblSample[[#This Row],[logit]])</f>
        <v>0.16969355761055682</v>
      </c>
      <c r="I60" s="3">
        <f>tblSample[[#This Row],[odds]]/(tblSample[[#This Row],[odds]]+1)</f>
        <v>0.14507522633296008</v>
      </c>
      <c r="J60" s="3">
        <f>IF(tblSample[[#This Row],[hon]]=1,tblSample[[#This Row],[P]],1-tblSample[[#This Row],[P]])</f>
        <v>0.85492477366703989</v>
      </c>
      <c r="K60" s="3">
        <f>LN(tblSample[[#This Row],[Pcorrect]])</f>
        <v>-0.15674179793135537</v>
      </c>
    </row>
    <row r="61" spans="1:11">
      <c r="A61">
        <v>0</v>
      </c>
      <c r="B61">
        <v>48</v>
      </c>
      <c r="C61">
        <v>49</v>
      </c>
      <c r="D61">
        <v>52</v>
      </c>
      <c r="E61">
        <v>0</v>
      </c>
      <c r="F61">
        <v>0</v>
      </c>
      <c r="G61" s="3">
        <f>$S$1+$S$2*tblSample[[#This Row],[female]]+$S$3*tblSample[[#This Row],[read]]+$S$4*tblSample[[#This Row],[write]]+$S$5*tblSample[[#This Row],[math]]</f>
        <v>-2.266430971484418</v>
      </c>
      <c r="H61" s="3">
        <f>EXP(tblSample[[#This Row],[logit]])</f>
        <v>0.1036815629767653</v>
      </c>
      <c r="I61" s="3">
        <f>tblSample[[#This Row],[odds]]/(tblSample[[#This Row],[odds]]+1)</f>
        <v>9.3941555657705594E-2</v>
      </c>
      <c r="J61" s="3">
        <f>IF(tblSample[[#This Row],[hon]]=1,tblSample[[#This Row],[P]],1-tblSample[[#This Row],[P]])</f>
        <v>0.90605844434229443</v>
      </c>
      <c r="K61" s="3">
        <f>LN(tblSample[[#This Row],[Pcorrect]])</f>
        <v>-9.8651466915638253E-2</v>
      </c>
    </row>
    <row r="62" spans="1:11">
      <c r="A62">
        <v>0</v>
      </c>
      <c r="B62">
        <v>50</v>
      </c>
      <c r="C62">
        <v>46</v>
      </c>
      <c r="D62">
        <v>45</v>
      </c>
      <c r="E62">
        <v>0</v>
      </c>
      <c r="F62">
        <v>0</v>
      </c>
      <c r="G62" s="3">
        <f>$S$1+$S$2*tblSample[[#This Row],[female]]+$S$3*tblSample[[#This Row],[read]]+$S$4*tblSample[[#This Row],[write]]+$S$5*tblSample[[#This Row],[math]]</f>
        <v>-3.4159940729289913</v>
      </c>
      <c r="H62" s="3">
        <f>EXP(tblSample[[#This Row],[logit]])</f>
        <v>3.2843741394147787E-2</v>
      </c>
      <c r="I62" s="3">
        <f>tblSample[[#This Row],[odds]]/(tblSample[[#This Row],[odds]]+1)</f>
        <v>3.1799332346067001E-2</v>
      </c>
      <c r="J62" s="3">
        <f>IF(tblSample[[#This Row],[hon]]=1,tblSample[[#This Row],[P]],1-tblSample[[#This Row],[P]])</f>
        <v>0.96820066765393298</v>
      </c>
      <c r="K62" s="3">
        <f>LN(tblSample[[#This Row],[Pcorrect]])</f>
        <v>-3.2315911894119212E-2</v>
      </c>
    </row>
    <row r="63" spans="1:11">
      <c r="A63">
        <v>0</v>
      </c>
      <c r="B63">
        <v>47</v>
      </c>
      <c r="C63">
        <v>62</v>
      </c>
      <c r="D63">
        <v>61</v>
      </c>
      <c r="E63">
        <v>1</v>
      </c>
      <c r="F63">
        <v>0</v>
      </c>
      <c r="G63" s="3">
        <f>$S$1+$S$2*tblSample[[#This Row],[female]]+$S$3*tblSample[[#This Row],[read]]+$S$4*tblSample[[#This Row],[write]]+$S$5*tblSample[[#This Row],[math]]</f>
        <v>-0.78842126962710779</v>
      </c>
      <c r="H63" s="3">
        <f>EXP(tblSample[[#This Row],[logit]])</f>
        <v>0.45456185972201857</v>
      </c>
      <c r="I63" s="3">
        <f>tblSample[[#This Row],[odds]]/(tblSample[[#This Row],[odds]]+1)</f>
        <v>0.31250775392178232</v>
      </c>
      <c r="J63" s="3">
        <f>IF(tblSample[[#This Row],[hon]]=1,tblSample[[#This Row],[P]],1-tblSample[[#This Row],[P]])</f>
        <v>0.31250775392178232</v>
      </c>
      <c r="K63" s="3">
        <f>LN(tblSample[[#This Row],[Pcorrect]])</f>
        <v>-1.1631259975638037</v>
      </c>
    </row>
    <row r="64" spans="1:11">
      <c r="A64">
        <v>0</v>
      </c>
      <c r="B64">
        <v>44</v>
      </c>
      <c r="C64">
        <v>44</v>
      </c>
      <c r="D64">
        <v>39</v>
      </c>
      <c r="E64">
        <v>0</v>
      </c>
      <c r="F64">
        <v>0</v>
      </c>
      <c r="G64" s="3">
        <f>$S$1+$S$2*tblSample[[#This Row],[female]]+$S$3*tblSample[[#This Row],[read]]+$S$4*tblSample[[#This Row],[write]]+$S$5*tblSample[[#This Row],[math]]</f>
        <v>-4.4013338741671975</v>
      </c>
      <c r="H64" s="3">
        <f>EXP(tblSample[[#This Row],[logit]])</f>
        <v>1.2260974393721398E-2</v>
      </c>
      <c r="I64" s="3">
        <f>tblSample[[#This Row],[odds]]/(tblSample[[#This Row],[odds]]+1)</f>
        <v>1.2112463785403685E-2</v>
      </c>
      <c r="J64" s="3">
        <f>IF(tblSample[[#This Row],[hon]]=1,tblSample[[#This Row],[P]],1-tblSample[[#This Row],[P]])</f>
        <v>0.98788753621459635</v>
      </c>
      <c r="K64" s="3">
        <f>LN(tblSample[[#This Row],[Pcorrect]])</f>
        <v>-1.2186417455677421E-2</v>
      </c>
    </row>
    <row r="65" spans="1:11">
      <c r="A65">
        <v>0</v>
      </c>
      <c r="B65">
        <v>34</v>
      </c>
      <c r="C65">
        <v>33</v>
      </c>
      <c r="D65">
        <v>41</v>
      </c>
      <c r="E65">
        <v>0</v>
      </c>
      <c r="F65">
        <v>0</v>
      </c>
      <c r="G65" s="3">
        <f>$S$1+$S$2*tblSample[[#This Row],[female]]+$S$3*tblSample[[#This Row],[read]]+$S$4*tblSample[[#This Row],[write]]+$S$5*tblSample[[#This Row],[math]]</f>
        <v>-4.0728872737544624</v>
      </c>
      <c r="H65" s="3">
        <f>EXP(tblSample[[#This Row],[logit]])</f>
        <v>1.7028152524936502E-2</v>
      </c>
      <c r="I65" s="3">
        <f>tblSample[[#This Row],[odds]]/(tblSample[[#This Row],[odds]]+1)</f>
        <v>1.6743049327259393E-2</v>
      </c>
      <c r="J65" s="3">
        <f>IF(tblSample[[#This Row],[hon]]=1,tblSample[[#This Row],[P]],1-tblSample[[#This Row],[P]])</f>
        <v>0.98325695067274066</v>
      </c>
      <c r="K65" s="3">
        <f>LN(tblSample[[#This Row],[Pcorrect]])</f>
        <v>-1.688479861537619E-2</v>
      </c>
    </row>
    <row r="66" spans="1:11">
      <c r="A66">
        <v>0</v>
      </c>
      <c r="B66">
        <v>50</v>
      </c>
      <c r="C66">
        <v>42</v>
      </c>
      <c r="D66">
        <v>50</v>
      </c>
      <c r="E66">
        <v>0</v>
      </c>
      <c r="F66">
        <v>0</v>
      </c>
      <c r="G66" s="3">
        <f>$S$1+$S$2*tblSample[[#This Row],[female]]+$S$3*tblSample[[#This Row],[read]]+$S$4*tblSample[[#This Row],[write]]+$S$5*tblSample[[#This Row],[math]]</f>
        <v>-2.594877571897154</v>
      </c>
      <c r="H66" s="3">
        <f>EXP(tblSample[[#This Row],[logit]])</f>
        <v>7.4655015386871582E-2</v>
      </c>
      <c r="I66" s="3">
        <f>tblSample[[#This Row],[odds]]/(tblSample[[#This Row],[odds]]+1)</f>
        <v>6.9468819591370037E-2</v>
      </c>
      <c r="J66" s="3">
        <f>IF(tblSample[[#This Row],[hon]]=1,tblSample[[#This Row],[P]],1-tblSample[[#This Row],[P]])</f>
        <v>0.93053118040862992</v>
      </c>
      <c r="K66" s="3">
        <f>LN(tblSample[[#This Row],[Pcorrect]])</f>
        <v>-7.1999694155903959E-2</v>
      </c>
    </row>
    <row r="67" spans="1:11">
      <c r="A67">
        <v>0</v>
      </c>
      <c r="B67">
        <v>44</v>
      </c>
      <c r="C67">
        <v>41</v>
      </c>
      <c r="D67">
        <v>40</v>
      </c>
      <c r="E67">
        <v>0</v>
      </c>
      <c r="F67">
        <v>0</v>
      </c>
      <c r="G67" s="3">
        <f>$S$1+$S$2*tblSample[[#This Row],[female]]+$S$3*tblSample[[#This Row],[read]]+$S$4*tblSample[[#This Row],[write]]+$S$5*tblSample[[#This Row],[math]]</f>
        <v>-4.2371105739608304</v>
      </c>
      <c r="H67" s="3">
        <f>EXP(tblSample[[#This Row],[logit]])</f>
        <v>1.4449281715041361E-2</v>
      </c>
      <c r="I67" s="3">
        <f>tblSample[[#This Row],[odds]]/(tblSample[[#This Row],[odds]]+1)</f>
        <v>1.4243473750223582E-2</v>
      </c>
      <c r="J67" s="3">
        <f>IF(tblSample[[#This Row],[hon]]=1,tblSample[[#This Row],[P]],1-tblSample[[#This Row],[P]])</f>
        <v>0.98575652624977639</v>
      </c>
      <c r="K67" s="3">
        <f>LN(tblSample[[#This Row],[Pcorrect]])</f>
        <v>-1.434588565308661E-2</v>
      </c>
    </row>
    <row r="68" spans="1:11">
      <c r="A68">
        <v>0</v>
      </c>
      <c r="B68">
        <v>60</v>
      </c>
      <c r="C68">
        <v>54</v>
      </c>
      <c r="D68">
        <v>60</v>
      </c>
      <c r="E68">
        <v>0</v>
      </c>
      <c r="F68">
        <v>0</v>
      </c>
      <c r="G68" s="3">
        <f>$S$1+$S$2*tblSample[[#This Row],[female]]+$S$3*tblSample[[#This Row],[read]]+$S$4*tblSample[[#This Row],[write]]+$S$5*tblSample[[#This Row],[math]]</f>
        <v>-0.95264456983347579</v>
      </c>
      <c r="H68" s="3">
        <f>EXP(tblSample[[#This Row],[logit]])</f>
        <v>0.3857196110040747</v>
      </c>
      <c r="I68" s="3">
        <f>tblSample[[#This Row],[odds]]/(tblSample[[#This Row],[odds]]+1)</f>
        <v>0.27835328874691118</v>
      </c>
      <c r="J68" s="3">
        <f>IF(tblSample[[#This Row],[hon]]=1,tblSample[[#This Row],[P]],1-tblSample[[#This Row],[P]])</f>
        <v>0.72164671125308888</v>
      </c>
      <c r="K68" s="3">
        <f>LN(tblSample[[#This Row],[Pcorrect]])</f>
        <v>-0.32621957943927066</v>
      </c>
    </row>
    <row r="69" spans="1:11">
      <c r="A69">
        <v>0</v>
      </c>
      <c r="B69">
        <v>47</v>
      </c>
      <c r="C69">
        <v>39</v>
      </c>
      <c r="D69">
        <v>47</v>
      </c>
      <c r="E69">
        <v>0</v>
      </c>
      <c r="F69">
        <v>0</v>
      </c>
      <c r="G69" s="3">
        <f>$S$1+$S$2*tblSample[[#This Row],[female]]+$S$3*tblSample[[#This Row],[read]]+$S$4*tblSample[[#This Row],[write]]+$S$5*tblSample[[#This Row],[math]]</f>
        <v>-3.0875474725162562</v>
      </c>
      <c r="H69" s="3">
        <f>EXP(tblSample[[#This Row],[logit]])</f>
        <v>4.5613686154952683E-2</v>
      </c>
      <c r="I69" s="3">
        <f>tblSample[[#This Row],[odds]]/(tblSample[[#This Row],[odds]]+1)</f>
        <v>4.3623841920708228E-2</v>
      </c>
      <c r="J69" s="3">
        <f>IF(tblSample[[#This Row],[hon]]=1,tblSample[[#This Row],[P]],1-tblSample[[#This Row],[P]])</f>
        <v>0.95637615807929177</v>
      </c>
      <c r="K69" s="3">
        <f>LN(tblSample[[#This Row],[Pcorrect]])</f>
        <v>-4.4603972525830843E-2</v>
      </c>
    </row>
    <row r="70" spans="1:11">
      <c r="A70">
        <v>0</v>
      </c>
      <c r="B70">
        <v>63</v>
      </c>
      <c r="C70">
        <v>43</v>
      </c>
      <c r="D70">
        <v>59</v>
      </c>
      <c r="E70">
        <v>0</v>
      </c>
      <c r="F70">
        <v>0</v>
      </c>
      <c r="G70" s="3">
        <f>$S$1+$S$2*tblSample[[#This Row],[female]]+$S$3*tblSample[[#This Row],[read]]+$S$4*tblSample[[#This Row],[write]]+$S$5*tblSample[[#This Row],[math]]</f>
        <v>-1.1168678700398438</v>
      </c>
      <c r="H70" s="3">
        <f>EXP(tblSample[[#This Row],[logit]])</f>
        <v>0.3273033474566453</v>
      </c>
      <c r="I70" s="3">
        <f>tblSample[[#This Row],[odds]]/(tblSample[[#This Row],[odds]]+1)</f>
        <v>0.24659272357281253</v>
      </c>
      <c r="J70" s="3">
        <f>IF(tblSample[[#This Row],[hon]]=1,tblSample[[#This Row],[P]],1-tblSample[[#This Row],[P]])</f>
        <v>0.75340727642718752</v>
      </c>
      <c r="K70" s="3">
        <f>LN(tblSample[[#This Row],[Pcorrect]])</f>
        <v>-0.28314932565139378</v>
      </c>
    </row>
    <row r="71" spans="1:11">
      <c r="A71">
        <v>0</v>
      </c>
      <c r="B71">
        <v>50</v>
      </c>
      <c r="C71">
        <v>33</v>
      </c>
      <c r="D71">
        <v>49</v>
      </c>
      <c r="E71">
        <v>0</v>
      </c>
      <c r="F71">
        <v>0</v>
      </c>
      <c r="G71" s="3">
        <f>$S$1+$S$2*tblSample[[#This Row],[female]]+$S$3*tblSample[[#This Row],[read]]+$S$4*tblSample[[#This Row],[write]]+$S$5*tblSample[[#This Row],[math]]</f>
        <v>-2.7591008721035202</v>
      </c>
      <c r="H71" s="3">
        <f>EXP(tblSample[[#This Row],[logit]])</f>
        <v>6.3348701345372738E-2</v>
      </c>
      <c r="I71" s="3">
        <f>tblSample[[#This Row],[odds]]/(tblSample[[#This Row],[odds]]+1)</f>
        <v>5.9574720188422227E-2</v>
      </c>
      <c r="J71" s="3">
        <f>IF(tblSample[[#This Row],[hon]]=1,tblSample[[#This Row],[P]],1-tblSample[[#This Row],[P]])</f>
        <v>0.94042527981157775</v>
      </c>
      <c r="K71" s="3">
        <f>LN(tblSample[[#This Row],[Pcorrect]])</f>
        <v>-6.1423080700103744E-2</v>
      </c>
    </row>
    <row r="72" spans="1:11">
      <c r="A72">
        <v>0</v>
      </c>
      <c r="B72">
        <v>44</v>
      </c>
      <c r="C72">
        <v>44</v>
      </c>
      <c r="D72">
        <v>46</v>
      </c>
      <c r="E72">
        <v>0</v>
      </c>
      <c r="F72">
        <v>0</v>
      </c>
      <c r="G72" s="3">
        <f>$S$1+$S$2*tblSample[[#This Row],[female]]+$S$3*tblSample[[#This Row],[read]]+$S$4*tblSample[[#This Row],[write]]+$S$5*tblSample[[#This Row],[math]]</f>
        <v>-3.2517707727226242</v>
      </c>
      <c r="H72" s="3">
        <f>EXP(tblSample[[#This Row],[logit]])</f>
        <v>3.8705608277187484E-2</v>
      </c>
      <c r="I72" s="3">
        <f>tblSample[[#This Row],[odds]]/(tblSample[[#This Row],[odds]]+1)</f>
        <v>3.7263309227130469E-2</v>
      </c>
      <c r="J72" s="3">
        <f>IF(tblSample[[#This Row],[hon]]=1,tblSample[[#This Row],[P]],1-tblSample[[#This Row],[P]])</f>
        <v>0.9627366907728695</v>
      </c>
      <c r="K72" s="3">
        <f>LN(tblSample[[#This Row],[Pcorrect]])</f>
        <v>-3.797533056042536E-2</v>
      </c>
    </row>
    <row r="73" spans="1:11">
      <c r="A73">
        <v>0</v>
      </c>
      <c r="B73">
        <v>60</v>
      </c>
      <c r="C73">
        <v>54</v>
      </c>
      <c r="D73">
        <v>58</v>
      </c>
      <c r="E73">
        <v>0</v>
      </c>
      <c r="F73">
        <v>0</v>
      </c>
      <c r="G73" s="3">
        <f>$S$1+$S$2*tblSample[[#This Row],[female]]+$S$3*tblSample[[#This Row],[read]]+$S$4*tblSample[[#This Row],[write]]+$S$5*tblSample[[#This Row],[math]]</f>
        <v>-1.2810911702462118</v>
      </c>
      <c r="H73" s="3">
        <f>EXP(tblSample[[#This Row],[logit]])</f>
        <v>0.27773407988631871</v>
      </c>
      <c r="I73" s="3">
        <f>tblSample[[#This Row],[odds]]/(tblSample[[#This Row],[odds]]+1)</f>
        <v>0.21736453950655288</v>
      </c>
      <c r="J73" s="3">
        <f>IF(tblSample[[#This Row],[hon]]=1,tblSample[[#This Row],[P]],1-tblSample[[#This Row],[P]])</f>
        <v>0.78263546049344712</v>
      </c>
      <c r="K73" s="3">
        <f>LN(tblSample[[#This Row],[Pcorrect]])</f>
        <v>-0.24508825909837056</v>
      </c>
    </row>
    <row r="74" spans="1:11">
      <c r="A74">
        <v>0</v>
      </c>
      <c r="B74">
        <v>73</v>
      </c>
      <c r="C74">
        <v>67</v>
      </c>
      <c r="D74">
        <v>71</v>
      </c>
      <c r="E74">
        <v>1</v>
      </c>
      <c r="F74">
        <v>0</v>
      </c>
      <c r="G74" s="3">
        <f>$S$1+$S$2*tblSample[[#This Row],[female]]+$S$3*tblSample[[#This Row],[read]]+$S$4*tblSample[[#This Row],[write]]+$S$5*tblSample[[#This Row],[math]]</f>
        <v>0.8538117324365686</v>
      </c>
      <c r="H74" s="3">
        <f>EXP(tblSample[[#This Row],[logit]])</f>
        <v>2.3485819780582164</v>
      </c>
      <c r="I74" s="3">
        <f>tblSample[[#This Row],[odds]]/(tblSample[[#This Row],[odds]]+1)</f>
        <v>0.70136612854260105</v>
      </c>
      <c r="J74" s="3">
        <f>IF(tblSample[[#This Row],[hon]]=1,tblSample[[#This Row],[P]],1-tblSample[[#This Row],[P]])</f>
        <v>0.70136612854260105</v>
      </c>
      <c r="K74" s="3">
        <f>LN(tblSample[[#This Row],[Pcorrect]])</f>
        <v>-0.35472523365597403</v>
      </c>
    </row>
    <row r="75" spans="1:11">
      <c r="A75">
        <v>0</v>
      </c>
      <c r="B75">
        <v>68</v>
      </c>
      <c r="C75">
        <v>59</v>
      </c>
      <c r="D75">
        <v>58</v>
      </c>
      <c r="E75">
        <v>0</v>
      </c>
      <c r="F75">
        <v>0</v>
      </c>
      <c r="G75" s="3">
        <f>$S$1+$S$2*tblSample[[#This Row],[female]]+$S$3*tblSample[[#This Row],[read]]+$S$4*tblSample[[#This Row],[write]]+$S$5*tblSample[[#This Row],[math]]</f>
        <v>-1.2810911702462118</v>
      </c>
      <c r="H75" s="3">
        <f>EXP(tblSample[[#This Row],[logit]])</f>
        <v>0.27773407988631871</v>
      </c>
      <c r="I75" s="3">
        <f>tblSample[[#This Row],[odds]]/(tblSample[[#This Row],[odds]]+1)</f>
        <v>0.21736453950655288</v>
      </c>
      <c r="J75" s="3">
        <f>IF(tblSample[[#This Row],[hon]]=1,tblSample[[#This Row],[P]],1-tblSample[[#This Row],[P]])</f>
        <v>0.78263546049344712</v>
      </c>
      <c r="K75" s="3">
        <f>LN(tblSample[[#This Row],[Pcorrect]])</f>
        <v>-0.24508825909837056</v>
      </c>
    </row>
    <row r="76" spans="1:11">
      <c r="A76">
        <v>0</v>
      </c>
      <c r="B76">
        <v>55</v>
      </c>
      <c r="C76">
        <v>45</v>
      </c>
      <c r="D76">
        <v>46</v>
      </c>
      <c r="E76">
        <v>0</v>
      </c>
      <c r="F76">
        <v>0</v>
      </c>
      <c r="G76" s="3">
        <f>$S$1+$S$2*tblSample[[#This Row],[female]]+$S$3*tblSample[[#This Row],[read]]+$S$4*tblSample[[#This Row],[write]]+$S$5*tblSample[[#This Row],[math]]</f>
        <v>-3.2517707727226242</v>
      </c>
      <c r="H76" s="3">
        <f>EXP(tblSample[[#This Row],[logit]])</f>
        <v>3.8705608277187484E-2</v>
      </c>
      <c r="I76" s="3">
        <f>tblSample[[#This Row],[odds]]/(tblSample[[#This Row],[odds]]+1)</f>
        <v>3.7263309227130469E-2</v>
      </c>
      <c r="J76" s="3">
        <f>IF(tblSample[[#This Row],[hon]]=1,tblSample[[#This Row],[P]],1-tblSample[[#This Row],[P]])</f>
        <v>0.9627366907728695</v>
      </c>
      <c r="K76" s="3">
        <f>LN(tblSample[[#This Row],[Pcorrect]])</f>
        <v>-3.797533056042536E-2</v>
      </c>
    </row>
    <row r="77" spans="1:11">
      <c r="A77">
        <v>0</v>
      </c>
      <c r="B77">
        <v>47</v>
      </c>
      <c r="C77">
        <v>40</v>
      </c>
      <c r="D77">
        <v>43</v>
      </c>
      <c r="E77">
        <v>0</v>
      </c>
      <c r="F77">
        <v>0</v>
      </c>
      <c r="G77" s="3">
        <f>$S$1+$S$2*tblSample[[#This Row],[female]]+$S$3*tblSample[[#This Row],[read]]+$S$4*tblSample[[#This Row],[write]]+$S$5*tblSample[[#This Row],[math]]</f>
        <v>-3.7444406733417273</v>
      </c>
      <c r="H77" s="3">
        <f>EXP(tblSample[[#This Row],[logit]])</f>
        <v>2.3648852782938937E-2</v>
      </c>
      <c r="I77" s="3">
        <f>tblSample[[#This Row],[odds]]/(tblSample[[#This Row],[odds]]+1)</f>
        <v>2.3102505042277021E-2</v>
      </c>
      <c r="J77" s="3">
        <f>IF(tblSample[[#This Row],[hon]]=1,tblSample[[#This Row],[P]],1-tblSample[[#This Row],[P]])</f>
        <v>0.97689749495772293</v>
      </c>
      <c r="K77" s="3">
        <f>LN(tblSample[[#This Row],[Pcorrect]])</f>
        <v>-2.3373550603605516E-2</v>
      </c>
    </row>
    <row r="78" spans="1:11">
      <c r="A78">
        <v>0</v>
      </c>
      <c r="B78">
        <v>55</v>
      </c>
      <c r="C78">
        <v>61</v>
      </c>
      <c r="D78">
        <v>54</v>
      </c>
      <c r="E78">
        <v>1</v>
      </c>
      <c r="F78">
        <v>0</v>
      </c>
      <c r="G78" s="3">
        <f>$S$1+$S$2*tblSample[[#This Row],[female]]+$S$3*tblSample[[#This Row],[read]]+$S$4*tblSample[[#This Row],[write]]+$S$5*tblSample[[#This Row],[math]]</f>
        <v>-1.937984371071682</v>
      </c>
      <c r="H78" s="3">
        <f>EXP(tblSample[[#This Row],[logit]])</f>
        <v>0.14399389572954746</v>
      </c>
      <c r="I78" s="3">
        <f>tblSample[[#This Row],[odds]]/(tblSample[[#This Row],[odds]]+1)</f>
        <v>0.1258694616003346</v>
      </c>
      <c r="J78" s="3">
        <f>IF(tblSample[[#This Row],[hon]]=1,tblSample[[#This Row],[P]],1-tblSample[[#This Row],[P]])</f>
        <v>0.1258694616003346</v>
      </c>
      <c r="K78" s="3">
        <f>LN(tblSample[[#This Row],[Pcorrect]])</f>
        <v>-2.0725099281143069</v>
      </c>
    </row>
    <row r="79" spans="1:11">
      <c r="A79">
        <v>0</v>
      </c>
      <c r="B79">
        <v>68</v>
      </c>
      <c r="C79">
        <v>59</v>
      </c>
      <c r="D79">
        <v>56</v>
      </c>
      <c r="E79">
        <v>0</v>
      </c>
      <c r="F79">
        <v>0</v>
      </c>
      <c r="G79" s="3">
        <f>$S$1+$S$2*tblSample[[#This Row],[female]]+$S$3*tblSample[[#This Row],[read]]+$S$4*tblSample[[#This Row],[write]]+$S$5*tblSample[[#This Row],[math]]</f>
        <v>-1.6095377706589478</v>
      </c>
      <c r="H79" s="3">
        <f>EXP(tblSample[[#This Row],[logit]])</f>
        <v>0.19998002935216383</v>
      </c>
      <c r="I79" s="3">
        <f>tblSample[[#This Row],[odds]]/(tblSample[[#This Row],[odds]]+1)</f>
        <v>0.16665279793041851</v>
      </c>
      <c r="J79" s="3">
        <f>IF(tblSample[[#This Row],[hon]]=1,tblSample[[#This Row],[P]],1-tblSample[[#This Row],[P]])</f>
        <v>0.83334720206958146</v>
      </c>
      <c r="K79" s="3">
        <f>LN(tblSample[[#This Row],[Pcorrect]])</f>
        <v>-0.18230491444894145</v>
      </c>
    </row>
    <row r="80" spans="1:11">
      <c r="A80">
        <v>0</v>
      </c>
      <c r="B80">
        <v>31</v>
      </c>
      <c r="C80">
        <v>36</v>
      </c>
      <c r="D80">
        <v>46</v>
      </c>
      <c r="E80">
        <v>0</v>
      </c>
      <c r="F80">
        <v>0</v>
      </c>
      <c r="G80" s="3">
        <f>$S$1+$S$2*tblSample[[#This Row],[female]]+$S$3*tblSample[[#This Row],[read]]+$S$4*tblSample[[#This Row],[write]]+$S$5*tblSample[[#This Row],[math]]</f>
        <v>-3.2517707727226242</v>
      </c>
      <c r="H80" s="3">
        <f>EXP(tblSample[[#This Row],[logit]])</f>
        <v>3.8705608277187484E-2</v>
      </c>
      <c r="I80" s="3">
        <f>tblSample[[#This Row],[odds]]/(tblSample[[#This Row],[odds]]+1)</f>
        <v>3.7263309227130469E-2</v>
      </c>
      <c r="J80" s="3">
        <f>IF(tblSample[[#This Row],[hon]]=1,tblSample[[#This Row],[P]],1-tblSample[[#This Row],[P]])</f>
        <v>0.9627366907728695</v>
      </c>
      <c r="K80" s="3">
        <f>LN(tblSample[[#This Row],[Pcorrect]])</f>
        <v>-3.797533056042536E-2</v>
      </c>
    </row>
    <row r="81" spans="1:11">
      <c r="A81">
        <v>0</v>
      </c>
      <c r="B81">
        <v>47</v>
      </c>
      <c r="C81">
        <v>41</v>
      </c>
      <c r="D81">
        <v>54</v>
      </c>
      <c r="E81">
        <v>0</v>
      </c>
      <c r="F81">
        <v>0</v>
      </c>
      <c r="G81" s="3">
        <f>$S$1+$S$2*tblSample[[#This Row],[female]]+$S$3*tblSample[[#This Row],[read]]+$S$4*tblSample[[#This Row],[write]]+$S$5*tblSample[[#This Row],[math]]</f>
        <v>-1.937984371071682</v>
      </c>
      <c r="H81" s="3">
        <f>EXP(tblSample[[#This Row],[logit]])</f>
        <v>0.14399389572954746</v>
      </c>
      <c r="I81" s="3">
        <f>tblSample[[#This Row],[odds]]/(tblSample[[#This Row],[odds]]+1)</f>
        <v>0.1258694616003346</v>
      </c>
      <c r="J81" s="3">
        <f>IF(tblSample[[#This Row],[hon]]=1,tblSample[[#This Row],[P]],1-tblSample[[#This Row],[P]])</f>
        <v>0.87413053839966537</v>
      </c>
      <c r="K81" s="3">
        <f>LN(tblSample[[#This Row],[Pcorrect]])</f>
        <v>-0.134525557042625</v>
      </c>
    </row>
    <row r="82" spans="1:11">
      <c r="A82">
        <v>0</v>
      </c>
      <c r="B82">
        <v>63</v>
      </c>
      <c r="C82">
        <v>59</v>
      </c>
      <c r="D82">
        <v>57</v>
      </c>
      <c r="E82">
        <v>0</v>
      </c>
      <c r="F82">
        <v>0</v>
      </c>
      <c r="G82" s="3">
        <f>$S$1+$S$2*tblSample[[#This Row],[female]]+$S$3*tblSample[[#This Row],[read]]+$S$4*tblSample[[#This Row],[write]]+$S$5*tblSample[[#This Row],[math]]</f>
        <v>-1.4453144704525798</v>
      </c>
      <c r="H82" s="3">
        <f>EXP(tblSample[[#This Row],[logit]])</f>
        <v>0.23567195303591437</v>
      </c>
      <c r="I82" s="3">
        <f>tblSample[[#This Row],[odds]]/(tblSample[[#This Row],[odds]]+1)</f>
        <v>0.19072372117607225</v>
      </c>
      <c r="J82" s="3">
        <f>IF(tblSample[[#This Row],[hon]]=1,tblSample[[#This Row],[P]],1-tblSample[[#This Row],[P]])</f>
        <v>0.80927627882392772</v>
      </c>
      <c r="K82" s="3">
        <f>LN(tblSample[[#This Row],[Pcorrect]])</f>
        <v>-0.21161491364287008</v>
      </c>
    </row>
    <row r="83" spans="1:11">
      <c r="A83">
        <v>0</v>
      </c>
      <c r="B83">
        <v>36</v>
      </c>
      <c r="C83">
        <v>49</v>
      </c>
      <c r="D83">
        <v>54</v>
      </c>
      <c r="E83">
        <v>0</v>
      </c>
      <c r="F83">
        <v>0</v>
      </c>
      <c r="G83" s="3">
        <f>$S$1+$S$2*tblSample[[#This Row],[female]]+$S$3*tblSample[[#This Row],[read]]+$S$4*tblSample[[#This Row],[write]]+$S$5*tblSample[[#This Row],[math]]</f>
        <v>-1.937984371071682</v>
      </c>
      <c r="H83" s="3">
        <f>EXP(tblSample[[#This Row],[logit]])</f>
        <v>0.14399389572954746</v>
      </c>
      <c r="I83" s="3">
        <f>tblSample[[#This Row],[odds]]/(tblSample[[#This Row],[odds]]+1)</f>
        <v>0.1258694616003346</v>
      </c>
      <c r="J83" s="3">
        <f>IF(tblSample[[#This Row],[hon]]=1,tblSample[[#This Row],[P]],1-tblSample[[#This Row],[P]])</f>
        <v>0.87413053839966537</v>
      </c>
      <c r="K83" s="3">
        <f>LN(tblSample[[#This Row],[Pcorrect]])</f>
        <v>-0.134525557042625</v>
      </c>
    </row>
    <row r="84" spans="1:11">
      <c r="A84">
        <v>0</v>
      </c>
      <c r="B84">
        <v>68</v>
      </c>
      <c r="C84">
        <v>59</v>
      </c>
      <c r="D84">
        <v>71</v>
      </c>
      <c r="E84">
        <v>0</v>
      </c>
      <c r="F84">
        <v>0</v>
      </c>
      <c r="G84" s="3">
        <f>$S$1+$S$2*tblSample[[#This Row],[female]]+$S$3*tblSample[[#This Row],[read]]+$S$4*tblSample[[#This Row],[write]]+$S$5*tblSample[[#This Row],[math]]</f>
        <v>0.8538117324365686</v>
      </c>
      <c r="H84" s="3">
        <f>EXP(tblSample[[#This Row],[logit]])</f>
        <v>2.3485819780582164</v>
      </c>
      <c r="I84" s="3">
        <f>tblSample[[#This Row],[odds]]/(tblSample[[#This Row],[odds]]+1)</f>
        <v>0.70136612854260105</v>
      </c>
      <c r="J84" s="3">
        <f>IF(tblSample[[#This Row],[hon]]=1,tblSample[[#This Row],[P]],1-tblSample[[#This Row],[P]])</f>
        <v>0.29863387145739895</v>
      </c>
      <c r="K84" s="3">
        <f>LN(tblSample[[#This Row],[Pcorrect]])</f>
        <v>-1.2085369660925425</v>
      </c>
    </row>
    <row r="85" spans="1:11">
      <c r="A85">
        <v>0</v>
      </c>
      <c r="B85">
        <v>63</v>
      </c>
      <c r="C85">
        <v>65</v>
      </c>
      <c r="D85">
        <v>48</v>
      </c>
      <c r="E85">
        <v>1</v>
      </c>
      <c r="F85">
        <v>0</v>
      </c>
      <c r="G85" s="3">
        <f>$S$1+$S$2*tblSample[[#This Row],[female]]+$S$3*tblSample[[#This Row],[read]]+$S$4*tblSample[[#This Row],[write]]+$S$5*tblSample[[#This Row],[math]]</f>
        <v>-2.9233241723098882</v>
      </c>
      <c r="H85" s="3">
        <f>EXP(tblSample[[#This Row],[logit]])</f>
        <v>5.3754700087449661E-2</v>
      </c>
      <c r="I85" s="3">
        <f>tblSample[[#This Row],[odds]]/(tblSample[[#This Row],[odds]]+1)</f>
        <v>5.1012536487845449E-2</v>
      </c>
      <c r="J85" s="3">
        <f>IF(tblSample[[#This Row],[hon]]=1,tblSample[[#This Row],[P]],1-tblSample[[#This Row],[P]])</f>
        <v>5.1012536487845449E-2</v>
      </c>
      <c r="K85" s="3">
        <f>LN(tblSample[[#This Row],[Pcorrect]])</f>
        <v>-2.9756838629778306</v>
      </c>
    </row>
    <row r="86" spans="1:11">
      <c r="A86">
        <v>0</v>
      </c>
      <c r="B86">
        <v>55</v>
      </c>
      <c r="C86">
        <v>41</v>
      </c>
      <c r="D86">
        <v>40</v>
      </c>
      <c r="E86">
        <v>0</v>
      </c>
      <c r="F86">
        <v>0</v>
      </c>
      <c r="G86" s="3">
        <f>$S$1+$S$2*tblSample[[#This Row],[female]]+$S$3*tblSample[[#This Row],[read]]+$S$4*tblSample[[#This Row],[write]]+$S$5*tblSample[[#This Row],[math]]</f>
        <v>-4.2371105739608304</v>
      </c>
      <c r="H86" s="3">
        <f>EXP(tblSample[[#This Row],[logit]])</f>
        <v>1.4449281715041361E-2</v>
      </c>
      <c r="I86" s="3">
        <f>tblSample[[#This Row],[odds]]/(tblSample[[#This Row],[odds]]+1)</f>
        <v>1.4243473750223582E-2</v>
      </c>
      <c r="J86" s="3">
        <f>IF(tblSample[[#This Row],[hon]]=1,tblSample[[#This Row],[P]],1-tblSample[[#This Row],[P]])</f>
        <v>0.98575652624977639</v>
      </c>
      <c r="K86" s="3">
        <f>LN(tblSample[[#This Row],[Pcorrect]])</f>
        <v>-1.434588565308661E-2</v>
      </c>
    </row>
    <row r="87" spans="1:11">
      <c r="A87">
        <v>0</v>
      </c>
      <c r="B87">
        <v>55</v>
      </c>
      <c r="C87">
        <v>62</v>
      </c>
      <c r="D87">
        <v>64</v>
      </c>
      <c r="E87">
        <v>1</v>
      </c>
      <c r="F87">
        <v>0</v>
      </c>
      <c r="G87" s="3">
        <f>$S$1+$S$2*tblSample[[#This Row],[female]]+$S$3*tblSample[[#This Row],[read]]+$S$4*tblSample[[#This Row],[write]]+$S$5*tblSample[[#This Row],[math]]</f>
        <v>-0.29575136900800558</v>
      </c>
      <c r="H87" s="3">
        <f>EXP(tblSample[[#This Row],[logit]])</f>
        <v>0.74397237961763807</v>
      </c>
      <c r="I87" s="3">
        <f>tblSample[[#This Row],[odds]]/(tblSample[[#This Row],[odds]]+1)</f>
        <v>0.42659642337956771</v>
      </c>
      <c r="J87" s="3">
        <f>IF(tblSample[[#This Row],[hon]]=1,tblSample[[#This Row],[P]],1-tblSample[[#This Row],[P]])</f>
        <v>0.42659642337956771</v>
      </c>
      <c r="K87" s="3">
        <f>LN(tblSample[[#This Row],[Pcorrect]])</f>
        <v>-0.8519168569941733</v>
      </c>
    </row>
    <row r="88" spans="1:11">
      <c r="A88">
        <v>0</v>
      </c>
      <c r="B88">
        <v>52</v>
      </c>
      <c r="C88">
        <v>41</v>
      </c>
      <c r="D88">
        <v>51</v>
      </c>
      <c r="E88">
        <v>0</v>
      </c>
      <c r="F88">
        <v>0</v>
      </c>
      <c r="G88" s="3">
        <f>$S$1+$S$2*tblSample[[#This Row],[female]]+$S$3*tblSample[[#This Row],[read]]+$S$4*tblSample[[#This Row],[write]]+$S$5*tblSample[[#This Row],[math]]</f>
        <v>-2.430654271690786</v>
      </c>
      <c r="H88" s="3">
        <f>EXP(tblSample[[#This Row],[logit]])</f>
        <v>8.7979251413985715E-2</v>
      </c>
      <c r="I88" s="3">
        <f>tblSample[[#This Row],[odds]]/(tblSample[[#This Row],[odds]]+1)</f>
        <v>8.0864824673488961E-2</v>
      </c>
      <c r="J88" s="3">
        <f>IF(tblSample[[#This Row],[hon]]=1,tblSample[[#This Row],[P]],1-tblSample[[#This Row],[P]])</f>
        <v>0.91913517532651101</v>
      </c>
      <c r="K88" s="3">
        <f>LN(tblSample[[#This Row],[Pcorrect]])</f>
        <v>-8.4322077860351452E-2</v>
      </c>
    </row>
    <row r="89" spans="1:11">
      <c r="A89">
        <v>0</v>
      </c>
      <c r="B89">
        <v>34</v>
      </c>
      <c r="C89">
        <v>49</v>
      </c>
      <c r="D89">
        <v>39</v>
      </c>
      <c r="E89">
        <v>0</v>
      </c>
      <c r="F89">
        <v>0</v>
      </c>
      <c r="G89" s="3">
        <f>$S$1+$S$2*tblSample[[#This Row],[female]]+$S$3*tblSample[[#This Row],[read]]+$S$4*tblSample[[#This Row],[write]]+$S$5*tblSample[[#This Row],[math]]</f>
        <v>-4.4013338741671975</v>
      </c>
      <c r="H89" s="3">
        <f>EXP(tblSample[[#This Row],[logit]])</f>
        <v>1.2260974393721398E-2</v>
      </c>
      <c r="I89" s="3">
        <f>tblSample[[#This Row],[odds]]/(tblSample[[#This Row],[odds]]+1)</f>
        <v>1.2112463785403685E-2</v>
      </c>
      <c r="J89" s="3">
        <f>IF(tblSample[[#This Row],[hon]]=1,tblSample[[#This Row],[P]],1-tblSample[[#This Row],[P]])</f>
        <v>0.98788753621459635</v>
      </c>
      <c r="K89" s="3">
        <f>LN(tblSample[[#This Row],[Pcorrect]])</f>
        <v>-1.2186417455677421E-2</v>
      </c>
    </row>
    <row r="90" spans="1:11">
      <c r="A90">
        <v>0</v>
      </c>
      <c r="B90">
        <v>50</v>
      </c>
      <c r="C90">
        <v>31</v>
      </c>
      <c r="D90">
        <v>40</v>
      </c>
      <c r="E90">
        <v>0</v>
      </c>
      <c r="F90">
        <v>0</v>
      </c>
      <c r="G90" s="3">
        <f>$S$1+$S$2*tblSample[[#This Row],[female]]+$S$3*tblSample[[#This Row],[read]]+$S$4*tblSample[[#This Row],[write]]+$S$5*tblSample[[#This Row],[math]]</f>
        <v>-4.2371105739608304</v>
      </c>
      <c r="H90" s="3">
        <f>EXP(tblSample[[#This Row],[logit]])</f>
        <v>1.4449281715041361E-2</v>
      </c>
      <c r="I90" s="3">
        <f>tblSample[[#This Row],[odds]]/(tblSample[[#This Row],[odds]]+1)</f>
        <v>1.4243473750223582E-2</v>
      </c>
      <c r="J90" s="3">
        <f>IF(tblSample[[#This Row],[hon]]=1,tblSample[[#This Row],[P]],1-tblSample[[#This Row],[P]])</f>
        <v>0.98575652624977639</v>
      </c>
      <c r="K90" s="3">
        <f>LN(tblSample[[#This Row],[Pcorrect]])</f>
        <v>-1.434588565308661E-2</v>
      </c>
    </row>
    <row r="91" spans="1:11">
      <c r="A91">
        <v>0</v>
      </c>
      <c r="B91">
        <v>55</v>
      </c>
      <c r="C91">
        <v>49</v>
      </c>
      <c r="D91">
        <v>61</v>
      </c>
      <c r="E91">
        <v>0</v>
      </c>
      <c r="F91">
        <v>0</v>
      </c>
      <c r="G91" s="3">
        <f>$S$1+$S$2*tblSample[[#This Row],[female]]+$S$3*tblSample[[#This Row],[read]]+$S$4*tblSample[[#This Row],[write]]+$S$5*tblSample[[#This Row],[math]]</f>
        <v>-0.78842126962710779</v>
      </c>
      <c r="H91" s="3">
        <f>EXP(tblSample[[#This Row],[logit]])</f>
        <v>0.45456185972201857</v>
      </c>
      <c r="I91" s="3">
        <f>tblSample[[#This Row],[odds]]/(tblSample[[#This Row],[odds]]+1)</f>
        <v>0.31250775392178232</v>
      </c>
      <c r="J91" s="3">
        <f>IF(tblSample[[#This Row],[hon]]=1,tblSample[[#This Row],[P]],1-tblSample[[#This Row],[P]])</f>
        <v>0.68749224607821768</v>
      </c>
      <c r="K91" s="3">
        <f>LN(tblSample[[#This Row],[Pcorrect]])</f>
        <v>-0.37470472793669607</v>
      </c>
    </row>
    <row r="92" spans="1:11">
      <c r="A92">
        <v>0</v>
      </c>
      <c r="B92">
        <v>52</v>
      </c>
      <c r="C92">
        <v>62</v>
      </c>
      <c r="D92">
        <v>66</v>
      </c>
      <c r="E92">
        <v>1</v>
      </c>
      <c r="F92">
        <v>0</v>
      </c>
      <c r="G92" s="3">
        <f>$S$1+$S$2*tblSample[[#This Row],[female]]+$S$3*tblSample[[#This Row],[read]]+$S$4*tblSample[[#This Row],[write]]+$S$5*tblSample[[#This Row],[math]]</f>
        <v>3.2695231404730407E-2</v>
      </c>
      <c r="H92" s="3">
        <f>EXP(tblSample[[#This Row],[logit]])</f>
        <v>1.0332355934905455</v>
      </c>
      <c r="I92" s="3">
        <f>tblSample[[#This Row],[odds]]/(tblSample[[#This Row],[odds]]+1)</f>
        <v>0.50817307979383941</v>
      </c>
      <c r="J92" s="3">
        <f>IF(tblSample[[#This Row],[hon]]=1,tblSample[[#This Row],[P]],1-tblSample[[#This Row],[P]])</f>
        <v>0.50817307979383941</v>
      </c>
      <c r="K92" s="3">
        <f>LN(tblSample[[#This Row],[Pcorrect]])</f>
        <v>-0.67693318117594348</v>
      </c>
    </row>
    <row r="93" spans="1:11">
      <c r="A93">
        <v>0</v>
      </c>
      <c r="B93">
        <v>63</v>
      </c>
      <c r="C93">
        <v>49</v>
      </c>
      <c r="D93">
        <v>49</v>
      </c>
      <c r="E93">
        <v>0</v>
      </c>
      <c r="F93">
        <v>0</v>
      </c>
      <c r="G93" s="3">
        <f>$S$1+$S$2*tblSample[[#This Row],[female]]+$S$3*tblSample[[#This Row],[read]]+$S$4*tblSample[[#This Row],[write]]+$S$5*tblSample[[#This Row],[math]]</f>
        <v>-2.7591008721035202</v>
      </c>
      <c r="H93" s="3">
        <f>EXP(tblSample[[#This Row],[logit]])</f>
        <v>6.3348701345372738E-2</v>
      </c>
      <c r="I93" s="3">
        <f>tblSample[[#This Row],[odds]]/(tblSample[[#This Row],[odds]]+1)</f>
        <v>5.9574720188422227E-2</v>
      </c>
      <c r="J93" s="3">
        <f>IF(tblSample[[#This Row],[hon]]=1,tblSample[[#This Row],[P]],1-tblSample[[#This Row],[P]])</f>
        <v>0.94042527981157775</v>
      </c>
      <c r="K93" s="3">
        <f>LN(tblSample[[#This Row],[Pcorrect]])</f>
        <v>-6.1423080700103744E-2</v>
      </c>
    </row>
    <row r="94" spans="1:11">
      <c r="A94">
        <v>1</v>
      </c>
      <c r="B94">
        <v>68</v>
      </c>
      <c r="C94">
        <v>62</v>
      </c>
      <c r="D94">
        <v>65</v>
      </c>
      <c r="E94">
        <v>1</v>
      </c>
      <c r="F94">
        <v>65</v>
      </c>
      <c r="G94" s="3">
        <f>$S$1+$S$2*tblSample[[#This Row],[female]]+$S$3*tblSample[[#This Row],[read]]+$S$4*tblSample[[#This Row],[write]]+$S$5*tblSample[[#This Row],[math]]</f>
        <v>0.83379432670261266</v>
      </c>
      <c r="H94" s="3">
        <f>EXP(tblSample[[#This Row],[logit]])</f>
        <v>2.302036870054788</v>
      </c>
      <c r="I94" s="3">
        <f>tblSample[[#This Row],[odds]]/(tblSample[[#This Row],[odds]]+1)</f>
        <v>0.69715662200240425</v>
      </c>
      <c r="J94" s="3">
        <f>IF(tblSample[[#This Row],[hon]]=1,tblSample[[#This Row],[P]],1-tblSample[[#This Row],[P]])</f>
        <v>0.69715662200240425</v>
      </c>
      <c r="K94" s="3">
        <f>LN(tblSample[[#This Row],[Pcorrect]])</f>
        <v>-0.36074518470960115</v>
      </c>
    </row>
    <row r="95" spans="1:11">
      <c r="A95">
        <v>1</v>
      </c>
      <c r="B95">
        <v>39</v>
      </c>
      <c r="C95">
        <v>44</v>
      </c>
      <c r="D95">
        <v>52</v>
      </c>
      <c r="E95">
        <v>0</v>
      </c>
      <c r="F95">
        <v>52</v>
      </c>
      <c r="G95" s="3">
        <f>$S$1+$S$2*tblSample[[#This Row],[female]]+$S$3*tblSample[[#This Row],[read]]+$S$4*tblSample[[#This Row],[write]]+$S$5*tblSample[[#This Row],[math]]</f>
        <v>-1.3011085759801677</v>
      </c>
      <c r="H95" s="3">
        <f>EXP(tblSample[[#This Row],[logit]])</f>
        <v>0.27222983823526525</v>
      </c>
      <c r="I95" s="3">
        <f>tblSample[[#This Row],[odds]]/(tblSample[[#This Row],[odds]]+1)</f>
        <v>0.21397850455455483</v>
      </c>
      <c r="J95" s="3">
        <f>IF(tblSample[[#This Row],[hon]]=1,tblSample[[#This Row],[P]],1-tblSample[[#This Row],[P]])</f>
        <v>0.7860214954454452</v>
      </c>
      <c r="K95" s="3">
        <f>LN(tblSample[[#This Row],[Pcorrect]])</f>
        <v>-0.24077113903190892</v>
      </c>
    </row>
    <row r="96" spans="1:11">
      <c r="A96">
        <v>1</v>
      </c>
      <c r="B96">
        <v>44</v>
      </c>
      <c r="C96">
        <v>44</v>
      </c>
      <c r="D96">
        <v>46</v>
      </c>
      <c r="E96">
        <v>0</v>
      </c>
      <c r="F96">
        <v>46</v>
      </c>
      <c r="G96" s="3">
        <f>$S$1+$S$2*tblSample[[#This Row],[female]]+$S$3*tblSample[[#This Row],[read]]+$S$4*tblSample[[#This Row],[write]]+$S$5*tblSample[[#This Row],[math]]</f>
        <v>-2.2864483772183739</v>
      </c>
      <c r="H96" s="3">
        <f>EXP(tblSample[[#This Row],[logit]])</f>
        <v>0.10162676157242692</v>
      </c>
      <c r="I96" s="3">
        <f>tblSample[[#This Row],[odds]]/(tblSample[[#This Row],[odds]]+1)</f>
        <v>9.2251536652366836E-2</v>
      </c>
      <c r="J96" s="3">
        <f>IF(tblSample[[#This Row],[hon]]=1,tblSample[[#This Row],[P]],1-tblSample[[#This Row],[P]])</f>
        <v>0.90774846334763315</v>
      </c>
      <c r="K96" s="3">
        <f>LN(tblSample[[#This Row],[Pcorrect]])</f>
        <v>-9.678796150362963E-2</v>
      </c>
    </row>
    <row r="97" spans="1:11">
      <c r="A97">
        <v>1</v>
      </c>
      <c r="B97">
        <v>50</v>
      </c>
      <c r="C97">
        <v>62</v>
      </c>
      <c r="D97">
        <v>61</v>
      </c>
      <c r="E97">
        <v>1</v>
      </c>
      <c r="F97">
        <v>61</v>
      </c>
      <c r="G97" s="3">
        <f>$S$1+$S$2*tblSample[[#This Row],[female]]+$S$3*tblSample[[#This Row],[read]]+$S$4*tblSample[[#This Row],[write]]+$S$5*tblSample[[#This Row],[math]]</f>
        <v>0.17690112587714246</v>
      </c>
      <c r="H97" s="3">
        <f>EXP(tblSample[[#This Row],[logit]])</f>
        <v>1.1935130797341218</v>
      </c>
      <c r="I97" s="3">
        <f>tblSample[[#This Row],[odds]]/(tblSample[[#This Row],[odds]]+1)</f>
        <v>0.54411030905673419</v>
      </c>
      <c r="J97" s="3">
        <f>IF(tblSample[[#This Row],[hon]]=1,tblSample[[#This Row],[P]],1-tblSample[[#This Row],[P]])</f>
        <v>0.54411030905673419</v>
      </c>
      <c r="K97" s="3">
        <f>LN(tblSample[[#This Row],[Pcorrect]])</f>
        <v>-0.60860327868071384</v>
      </c>
    </row>
    <row r="98" spans="1:11">
      <c r="A98">
        <v>1</v>
      </c>
      <c r="B98">
        <v>71</v>
      </c>
      <c r="C98">
        <v>65</v>
      </c>
      <c r="D98">
        <v>72</v>
      </c>
      <c r="E98">
        <v>1</v>
      </c>
      <c r="F98">
        <v>72</v>
      </c>
      <c r="G98" s="3">
        <f>$S$1+$S$2*tblSample[[#This Row],[female]]+$S$3*tblSample[[#This Row],[read]]+$S$4*tblSample[[#This Row],[write]]+$S$5*tblSample[[#This Row],[math]]</f>
        <v>1.9833574281471869</v>
      </c>
      <c r="H98" s="3">
        <f>EXP(tblSample[[#This Row],[logit]])</f>
        <v>7.2671008413173652</v>
      </c>
      <c r="I98" s="3">
        <f>tblSample[[#This Row],[odds]]/(tblSample[[#This Row],[odds]]+1)</f>
        <v>0.87903861109299719</v>
      </c>
      <c r="J98" s="3">
        <f>IF(tblSample[[#This Row],[hon]]=1,tblSample[[#This Row],[P]],1-tblSample[[#This Row],[P]])</f>
        <v>0.87903861109299719</v>
      </c>
      <c r="K98" s="3">
        <f>LN(tblSample[[#This Row],[Pcorrect]])</f>
        <v>-0.12892645610355444</v>
      </c>
    </row>
    <row r="99" spans="1:11">
      <c r="A99">
        <v>1</v>
      </c>
      <c r="B99">
        <v>63</v>
      </c>
      <c r="C99">
        <v>65</v>
      </c>
      <c r="D99">
        <v>71</v>
      </c>
      <c r="E99">
        <v>1</v>
      </c>
      <c r="F99">
        <v>71</v>
      </c>
      <c r="G99" s="3">
        <f>$S$1+$S$2*tblSample[[#This Row],[female]]+$S$3*tblSample[[#This Row],[read]]+$S$4*tblSample[[#This Row],[write]]+$S$5*tblSample[[#This Row],[math]]</f>
        <v>1.8191341279408189</v>
      </c>
      <c r="H99" s="3">
        <f>EXP(tblSample[[#This Row],[logit]])</f>
        <v>6.1665167230583204</v>
      </c>
      <c r="I99" s="3">
        <f>tblSample[[#This Row],[odds]]/(tblSample[[#This Row],[odds]]+1)</f>
        <v>0.86046219681836611</v>
      </c>
      <c r="J99" s="3">
        <f>IF(tblSample[[#This Row],[hon]]=1,tblSample[[#This Row],[P]],1-tblSample[[#This Row],[P]])</f>
        <v>0.86046219681836611</v>
      </c>
      <c r="K99" s="3">
        <f>LN(tblSample[[#This Row],[Pcorrect]])</f>
        <v>-0.15028559594185753</v>
      </c>
    </row>
    <row r="100" spans="1:11">
      <c r="A100">
        <v>1</v>
      </c>
      <c r="B100">
        <v>34</v>
      </c>
      <c r="C100">
        <v>44</v>
      </c>
      <c r="D100">
        <v>40</v>
      </c>
      <c r="E100">
        <v>0</v>
      </c>
      <c r="F100">
        <v>40</v>
      </c>
      <c r="G100" s="3">
        <f>$S$1+$S$2*tblSample[[#This Row],[female]]+$S$3*tblSample[[#This Row],[read]]+$S$4*tblSample[[#This Row],[write]]+$S$5*tblSample[[#This Row],[math]]</f>
        <v>-3.2717881784565801</v>
      </c>
      <c r="H100" s="3">
        <f>EXP(tblSample[[#This Row],[logit]])</f>
        <v>3.7938525529201142E-2</v>
      </c>
      <c r="I100" s="3">
        <f>tblSample[[#This Row],[odds]]/(tblSample[[#This Row],[odds]]+1)</f>
        <v>3.6551803980739504E-2</v>
      </c>
      <c r="J100" s="3">
        <f>IF(tblSample[[#This Row],[hon]]=1,tblSample[[#This Row],[P]],1-tblSample[[#This Row],[P]])</f>
        <v>0.96344819601926046</v>
      </c>
      <c r="K100" s="3">
        <f>LN(tblSample[[#This Row],[Pcorrect]])</f>
        <v>-3.723655902958177E-2</v>
      </c>
    </row>
    <row r="101" spans="1:11">
      <c r="A101">
        <v>1</v>
      </c>
      <c r="B101">
        <v>63</v>
      </c>
      <c r="C101">
        <v>63</v>
      </c>
      <c r="D101">
        <v>69</v>
      </c>
      <c r="E101">
        <v>1</v>
      </c>
      <c r="F101">
        <v>69</v>
      </c>
      <c r="G101" s="3">
        <f>$S$1+$S$2*tblSample[[#This Row],[female]]+$S$3*tblSample[[#This Row],[read]]+$S$4*tblSample[[#This Row],[write]]+$S$5*tblSample[[#This Row],[math]]</f>
        <v>1.4906875275280829</v>
      </c>
      <c r="H101" s="3">
        <f>EXP(tblSample[[#This Row],[logit]])</f>
        <v>4.44014719325253</v>
      </c>
      <c r="I101" s="3">
        <f>tblSample[[#This Row],[odds]]/(tblSample[[#This Row],[odds]]+1)</f>
        <v>0.81618144427409789</v>
      </c>
      <c r="J101" s="3">
        <f>IF(tblSample[[#This Row],[hon]]=1,tblSample[[#This Row],[P]],1-tblSample[[#This Row],[P]])</f>
        <v>0.81618144427409789</v>
      </c>
      <c r="K101" s="3">
        <f>LN(tblSample[[#This Row],[Pcorrect]])</f>
        <v>-0.20311859055690432</v>
      </c>
    </row>
    <row r="102" spans="1:11">
      <c r="A102">
        <v>1</v>
      </c>
      <c r="B102">
        <v>68</v>
      </c>
      <c r="C102">
        <v>60</v>
      </c>
      <c r="D102">
        <v>64</v>
      </c>
      <c r="E102">
        <v>0</v>
      </c>
      <c r="F102">
        <v>64</v>
      </c>
      <c r="G102" s="3">
        <f>$S$1+$S$2*tblSample[[#This Row],[female]]+$S$3*tblSample[[#This Row],[read]]+$S$4*tblSample[[#This Row],[write]]+$S$5*tblSample[[#This Row],[math]]</f>
        <v>0.66957102649624467</v>
      </c>
      <c r="H102" s="3">
        <f>EXP(tblSample[[#This Row],[logit]])</f>
        <v>1.9533991843873111</v>
      </c>
      <c r="I102" s="3">
        <f>tblSample[[#This Row],[odds]]/(tblSample[[#This Row],[odds]]+1)</f>
        <v>0.66140709820523225</v>
      </c>
      <c r="J102" s="3">
        <f>IF(tblSample[[#This Row],[hon]]=1,tblSample[[#This Row],[P]],1-tblSample[[#This Row],[P]])</f>
        <v>0.33859290179476775</v>
      </c>
      <c r="K102" s="3">
        <f>LN(tblSample[[#This Row],[Pcorrect]])</f>
        <v>-1.0829567728969076</v>
      </c>
    </row>
    <row r="103" spans="1:11">
      <c r="A103">
        <v>1</v>
      </c>
      <c r="B103">
        <v>47</v>
      </c>
      <c r="C103">
        <v>59</v>
      </c>
      <c r="D103">
        <v>56</v>
      </c>
      <c r="E103">
        <v>0</v>
      </c>
      <c r="F103">
        <v>56</v>
      </c>
      <c r="G103" s="3">
        <f>$S$1+$S$2*tblSample[[#This Row],[female]]+$S$3*tblSample[[#This Row],[read]]+$S$4*tblSample[[#This Row],[write]]+$S$5*tblSample[[#This Row],[math]]</f>
        <v>-0.64421537515469751</v>
      </c>
      <c r="H103" s="3">
        <f>EXP(tblSample[[#This Row],[logit]])</f>
        <v>0.52507436691538989</v>
      </c>
      <c r="I103" s="3">
        <f>tblSample[[#This Row],[odds]]/(tblSample[[#This Row],[odds]]+1)</f>
        <v>0.34429427069671592</v>
      </c>
      <c r="J103" s="3">
        <f>IF(tblSample[[#This Row],[hon]]=1,tblSample[[#This Row],[P]],1-tblSample[[#This Row],[P]])</f>
        <v>0.65570572930328408</v>
      </c>
      <c r="K103" s="3">
        <f>LN(tblSample[[#This Row],[Pcorrect]])</f>
        <v>-0.42204317406081132</v>
      </c>
    </row>
    <row r="104" spans="1:11">
      <c r="A104">
        <v>1</v>
      </c>
      <c r="B104">
        <v>47</v>
      </c>
      <c r="C104">
        <v>46</v>
      </c>
      <c r="D104">
        <v>49</v>
      </c>
      <c r="E104">
        <v>0</v>
      </c>
      <c r="F104">
        <v>49</v>
      </c>
      <c r="G104" s="3">
        <f>$S$1+$S$2*tblSample[[#This Row],[female]]+$S$3*tblSample[[#This Row],[read]]+$S$4*tblSample[[#This Row],[write]]+$S$5*tblSample[[#This Row],[math]]</f>
        <v>-1.7937784765992699</v>
      </c>
      <c r="H104" s="3">
        <f>EXP(tblSample[[#This Row],[logit]])</f>
        <v>0.1663305049088582</v>
      </c>
      <c r="I104" s="3">
        <f>tblSample[[#This Row],[odds]]/(tblSample[[#This Row],[odds]]+1)</f>
        <v>0.1426100956879765</v>
      </c>
      <c r="J104" s="3">
        <f>IF(tblSample[[#This Row],[hon]]=1,tblSample[[#This Row],[P]],1-tblSample[[#This Row],[P]])</f>
        <v>0.85738990431202344</v>
      </c>
      <c r="K104" s="3">
        <f>LN(tblSample[[#This Row],[Pcorrect]])</f>
        <v>-0.15386249965779172</v>
      </c>
    </row>
    <row r="105" spans="1:11">
      <c r="A105">
        <v>1</v>
      </c>
      <c r="B105">
        <v>63</v>
      </c>
      <c r="C105">
        <v>52</v>
      </c>
      <c r="D105">
        <v>54</v>
      </c>
      <c r="E105">
        <v>0</v>
      </c>
      <c r="F105">
        <v>54</v>
      </c>
      <c r="G105" s="3">
        <f>$S$1+$S$2*tblSample[[#This Row],[female]]+$S$3*tblSample[[#This Row],[read]]+$S$4*tblSample[[#This Row],[write]]+$S$5*tblSample[[#This Row],[math]]</f>
        <v>-0.97266197556743172</v>
      </c>
      <c r="H105" s="3">
        <f>EXP(tblSample[[#This Row],[logit]])</f>
        <v>0.37807527023975152</v>
      </c>
      <c r="I105" s="3">
        <f>tblSample[[#This Row],[odds]]/(tblSample[[#This Row],[odds]]+1)</f>
        <v>0.2743502320986978</v>
      </c>
      <c r="J105" s="3">
        <f>IF(tblSample[[#This Row],[hon]]=1,tblSample[[#This Row],[P]],1-tblSample[[#This Row],[P]])</f>
        <v>0.7256497679013022</v>
      </c>
      <c r="K105" s="3">
        <f>LN(tblSample[[#This Row],[Pcorrect]])</f>
        <v>-0.32068779391518976</v>
      </c>
    </row>
    <row r="106" spans="1:11">
      <c r="A106">
        <v>1</v>
      </c>
      <c r="B106">
        <v>52</v>
      </c>
      <c r="C106">
        <v>59</v>
      </c>
      <c r="D106">
        <v>53</v>
      </c>
      <c r="E106">
        <v>0</v>
      </c>
      <c r="F106">
        <v>53</v>
      </c>
      <c r="G106" s="3">
        <f>$S$1+$S$2*tblSample[[#This Row],[female]]+$S$3*tblSample[[#This Row],[read]]+$S$4*tblSample[[#This Row],[write]]+$S$5*tblSample[[#This Row],[math]]</f>
        <v>-1.1368852757737997</v>
      </c>
      <c r="H106" s="3">
        <f>EXP(tblSample[[#This Row],[logit]])</f>
        <v>0.32081672284673962</v>
      </c>
      <c r="I106" s="3">
        <f>tblSample[[#This Row],[odds]]/(tblSample[[#This Row],[odds]]+1)</f>
        <v>0.2428926869999703</v>
      </c>
      <c r="J106" s="3">
        <f>IF(tblSample[[#This Row],[hon]]=1,tblSample[[#This Row],[P]],1-tblSample[[#This Row],[P]])</f>
        <v>0.75710731300002965</v>
      </c>
      <c r="K106" s="3">
        <f>LN(tblSample[[#This Row],[Pcorrect]])</f>
        <v>-0.27825027469349306</v>
      </c>
    </row>
    <row r="107" spans="1:11">
      <c r="A107">
        <v>1</v>
      </c>
      <c r="B107">
        <v>55</v>
      </c>
      <c r="C107">
        <v>54</v>
      </c>
      <c r="D107">
        <v>66</v>
      </c>
      <c r="E107">
        <v>0</v>
      </c>
      <c r="F107">
        <v>66</v>
      </c>
      <c r="G107" s="3">
        <f>$S$1+$S$2*tblSample[[#This Row],[female]]+$S$3*tblSample[[#This Row],[read]]+$S$4*tblSample[[#This Row],[write]]+$S$5*tblSample[[#This Row],[math]]</f>
        <v>0.99801762690898066</v>
      </c>
      <c r="H107" s="3">
        <f>EXP(tblSample[[#This Row],[logit]])</f>
        <v>2.7128985173370017</v>
      </c>
      <c r="I107" s="3">
        <f>tblSample[[#This Row],[odds]]/(tblSample[[#This Row],[odds]]+1)</f>
        <v>0.7306686419435916</v>
      </c>
      <c r="J107" s="3">
        <f>IF(tblSample[[#This Row],[hon]]=1,tblSample[[#This Row],[P]],1-tblSample[[#This Row],[P]])</f>
        <v>0.2693313580564084</v>
      </c>
      <c r="K107" s="3">
        <f>LN(tblSample[[#This Row],[Pcorrect]])</f>
        <v>-1.3118128431050236</v>
      </c>
    </row>
    <row r="108" spans="1:11">
      <c r="A108">
        <v>1</v>
      </c>
      <c r="B108">
        <v>60</v>
      </c>
      <c r="C108">
        <v>62</v>
      </c>
      <c r="D108">
        <v>67</v>
      </c>
      <c r="E108">
        <v>1</v>
      </c>
      <c r="F108">
        <v>67</v>
      </c>
      <c r="G108" s="3">
        <f>$S$1+$S$2*tblSample[[#This Row],[female]]+$S$3*tblSample[[#This Row],[read]]+$S$4*tblSample[[#This Row],[write]]+$S$5*tblSample[[#This Row],[math]]</f>
        <v>1.1622409271153469</v>
      </c>
      <c r="H108" s="3">
        <f>EXP(tblSample[[#This Row],[logit]])</f>
        <v>3.1970896996076896</v>
      </c>
      <c r="I108" s="3">
        <f>tblSample[[#This Row],[odds]]/(tblSample[[#This Row],[odds]]+1)</f>
        <v>0.76173966448859276</v>
      </c>
      <c r="J108" s="3">
        <f>IF(tblSample[[#This Row],[hon]]=1,tblSample[[#This Row],[P]],1-tblSample[[#This Row],[P]])</f>
        <v>0.76173966448859276</v>
      </c>
      <c r="K108" s="3">
        <f>LN(tblSample[[#This Row],[Pcorrect]])</f>
        <v>-0.27215042932311162</v>
      </c>
    </row>
    <row r="109" spans="1:11">
      <c r="A109">
        <v>1</v>
      </c>
      <c r="B109">
        <v>35</v>
      </c>
      <c r="C109">
        <v>35</v>
      </c>
      <c r="D109">
        <v>40</v>
      </c>
      <c r="E109">
        <v>0</v>
      </c>
      <c r="F109">
        <v>40</v>
      </c>
      <c r="G109" s="3">
        <f>$S$1+$S$2*tblSample[[#This Row],[female]]+$S$3*tblSample[[#This Row],[read]]+$S$4*tblSample[[#This Row],[write]]+$S$5*tblSample[[#This Row],[math]]</f>
        <v>-3.2717881784565801</v>
      </c>
      <c r="H109" s="3">
        <f>EXP(tblSample[[#This Row],[logit]])</f>
        <v>3.7938525529201142E-2</v>
      </c>
      <c r="I109" s="3">
        <f>tblSample[[#This Row],[odds]]/(tblSample[[#This Row],[odds]]+1)</f>
        <v>3.6551803980739504E-2</v>
      </c>
      <c r="J109" s="3">
        <f>IF(tblSample[[#This Row],[hon]]=1,tblSample[[#This Row],[P]],1-tblSample[[#This Row],[P]])</f>
        <v>0.96344819601926046</v>
      </c>
      <c r="K109" s="3">
        <f>LN(tblSample[[#This Row],[Pcorrect]])</f>
        <v>-3.723655902958177E-2</v>
      </c>
    </row>
    <row r="110" spans="1:11">
      <c r="A110">
        <v>1</v>
      </c>
      <c r="B110">
        <v>47</v>
      </c>
      <c r="C110">
        <v>54</v>
      </c>
      <c r="D110">
        <v>46</v>
      </c>
      <c r="E110">
        <v>0</v>
      </c>
      <c r="F110">
        <v>46</v>
      </c>
      <c r="G110" s="3">
        <f>$S$1+$S$2*tblSample[[#This Row],[female]]+$S$3*tblSample[[#This Row],[read]]+$S$4*tblSample[[#This Row],[write]]+$S$5*tblSample[[#This Row],[math]]</f>
        <v>-2.2864483772183739</v>
      </c>
      <c r="H110" s="3">
        <f>EXP(tblSample[[#This Row],[logit]])</f>
        <v>0.10162676157242692</v>
      </c>
      <c r="I110" s="3">
        <f>tblSample[[#This Row],[odds]]/(tblSample[[#This Row],[odds]]+1)</f>
        <v>9.2251536652366836E-2</v>
      </c>
      <c r="J110" s="3">
        <f>IF(tblSample[[#This Row],[hon]]=1,tblSample[[#This Row],[P]],1-tblSample[[#This Row],[P]])</f>
        <v>0.90774846334763315</v>
      </c>
      <c r="K110" s="3">
        <f>LN(tblSample[[#This Row],[Pcorrect]])</f>
        <v>-9.678796150362963E-2</v>
      </c>
    </row>
    <row r="111" spans="1:11">
      <c r="A111">
        <v>1</v>
      </c>
      <c r="B111">
        <v>71</v>
      </c>
      <c r="C111">
        <v>65</v>
      </c>
      <c r="D111">
        <v>69</v>
      </c>
      <c r="E111">
        <v>1</v>
      </c>
      <c r="F111">
        <v>69</v>
      </c>
      <c r="G111" s="3">
        <f>$S$1+$S$2*tblSample[[#This Row],[female]]+$S$3*tblSample[[#This Row],[read]]+$S$4*tblSample[[#This Row],[write]]+$S$5*tblSample[[#This Row],[math]]</f>
        <v>1.4906875275280829</v>
      </c>
      <c r="H111" s="3">
        <f>EXP(tblSample[[#This Row],[logit]])</f>
        <v>4.44014719325253</v>
      </c>
      <c r="I111" s="3">
        <f>tblSample[[#This Row],[odds]]/(tblSample[[#This Row],[odds]]+1)</f>
        <v>0.81618144427409789</v>
      </c>
      <c r="J111" s="3">
        <f>IF(tblSample[[#This Row],[hon]]=1,tblSample[[#This Row],[P]],1-tblSample[[#This Row],[P]])</f>
        <v>0.81618144427409789</v>
      </c>
      <c r="K111" s="3">
        <f>LN(tblSample[[#This Row],[Pcorrect]])</f>
        <v>-0.20311859055690432</v>
      </c>
    </row>
    <row r="112" spans="1:11">
      <c r="A112">
        <v>1</v>
      </c>
      <c r="B112">
        <v>57</v>
      </c>
      <c r="C112">
        <v>52</v>
      </c>
      <c r="D112">
        <v>40</v>
      </c>
      <c r="E112">
        <v>0</v>
      </c>
      <c r="F112">
        <v>40</v>
      </c>
      <c r="G112" s="3">
        <f>$S$1+$S$2*tblSample[[#This Row],[female]]+$S$3*tblSample[[#This Row],[read]]+$S$4*tblSample[[#This Row],[write]]+$S$5*tblSample[[#This Row],[math]]</f>
        <v>-3.2717881784565801</v>
      </c>
      <c r="H112" s="3">
        <f>EXP(tblSample[[#This Row],[logit]])</f>
        <v>3.7938525529201142E-2</v>
      </c>
      <c r="I112" s="3">
        <f>tblSample[[#This Row],[odds]]/(tblSample[[#This Row],[odds]]+1)</f>
        <v>3.6551803980739504E-2</v>
      </c>
      <c r="J112" s="3">
        <f>IF(tblSample[[#This Row],[hon]]=1,tblSample[[#This Row],[P]],1-tblSample[[#This Row],[P]])</f>
        <v>0.96344819601926046</v>
      </c>
      <c r="K112" s="3">
        <f>LN(tblSample[[#This Row],[Pcorrect]])</f>
        <v>-3.723655902958177E-2</v>
      </c>
    </row>
    <row r="113" spans="1:11">
      <c r="A113">
        <v>1</v>
      </c>
      <c r="B113">
        <v>44</v>
      </c>
      <c r="C113">
        <v>50</v>
      </c>
      <c r="D113">
        <v>41</v>
      </c>
      <c r="E113">
        <v>0</v>
      </c>
      <c r="F113">
        <v>41</v>
      </c>
      <c r="G113" s="3">
        <f>$S$1+$S$2*tblSample[[#This Row],[female]]+$S$3*tblSample[[#This Row],[read]]+$S$4*tblSample[[#This Row],[write]]+$S$5*tblSample[[#This Row],[math]]</f>
        <v>-3.1075648782502121</v>
      </c>
      <c r="H113" s="3">
        <f>EXP(tblSample[[#This Row],[logit]])</f>
        <v>4.4709696441861166E-2</v>
      </c>
      <c r="I113" s="3">
        <f>tblSample[[#This Row],[odds]]/(tblSample[[#This Row],[odds]]+1)</f>
        <v>4.2796287422368434E-2</v>
      </c>
      <c r="J113" s="3">
        <f>IF(tblSample[[#This Row],[hon]]=1,tblSample[[#This Row],[P]],1-tblSample[[#This Row],[P]])</f>
        <v>0.95720371257763159</v>
      </c>
      <c r="K113" s="3">
        <f>LN(tblSample[[#This Row],[Pcorrect]])</f>
        <v>-4.3739044374546621E-2</v>
      </c>
    </row>
    <row r="114" spans="1:11">
      <c r="A114">
        <v>1</v>
      </c>
      <c r="B114">
        <v>65</v>
      </c>
      <c r="C114">
        <v>59</v>
      </c>
      <c r="D114">
        <v>57</v>
      </c>
      <c r="E114">
        <v>0</v>
      </c>
      <c r="F114">
        <v>57</v>
      </c>
      <c r="G114" s="3">
        <f>$S$1+$S$2*tblSample[[#This Row],[female]]+$S$3*tblSample[[#This Row],[read]]+$S$4*tblSample[[#This Row],[write]]+$S$5*tblSample[[#This Row],[math]]</f>
        <v>-0.47999207494832952</v>
      </c>
      <c r="H114" s="3">
        <f>EXP(tblSample[[#This Row],[logit]])</f>
        <v>0.61878829571592564</v>
      </c>
      <c r="I114" s="3">
        <f>tblSample[[#This Row],[odds]]/(tblSample[[#This Row],[odds]]+1)</f>
        <v>0.3822539966180446</v>
      </c>
      <c r="J114" s="3">
        <f>IF(tblSample[[#This Row],[hon]]=1,tblSample[[#This Row],[P]],1-tblSample[[#This Row],[P]])</f>
        <v>0.6177460033819554</v>
      </c>
      <c r="K114" s="3">
        <f>LN(tblSample[[#This Row],[Pcorrect]])</f>
        <v>-0.48167790377100239</v>
      </c>
    </row>
    <row r="115" spans="1:11">
      <c r="A115">
        <v>1</v>
      </c>
      <c r="B115">
        <v>68</v>
      </c>
      <c r="C115">
        <v>65</v>
      </c>
      <c r="D115">
        <v>58</v>
      </c>
      <c r="E115">
        <v>1</v>
      </c>
      <c r="F115">
        <v>58</v>
      </c>
      <c r="G115" s="3">
        <f>$S$1+$S$2*tblSample[[#This Row],[female]]+$S$3*tblSample[[#This Row],[read]]+$S$4*tblSample[[#This Row],[write]]+$S$5*tblSample[[#This Row],[math]]</f>
        <v>-0.31576877474196152</v>
      </c>
      <c r="H115" s="3">
        <f>EXP(tblSample[[#This Row],[logit]])</f>
        <v>0.72922804661824192</v>
      </c>
      <c r="I115" s="3">
        <f>tblSample[[#This Row],[odds]]/(tblSample[[#This Row],[odds]]+1)</f>
        <v>0.42170727455199092</v>
      </c>
      <c r="J115" s="3">
        <f>IF(tblSample[[#This Row],[hon]]=1,tblSample[[#This Row],[P]],1-tblSample[[#This Row],[P]])</f>
        <v>0.42170727455199092</v>
      </c>
      <c r="K115" s="3">
        <f>LN(tblSample[[#This Row],[Pcorrect]])</f>
        <v>-0.86344386784013583</v>
      </c>
    </row>
    <row r="116" spans="1:11">
      <c r="A116">
        <v>1</v>
      </c>
      <c r="B116">
        <v>73</v>
      </c>
      <c r="C116">
        <v>61</v>
      </c>
      <c r="D116">
        <v>57</v>
      </c>
      <c r="E116">
        <v>1</v>
      </c>
      <c r="F116">
        <v>57</v>
      </c>
      <c r="G116" s="3">
        <f>$S$1+$S$2*tblSample[[#This Row],[female]]+$S$3*tblSample[[#This Row],[read]]+$S$4*tblSample[[#This Row],[write]]+$S$5*tblSample[[#This Row],[math]]</f>
        <v>-0.47999207494832952</v>
      </c>
      <c r="H116" s="3">
        <f>EXP(tblSample[[#This Row],[logit]])</f>
        <v>0.61878829571592564</v>
      </c>
      <c r="I116" s="3">
        <f>tblSample[[#This Row],[odds]]/(tblSample[[#This Row],[odds]]+1)</f>
        <v>0.3822539966180446</v>
      </c>
      <c r="J116" s="3">
        <f>IF(tblSample[[#This Row],[hon]]=1,tblSample[[#This Row],[P]],1-tblSample[[#This Row],[P]])</f>
        <v>0.3822539966180446</v>
      </c>
      <c r="K116" s="3">
        <f>LN(tblSample[[#This Row],[Pcorrect]])</f>
        <v>-0.96166997871933191</v>
      </c>
    </row>
    <row r="117" spans="1:11">
      <c r="A117">
        <v>1</v>
      </c>
      <c r="B117">
        <v>36</v>
      </c>
      <c r="C117">
        <v>44</v>
      </c>
      <c r="D117">
        <v>37</v>
      </c>
      <c r="E117">
        <v>0</v>
      </c>
      <c r="F117">
        <v>37</v>
      </c>
      <c r="G117" s="3">
        <f>$S$1+$S$2*tblSample[[#This Row],[female]]+$S$3*tblSample[[#This Row],[read]]+$S$4*tblSample[[#This Row],[write]]+$S$5*tblSample[[#This Row],[math]]</f>
        <v>-3.7644580790756832</v>
      </c>
      <c r="H117" s="3">
        <f>EXP(tblSample[[#This Row],[logit]])</f>
        <v>2.318017065166875E-2</v>
      </c>
      <c r="I117" s="3">
        <f>tblSample[[#This Row],[odds]]/(tblSample[[#This Row],[odds]]+1)</f>
        <v>2.2655023344427382E-2</v>
      </c>
      <c r="J117" s="3">
        <f>IF(tblSample[[#This Row],[hon]]=1,tblSample[[#This Row],[P]],1-tblSample[[#This Row],[P]])</f>
        <v>0.97734497665557263</v>
      </c>
      <c r="K117" s="3">
        <f>LN(tblSample[[#This Row],[Pcorrect]])</f>
        <v>-2.2915591356305953E-2</v>
      </c>
    </row>
    <row r="118" spans="1:11">
      <c r="A118">
        <v>1</v>
      </c>
      <c r="B118">
        <v>43</v>
      </c>
      <c r="C118">
        <v>54</v>
      </c>
      <c r="D118">
        <v>55</v>
      </c>
      <c r="E118">
        <v>0</v>
      </c>
      <c r="F118">
        <v>55</v>
      </c>
      <c r="G118" s="3">
        <f>$S$1+$S$2*tblSample[[#This Row],[female]]+$S$3*tblSample[[#This Row],[read]]+$S$4*tblSample[[#This Row],[write]]+$S$5*tblSample[[#This Row],[math]]</f>
        <v>-0.80843867536106373</v>
      </c>
      <c r="H118" s="3">
        <f>EXP(tblSample[[#This Row],[logit]])</f>
        <v>0.44555317658782639</v>
      </c>
      <c r="I118" s="3">
        <f>tblSample[[#This Row],[odds]]/(tblSample[[#This Row],[odds]]+1)</f>
        <v>0.30822330427133632</v>
      </c>
      <c r="J118" s="3">
        <f>IF(tblSample[[#This Row],[hon]]=1,tblSample[[#This Row],[P]],1-tblSample[[#This Row],[P]])</f>
        <v>0.69177669572866374</v>
      </c>
      <c r="K118" s="3">
        <f>LN(tblSample[[#This Row],[Pcorrect]])</f>
        <v>-0.3684920694751137</v>
      </c>
    </row>
    <row r="119" spans="1:11">
      <c r="A119">
        <v>1</v>
      </c>
      <c r="B119">
        <v>73</v>
      </c>
      <c r="C119">
        <v>67</v>
      </c>
      <c r="D119">
        <v>62</v>
      </c>
      <c r="E119">
        <v>1</v>
      </c>
      <c r="F119">
        <v>62</v>
      </c>
      <c r="G119" s="3">
        <f>$S$1+$S$2*tblSample[[#This Row],[female]]+$S$3*tblSample[[#This Row],[read]]+$S$4*tblSample[[#This Row],[write]]+$S$5*tblSample[[#This Row],[math]]</f>
        <v>0.34112442608350868</v>
      </c>
      <c r="H119" s="3">
        <f>EXP(tblSample[[#This Row],[logit]])</f>
        <v>1.4065282387748861</v>
      </c>
      <c r="I119" s="3">
        <f>tblSample[[#This Row],[odds]]/(tblSample[[#This Row],[odds]]+1)</f>
        <v>0.58446363359148479</v>
      </c>
      <c r="J119" s="3">
        <f>IF(tblSample[[#This Row],[hon]]=1,tblSample[[#This Row],[P]],1-tblSample[[#This Row],[P]])</f>
        <v>0.58446363359148479</v>
      </c>
      <c r="K119" s="3">
        <f>LN(tblSample[[#This Row],[Pcorrect]])</f>
        <v>-0.53706071798427291</v>
      </c>
    </row>
    <row r="120" spans="1:11">
      <c r="A120">
        <v>1</v>
      </c>
      <c r="B120">
        <v>52</v>
      </c>
      <c r="C120">
        <v>57</v>
      </c>
      <c r="D120">
        <v>64</v>
      </c>
      <c r="E120">
        <v>0</v>
      </c>
      <c r="F120">
        <v>64</v>
      </c>
      <c r="G120" s="3">
        <f>$S$1+$S$2*tblSample[[#This Row],[female]]+$S$3*tblSample[[#This Row],[read]]+$S$4*tblSample[[#This Row],[write]]+$S$5*tblSample[[#This Row],[math]]</f>
        <v>0.66957102649624467</v>
      </c>
      <c r="H120" s="3">
        <f>EXP(tblSample[[#This Row],[logit]])</f>
        <v>1.9533991843873111</v>
      </c>
      <c r="I120" s="3">
        <f>tblSample[[#This Row],[odds]]/(tblSample[[#This Row],[odds]]+1)</f>
        <v>0.66140709820523225</v>
      </c>
      <c r="J120" s="3">
        <f>IF(tblSample[[#This Row],[hon]]=1,tblSample[[#This Row],[P]],1-tblSample[[#This Row],[P]])</f>
        <v>0.33859290179476775</v>
      </c>
      <c r="K120" s="3">
        <f>LN(tblSample[[#This Row],[Pcorrect]])</f>
        <v>-1.0829567728969076</v>
      </c>
    </row>
    <row r="121" spans="1:11">
      <c r="A121">
        <v>1</v>
      </c>
      <c r="B121">
        <v>41</v>
      </c>
      <c r="C121">
        <v>47</v>
      </c>
      <c r="D121">
        <v>40</v>
      </c>
      <c r="E121">
        <v>0</v>
      </c>
      <c r="F121">
        <v>40</v>
      </c>
      <c r="G121" s="3">
        <f>$S$1+$S$2*tblSample[[#This Row],[female]]+$S$3*tblSample[[#This Row],[read]]+$S$4*tblSample[[#This Row],[write]]+$S$5*tblSample[[#This Row],[math]]</f>
        <v>-3.2717881784565801</v>
      </c>
      <c r="H121" s="3">
        <f>EXP(tblSample[[#This Row],[logit]])</f>
        <v>3.7938525529201142E-2</v>
      </c>
      <c r="I121" s="3">
        <f>tblSample[[#This Row],[odds]]/(tblSample[[#This Row],[odds]]+1)</f>
        <v>3.6551803980739504E-2</v>
      </c>
      <c r="J121" s="3">
        <f>IF(tblSample[[#This Row],[hon]]=1,tblSample[[#This Row],[P]],1-tblSample[[#This Row],[P]])</f>
        <v>0.96344819601926046</v>
      </c>
      <c r="K121" s="3">
        <f>LN(tblSample[[#This Row],[Pcorrect]])</f>
        <v>-3.723655902958177E-2</v>
      </c>
    </row>
    <row r="122" spans="1:11">
      <c r="A122">
        <v>1</v>
      </c>
      <c r="B122">
        <v>60</v>
      </c>
      <c r="C122">
        <v>54</v>
      </c>
      <c r="D122">
        <v>50</v>
      </c>
      <c r="E122">
        <v>0</v>
      </c>
      <c r="F122">
        <v>50</v>
      </c>
      <c r="G122" s="3">
        <f>$S$1+$S$2*tblSample[[#This Row],[female]]+$S$3*tblSample[[#This Row],[read]]+$S$4*tblSample[[#This Row],[write]]+$S$5*tblSample[[#This Row],[math]]</f>
        <v>-1.6295551763929037</v>
      </c>
      <c r="H122" s="3">
        <f>EXP(tblSample[[#This Row],[logit]])</f>
        <v>0.19601674761378435</v>
      </c>
      <c r="I122" s="3">
        <f>tblSample[[#This Row],[odds]]/(tblSample[[#This Row],[odds]]+1)</f>
        <v>0.163891306710265</v>
      </c>
      <c r="J122" s="3">
        <f>IF(tblSample[[#This Row],[hon]]=1,tblSample[[#This Row],[P]],1-tblSample[[#This Row],[P]])</f>
        <v>0.83610869328973503</v>
      </c>
      <c r="K122" s="3">
        <f>LN(tblSample[[#This Row],[Pcorrect]])</f>
        <v>-0.17899665845195736</v>
      </c>
    </row>
    <row r="123" spans="1:11">
      <c r="A123">
        <v>1</v>
      </c>
      <c r="B123">
        <v>50</v>
      </c>
      <c r="C123">
        <v>52</v>
      </c>
      <c r="D123">
        <v>46</v>
      </c>
      <c r="E123">
        <v>0</v>
      </c>
      <c r="F123">
        <v>46</v>
      </c>
      <c r="G123" s="3">
        <f>$S$1+$S$2*tblSample[[#This Row],[female]]+$S$3*tblSample[[#This Row],[read]]+$S$4*tblSample[[#This Row],[write]]+$S$5*tblSample[[#This Row],[math]]</f>
        <v>-2.2864483772183739</v>
      </c>
      <c r="H123" s="3">
        <f>EXP(tblSample[[#This Row],[logit]])</f>
        <v>0.10162676157242692</v>
      </c>
      <c r="I123" s="3">
        <f>tblSample[[#This Row],[odds]]/(tblSample[[#This Row],[odds]]+1)</f>
        <v>9.2251536652366836E-2</v>
      </c>
      <c r="J123" s="3">
        <f>IF(tblSample[[#This Row],[hon]]=1,tblSample[[#This Row],[P]],1-tblSample[[#This Row],[P]])</f>
        <v>0.90774846334763315</v>
      </c>
      <c r="K123" s="3">
        <f>LN(tblSample[[#This Row],[Pcorrect]])</f>
        <v>-9.678796150362963E-2</v>
      </c>
    </row>
    <row r="124" spans="1:11">
      <c r="A124">
        <v>1</v>
      </c>
      <c r="B124">
        <v>50</v>
      </c>
      <c r="C124">
        <v>52</v>
      </c>
      <c r="D124">
        <v>53</v>
      </c>
      <c r="E124">
        <v>0</v>
      </c>
      <c r="F124">
        <v>53</v>
      </c>
      <c r="G124" s="3">
        <f>$S$1+$S$2*tblSample[[#This Row],[female]]+$S$3*tblSample[[#This Row],[read]]+$S$4*tblSample[[#This Row],[write]]+$S$5*tblSample[[#This Row],[math]]</f>
        <v>-1.1368852757737997</v>
      </c>
      <c r="H124" s="3">
        <f>EXP(tblSample[[#This Row],[logit]])</f>
        <v>0.32081672284673962</v>
      </c>
      <c r="I124" s="3">
        <f>tblSample[[#This Row],[odds]]/(tblSample[[#This Row],[odds]]+1)</f>
        <v>0.2428926869999703</v>
      </c>
      <c r="J124" s="3">
        <f>IF(tblSample[[#This Row],[hon]]=1,tblSample[[#This Row],[P]],1-tblSample[[#This Row],[P]])</f>
        <v>0.75710731300002965</v>
      </c>
      <c r="K124" s="3">
        <f>LN(tblSample[[#This Row],[Pcorrect]])</f>
        <v>-0.27825027469349306</v>
      </c>
    </row>
    <row r="125" spans="1:11">
      <c r="A125">
        <v>1</v>
      </c>
      <c r="B125">
        <v>47</v>
      </c>
      <c r="C125">
        <v>46</v>
      </c>
      <c r="D125">
        <v>52</v>
      </c>
      <c r="E125">
        <v>0</v>
      </c>
      <c r="F125">
        <v>52</v>
      </c>
      <c r="G125" s="3">
        <f>$S$1+$S$2*tblSample[[#This Row],[female]]+$S$3*tblSample[[#This Row],[read]]+$S$4*tblSample[[#This Row],[write]]+$S$5*tblSample[[#This Row],[math]]</f>
        <v>-1.3011085759801677</v>
      </c>
      <c r="H125" s="3">
        <f>EXP(tblSample[[#This Row],[logit]])</f>
        <v>0.27222983823526525</v>
      </c>
      <c r="I125" s="3">
        <f>tblSample[[#This Row],[odds]]/(tblSample[[#This Row],[odds]]+1)</f>
        <v>0.21397850455455483</v>
      </c>
      <c r="J125" s="3">
        <f>IF(tblSample[[#This Row],[hon]]=1,tblSample[[#This Row],[P]],1-tblSample[[#This Row],[P]])</f>
        <v>0.7860214954454452</v>
      </c>
      <c r="K125" s="3">
        <f>LN(tblSample[[#This Row],[Pcorrect]])</f>
        <v>-0.24077113903190892</v>
      </c>
    </row>
    <row r="126" spans="1:11">
      <c r="A126">
        <v>1</v>
      </c>
      <c r="B126">
        <v>47</v>
      </c>
      <c r="C126">
        <v>62</v>
      </c>
      <c r="D126">
        <v>45</v>
      </c>
      <c r="E126">
        <v>1</v>
      </c>
      <c r="F126">
        <v>45</v>
      </c>
      <c r="G126" s="3">
        <f>$S$1+$S$2*tblSample[[#This Row],[female]]+$S$3*tblSample[[#This Row],[read]]+$S$4*tblSample[[#This Row],[write]]+$S$5*tblSample[[#This Row],[math]]</f>
        <v>-2.450671677424741</v>
      </c>
      <c r="H126" s="3">
        <f>EXP(tblSample[[#This Row],[logit]])</f>
        <v>8.6235644506761522E-2</v>
      </c>
      <c r="I126" s="3">
        <f>tblSample[[#This Row],[odds]]/(tblSample[[#This Row],[odds]]+1)</f>
        <v>7.9389444585865568E-2</v>
      </c>
      <c r="J126" s="3">
        <f>IF(tblSample[[#This Row],[hon]]=1,tblSample[[#This Row],[P]],1-tblSample[[#This Row],[P]])</f>
        <v>7.9389444585865568E-2</v>
      </c>
      <c r="K126" s="3">
        <f>LN(tblSample[[#This Row],[Pcorrect]])</f>
        <v>-2.5333898592909305</v>
      </c>
    </row>
    <row r="127" spans="1:11">
      <c r="A127">
        <v>1</v>
      </c>
      <c r="B127">
        <v>55</v>
      </c>
      <c r="C127">
        <v>57</v>
      </c>
      <c r="D127">
        <v>56</v>
      </c>
      <c r="E127">
        <v>0</v>
      </c>
      <c r="F127">
        <v>56</v>
      </c>
      <c r="G127" s="3">
        <f>$S$1+$S$2*tblSample[[#This Row],[female]]+$S$3*tblSample[[#This Row],[read]]+$S$4*tblSample[[#This Row],[write]]+$S$5*tblSample[[#This Row],[math]]</f>
        <v>-0.64421537515469751</v>
      </c>
      <c r="H127" s="3">
        <f>EXP(tblSample[[#This Row],[logit]])</f>
        <v>0.52507436691538989</v>
      </c>
      <c r="I127" s="3">
        <f>tblSample[[#This Row],[odds]]/(tblSample[[#This Row],[odds]]+1)</f>
        <v>0.34429427069671592</v>
      </c>
      <c r="J127" s="3">
        <f>IF(tblSample[[#This Row],[hon]]=1,tblSample[[#This Row],[P]],1-tblSample[[#This Row],[P]])</f>
        <v>0.65570572930328408</v>
      </c>
      <c r="K127" s="3">
        <f>LN(tblSample[[#This Row],[Pcorrect]])</f>
        <v>-0.42204317406081132</v>
      </c>
    </row>
    <row r="128" spans="1:11">
      <c r="A128">
        <v>1</v>
      </c>
      <c r="B128">
        <v>50</v>
      </c>
      <c r="C128">
        <v>41</v>
      </c>
      <c r="D128">
        <v>45</v>
      </c>
      <c r="E128">
        <v>0</v>
      </c>
      <c r="F128">
        <v>45</v>
      </c>
      <c r="G128" s="3">
        <f>$S$1+$S$2*tblSample[[#This Row],[female]]+$S$3*tblSample[[#This Row],[read]]+$S$4*tblSample[[#This Row],[write]]+$S$5*tblSample[[#This Row],[math]]</f>
        <v>-2.450671677424741</v>
      </c>
      <c r="H128" s="3">
        <f>EXP(tblSample[[#This Row],[logit]])</f>
        <v>8.6235644506761522E-2</v>
      </c>
      <c r="I128" s="3">
        <f>tblSample[[#This Row],[odds]]/(tblSample[[#This Row],[odds]]+1)</f>
        <v>7.9389444585865568E-2</v>
      </c>
      <c r="J128" s="3">
        <f>IF(tblSample[[#This Row],[hon]]=1,tblSample[[#This Row],[P]],1-tblSample[[#This Row],[P]])</f>
        <v>0.92061055541413439</v>
      </c>
      <c r="K128" s="3">
        <f>LN(tblSample[[#This Row],[Pcorrect]])</f>
        <v>-8.2718181866189427E-2</v>
      </c>
    </row>
    <row r="129" spans="1:11">
      <c r="A129">
        <v>1</v>
      </c>
      <c r="B129">
        <v>39</v>
      </c>
      <c r="C129">
        <v>53</v>
      </c>
      <c r="D129">
        <v>54</v>
      </c>
      <c r="E129">
        <v>0</v>
      </c>
      <c r="F129">
        <v>54</v>
      </c>
      <c r="G129" s="3">
        <f>$S$1+$S$2*tblSample[[#This Row],[female]]+$S$3*tblSample[[#This Row],[read]]+$S$4*tblSample[[#This Row],[write]]+$S$5*tblSample[[#This Row],[math]]</f>
        <v>-0.97266197556743172</v>
      </c>
      <c r="H129" s="3">
        <f>EXP(tblSample[[#This Row],[logit]])</f>
        <v>0.37807527023975152</v>
      </c>
      <c r="I129" s="3">
        <f>tblSample[[#This Row],[odds]]/(tblSample[[#This Row],[odds]]+1)</f>
        <v>0.2743502320986978</v>
      </c>
      <c r="J129" s="3">
        <f>IF(tblSample[[#This Row],[hon]]=1,tblSample[[#This Row],[P]],1-tblSample[[#This Row],[P]])</f>
        <v>0.7256497679013022</v>
      </c>
      <c r="K129" s="3">
        <f>LN(tblSample[[#This Row],[Pcorrect]])</f>
        <v>-0.32068779391518976</v>
      </c>
    </row>
    <row r="130" spans="1:11">
      <c r="A130">
        <v>1</v>
      </c>
      <c r="B130">
        <v>50</v>
      </c>
      <c r="C130">
        <v>49</v>
      </c>
      <c r="D130">
        <v>56</v>
      </c>
      <c r="E130">
        <v>0</v>
      </c>
      <c r="F130">
        <v>56</v>
      </c>
      <c r="G130" s="3">
        <f>$S$1+$S$2*tblSample[[#This Row],[female]]+$S$3*tblSample[[#This Row],[read]]+$S$4*tblSample[[#This Row],[write]]+$S$5*tblSample[[#This Row],[math]]</f>
        <v>-0.64421537515469751</v>
      </c>
      <c r="H130" s="3">
        <f>EXP(tblSample[[#This Row],[logit]])</f>
        <v>0.52507436691538989</v>
      </c>
      <c r="I130" s="3">
        <f>tblSample[[#This Row],[odds]]/(tblSample[[#This Row],[odds]]+1)</f>
        <v>0.34429427069671592</v>
      </c>
      <c r="J130" s="3">
        <f>IF(tblSample[[#This Row],[hon]]=1,tblSample[[#This Row],[P]],1-tblSample[[#This Row],[P]])</f>
        <v>0.65570572930328408</v>
      </c>
      <c r="K130" s="3">
        <f>LN(tblSample[[#This Row],[Pcorrect]])</f>
        <v>-0.42204317406081132</v>
      </c>
    </row>
    <row r="131" spans="1:11">
      <c r="A131">
        <v>1</v>
      </c>
      <c r="B131">
        <v>34</v>
      </c>
      <c r="C131">
        <v>35</v>
      </c>
      <c r="D131">
        <v>41</v>
      </c>
      <c r="E131">
        <v>0</v>
      </c>
      <c r="F131">
        <v>41</v>
      </c>
      <c r="G131" s="3">
        <f>$S$1+$S$2*tblSample[[#This Row],[female]]+$S$3*tblSample[[#This Row],[read]]+$S$4*tblSample[[#This Row],[write]]+$S$5*tblSample[[#This Row],[math]]</f>
        <v>-3.1075648782502121</v>
      </c>
      <c r="H131" s="3">
        <f>EXP(tblSample[[#This Row],[logit]])</f>
        <v>4.4709696441861166E-2</v>
      </c>
      <c r="I131" s="3">
        <f>tblSample[[#This Row],[odds]]/(tblSample[[#This Row],[odds]]+1)</f>
        <v>4.2796287422368434E-2</v>
      </c>
      <c r="J131" s="3">
        <f>IF(tblSample[[#This Row],[hon]]=1,tblSample[[#This Row],[P]],1-tblSample[[#This Row],[P]])</f>
        <v>0.95720371257763159</v>
      </c>
      <c r="K131" s="3">
        <f>LN(tblSample[[#This Row],[Pcorrect]])</f>
        <v>-4.3739044374546621E-2</v>
      </c>
    </row>
    <row r="132" spans="1:11">
      <c r="A132">
        <v>1</v>
      </c>
      <c r="B132">
        <v>57</v>
      </c>
      <c r="C132">
        <v>59</v>
      </c>
      <c r="D132">
        <v>54</v>
      </c>
      <c r="E132">
        <v>0</v>
      </c>
      <c r="F132">
        <v>54</v>
      </c>
      <c r="G132" s="3">
        <f>$S$1+$S$2*tblSample[[#This Row],[female]]+$S$3*tblSample[[#This Row],[read]]+$S$4*tblSample[[#This Row],[write]]+$S$5*tblSample[[#This Row],[math]]</f>
        <v>-0.97266197556743172</v>
      </c>
      <c r="H132" s="3">
        <f>EXP(tblSample[[#This Row],[logit]])</f>
        <v>0.37807527023975152</v>
      </c>
      <c r="I132" s="3">
        <f>tblSample[[#This Row],[odds]]/(tblSample[[#This Row],[odds]]+1)</f>
        <v>0.2743502320986978</v>
      </c>
      <c r="J132" s="3">
        <f>IF(tblSample[[#This Row],[hon]]=1,tblSample[[#This Row],[P]],1-tblSample[[#This Row],[P]])</f>
        <v>0.7256497679013022</v>
      </c>
      <c r="K132" s="3">
        <f>LN(tblSample[[#This Row],[Pcorrect]])</f>
        <v>-0.32068779391518976</v>
      </c>
    </row>
    <row r="133" spans="1:11">
      <c r="A133">
        <v>1</v>
      </c>
      <c r="B133">
        <v>57</v>
      </c>
      <c r="C133">
        <v>65</v>
      </c>
      <c r="D133">
        <v>72</v>
      </c>
      <c r="E133">
        <v>1</v>
      </c>
      <c r="F133">
        <v>72</v>
      </c>
      <c r="G133" s="3">
        <f>$S$1+$S$2*tblSample[[#This Row],[female]]+$S$3*tblSample[[#This Row],[read]]+$S$4*tblSample[[#This Row],[write]]+$S$5*tblSample[[#This Row],[math]]</f>
        <v>1.9833574281471869</v>
      </c>
      <c r="H133" s="3">
        <f>EXP(tblSample[[#This Row],[logit]])</f>
        <v>7.2671008413173652</v>
      </c>
      <c r="I133" s="3">
        <f>tblSample[[#This Row],[odds]]/(tblSample[[#This Row],[odds]]+1)</f>
        <v>0.87903861109299719</v>
      </c>
      <c r="J133" s="3">
        <f>IF(tblSample[[#This Row],[hon]]=1,tblSample[[#This Row],[P]],1-tblSample[[#This Row],[P]])</f>
        <v>0.87903861109299719</v>
      </c>
      <c r="K133" s="3">
        <f>LN(tblSample[[#This Row],[Pcorrect]])</f>
        <v>-0.12892645610355444</v>
      </c>
    </row>
    <row r="134" spans="1:11">
      <c r="A134">
        <v>1</v>
      </c>
      <c r="B134">
        <v>68</v>
      </c>
      <c r="C134">
        <v>62</v>
      </c>
      <c r="D134">
        <v>56</v>
      </c>
      <c r="E134">
        <v>1</v>
      </c>
      <c r="F134">
        <v>56</v>
      </c>
      <c r="G134" s="3">
        <f>$S$1+$S$2*tblSample[[#This Row],[female]]+$S$3*tblSample[[#This Row],[read]]+$S$4*tblSample[[#This Row],[write]]+$S$5*tblSample[[#This Row],[math]]</f>
        <v>-0.64421537515469751</v>
      </c>
      <c r="H134" s="3">
        <f>EXP(tblSample[[#This Row],[logit]])</f>
        <v>0.52507436691538989</v>
      </c>
      <c r="I134" s="3">
        <f>tblSample[[#This Row],[odds]]/(tblSample[[#This Row],[odds]]+1)</f>
        <v>0.34429427069671592</v>
      </c>
      <c r="J134" s="3">
        <f>IF(tblSample[[#This Row],[hon]]=1,tblSample[[#This Row],[P]],1-tblSample[[#This Row],[P]])</f>
        <v>0.34429427069671592</v>
      </c>
      <c r="K134" s="3">
        <f>LN(tblSample[[#This Row],[Pcorrect]])</f>
        <v>-1.0662585492155088</v>
      </c>
    </row>
    <row r="135" spans="1:11">
      <c r="A135">
        <v>1</v>
      </c>
      <c r="B135">
        <v>42</v>
      </c>
      <c r="C135">
        <v>54</v>
      </c>
      <c r="D135">
        <v>47</v>
      </c>
      <c r="E135">
        <v>0</v>
      </c>
      <c r="F135">
        <v>47</v>
      </c>
      <c r="G135" s="3">
        <f>$S$1+$S$2*tblSample[[#This Row],[female]]+$S$3*tblSample[[#This Row],[read]]+$S$4*tblSample[[#This Row],[write]]+$S$5*tblSample[[#This Row],[math]]</f>
        <v>-2.1222250770120059</v>
      </c>
      <c r="H135" s="3">
        <f>EXP(tblSample[[#This Row],[logit]])</f>
        <v>0.11976484581023947</v>
      </c>
      <c r="I135" s="3">
        <f>tblSample[[#This Row],[odds]]/(tblSample[[#This Row],[odds]]+1)</f>
        <v>0.10695535429457069</v>
      </c>
      <c r="J135" s="3">
        <f>IF(tblSample[[#This Row],[hon]]=1,tblSample[[#This Row],[P]],1-tblSample[[#This Row],[P]])</f>
        <v>0.8930446457054293</v>
      </c>
      <c r="K135" s="3">
        <f>LN(tblSample[[#This Row],[Pcorrect]])</f>
        <v>-0.11311870416450563</v>
      </c>
    </row>
    <row r="136" spans="1:11">
      <c r="A136">
        <v>1</v>
      </c>
      <c r="B136">
        <v>61</v>
      </c>
      <c r="C136">
        <v>59</v>
      </c>
      <c r="D136">
        <v>49</v>
      </c>
      <c r="E136">
        <v>0</v>
      </c>
      <c r="F136">
        <v>49</v>
      </c>
      <c r="G136" s="3">
        <f>$S$1+$S$2*tblSample[[#This Row],[female]]+$S$3*tblSample[[#This Row],[read]]+$S$4*tblSample[[#This Row],[write]]+$S$5*tblSample[[#This Row],[math]]</f>
        <v>-1.7937784765992699</v>
      </c>
      <c r="H136" s="3">
        <f>EXP(tblSample[[#This Row],[logit]])</f>
        <v>0.1663305049088582</v>
      </c>
      <c r="I136" s="3">
        <f>tblSample[[#This Row],[odds]]/(tblSample[[#This Row],[odds]]+1)</f>
        <v>0.1426100956879765</v>
      </c>
      <c r="J136" s="3">
        <f>IF(tblSample[[#This Row],[hon]]=1,tblSample[[#This Row],[P]],1-tblSample[[#This Row],[P]])</f>
        <v>0.85738990431202344</v>
      </c>
      <c r="K136" s="3">
        <f>LN(tblSample[[#This Row],[Pcorrect]])</f>
        <v>-0.15386249965779172</v>
      </c>
    </row>
    <row r="137" spans="1:11">
      <c r="A137">
        <v>1</v>
      </c>
      <c r="B137">
        <v>76</v>
      </c>
      <c r="C137">
        <v>63</v>
      </c>
      <c r="D137">
        <v>60</v>
      </c>
      <c r="E137">
        <v>1</v>
      </c>
      <c r="F137">
        <v>60</v>
      </c>
      <c r="G137" s="3">
        <f>$S$1+$S$2*tblSample[[#This Row],[female]]+$S$3*tblSample[[#This Row],[read]]+$S$4*tblSample[[#This Row],[write]]+$S$5*tblSample[[#This Row],[math]]</f>
        <v>1.2677825670774467E-2</v>
      </c>
      <c r="H137" s="3">
        <f>EXP(tblSample[[#This Row],[logit]])</f>
        <v>1.0127585299938027</v>
      </c>
      <c r="I137" s="3">
        <f>tblSample[[#This Row],[odds]]/(tblSample[[#This Row],[odds]]+1)</f>
        <v>0.5031694139668712</v>
      </c>
      <c r="J137" s="3">
        <f>IF(tblSample[[#This Row],[hon]]=1,tblSample[[#This Row],[P]],1-tblSample[[#This Row],[P]])</f>
        <v>0.5031694139668712</v>
      </c>
      <c r="K137" s="3">
        <f>LN(tblSample[[#This Row],[Pcorrect]])</f>
        <v>-0.68682835849797852</v>
      </c>
    </row>
    <row r="138" spans="1:11">
      <c r="A138">
        <v>1</v>
      </c>
      <c r="B138">
        <v>47</v>
      </c>
      <c r="C138">
        <v>59</v>
      </c>
      <c r="D138">
        <v>54</v>
      </c>
      <c r="E138">
        <v>0</v>
      </c>
      <c r="F138">
        <v>54</v>
      </c>
      <c r="G138" s="3">
        <f>$S$1+$S$2*tblSample[[#This Row],[female]]+$S$3*tblSample[[#This Row],[read]]+$S$4*tblSample[[#This Row],[write]]+$S$5*tblSample[[#This Row],[math]]</f>
        <v>-0.97266197556743172</v>
      </c>
      <c r="H138" s="3">
        <f>EXP(tblSample[[#This Row],[logit]])</f>
        <v>0.37807527023975152</v>
      </c>
      <c r="I138" s="3">
        <f>tblSample[[#This Row],[odds]]/(tblSample[[#This Row],[odds]]+1)</f>
        <v>0.2743502320986978</v>
      </c>
      <c r="J138" s="3">
        <f>IF(tblSample[[#This Row],[hon]]=1,tblSample[[#This Row],[P]],1-tblSample[[#This Row],[P]])</f>
        <v>0.7256497679013022</v>
      </c>
      <c r="K138" s="3">
        <f>LN(tblSample[[#This Row],[Pcorrect]])</f>
        <v>-0.32068779391518976</v>
      </c>
    </row>
    <row r="139" spans="1:11">
      <c r="A139">
        <v>1</v>
      </c>
      <c r="B139">
        <v>46</v>
      </c>
      <c r="C139">
        <v>52</v>
      </c>
      <c r="D139">
        <v>55</v>
      </c>
      <c r="E139">
        <v>0</v>
      </c>
      <c r="F139">
        <v>55</v>
      </c>
      <c r="G139" s="3">
        <f>$S$1+$S$2*tblSample[[#This Row],[female]]+$S$3*tblSample[[#This Row],[read]]+$S$4*tblSample[[#This Row],[write]]+$S$5*tblSample[[#This Row],[math]]</f>
        <v>-0.80843867536106373</v>
      </c>
      <c r="H139" s="3">
        <f>EXP(tblSample[[#This Row],[logit]])</f>
        <v>0.44555317658782639</v>
      </c>
      <c r="I139" s="3">
        <f>tblSample[[#This Row],[odds]]/(tblSample[[#This Row],[odds]]+1)</f>
        <v>0.30822330427133632</v>
      </c>
      <c r="J139" s="3">
        <f>IF(tblSample[[#This Row],[hon]]=1,tblSample[[#This Row],[P]],1-tblSample[[#This Row],[P]])</f>
        <v>0.69177669572866374</v>
      </c>
      <c r="K139" s="3">
        <f>LN(tblSample[[#This Row],[Pcorrect]])</f>
        <v>-0.3684920694751137</v>
      </c>
    </row>
    <row r="140" spans="1:11">
      <c r="A140">
        <v>1</v>
      </c>
      <c r="B140">
        <v>39</v>
      </c>
      <c r="C140">
        <v>41</v>
      </c>
      <c r="D140">
        <v>33</v>
      </c>
      <c r="E140">
        <v>0</v>
      </c>
      <c r="F140">
        <v>33</v>
      </c>
      <c r="G140" s="3">
        <f>$S$1+$S$2*tblSample[[#This Row],[female]]+$S$3*tblSample[[#This Row],[read]]+$S$4*tblSample[[#This Row],[write]]+$S$5*tblSample[[#This Row],[math]]</f>
        <v>-4.4213512799011534</v>
      </c>
      <c r="H140" s="3">
        <f>EXP(tblSample[[#This Row],[logit]])</f>
        <v>1.2017981650562025E-2</v>
      </c>
      <c r="I140" s="3">
        <f>tblSample[[#This Row],[odds]]/(tblSample[[#This Row],[odds]]+1)</f>
        <v>1.1875264934483834E-2</v>
      </c>
      <c r="J140" s="3">
        <f>IF(tblSample[[#This Row],[hon]]=1,tblSample[[#This Row],[P]],1-tblSample[[#This Row],[P]])</f>
        <v>0.98812473506551612</v>
      </c>
      <c r="K140" s="3">
        <f>LN(tblSample[[#This Row],[Pcorrect]])</f>
        <v>-1.1946339136826287E-2</v>
      </c>
    </row>
    <row r="141" spans="1:11">
      <c r="A141">
        <v>1</v>
      </c>
      <c r="B141">
        <v>52</v>
      </c>
      <c r="C141">
        <v>49</v>
      </c>
      <c r="D141">
        <v>49</v>
      </c>
      <c r="E141">
        <v>0</v>
      </c>
      <c r="F141">
        <v>49</v>
      </c>
      <c r="G141" s="3">
        <f>$S$1+$S$2*tblSample[[#This Row],[female]]+$S$3*tblSample[[#This Row],[read]]+$S$4*tblSample[[#This Row],[write]]+$S$5*tblSample[[#This Row],[math]]</f>
        <v>-1.7937784765992699</v>
      </c>
      <c r="H141" s="3">
        <f>EXP(tblSample[[#This Row],[logit]])</f>
        <v>0.1663305049088582</v>
      </c>
      <c r="I141" s="3">
        <f>tblSample[[#This Row],[odds]]/(tblSample[[#This Row],[odds]]+1)</f>
        <v>0.1426100956879765</v>
      </c>
      <c r="J141" s="3">
        <f>IF(tblSample[[#This Row],[hon]]=1,tblSample[[#This Row],[P]],1-tblSample[[#This Row],[P]])</f>
        <v>0.85738990431202344</v>
      </c>
      <c r="K141" s="3">
        <f>LN(tblSample[[#This Row],[Pcorrect]])</f>
        <v>-0.15386249965779172</v>
      </c>
    </row>
    <row r="142" spans="1:11">
      <c r="A142">
        <v>1</v>
      </c>
      <c r="B142">
        <v>28</v>
      </c>
      <c r="C142">
        <v>46</v>
      </c>
      <c r="D142">
        <v>43</v>
      </c>
      <c r="E142">
        <v>0</v>
      </c>
      <c r="F142">
        <v>43</v>
      </c>
      <c r="G142" s="3">
        <f>$S$1+$S$2*tblSample[[#This Row],[female]]+$S$3*tblSample[[#This Row],[read]]+$S$4*tblSample[[#This Row],[write]]+$S$5*tblSample[[#This Row],[math]]</f>
        <v>-2.779118277837477</v>
      </c>
      <c r="H142" s="3">
        <f>EXP(tblSample[[#This Row],[logit]])</f>
        <v>6.2093232226753635E-2</v>
      </c>
      <c r="I142" s="3">
        <f>tblSample[[#This Row],[odds]]/(tblSample[[#This Row],[odds]]+1)</f>
        <v>5.8463071171794195E-2</v>
      </c>
      <c r="J142" s="3">
        <f>IF(tblSample[[#This Row],[hon]]=1,tblSample[[#This Row],[P]],1-tblSample[[#This Row],[P]])</f>
        <v>0.94153692882820583</v>
      </c>
      <c r="K142" s="3">
        <f>LN(tblSample[[#This Row],[Pcorrect]])</f>
        <v>-6.0241708257221263E-2</v>
      </c>
    </row>
    <row r="143" spans="1:11">
      <c r="A143">
        <v>1</v>
      </c>
      <c r="B143">
        <v>42</v>
      </c>
      <c r="C143">
        <v>54</v>
      </c>
      <c r="D143">
        <v>50</v>
      </c>
      <c r="E143">
        <v>0</v>
      </c>
      <c r="F143">
        <v>50</v>
      </c>
      <c r="G143" s="3">
        <f>$S$1+$S$2*tblSample[[#This Row],[female]]+$S$3*tblSample[[#This Row],[read]]+$S$4*tblSample[[#This Row],[write]]+$S$5*tblSample[[#This Row],[math]]</f>
        <v>-1.6295551763929037</v>
      </c>
      <c r="H143" s="3">
        <f>EXP(tblSample[[#This Row],[logit]])</f>
        <v>0.19601674761378435</v>
      </c>
      <c r="I143" s="3">
        <f>tblSample[[#This Row],[odds]]/(tblSample[[#This Row],[odds]]+1)</f>
        <v>0.163891306710265</v>
      </c>
      <c r="J143" s="3">
        <f>IF(tblSample[[#This Row],[hon]]=1,tblSample[[#This Row],[P]],1-tblSample[[#This Row],[P]])</f>
        <v>0.83610869328973503</v>
      </c>
      <c r="K143" s="3">
        <f>LN(tblSample[[#This Row],[Pcorrect]])</f>
        <v>-0.17899665845195736</v>
      </c>
    </row>
    <row r="144" spans="1:11">
      <c r="A144">
        <v>1</v>
      </c>
      <c r="B144">
        <v>47</v>
      </c>
      <c r="C144">
        <v>42</v>
      </c>
      <c r="D144">
        <v>52</v>
      </c>
      <c r="E144">
        <v>0</v>
      </c>
      <c r="F144">
        <v>52</v>
      </c>
      <c r="G144" s="3">
        <f>$S$1+$S$2*tblSample[[#This Row],[female]]+$S$3*tblSample[[#This Row],[read]]+$S$4*tblSample[[#This Row],[write]]+$S$5*tblSample[[#This Row],[math]]</f>
        <v>-1.3011085759801677</v>
      </c>
      <c r="H144" s="3">
        <f>EXP(tblSample[[#This Row],[logit]])</f>
        <v>0.27222983823526525</v>
      </c>
      <c r="I144" s="3">
        <f>tblSample[[#This Row],[odds]]/(tblSample[[#This Row],[odds]]+1)</f>
        <v>0.21397850455455483</v>
      </c>
      <c r="J144" s="3">
        <f>IF(tblSample[[#This Row],[hon]]=1,tblSample[[#This Row],[P]],1-tblSample[[#This Row],[P]])</f>
        <v>0.7860214954454452</v>
      </c>
      <c r="K144" s="3">
        <f>LN(tblSample[[#This Row],[Pcorrect]])</f>
        <v>-0.24077113903190892</v>
      </c>
    </row>
    <row r="145" spans="1:11">
      <c r="A145">
        <v>1</v>
      </c>
      <c r="B145">
        <v>47</v>
      </c>
      <c r="C145">
        <v>57</v>
      </c>
      <c r="D145">
        <v>48</v>
      </c>
      <c r="E145">
        <v>0</v>
      </c>
      <c r="F145">
        <v>48</v>
      </c>
      <c r="G145" s="3">
        <f>$S$1+$S$2*tblSample[[#This Row],[female]]+$S$3*tblSample[[#This Row],[read]]+$S$4*tblSample[[#This Row],[write]]+$S$5*tblSample[[#This Row],[math]]</f>
        <v>-1.9580017768056379</v>
      </c>
      <c r="H145" s="3">
        <f>EXP(tblSample[[#This Row],[logit]])</f>
        <v>0.14114016888876349</v>
      </c>
      <c r="I145" s="3">
        <f>tblSample[[#This Row],[odds]]/(tblSample[[#This Row],[odds]]+1)</f>
        <v>0.12368346390453074</v>
      </c>
      <c r="J145" s="3">
        <f>IF(tblSample[[#This Row],[hon]]=1,tblSample[[#This Row],[P]],1-tblSample[[#This Row],[P]])</f>
        <v>0.87631653609546922</v>
      </c>
      <c r="K145" s="3">
        <f>LN(tblSample[[#This Row],[Pcorrect]])</f>
        <v>-0.13202791073951484</v>
      </c>
    </row>
    <row r="146" spans="1:11">
      <c r="A146">
        <v>1</v>
      </c>
      <c r="B146">
        <v>52</v>
      </c>
      <c r="C146">
        <v>59</v>
      </c>
      <c r="D146">
        <v>58</v>
      </c>
      <c r="E146">
        <v>0</v>
      </c>
      <c r="F146">
        <v>58</v>
      </c>
      <c r="G146" s="3">
        <f>$S$1+$S$2*tblSample[[#This Row],[female]]+$S$3*tblSample[[#This Row],[read]]+$S$4*tblSample[[#This Row],[write]]+$S$5*tblSample[[#This Row],[math]]</f>
        <v>-0.31576877474196152</v>
      </c>
      <c r="H146" s="3">
        <f>EXP(tblSample[[#This Row],[logit]])</f>
        <v>0.72922804661824192</v>
      </c>
      <c r="I146" s="3">
        <f>tblSample[[#This Row],[odds]]/(tblSample[[#This Row],[odds]]+1)</f>
        <v>0.42170727455199092</v>
      </c>
      <c r="J146" s="3">
        <f>IF(tblSample[[#This Row],[hon]]=1,tblSample[[#This Row],[P]],1-tblSample[[#This Row],[P]])</f>
        <v>0.57829272544800903</v>
      </c>
      <c r="K146" s="3">
        <f>LN(tblSample[[#This Row],[Pcorrect]])</f>
        <v>-0.54767509309817441</v>
      </c>
    </row>
    <row r="147" spans="1:11">
      <c r="A147">
        <v>1</v>
      </c>
      <c r="B147">
        <v>47</v>
      </c>
      <c r="C147">
        <v>52</v>
      </c>
      <c r="D147">
        <v>43</v>
      </c>
      <c r="E147">
        <v>0</v>
      </c>
      <c r="F147">
        <v>43</v>
      </c>
      <c r="G147" s="3">
        <f>$S$1+$S$2*tblSample[[#This Row],[female]]+$S$3*tblSample[[#This Row],[read]]+$S$4*tblSample[[#This Row],[write]]+$S$5*tblSample[[#This Row],[math]]</f>
        <v>-2.779118277837477</v>
      </c>
      <c r="H147" s="3">
        <f>EXP(tblSample[[#This Row],[logit]])</f>
        <v>6.2093232226753635E-2</v>
      </c>
      <c r="I147" s="3">
        <f>tblSample[[#This Row],[odds]]/(tblSample[[#This Row],[odds]]+1)</f>
        <v>5.8463071171794195E-2</v>
      </c>
      <c r="J147" s="3">
        <f>IF(tblSample[[#This Row],[hon]]=1,tblSample[[#This Row],[P]],1-tblSample[[#This Row],[P]])</f>
        <v>0.94153692882820583</v>
      </c>
      <c r="K147" s="3">
        <f>LN(tblSample[[#This Row],[Pcorrect]])</f>
        <v>-6.0241708257221263E-2</v>
      </c>
    </row>
    <row r="148" spans="1:11">
      <c r="A148">
        <v>1</v>
      </c>
      <c r="B148">
        <v>50</v>
      </c>
      <c r="C148">
        <v>62</v>
      </c>
      <c r="D148">
        <v>41</v>
      </c>
      <c r="E148">
        <v>1</v>
      </c>
      <c r="F148">
        <v>41</v>
      </c>
      <c r="G148" s="3">
        <f>$S$1+$S$2*tblSample[[#This Row],[female]]+$S$3*tblSample[[#This Row],[read]]+$S$4*tblSample[[#This Row],[write]]+$S$5*tblSample[[#This Row],[math]]</f>
        <v>-3.1075648782502121</v>
      </c>
      <c r="H148" s="3">
        <f>EXP(tblSample[[#This Row],[logit]])</f>
        <v>4.4709696441861166E-2</v>
      </c>
      <c r="I148" s="3">
        <f>tblSample[[#This Row],[odds]]/(tblSample[[#This Row],[odds]]+1)</f>
        <v>4.2796287422368434E-2</v>
      </c>
      <c r="J148" s="3">
        <f>IF(tblSample[[#This Row],[hon]]=1,tblSample[[#This Row],[P]],1-tblSample[[#This Row],[P]])</f>
        <v>4.2796287422368434E-2</v>
      </c>
      <c r="K148" s="3">
        <f>LN(tblSample[[#This Row],[Pcorrect]])</f>
        <v>-3.1513039226247588</v>
      </c>
    </row>
    <row r="149" spans="1:11">
      <c r="A149">
        <v>1</v>
      </c>
      <c r="B149">
        <v>44</v>
      </c>
      <c r="C149">
        <v>52</v>
      </c>
      <c r="D149">
        <v>43</v>
      </c>
      <c r="E149">
        <v>0</v>
      </c>
      <c r="F149">
        <v>43</v>
      </c>
      <c r="G149" s="3">
        <f>$S$1+$S$2*tblSample[[#This Row],[female]]+$S$3*tblSample[[#This Row],[read]]+$S$4*tblSample[[#This Row],[write]]+$S$5*tblSample[[#This Row],[math]]</f>
        <v>-2.779118277837477</v>
      </c>
      <c r="H149" s="3">
        <f>EXP(tblSample[[#This Row],[logit]])</f>
        <v>6.2093232226753635E-2</v>
      </c>
      <c r="I149" s="3">
        <f>tblSample[[#This Row],[odds]]/(tblSample[[#This Row],[odds]]+1)</f>
        <v>5.8463071171794195E-2</v>
      </c>
      <c r="J149" s="3">
        <f>IF(tblSample[[#This Row],[hon]]=1,tblSample[[#This Row],[P]],1-tblSample[[#This Row],[P]])</f>
        <v>0.94153692882820583</v>
      </c>
      <c r="K149" s="3">
        <f>LN(tblSample[[#This Row],[Pcorrect]])</f>
        <v>-6.0241708257221263E-2</v>
      </c>
    </row>
    <row r="150" spans="1:11">
      <c r="A150">
        <v>1</v>
      </c>
      <c r="B150">
        <v>47</v>
      </c>
      <c r="C150">
        <v>41</v>
      </c>
      <c r="D150">
        <v>46</v>
      </c>
      <c r="E150">
        <v>0</v>
      </c>
      <c r="F150">
        <v>46</v>
      </c>
      <c r="G150" s="3">
        <f>$S$1+$S$2*tblSample[[#This Row],[female]]+$S$3*tblSample[[#This Row],[read]]+$S$4*tblSample[[#This Row],[write]]+$S$5*tblSample[[#This Row],[math]]</f>
        <v>-2.2864483772183739</v>
      </c>
      <c r="H150" s="3">
        <f>EXP(tblSample[[#This Row],[logit]])</f>
        <v>0.10162676157242692</v>
      </c>
      <c r="I150" s="3">
        <f>tblSample[[#This Row],[odds]]/(tblSample[[#This Row],[odds]]+1)</f>
        <v>9.2251536652366836E-2</v>
      </c>
      <c r="J150" s="3">
        <f>IF(tblSample[[#This Row],[hon]]=1,tblSample[[#This Row],[P]],1-tblSample[[#This Row],[P]])</f>
        <v>0.90774846334763315</v>
      </c>
      <c r="K150" s="3">
        <f>LN(tblSample[[#This Row],[Pcorrect]])</f>
        <v>-9.678796150362963E-2</v>
      </c>
    </row>
    <row r="151" spans="1:11">
      <c r="A151">
        <v>1</v>
      </c>
      <c r="B151">
        <v>45</v>
      </c>
      <c r="C151">
        <v>55</v>
      </c>
      <c r="D151">
        <v>44</v>
      </c>
      <c r="E151">
        <v>0</v>
      </c>
      <c r="F151">
        <v>44</v>
      </c>
      <c r="G151" s="3">
        <f>$S$1+$S$2*tblSample[[#This Row],[female]]+$S$3*tblSample[[#This Row],[read]]+$S$4*tblSample[[#This Row],[write]]+$S$5*tblSample[[#This Row],[math]]</f>
        <v>-2.614894977631109</v>
      </c>
      <c r="H151" s="3">
        <f>EXP(tblSample[[#This Row],[logit]])</f>
        <v>7.3175473354001028E-2</v>
      </c>
      <c r="I151" s="3">
        <f>tblSample[[#This Row],[odds]]/(tblSample[[#This Row],[odds]]+1)</f>
        <v>6.8185935264906239E-2</v>
      </c>
      <c r="J151" s="3">
        <f>IF(tblSample[[#This Row],[hon]]=1,tblSample[[#This Row],[P]],1-tblSample[[#This Row],[P]])</f>
        <v>0.93181406473509376</v>
      </c>
      <c r="K151" s="3">
        <f>LN(tblSample[[#This Row],[Pcorrect]])</f>
        <v>-7.0621985556784325E-2</v>
      </c>
    </row>
    <row r="152" spans="1:11">
      <c r="A152">
        <v>1</v>
      </c>
      <c r="B152">
        <v>47</v>
      </c>
      <c r="C152">
        <v>37</v>
      </c>
      <c r="D152">
        <v>43</v>
      </c>
      <c r="E152">
        <v>0</v>
      </c>
      <c r="F152">
        <v>43</v>
      </c>
      <c r="G152" s="3">
        <f>$S$1+$S$2*tblSample[[#This Row],[female]]+$S$3*tblSample[[#This Row],[read]]+$S$4*tblSample[[#This Row],[write]]+$S$5*tblSample[[#This Row],[math]]</f>
        <v>-2.779118277837477</v>
      </c>
      <c r="H152" s="3">
        <f>EXP(tblSample[[#This Row],[logit]])</f>
        <v>6.2093232226753635E-2</v>
      </c>
      <c r="I152" s="3">
        <f>tblSample[[#This Row],[odds]]/(tblSample[[#This Row],[odds]]+1)</f>
        <v>5.8463071171794195E-2</v>
      </c>
      <c r="J152" s="3">
        <f>IF(tblSample[[#This Row],[hon]]=1,tblSample[[#This Row],[P]],1-tblSample[[#This Row],[P]])</f>
        <v>0.94153692882820583</v>
      </c>
      <c r="K152" s="3">
        <f>LN(tblSample[[#This Row],[Pcorrect]])</f>
        <v>-6.0241708257221263E-2</v>
      </c>
    </row>
    <row r="153" spans="1:11">
      <c r="A153">
        <v>1</v>
      </c>
      <c r="B153">
        <v>65</v>
      </c>
      <c r="C153">
        <v>54</v>
      </c>
      <c r="D153">
        <v>61</v>
      </c>
      <c r="E153">
        <v>0</v>
      </c>
      <c r="F153">
        <v>61</v>
      </c>
      <c r="G153" s="3">
        <f>$S$1+$S$2*tblSample[[#This Row],[female]]+$S$3*tblSample[[#This Row],[read]]+$S$4*tblSample[[#This Row],[write]]+$S$5*tblSample[[#This Row],[math]]</f>
        <v>0.17690112587714246</v>
      </c>
      <c r="H153" s="3">
        <f>EXP(tblSample[[#This Row],[logit]])</f>
        <v>1.1935130797341218</v>
      </c>
      <c r="I153" s="3">
        <f>tblSample[[#This Row],[odds]]/(tblSample[[#This Row],[odds]]+1)</f>
        <v>0.54411030905673419</v>
      </c>
      <c r="J153" s="3">
        <f>IF(tblSample[[#This Row],[hon]]=1,tblSample[[#This Row],[P]],1-tblSample[[#This Row],[P]])</f>
        <v>0.45588969094326581</v>
      </c>
      <c r="K153" s="3">
        <f>LN(tblSample[[#This Row],[Pcorrect]])</f>
        <v>-0.78550440455785631</v>
      </c>
    </row>
    <row r="154" spans="1:11">
      <c r="A154">
        <v>1</v>
      </c>
      <c r="B154">
        <v>43</v>
      </c>
      <c r="C154">
        <v>57</v>
      </c>
      <c r="D154">
        <v>40</v>
      </c>
      <c r="E154">
        <v>0</v>
      </c>
      <c r="F154">
        <v>40</v>
      </c>
      <c r="G154" s="3">
        <f>$S$1+$S$2*tblSample[[#This Row],[female]]+$S$3*tblSample[[#This Row],[read]]+$S$4*tblSample[[#This Row],[write]]+$S$5*tblSample[[#This Row],[math]]</f>
        <v>-3.2717881784565801</v>
      </c>
      <c r="H154" s="3">
        <f>EXP(tblSample[[#This Row],[logit]])</f>
        <v>3.7938525529201142E-2</v>
      </c>
      <c r="I154" s="3">
        <f>tblSample[[#This Row],[odds]]/(tblSample[[#This Row],[odds]]+1)</f>
        <v>3.6551803980739504E-2</v>
      </c>
      <c r="J154" s="3">
        <f>IF(tblSample[[#This Row],[hon]]=1,tblSample[[#This Row],[P]],1-tblSample[[#This Row],[P]])</f>
        <v>0.96344819601926046</v>
      </c>
      <c r="K154" s="3">
        <f>LN(tblSample[[#This Row],[Pcorrect]])</f>
        <v>-3.723655902958177E-2</v>
      </c>
    </row>
    <row r="155" spans="1:11">
      <c r="A155">
        <v>1</v>
      </c>
      <c r="B155">
        <v>47</v>
      </c>
      <c r="C155">
        <v>54</v>
      </c>
      <c r="D155">
        <v>49</v>
      </c>
      <c r="E155">
        <v>0</v>
      </c>
      <c r="F155">
        <v>49</v>
      </c>
      <c r="G155" s="3">
        <f>$S$1+$S$2*tblSample[[#This Row],[female]]+$S$3*tblSample[[#This Row],[read]]+$S$4*tblSample[[#This Row],[write]]+$S$5*tblSample[[#This Row],[math]]</f>
        <v>-1.7937784765992699</v>
      </c>
      <c r="H155" s="3">
        <f>EXP(tblSample[[#This Row],[logit]])</f>
        <v>0.1663305049088582</v>
      </c>
      <c r="I155" s="3">
        <f>tblSample[[#This Row],[odds]]/(tblSample[[#This Row],[odds]]+1)</f>
        <v>0.1426100956879765</v>
      </c>
      <c r="J155" s="3">
        <f>IF(tblSample[[#This Row],[hon]]=1,tblSample[[#This Row],[P]],1-tblSample[[#This Row],[P]])</f>
        <v>0.85738990431202344</v>
      </c>
      <c r="K155" s="3">
        <f>LN(tblSample[[#This Row],[Pcorrect]])</f>
        <v>-0.15386249965779172</v>
      </c>
    </row>
    <row r="156" spans="1:11">
      <c r="A156">
        <v>1</v>
      </c>
      <c r="B156">
        <v>57</v>
      </c>
      <c r="C156">
        <v>62</v>
      </c>
      <c r="D156">
        <v>56</v>
      </c>
      <c r="E156">
        <v>1</v>
      </c>
      <c r="F156">
        <v>56</v>
      </c>
      <c r="G156" s="3">
        <f>$S$1+$S$2*tblSample[[#This Row],[female]]+$S$3*tblSample[[#This Row],[read]]+$S$4*tblSample[[#This Row],[write]]+$S$5*tblSample[[#This Row],[math]]</f>
        <v>-0.64421537515469751</v>
      </c>
      <c r="H156" s="3">
        <f>EXP(tblSample[[#This Row],[logit]])</f>
        <v>0.52507436691538989</v>
      </c>
      <c r="I156" s="3">
        <f>tblSample[[#This Row],[odds]]/(tblSample[[#This Row],[odds]]+1)</f>
        <v>0.34429427069671592</v>
      </c>
      <c r="J156" s="3">
        <f>IF(tblSample[[#This Row],[hon]]=1,tblSample[[#This Row],[P]],1-tblSample[[#This Row],[P]])</f>
        <v>0.34429427069671592</v>
      </c>
      <c r="K156" s="3">
        <f>LN(tblSample[[#This Row],[Pcorrect]])</f>
        <v>-1.0662585492155088</v>
      </c>
    </row>
    <row r="157" spans="1:11">
      <c r="A157">
        <v>1</v>
      </c>
      <c r="B157">
        <v>68</v>
      </c>
      <c r="C157">
        <v>59</v>
      </c>
      <c r="D157">
        <v>61</v>
      </c>
      <c r="E157">
        <v>0</v>
      </c>
      <c r="F157">
        <v>61</v>
      </c>
      <c r="G157" s="3">
        <f>$S$1+$S$2*tblSample[[#This Row],[female]]+$S$3*tblSample[[#This Row],[read]]+$S$4*tblSample[[#This Row],[write]]+$S$5*tblSample[[#This Row],[math]]</f>
        <v>0.17690112587714246</v>
      </c>
      <c r="H157" s="3">
        <f>EXP(tblSample[[#This Row],[logit]])</f>
        <v>1.1935130797341218</v>
      </c>
      <c r="I157" s="3">
        <f>tblSample[[#This Row],[odds]]/(tblSample[[#This Row],[odds]]+1)</f>
        <v>0.54411030905673419</v>
      </c>
      <c r="J157" s="3">
        <f>IF(tblSample[[#This Row],[hon]]=1,tblSample[[#This Row],[P]],1-tblSample[[#This Row],[P]])</f>
        <v>0.45588969094326581</v>
      </c>
      <c r="K157" s="3">
        <f>LN(tblSample[[#This Row],[Pcorrect]])</f>
        <v>-0.78550440455785631</v>
      </c>
    </row>
    <row r="158" spans="1:11">
      <c r="A158">
        <v>1</v>
      </c>
      <c r="B158">
        <v>52</v>
      </c>
      <c r="C158">
        <v>55</v>
      </c>
      <c r="D158">
        <v>50</v>
      </c>
      <c r="E158">
        <v>0</v>
      </c>
      <c r="F158">
        <v>50</v>
      </c>
      <c r="G158" s="3">
        <f>$S$1+$S$2*tblSample[[#This Row],[female]]+$S$3*tblSample[[#This Row],[read]]+$S$4*tblSample[[#This Row],[write]]+$S$5*tblSample[[#This Row],[math]]</f>
        <v>-1.6295551763929037</v>
      </c>
      <c r="H158" s="3">
        <f>EXP(tblSample[[#This Row],[logit]])</f>
        <v>0.19601674761378435</v>
      </c>
      <c r="I158" s="3">
        <f>tblSample[[#This Row],[odds]]/(tblSample[[#This Row],[odds]]+1)</f>
        <v>0.163891306710265</v>
      </c>
      <c r="J158" s="3">
        <f>IF(tblSample[[#This Row],[hon]]=1,tblSample[[#This Row],[P]],1-tblSample[[#This Row],[P]])</f>
        <v>0.83610869328973503</v>
      </c>
      <c r="K158" s="3">
        <f>LN(tblSample[[#This Row],[Pcorrect]])</f>
        <v>-0.17899665845195736</v>
      </c>
    </row>
    <row r="159" spans="1:11">
      <c r="A159">
        <v>1</v>
      </c>
      <c r="B159">
        <v>42</v>
      </c>
      <c r="C159">
        <v>57</v>
      </c>
      <c r="D159">
        <v>51</v>
      </c>
      <c r="E159">
        <v>0</v>
      </c>
      <c r="F159">
        <v>51</v>
      </c>
      <c r="G159" s="3">
        <f>$S$1+$S$2*tblSample[[#This Row],[female]]+$S$3*tblSample[[#This Row],[read]]+$S$4*tblSample[[#This Row],[write]]+$S$5*tblSample[[#This Row],[math]]</f>
        <v>-1.4653318761865357</v>
      </c>
      <c r="H159" s="3">
        <f>EXP(tblSample[[#This Row],[logit]])</f>
        <v>0.23100131491899203</v>
      </c>
      <c r="I159" s="3">
        <f>tblSample[[#This Row],[odds]]/(tblSample[[#This Row],[odds]]+1)</f>
        <v>0.18765318291653771</v>
      </c>
      <c r="J159" s="3">
        <f>IF(tblSample[[#This Row],[hon]]=1,tblSample[[#This Row],[P]],1-tblSample[[#This Row],[P]])</f>
        <v>0.81234681708346224</v>
      </c>
      <c r="K159" s="3">
        <f>LN(tblSample[[#This Row],[Pcorrect]])</f>
        <v>-0.20782791537314493</v>
      </c>
    </row>
    <row r="160" spans="1:11">
      <c r="A160">
        <v>1</v>
      </c>
      <c r="B160">
        <v>42</v>
      </c>
      <c r="C160">
        <v>39</v>
      </c>
      <c r="D160">
        <v>42</v>
      </c>
      <c r="E160">
        <v>0</v>
      </c>
      <c r="F160">
        <v>42</v>
      </c>
      <c r="G160" s="3">
        <f>$S$1+$S$2*tblSample[[#This Row],[female]]+$S$3*tblSample[[#This Row],[read]]+$S$4*tblSample[[#This Row],[write]]+$S$5*tblSample[[#This Row],[math]]</f>
        <v>-2.9433415780438441</v>
      </c>
      <c r="H160" s="3">
        <f>EXP(tblSample[[#This Row],[logit]])</f>
        <v>5.2689368604607024E-2</v>
      </c>
      <c r="I160" s="3">
        <f>tblSample[[#This Row],[odds]]/(tblSample[[#This Row],[odds]]+1)</f>
        <v>5.0052152302487336E-2</v>
      </c>
      <c r="J160" s="3">
        <f>IF(tblSample[[#This Row],[hon]]=1,tblSample[[#This Row],[P]],1-tblSample[[#This Row],[P]])</f>
        <v>0.94994784769751262</v>
      </c>
      <c r="K160" s="3">
        <f>LN(tblSample[[#This Row],[Pcorrect]])</f>
        <v>-5.1348193054967836E-2</v>
      </c>
    </row>
    <row r="161" spans="1:11">
      <c r="A161">
        <v>1</v>
      </c>
      <c r="B161">
        <v>66</v>
      </c>
      <c r="C161">
        <v>67</v>
      </c>
      <c r="D161">
        <v>67</v>
      </c>
      <c r="E161">
        <v>1</v>
      </c>
      <c r="F161">
        <v>67</v>
      </c>
      <c r="G161" s="3">
        <f>$S$1+$S$2*tblSample[[#This Row],[female]]+$S$3*tblSample[[#This Row],[read]]+$S$4*tblSample[[#This Row],[write]]+$S$5*tblSample[[#This Row],[math]]</f>
        <v>1.1622409271153469</v>
      </c>
      <c r="H161" s="3">
        <f>EXP(tblSample[[#This Row],[logit]])</f>
        <v>3.1970896996076896</v>
      </c>
      <c r="I161" s="3">
        <f>tblSample[[#This Row],[odds]]/(tblSample[[#This Row],[odds]]+1)</f>
        <v>0.76173966448859276</v>
      </c>
      <c r="J161" s="3">
        <f>IF(tblSample[[#This Row],[hon]]=1,tblSample[[#This Row],[P]],1-tblSample[[#This Row],[P]])</f>
        <v>0.76173966448859276</v>
      </c>
      <c r="K161" s="3">
        <f>LN(tblSample[[#This Row],[Pcorrect]])</f>
        <v>-0.27215042932311162</v>
      </c>
    </row>
    <row r="162" spans="1:11">
      <c r="A162">
        <v>1</v>
      </c>
      <c r="B162">
        <v>47</v>
      </c>
      <c r="C162">
        <v>62</v>
      </c>
      <c r="D162">
        <v>53</v>
      </c>
      <c r="E162">
        <v>1</v>
      </c>
      <c r="F162">
        <v>53</v>
      </c>
      <c r="G162" s="3">
        <f>$S$1+$S$2*tblSample[[#This Row],[female]]+$S$3*tblSample[[#This Row],[read]]+$S$4*tblSample[[#This Row],[write]]+$S$5*tblSample[[#This Row],[math]]</f>
        <v>-1.1368852757737997</v>
      </c>
      <c r="H162" s="3">
        <f>EXP(tblSample[[#This Row],[logit]])</f>
        <v>0.32081672284673962</v>
      </c>
      <c r="I162" s="3">
        <f>tblSample[[#This Row],[odds]]/(tblSample[[#This Row],[odds]]+1)</f>
        <v>0.2428926869999703</v>
      </c>
      <c r="J162" s="3">
        <f>IF(tblSample[[#This Row],[hon]]=1,tblSample[[#This Row],[P]],1-tblSample[[#This Row],[P]])</f>
        <v>0.2428926869999703</v>
      </c>
      <c r="K162" s="3">
        <f>LN(tblSample[[#This Row],[Pcorrect]])</f>
        <v>-1.4151355504672927</v>
      </c>
    </row>
    <row r="163" spans="1:11">
      <c r="A163">
        <v>1</v>
      </c>
      <c r="B163">
        <v>57</v>
      </c>
      <c r="C163">
        <v>50</v>
      </c>
      <c r="D163">
        <v>50</v>
      </c>
      <c r="E163">
        <v>0</v>
      </c>
      <c r="F163">
        <v>50</v>
      </c>
      <c r="G163" s="3">
        <f>$S$1+$S$2*tblSample[[#This Row],[female]]+$S$3*tblSample[[#This Row],[read]]+$S$4*tblSample[[#This Row],[write]]+$S$5*tblSample[[#This Row],[math]]</f>
        <v>-1.6295551763929037</v>
      </c>
      <c r="H163" s="3">
        <f>EXP(tblSample[[#This Row],[logit]])</f>
        <v>0.19601674761378435</v>
      </c>
      <c r="I163" s="3">
        <f>tblSample[[#This Row],[odds]]/(tblSample[[#This Row],[odds]]+1)</f>
        <v>0.163891306710265</v>
      </c>
      <c r="J163" s="3">
        <f>IF(tblSample[[#This Row],[hon]]=1,tblSample[[#This Row],[P]],1-tblSample[[#This Row],[P]])</f>
        <v>0.83610869328973503</v>
      </c>
      <c r="K163" s="3">
        <f>LN(tblSample[[#This Row],[Pcorrect]])</f>
        <v>-0.17899665845195736</v>
      </c>
    </row>
    <row r="164" spans="1:11">
      <c r="A164">
        <v>1</v>
      </c>
      <c r="B164">
        <v>47</v>
      </c>
      <c r="C164">
        <v>61</v>
      </c>
      <c r="D164">
        <v>51</v>
      </c>
      <c r="E164">
        <v>1</v>
      </c>
      <c r="F164">
        <v>51</v>
      </c>
      <c r="G164" s="3">
        <f>$S$1+$S$2*tblSample[[#This Row],[female]]+$S$3*tblSample[[#This Row],[read]]+$S$4*tblSample[[#This Row],[write]]+$S$5*tblSample[[#This Row],[math]]</f>
        <v>-1.4653318761865357</v>
      </c>
      <c r="H164" s="3">
        <f>EXP(tblSample[[#This Row],[logit]])</f>
        <v>0.23100131491899203</v>
      </c>
      <c r="I164" s="3">
        <f>tblSample[[#This Row],[odds]]/(tblSample[[#This Row],[odds]]+1)</f>
        <v>0.18765318291653771</v>
      </c>
      <c r="J164" s="3">
        <f>IF(tblSample[[#This Row],[hon]]=1,tblSample[[#This Row],[P]],1-tblSample[[#This Row],[P]])</f>
        <v>0.18765318291653771</v>
      </c>
      <c r="K164" s="3">
        <f>LN(tblSample[[#This Row],[Pcorrect]])</f>
        <v>-1.6731597915596805</v>
      </c>
    </row>
    <row r="165" spans="1:11">
      <c r="A165">
        <v>1</v>
      </c>
      <c r="B165">
        <v>57</v>
      </c>
      <c r="C165">
        <v>62</v>
      </c>
      <c r="D165">
        <v>72</v>
      </c>
      <c r="E165">
        <v>1</v>
      </c>
      <c r="F165">
        <v>72</v>
      </c>
      <c r="G165" s="3">
        <f>$S$1+$S$2*tblSample[[#This Row],[female]]+$S$3*tblSample[[#This Row],[read]]+$S$4*tblSample[[#This Row],[write]]+$S$5*tblSample[[#This Row],[math]]</f>
        <v>1.9833574281471869</v>
      </c>
      <c r="H165" s="3">
        <f>EXP(tblSample[[#This Row],[logit]])</f>
        <v>7.2671008413173652</v>
      </c>
      <c r="I165" s="3">
        <f>tblSample[[#This Row],[odds]]/(tblSample[[#This Row],[odds]]+1)</f>
        <v>0.87903861109299719</v>
      </c>
      <c r="J165" s="3">
        <f>IF(tblSample[[#This Row],[hon]]=1,tblSample[[#This Row],[P]],1-tblSample[[#This Row],[P]])</f>
        <v>0.87903861109299719</v>
      </c>
      <c r="K165" s="3">
        <f>LN(tblSample[[#This Row],[Pcorrect]])</f>
        <v>-0.12892645610355444</v>
      </c>
    </row>
    <row r="166" spans="1:11">
      <c r="A166">
        <v>1</v>
      </c>
      <c r="B166">
        <v>52</v>
      </c>
      <c r="C166">
        <v>59</v>
      </c>
      <c r="D166">
        <v>48</v>
      </c>
      <c r="E166">
        <v>0</v>
      </c>
      <c r="F166">
        <v>48</v>
      </c>
      <c r="G166" s="3">
        <f>$S$1+$S$2*tblSample[[#This Row],[female]]+$S$3*tblSample[[#This Row],[read]]+$S$4*tblSample[[#This Row],[write]]+$S$5*tblSample[[#This Row],[math]]</f>
        <v>-1.9580017768056379</v>
      </c>
      <c r="H166" s="3">
        <f>EXP(tblSample[[#This Row],[logit]])</f>
        <v>0.14114016888876349</v>
      </c>
      <c r="I166" s="3">
        <f>tblSample[[#This Row],[odds]]/(tblSample[[#This Row],[odds]]+1)</f>
        <v>0.12368346390453074</v>
      </c>
      <c r="J166" s="3">
        <f>IF(tblSample[[#This Row],[hon]]=1,tblSample[[#This Row],[P]],1-tblSample[[#This Row],[P]])</f>
        <v>0.87631653609546922</v>
      </c>
      <c r="K166" s="3">
        <f>LN(tblSample[[#This Row],[Pcorrect]])</f>
        <v>-0.13202791073951484</v>
      </c>
    </row>
    <row r="167" spans="1:11">
      <c r="A167">
        <v>1</v>
      </c>
      <c r="B167">
        <v>44</v>
      </c>
      <c r="C167">
        <v>44</v>
      </c>
      <c r="D167">
        <v>40</v>
      </c>
      <c r="E167">
        <v>0</v>
      </c>
      <c r="F167">
        <v>40</v>
      </c>
      <c r="G167" s="3">
        <f>$S$1+$S$2*tblSample[[#This Row],[female]]+$S$3*tblSample[[#This Row],[read]]+$S$4*tblSample[[#This Row],[write]]+$S$5*tblSample[[#This Row],[math]]</f>
        <v>-3.2717881784565801</v>
      </c>
      <c r="H167" s="3">
        <f>EXP(tblSample[[#This Row],[logit]])</f>
        <v>3.7938525529201142E-2</v>
      </c>
      <c r="I167" s="3">
        <f>tblSample[[#This Row],[odds]]/(tblSample[[#This Row],[odds]]+1)</f>
        <v>3.6551803980739504E-2</v>
      </c>
      <c r="J167" s="3">
        <f>IF(tblSample[[#This Row],[hon]]=1,tblSample[[#This Row],[P]],1-tblSample[[#This Row],[P]])</f>
        <v>0.96344819601926046</v>
      </c>
      <c r="K167" s="3">
        <f>LN(tblSample[[#This Row],[Pcorrect]])</f>
        <v>-3.723655902958177E-2</v>
      </c>
    </row>
    <row r="168" spans="1:11">
      <c r="A168">
        <v>1</v>
      </c>
      <c r="B168">
        <v>50</v>
      </c>
      <c r="C168">
        <v>59</v>
      </c>
      <c r="D168">
        <v>53</v>
      </c>
      <c r="E168">
        <v>0</v>
      </c>
      <c r="F168">
        <v>53</v>
      </c>
      <c r="G168" s="3">
        <f>$S$1+$S$2*tblSample[[#This Row],[female]]+$S$3*tblSample[[#This Row],[read]]+$S$4*tblSample[[#This Row],[write]]+$S$5*tblSample[[#This Row],[math]]</f>
        <v>-1.1368852757737997</v>
      </c>
      <c r="H168" s="3">
        <f>EXP(tblSample[[#This Row],[logit]])</f>
        <v>0.32081672284673962</v>
      </c>
      <c r="I168" s="3">
        <f>tblSample[[#This Row],[odds]]/(tblSample[[#This Row],[odds]]+1)</f>
        <v>0.2428926869999703</v>
      </c>
      <c r="J168" s="3">
        <f>IF(tblSample[[#This Row],[hon]]=1,tblSample[[#This Row],[P]],1-tblSample[[#This Row],[P]])</f>
        <v>0.75710731300002965</v>
      </c>
      <c r="K168" s="3">
        <f>LN(tblSample[[#This Row],[Pcorrect]])</f>
        <v>-0.27825027469349306</v>
      </c>
    </row>
    <row r="169" spans="1:11">
      <c r="A169">
        <v>1</v>
      </c>
      <c r="B169">
        <v>39</v>
      </c>
      <c r="C169">
        <v>54</v>
      </c>
      <c r="D169">
        <v>39</v>
      </c>
      <c r="E169">
        <v>0</v>
      </c>
      <c r="F169">
        <v>39</v>
      </c>
      <c r="G169" s="3">
        <f>$S$1+$S$2*tblSample[[#This Row],[female]]+$S$3*tblSample[[#This Row],[read]]+$S$4*tblSample[[#This Row],[write]]+$S$5*tblSample[[#This Row],[math]]</f>
        <v>-3.4360114786629472</v>
      </c>
      <c r="H169" s="3">
        <f>EXP(tblSample[[#This Row],[logit]])</f>
        <v>3.2192831396238665E-2</v>
      </c>
      <c r="I169" s="3">
        <f>tblSample[[#This Row],[odds]]/(tblSample[[#This Row],[odds]]+1)</f>
        <v>3.1188776376882686E-2</v>
      </c>
      <c r="J169" s="3">
        <f>IF(tblSample[[#This Row],[hon]]=1,tblSample[[#This Row],[P]],1-tblSample[[#This Row],[P]])</f>
        <v>0.96881122362311733</v>
      </c>
      <c r="K169" s="3">
        <f>LN(tblSample[[#This Row],[Pcorrect]])</f>
        <v>-3.1685501732824577E-2</v>
      </c>
    </row>
    <row r="170" spans="1:11">
      <c r="A170">
        <v>1</v>
      </c>
      <c r="B170">
        <v>57</v>
      </c>
      <c r="C170">
        <v>62</v>
      </c>
      <c r="D170">
        <v>63</v>
      </c>
      <c r="E170">
        <v>1</v>
      </c>
      <c r="F170">
        <v>63</v>
      </c>
      <c r="G170" s="3">
        <f>$S$1+$S$2*tblSample[[#This Row],[female]]+$S$3*tblSample[[#This Row],[read]]+$S$4*tblSample[[#This Row],[write]]+$S$5*tblSample[[#This Row],[math]]</f>
        <v>0.50534772628987668</v>
      </c>
      <c r="H170" s="3">
        <f>EXP(tblSample[[#This Row],[logit]])</f>
        <v>1.6575617980758919</v>
      </c>
      <c r="I170" s="3">
        <f>tblSample[[#This Row],[odds]]/(tblSample[[#This Row],[odds]]+1)</f>
        <v>0.62371524126964328</v>
      </c>
      <c r="J170" s="3">
        <f>IF(tblSample[[#This Row],[hon]]=1,tblSample[[#This Row],[P]],1-tblSample[[#This Row],[P]])</f>
        <v>0.62371524126964328</v>
      </c>
      <c r="K170" s="3">
        <f>LN(tblSample[[#This Row],[Pcorrect]])</f>
        <v>-0.47206135888853706</v>
      </c>
    </row>
    <row r="171" spans="1:11">
      <c r="A171">
        <v>1</v>
      </c>
      <c r="B171">
        <v>57</v>
      </c>
      <c r="C171">
        <v>60</v>
      </c>
      <c r="D171">
        <v>51</v>
      </c>
      <c r="E171">
        <v>0</v>
      </c>
      <c r="F171">
        <v>51</v>
      </c>
      <c r="G171" s="3">
        <f>$S$1+$S$2*tblSample[[#This Row],[female]]+$S$3*tblSample[[#This Row],[read]]+$S$4*tblSample[[#This Row],[write]]+$S$5*tblSample[[#This Row],[math]]</f>
        <v>-1.4653318761865357</v>
      </c>
      <c r="H171" s="3">
        <f>EXP(tblSample[[#This Row],[logit]])</f>
        <v>0.23100131491899203</v>
      </c>
      <c r="I171" s="3">
        <f>tblSample[[#This Row],[odds]]/(tblSample[[#This Row],[odds]]+1)</f>
        <v>0.18765318291653771</v>
      </c>
      <c r="J171" s="3">
        <f>IF(tblSample[[#This Row],[hon]]=1,tblSample[[#This Row],[P]],1-tblSample[[#This Row],[P]])</f>
        <v>0.81234681708346224</v>
      </c>
      <c r="K171" s="3">
        <f>LN(tblSample[[#This Row],[Pcorrect]])</f>
        <v>-0.20782791537314493</v>
      </c>
    </row>
    <row r="172" spans="1:11">
      <c r="A172">
        <v>1</v>
      </c>
      <c r="B172">
        <v>42</v>
      </c>
      <c r="C172">
        <v>57</v>
      </c>
      <c r="D172">
        <v>45</v>
      </c>
      <c r="E172">
        <v>0</v>
      </c>
      <c r="F172">
        <v>45</v>
      </c>
      <c r="G172" s="3">
        <f>$S$1+$S$2*tblSample[[#This Row],[female]]+$S$3*tblSample[[#This Row],[read]]+$S$4*tblSample[[#This Row],[write]]+$S$5*tblSample[[#This Row],[math]]</f>
        <v>-2.450671677424741</v>
      </c>
      <c r="H172" s="3">
        <f>EXP(tblSample[[#This Row],[logit]])</f>
        <v>8.6235644506761522E-2</v>
      </c>
      <c r="I172" s="3">
        <f>tblSample[[#This Row],[odds]]/(tblSample[[#This Row],[odds]]+1)</f>
        <v>7.9389444585865568E-2</v>
      </c>
      <c r="J172" s="3">
        <f>IF(tblSample[[#This Row],[hon]]=1,tblSample[[#This Row],[P]],1-tblSample[[#This Row],[P]])</f>
        <v>0.92061055541413439</v>
      </c>
      <c r="K172" s="3">
        <f>LN(tblSample[[#This Row],[Pcorrect]])</f>
        <v>-8.2718181866189427E-2</v>
      </c>
    </row>
    <row r="173" spans="1:11">
      <c r="A173">
        <v>1</v>
      </c>
      <c r="B173">
        <v>47</v>
      </c>
      <c r="C173">
        <v>46</v>
      </c>
      <c r="D173">
        <v>39</v>
      </c>
      <c r="E173">
        <v>0</v>
      </c>
      <c r="F173">
        <v>39</v>
      </c>
      <c r="G173" s="3">
        <f>$S$1+$S$2*tblSample[[#This Row],[female]]+$S$3*tblSample[[#This Row],[read]]+$S$4*tblSample[[#This Row],[write]]+$S$5*tblSample[[#This Row],[math]]</f>
        <v>-3.4360114786629472</v>
      </c>
      <c r="H173" s="3">
        <f>EXP(tblSample[[#This Row],[logit]])</f>
        <v>3.2192831396238665E-2</v>
      </c>
      <c r="I173" s="3">
        <f>tblSample[[#This Row],[odds]]/(tblSample[[#This Row],[odds]]+1)</f>
        <v>3.1188776376882686E-2</v>
      </c>
      <c r="J173" s="3">
        <f>IF(tblSample[[#This Row],[hon]]=1,tblSample[[#This Row],[P]],1-tblSample[[#This Row],[P]])</f>
        <v>0.96881122362311733</v>
      </c>
      <c r="K173" s="3">
        <f>LN(tblSample[[#This Row],[Pcorrect]])</f>
        <v>-3.1685501732824577E-2</v>
      </c>
    </row>
    <row r="174" spans="1:11">
      <c r="A174">
        <v>1</v>
      </c>
      <c r="B174">
        <v>42</v>
      </c>
      <c r="C174">
        <v>36</v>
      </c>
      <c r="D174">
        <v>42</v>
      </c>
      <c r="E174">
        <v>0</v>
      </c>
      <c r="F174">
        <v>42</v>
      </c>
      <c r="G174" s="3">
        <f>$S$1+$S$2*tblSample[[#This Row],[female]]+$S$3*tblSample[[#This Row],[read]]+$S$4*tblSample[[#This Row],[write]]+$S$5*tblSample[[#This Row],[math]]</f>
        <v>-2.9433415780438441</v>
      </c>
      <c r="H174" s="3">
        <f>EXP(tblSample[[#This Row],[logit]])</f>
        <v>5.2689368604607024E-2</v>
      </c>
      <c r="I174" s="3">
        <f>tblSample[[#This Row],[odds]]/(tblSample[[#This Row],[odds]]+1)</f>
        <v>5.0052152302487336E-2</v>
      </c>
      <c r="J174" s="3">
        <f>IF(tblSample[[#This Row],[hon]]=1,tblSample[[#This Row],[P]],1-tblSample[[#This Row],[P]])</f>
        <v>0.94994784769751262</v>
      </c>
      <c r="K174" s="3">
        <f>LN(tblSample[[#This Row],[Pcorrect]])</f>
        <v>-5.1348193054967836E-2</v>
      </c>
    </row>
    <row r="175" spans="1:11">
      <c r="A175">
        <v>1</v>
      </c>
      <c r="B175">
        <v>60</v>
      </c>
      <c r="C175">
        <v>59</v>
      </c>
      <c r="D175">
        <v>62</v>
      </c>
      <c r="E175">
        <v>0</v>
      </c>
      <c r="F175">
        <v>62</v>
      </c>
      <c r="G175" s="3">
        <f>$S$1+$S$2*tblSample[[#This Row],[female]]+$S$3*tblSample[[#This Row],[read]]+$S$4*tblSample[[#This Row],[write]]+$S$5*tblSample[[#This Row],[math]]</f>
        <v>0.34112442608350868</v>
      </c>
      <c r="H175" s="3">
        <f>EXP(tblSample[[#This Row],[logit]])</f>
        <v>1.4065282387748861</v>
      </c>
      <c r="I175" s="3">
        <f>tblSample[[#This Row],[odds]]/(tblSample[[#This Row],[odds]]+1)</f>
        <v>0.58446363359148479</v>
      </c>
      <c r="J175" s="3">
        <f>IF(tblSample[[#This Row],[hon]]=1,tblSample[[#This Row],[P]],1-tblSample[[#This Row],[P]])</f>
        <v>0.41553636640851521</v>
      </c>
      <c r="K175" s="3">
        <f>LN(tblSample[[#This Row],[Pcorrect]])</f>
        <v>-0.87818514406778181</v>
      </c>
    </row>
    <row r="176" spans="1:11">
      <c r="A176">
        <v>1</v>
      </c>
      <c r="B176">
        <v>44</v>
      </c>
      <c r="C176">
        <v>49</v>
      </c>
      <c r="D176">
        <v>44</v>
      </c>
      <c r="E176">
        <v>0</v>
      </c>
      <c r="F176">
        <v>44</v>
      </c>
      <c r="G176" s="3">
        <f>$S$1+$S$2*tblSample[[#This Row],[female]]+$S$3*tblSample[[#This Row],[read]]+$S$4*tblSample[[#This Row],[write]]+$S$5*tblSample[[#This Row],[math]]</f>
        <v>-2.614894977631109</v>
      </c>
      <c r="H176" s="3">
        <f>EXP(tblSample[[#This Row],[logit]])</f>
        <v>7.3175473354001028E-2</v>
      </c>
      <c r="I176" s="3">
        <f>tblSample[[#This Row],[odds]]/(tblSample[[#This Row],[odds]]+1)</f>
        <v>6.8185935264906239E-2</v>
      </c>
      <c r="J176" s="3">
        <f>IF(tblSample[[#This Row],[hon]]=1,tblSample[[#This Row],[P]],1-tblSample[[#This Row],[P]])</f>
        <v>0.93181406473509376</v>
      </c>
      <c r="K176" s="3">
        <f>LN(tblSample[[#This Row],[Pcorrect]])</f>
        <v>-7.0621985556784325E-2</v>
      </c>
    </row>
    <row r="177" spans="1:11">
      <c r="A177">
        <v>1</v>
      </c>
      <c r="B177">
        <v>63</v>
      </c>
      <c r="C177">
        <v>60</v>
      </c>
      <c r="D177">
        <v>65</v>
      </c>
      <c r="E177">
        <v>0</v>
      </c>
      <c r="F177">
        <v>65</v>
      </c>
      <c r="G177" s="3">
        <f>$S$1+$S$2*tblSample[[#This Row],[female]]+$S$3*tblSample[[#This Row],[read]]+$S$4*tblSample[[#This Row],[write]]+$S$5*tblSample[[#This Row],[math]]</f>
        <v>0.83379432670261266</v>
      </c>
      <c r="H177" s="3">
        <f>EXP(tblSample[[#This Row],[logit]])</f>
        <v>2.302036870054788</v>
      </c>
      <c r="I177" s="3">
        <f>tblSample[[#This Row],[odds]]/(tblSample[[#This Row],[odds]]+1)</f>
        <v>0.69715662200240425</v>
      </c>
      <c r="J177" s="3">
        <f>IF(tblSample[[#This Row],[hon]]=1,tblSample[[#This Row],[P]],1-tblSample[[#This Row],[P]])</f>
        <v>0.30284337799759575</v>
      </c>
      <c r="K177" s="3">
        <f>LN(tblSample[[#This Row],[Pcorrect]])</f>
        <v>-1.1945395114122137</v>
      </c>
    </row>
    <row r="178" spans="1:11">
      <c r="A178">
        <v>1</v>
      </c>
      <c r="B178">
        <v>65</v>
      </c>
      <c r="C178">
        <v>67</v>
      </c>
      <c r="D178">
        <v>63</v>
      </c>
      <c r="E178">
        <v>1</v>
      </c>
      <c r="F178">
        <v>63</v>
      </c>
      <c r="G178" s="3">
        <f>$S$1+$S$2*tblSample[[#This Row],[female]]+$S$3*tblSample[[#This Row],[read]]+$S$4*tblSample[[#This Row],[write]]+$S$5*tblSample[[#This Row],[math]]</f>
        <v>0.50534772628987668</v>
      </c>
      <c r="H178" s="3">
        <f>EXP(tblSample[[#This Row],[logit]])</f>
        <v>1.6575617980758919</v>
      </c>
      <c r="I178" s="3">
        <f>tblSample[[#This Row],[odds]]/(tblSample[[#This Row],[odds]]+1)</f>
        <v>0.62371524126964328</v>
      </c>
      <c r="J178" s="3">
        <f>IF(tblSample[[#This Row],[hon]]=1,tblSample[[#This Row],[P]],1-tblSample[[#This Row],[P]])</f>
        <v>0.62371524126964328</v>
      </c>
      <c r="K178" s="3">
        <f>LN(tblSample[[#This Row],[Pcorrect]])</f>
        <v>-0.47206135888853706</v>
      </c>
    </row>
    <row r="179" spans="1:11">
      <c r="A179">
        <v>1</v>
      </c>
      <c r="B179">
        <v>39</v>
      </c>
      <c r="C179">
        <v>54</v>
      </c>
      <c r="D179">
        <v>54</v>
      </c>
      <c r="E179">
        <v>0</v>
      </c>
      <c r="F179">
        <v>54</v>
      </c>
      <c r="G179" s="3">
        <f>$S$1+$S$2*tblSample[[#This Row],[female]]+$S$3*tblSample[[#This Row],[read]]+$S$4*tblSample[[#This Row],[write]]+$S$5*tblSample[[#This Row],[math]]</f>
        <v>-0.97266197556743172</v>
      </c>
      <c r="H179" s="3">
        <f>EXP(tblSample[[#This Row],[logit]])</f>
        <v>0.37807527023975152</v>
      </c>
      <c r="I179" s="3">
        <f>tblSample[[#This Row],[odds]]/(tblSample[[#This Row],[odds]]+1)</f>
        <v>0.2743502320986978</v>
      </c>
      <c r="J179" s="3">
        <f>IF(tblSample[[#This Row],[hon]]=1,tblSample[[#This Row],[P]],1-tblSample[[#This Row],[P]])</f>
        <v>0.7256497679013022</v>
      </c>
      <c r="K179" s="3">
        <f>LN(tblSample[[#This Row],[Pcorrect]])</f>
        <v>-0.32068779391518976</v>
      </c>
    </row>
    <row r="180" spans="1:11">
      <c r="A180">
        <v>1</v>
      </c>
      <c r="B180">
        <v>50</v>
      </c>
      <c r="C180">
        <v>52</v>
      </c>
      <c r="D180">
        <v>45</v>
      </c>
      <c r="E180">
        <v>0</v>
      </c>
      <c r="F180">
        <v>45</v>
      </c>
      <c r="G180" s="3">
        <f>$S$1+$S$2*tblSample[[#This Row],[female]]+$S$3*tblSample[[#This Row],[read]]+$S$4*tblSample[[#This Row],[write]]+$S$5*tblSample[[#This Row],[math]]</f>
        <v>-2.450671677424741</v>
      </c>
      <c r="H180" s="3">
        <f>EXP(tblSample[[#This Row],[logit]])</f>
        <v>8.6235644506761522E-2</v>
      </c>
      <c r="I180" s="3">
        <f>tblSample[[#This Row],[odds]]/(tblSample[[#This Row],[odds]]+1)</f>
        <v>7.9389444585865568E-2</v>
      </c>
      <c r="J180" s="3">
        <f>IF(tblSample[[#This Row],[hon]]=1,tblSample[[#This Row],[P]],1-tblSample[[#This Row],[P]])</f>
        <v>0.92061055541413439</v>
      </c>
      <c r="K180" s="3">
        <f>LN(tblSample[[#This Row],[Pcorrect]])</f>
        <v>-8.2718181866189427E-2</v>
      </c>
    </row>
    <row r="181" spans="1:11">
      <c r="A181">
        <v>1</v>
      </c>
      <c r="B181">
        <v>52</v>
      </c>
      <c r="C181">
        <v>65</v>
      </c>
      <c r="D181">
        <v>60</v>
      </c>
      <c r="E181">
        <v>1</v>
      </c>
      <c r="F181">
        <v>60</v>
      </c>
      <c r="G181" s="3">
        <f>$S$1+$S$2*tblSample[[#This Row],[female]]+$S$3*tblSample[[#This Row],[read]]+$S$4*tblSample[[#This Row],[write]]+$S$5*tblSample[[#This Row],[math]]</f>
        <v>1.2677825670774467E-2</v>
      </c>
      <c r="H181" s="3">
        <f>EXP(tblSample[[#This Row],[logit]])</f>
        <v>1.0127585299938027</v>
      </c>
      <c r="I181" s="3">
        <f>tblSample[[#This Row],[odds]]/(tblSample[[#This Row],[odds]]+1)</f>
        <v>0.5031694139668712</v>
      </c>
      <c r="J181" s="3">
        <f>IF(tblSample[[#This Row],[hon]]=1,tblSample[[#This Row],[P]],1-tblSample[[#This Row],[P]])</f>
        <v>0.5031694139668712</v>
      </c>
      <c r="K181" s="3">
        <f>LN(tblSample[[#This Row],[Pcorrect]])</f>
        <v>-0.68682835849797852</v>
      </c>
    </row>
    <row r="182" spans="1:11">
      <c r="A182">
        <v>1</v>
      </c>
      <c r="B182">
        <v>60</v>
      </c>
      <c r="C182">
        <v>62</v>
      </c>
      <c r="D182">
        <v>49</v>
      </c>
      <c r="E182">
        <v>1</v>
      </c>
      <c r="F182">
        <v>49</v>
      </c>
      <c r="G182" s="3">
        <f>$S$1+$S$2*tblSample[[#This Row],[female]]+$S$3*tblSample[[#This Row],[read]]+$S$4*tblSample[[#This Row],[write]]+$S$5*tblSample[[#This Row],[math]]</f>
        <v>-1.7937784765992699</v>
      </c>
      <c r="H182" s="3">
        <f>EXP(tblSample[[#This Row],[logit]])</f>
        <v>0.1663305049088582</v>
      </c>
      <c r="I182" s="3">
        <f>tblSample[[#This Row],[odds]]/(tblSample[[#This Row],[odds]]+1)</f>
        <v>0.1426100956879765</v>
      </c>
      <c r="J182" s="3">
        <f>IF(tblSample[[#This Row],[hon]]=1,tblSample[[#This Row],[P]],1-tblSample[[#This Row],[P]])</f>
        <v>0.1426100956879765</v>
      </c>
      <c r="K182" s="3">
        <f>LN(tblSample[[#This Row],[Pcorrect]])</f>
        <v>-1.9476409762570615</v>
      </c>
    </row>
    <row r="183" spans="1:11">
      <c r="A183">
        <v>1</v>
      </c>
      <c r="B183">
        <v>44</v>
      </c>
      <c r="C183">
        <v>49</v>
      </c>
      <c r="D183">
        <v>48</v>
      </c>
      <c r="E183">
        <v>0</v>
      </c>
      <c r="F183">
        <v>48</v>
      </c>
      <c r="G183" s="3">
        <f>$S$1+$S$2*tblSample[[#This Row],[female]]+$S$3*tblSample[[#This Row],[read]]+$S$4*tblSample[[#This Row],[write]]+$S$5*tblSample[[#This Row],[math]]</f>
        <v>-1.9580017768056379</v>
      </c>
      <c r="H183" s="3">
        <f>EXP(tblSample[[#This Row],[logit]])</f>
        <v>0.14114016888876349</v>
      </c>
      <c r="I183" s="3">
        <f>tblSample[[#This Row],[odds]]/(tblSample[[#This Row],[odds]]+1)</f>
        <v>0.12368346390453074</v>
      </c>
      <c r="J183" s="3">
        <f>IF(tblSample[[#This Row],[hon]]=1,tblSample[[#This Row],[P]],1-tblSample[[#This Row],[P]])</f>
        <v>0.87631653609546922</v>
      </c>
      <c r="K183" s="3">
        <f>LN(tblSample[[#This Row],[Pcorrect]])</f>
        <v>-0.13202791073951484</v>
      </c>
    </row>
    <row r="184" spans="1:11">
      <c r="A184">
        <v>1</v>
      </c>
      <c r="B184">
        <v>52</v>
      </c>
      <c r="C184">
        <v>67</v>
      </c>
      <c r="D184">
        <v>57</v>
      </c>
      <c r="E184">
        <v>1</v>
      </c>
      <c r="F184">
        <v>57</v>
      </c>
      <c r="G184" s="3">
        <f>$S$1+$S$2*tblSample[[#This Row],[female]]+$S$3*tblSample[[#This Row],[read]]+$S$4*tblSample[[#This Row],[write]]+$S$5*tblSample[[#This Row],[math]]</f>
        <v>-0.47999207494832952</v>
      </c>
      <c r="H184" s="3">
        <f>EXP(tblSample[[#This Row],[logit]])</f>
        <v>0.61878829571592564</v>
      </c>
      <c r="I184" s="3">
        <f>tblSample[[#This Row],[odds]]/(tblSample[[#This Row],[odds]]+1)</f>
        <v>0.3822539966180446</v>
      </c>
      <c r="J184" s="3">
        <f>IF(tblSample[[#This Row],[hon]]=1,tblSample[[#This Row],[P]],1-tblSample[[#This Row],[P]])</f>
        <v>0.3822539966180446</v>
      </c>
      <c r="K184" s="3">
        <f>LN(tblSample[[#This Row],[Pcorrect]])</f>
        <v>-0.96166997871933191</v>
      </c>
    </row>
    <row r="185" spans="1:11">
      <c r="A185">
        <v>1</v>
      </c>
      <c r="B185">
        <v>55</v>
      </c>
      <c r="C185">
        <v>65</v>
      </c>
      <c r="D185">
        <v>55</v>
      </c>
      <c r="E185">
        <v>1</v>
      </c>
      <c r="F185">
        <v>55</v>
      </c>
      <c r="G185" s="3">
        <f>$S$1+$S$2*tblSample[[#This Row],[female]]+$S$3*tblSample[[#This Row],[read]]+$S$4*tblSample[[#This Row],[write]]+$S$5*tblSample[[#This Row],[math]]</f>
        <v>-0.80843867536106373</v>
      </c>
      <c r="H185" s="3">
        <f>EXP(tblSample[[#This Row],[logit]])</f>
        <v>0.44555317658782639</v>
      </c>
      <c r="I185" s="3">
        <f>tblSample[[#This Row],[odds]]/(tblSample[[#This Row],[odds]]+1)</f>
        <v>0.30822330427133632</v>
      </c>
      <c r="J185" s="3">
        <f>IF(tblSample[[#This Row],[hon]]=1,tblSample[[#This Row],[P]],1-tblSample[[#This Row],[P]])</f>
        <v>0.30822330427133632</v>
      </c>
      <c r="K185" s="3">
        <f>LN(tblSample[[#This Row],[Pcorrect]])</f>
        <v>-1.1769307448361777</v>
      </c>
    </row>
    <row r="186" spans="1:11">
      <c r="A186">
        <v>1</v>
      </c>
      <c r="B186">
        <v>50</v>
      </c>
      <c r="C186">
        <v>67</v>
      </c>
      <c r="D186">
        <v>66</v>
      </c>
      <c r="E186">
        <v>1</v>
      </c>
      <c r="F186">
        <v>66</v>
      </c>
      <c r="G186" s="3">
        <f>$S$1+$S$2*tblSample[[#This Row],[female]]+$S$3*tblSample[[#This Row],[read]]+$S$4*tblSample[[#This Row],[write]]+$S$5*tblSample[[#This Row],[math]]</f>
        <v>0.99801762690898066</v>
      </c>
      <c r="H186" s="3">
        <f>EXP(tblSample[[#This Row],[logit]])</f>
        <v>2.7128985173370017</v>
      </c>
      <c r="I186" s="3">
        <f>tblSample[[#This Row],[odds]]/(tblSample[[#This Row],[odds]]+1)</f>
        <v>0.7306686419435916</v>
      </c>
      <c r="J186" s="3">
        <f>IF(tblSample[[#This Row],[hon]]=1,tblSample[[#This Row],[P]],1-tblSample[[#This Row],[P]])</f>
        <v>0.7306686419435916</v>
      </c>
      <c r="K186" s="3">
        <f>LN(tblSample[[#This Row],[Pcorrect]])</f>
        <v>-0.31379521619604273</v>
      </c>
    </row>
    <row r="187" spans="1:11">
      <c r="A187">
        <v>1</v>
      </c>
      <c r="B187">
        <v>65</v>
      </c>
      <c r="C187">
        <v>65</v>
      </c>
      <c r="D187">
        <v>64</v>
      </c>
      <c r="E187">
        <v>1</v>
      </c>
      <c r="F187">
        <v>64</v>
      </c>
      <c r="G187" s="3">
        <f>$S$1+$S$2*tblSample[[#This Row],[female]]+$S$3*tblSample[[#This Row],[read]]+$S$4*tblSample[[#This Row],[write]]+$S$5*tblSample[[#This Row],[math]]</f>
        <v>0.66957102649624467</v>
      </c>
      <c r="H187" s="3">
        <f>EXP(tblSample[[#This Row],[logit]])</f>
        <v>1.9533991843873111</v>
      </c>
      <c r="I187" s="3">
        <f>tblSample[[#This Row],[odds]]/(tblSample[[#This Row],[odds]]+1)</f>
        <v>0.66140709820523225</v>
      </c>
      <c r="J187" s="3">
        <f>IF(tblSample[[#This Row],[hon]]=1,tblSample[[#This Row],[P]],1-tblSample[[#This Row],[P]])</f>
        <v>0.66140709820523225</v>
      </c>
      <c r="K187" s="3">
        <f>LN(tblSample[[#This Row],[Pcorrect]])</f>
        <v>-0.41338574640066295</v>
      </c>
    </row>
    <row r="188" spans="1:11">
      <c r="A188">
        <v>1</v>
      </c>
      <c r="B188">
        <v>52</v>
      </c>
      <c r="C188">
        <v>54</v>
      </c>
      <c r="D188">
        <v>55</v>
      </c>
      <c r="E188">
        <v>0</v>
      </c>
      <c r="F188">
        <v>55</v>
      </c>
      <c r="G188" s="3">
        <f>$S$1+$S$2*tblSample[[#This Row],[female]]+$S$3*tblSample[[#This Row],[read]]+$S$4*tblSample[[#This Row],[write]]+$S$5*tblSample[[#This Row],[math]]</f>
        <v>-0.80843867536106373</v>
      </c>
      <c r="H188" s="3">
        <f>EXP(tblSample[[#This Row],[logit]])</f>
        <v>0.44555317658782639</v>
      </c>
      <c r="I188" s="3">
        <f>tblSample[[#This Row],[odds]]/(tblSample[[#This Row],[odds]]+1)</f>
        <v>0.30822330427133632</v>
      </c>
      <c r="J188" s="3">
        <f>IF(tblSample[[#This Row],[hon]]=1,tblSample[[#This Row],[P]],1-tblSample[[#This Row],[P]])</f>
        <v>0.69177669572866374</v>
      </c>
      <c r="K188" s="3">
        <f>LN(tblSample[[#This Row],[Pcorrect]])</f>
        <v>-0.3684920694751137</v>
      </c>
    </row>
    <row r="189" spans="1:11">
      <c r="A189">
        <v>1</v>
      </c>
      <c r="B189">
        <v>47</v>
      </c>
      <c r="C189">
        <v>44</v>
      </c>
      <c r="D189">
        <v>42</v>
      </c>
      <c r="E189">
        <v>0</v>
      </c>
      <c r="F189">
        <v>42</v>
      </c>
      <c r="G189" s="3">
        <f>$S$1+$S$2*tblSample[[#This Row],[female]]+$S$3*tblSample[[#This Row],[read]]+$S$4*tblSample[[#This Row],[write]]+$S$5*tblSample[[#This Row],[math]]</f>
        <v>-2.9433415780438441</v>
      </c>
      <c r="H189" s="3">
        <f>EXP(tblSample[[#This Row],[logit]])</f>
        <v>5.2689368604607024E-2</v>
      </c>
      <c r="I189" s="3">
        <f>tblSample[[#This Row],[odds]]/(tblSample[[#This Row],[odds]]+1)</f>
        <v>5.0052152302487336E-2</v>
      </c>
      <c r="J189" s="3">
        <f>IF(tblSample[[#This Row],[hon]]=1,tblSample[[#This Row],[P]],1-tblSample[[#This Row],[P]])</f>
        <v>0.94994784769751262</v>
      </c>
      <c r="K189" s="3">
        <f>LN(tblSample[[#This Row],[Pcorrect]])</f>
        <v>-5.1348193054967836E-2</v>
      </c>
    </row>
    <row r="190" spans="1:11">
      <c r="A190">
        <v>1</v>
      </c>
      <c r="B190">
        <v>63</v>
      </c>
      <c r="C190">
        <v>62</v>
      </c>
      <c r="D190">
        <v>56</v>
      </c>
      <c r="E190">
        <v>1</v>
      </c>
      <c r="F190">
        <v>56</v>
      </c>
      <c r="G190" s="3">
        <f>$S$1+$S$2*tblSample[[#This Row],[female]]+$S$3*tblSample[[#This Row],[read]]+$S$4*tblSample[[#This Row],[write]]+$S$5*tblSample[[#This Row],[math]]</f>
        <v>-0.64421537515469751</v>
      </c>
      <c r="H190" s="3">
        <f>EXP(tblSample[[#This Row],[logit]])</f>
        <v>0.52507436691538989</v>
      </c>
      <c r="I190" s="3">
        <f>tblSample[[#This Row],[odds]]/(tblSample[[#This Row],[odds]]+1)</f>
        <v>0.34429427069671592</v>
      </c>
      <c r="J190" s="3">
        <f>IF(tblSample[[#This Row],[hon]]=1,tblSample[[#This Row],[P]],1-tblSample[[#This Row],[P]])</f>
        <v>0.34429427069671592</v>
      </c>
      <c r="K190" s="3">
        <f>LN(tblSample[[#This Row],[Pcorrect]])</f>
        <v>-1.0662585492155088</v>
      </c>
    </row>
    <row r="191" spans="1:11">
      <c r="A191">
        <v>1</v>
      </c>
      <c r="B191">
        <v>50</v>
      </c>
      <c r="C191">
        <v>46</v>
      </c>
      <c r="D191">
        <v>53</v>
      </c>
      <c r="E191">
        <v>0</v>
      </c>
      <c r="F191">
        <v>53</v>
      </c>
      <c r="G191" s="3">
        <f>$S$1+$S$2*tblSample[[#This Row],[female]]+$S$3*tblSample[[#This Row],[read]]+$S$4*tblSample[[#This Row],[write]]+$S$5*tblSample[[#This Row],[math]]</f>
        <v>-1.1368852757737997</v>
      </c>
      <c r="H191" s="3">
        <f>EXP(tblSample[[#This Row],[logit]])</f>
        <v>0.32081672284673962</v>
      </c>
      <c r="I191" s="3">
        <f>tblSample[[#This Row],[odds]]/(tblSample[[#This Row],[odds]]+1)</f>
        <v>0.2428926869999703</v>
      </c>
      <c r="J191" s="3">
        <f>IF(tblSample[[#This Row],[hon]]=1,tblSample[[#This Row],[P]],1-tblSample[[#This Row],[P]])</f>
        <v>0.75710731300002965</v>
      </c>
      <c r="K191" s="3">
        <f>LN(tblSample[[#This Row],[Pcorrect]])</f>
        <v>-0.27825027469349306</v>
      </c>
    </row>
    <row r="192" spans="1:11">
      <c r="A192">
        <v>1</v>
      </c>
      <c r="B192">
        <v>42</v>
      </c>
      <c r="C192">
        <v>54</v>
      </c>
      <c r="D192">
        <v>41</v>
      </c>
      <c r="E192">
        <v>0</v>
      </c>
      <c r="F192">
        <v>41</v>
      </c>
      <c r="G192" s="3">
        <f>$S$1+$S$2*tblSample[[#This Row],[female]]+$S$3*tblSample[[#This Row],[read]]+$S$4*tblSample[[#This Row],[write]]+$S$5*tblSample[[#This Row],[math]]</f>
        <v>-3.1075648782502121</v>
      </c>
      <c r="H192" s="3">
        <f>EXP(tblSample[[#This Row],[logit]])</f>
        <v>4.4709696441861166E-2</v>
      </c>
      <c r="I192" s="3">
        <f>tblSample[[#This Row],[odds]]/(tblSample[[#This Row],[odds]]+1)</f>
        <v>4.2796287422368434E-2</v>
      </c>
      <c r="J192" s="3">
        <f>IF(tblSample[[#This Row],[hon]]=1,tblSample[[#This Row],[P]],1-tblSample[[#This Row],[P]])</f>
        <v>0.95720371257763159</v>
      </c>
      <c r="K192" s="3">
        <f>LN(tblSample[[#This Row],[Pcorrect]])</f>
        <v>-4.3739044374546621E-2</v>
      </c>
    </row>
    <row r="193" spans="1:11">
      <c r="A193">
        <v>1</v>
      </c>
      <c r="B193">
        <v>36</v>
      </c>
      <c r="C193">
        <v>57</v>
      </c>
      <c r="D193">
        <v>42</v>
      </c>
      <c r="E193">
        <v>0</v>
      </c>
      <c r="F193">
        <v>42</v>
      </c>
      <c r="G193" s="3">
        <f>$S$1+$S$2*tblSample[[#This Row],[female]]+$S$3*tblSample[[#This Row],[read]]+$S$4*tblSample[[#This Row],[write]]+$S$5*tblSample[[#This Row],[math]]</f>
        <v>-2.9433415780438441</v>
      </c>
      <c r="H193" s="3">
        <f>EXP(tblSample[[#This Row],[logit]])</f>
        <v>5.2689368604607024E-2</v>
      </c>
      <c r="I193" s="3">
        <f>tblSample[[#This Row],[odds]]/(tblSample[[#This Row],[odds]]+1)</f>
        <v>5.0052152302487336E-2</v>
      </c>
      <c r="J193" s="3">
        <f>IF(tblSample[[#This Row],[hon]]=1,tblSample[[#This Row],[P]],1-tblSample[[#This Row],[P]])</f>
        <v>0.94994784769751262</v>
      </c>
      <c r="K193" s="3">
        <f>LN(tblSample[[#This Row],[Pcorrect]])</f>
        <v>-5.1348193054967836E-2</v>
      </c>
    </row>
    <row r="194" spans="1:11">
      <c r="A194">
        <v>1</v>
      </c>
      <c r="B194">
        <v>50</v>
      </c>
      <c r="C194">
        <v>52</v>
      </c>
      <c r="D194">
        <v>53</v>
      </c>
      <c r="E194">
        <v>0</v>
      </c>
      <c r="F194">
        <v>53</v>
      </c>
      <c r="G194" s="3">
        <f>$S$1+$S$2*tblSample[[#This Row],[female]]+$S$3*tblSample[[#This Row],[read]]+$S$4*tblSample[[#This Row],[write]]+$S$5*tblSample[[#This Row],[math]]</f>
        <v>-1.1368852757737997</v>
      </c>
      <c r="H194" s="3">
        <f>EXP(tblSample[[#This Row],[logit]])</f>
        <v>0.32081672284673962</v>
      </c>
      <c r="I194" s="3">
        <f>tblSample[[#This Row],[odds]]/(tblSample[[#This Row],[odds]]+1)</f>
        <v>0.2428926869999703</v>
      </c>
      <c r="J194" s="3">
        <f>IF(tblSample[[#This Row],[hon]]=1,tblSample[[#This Row],[P]],1-tblSample[[#This Row],[P]])</f>
        <v>0.75710731300002965</v>
      </c>
      <c r="K194" s="3">
        <f>LN(tblSample[[#This Row],[Pcorrect]])</f>
        <v>-0.27825027469349306</v>
      </c>
    </row>
    <row r="195" spans="1:11">
      <c r="A195">
        <v>1</v>
      </c>
      <c r="B195">
        <v>41</v>
      </c>
      <c r="C195">
        <v>59</v>
      </c>
      <c r="D195">
        <v>42</v>
      </c>
      <c r="E195">
        <v>0</v>
      </c>
      <c r="F195">
        <v>42</v>
      </c>
      <c r="G195" s="3">
        <f>$S$1+$S$2*tblSample[[#This Row],[female]]+$S$3*tblSample[[#This Row],[read]]+$S$4*tblSample[[#This Row],[write]]+$S$5*tblSample[[#This Row],[math]]</f>
        <v>-2.9433415780438441</v>
      </c>
      <c r="H195" s="3">
        <f>EXP(tblSample[[#This Row],[logit]])</f>
        <v>5.2689368604607024E-2</v>
      </c>
      <c r="I195" s="3">
        <f>tblSample[[#This Row],[odds]]/(tblSample[[#This Row],[odds]]+1)</f>
        <v>5.0052152302487336E-2</v>
      </c>
      <c r="J195" s="3">
        <f>IF(tblSample[[#This Row],[hon]]=1,tblSample[[#This Row],[P]],1-tblSample[[#This Row],[P]])</f>
        <v>0.94994784769751262</v>
      </c>
      <c r="K195" s="3">
        <f>LN(tblSample[[#This Row],[Pcorrect]])</f>
        <v>-5.1348193054967836E-2</v>
      </c>
    </row>
    <row r="196" spans="1:11">
      <c r="A196">
        <v>1</v>
      </c>
      <c r="B196">
        <v>47</v>
      </c>
      <c r="C196">
        <v>65</v>
      </c>
      <c r="D196">
        <v>60</v>
      </c>
      <c r="E196">
        <v>1</v>
      </c>
      <c r="F196">
        <v>60</v>
      </c>
      <c r="G196" s="3">
        <f>$S$1+$S$2*tblSample[[#This Row],[female]]+$S$3*tblSample[[#This Row],[read]]+$S$4*tblSample[[#This Row],[write]]+$S$5*tblSample[[#This Row],[math]]</f>
        <v>1.2677825670774467E-2</v>
      </c>
      <c r="H196" s="3">
        <f>EXP(tblSample[[#This Row],[logit]])</f>
        <v>1.0127585299938027</v>
      </c>
      <c r="I196" s="3">
        <f>tblSample[[#This Row],[odds]]/(tblSample[[#This Row],[odds]]+1)</f>
        <v>0.5031694139668712</v>
      </c>
      <c r="J196" s="3">
        <f>IF(tblSample[[#This Row],[hon]]=1,tblSample[[#This Row],[P]],1-tblSample[[#This Row],[P]])</f>
        <v>0.5031694139668712</v>
      </c>
      <c r="K196" s="3">
        <f>LN(tblSample[[#This Row],[Pcorrect]])</f>
        <v>-0.68682835849797852</v>
      </c>
    </row>
    <row r="197" spans="1:11">
      <c r="A197">
        <v>1</v>
      </c>
      <c r="B197">
        <v>55</v>
      </c>
      <c r="C197">
        <v>59</v>
      </c>
      <c r="D197">
        <v>52</v>
      </c>
      <c r="E197">
        <v>0</v>
      </c>
      <c r="F197">
        <v>52</v>
      </c>
      <c r="G197" s="3">
        <f>$S$1+$S$2*tblSample[[#This Row],[female]]+$S$3*tblSample[[#This Row],[read]]+$S$4*tblSample[[#This Row],[write]]+$S$5*tblSample[[#This Row],[math]]</f>
        <v>-1.3011085759801677</v>
      </c>
      <c r="H197" s="3">
        <f>EXP(tblSample[[#This Row],[logit]])</f>
        <v>0.27222983823526525</v>
      </c>
      <c r="I197" s="3">
        <f>tblSample[[#This Row],[odds]]/(tblSample[[#This Row],[odds]]+1)</f>
        <v>0.21397850455455483</v>
      </c>
      <c r="J197" s="3">
        <f>IF(tblSample[[#This Row],[hon]]=1,tblSample[[#This Row],[P]],1-tblSample[[#This Row],[P]])</f>
        <v>0.7860214954454452</v>
      </c>
      <c r="K197" s="3">
        <f>LN(tblSample[[#This Row],[Pcorrect]])</f>
        <v>-0.24077113903190892</v>
      </c>
    </row>
    <row r="198" spans="1:11">
      <c r="A198">
        <v>1</v>
      </c>
      <c r="B198">
        <v>42</v>
      </c>
      <c r="C198">
        <v>46</v>
      </c>
      <c r="D198">
        <v>38</v>
      </c>
      <c r="E198">
        <v>0</v>
      </c>
      <c r="F198">
        <v>38</v>
      </c>
      <c r="G198" s="3">
        <f>$S$1+$S$2*tblSample[[#This Row],[female]]+$S$3*tblSample[[#This Row],[read]]+$S$4*tblSample[[#This Row],[write]]+$S$5*tblSample[[#This Row],[math]]</f>
        <v>-3.6002347788693152</v>
      </c>
      <c r="H198" s="3">
        <f>EXP(tblSample[[#This Row],[logit]])</f>
        <v>2.7317308167629031E-2</v>
      </c>
      <c r="I198" s="3">
        <f>tblSample[[#This Row],[odds]]/(tblSample[[#This Row],[odds]]+1)</f>
        <v>2.6590915922903562E-2</v>
      </c>
      <c r="J198" s="3">
        <f>IF(tblSample[[#This Row],[hon]]=1,tblSample[[#This Row],[P]],1-tblSample[[#This Row],[P]])</f>
        <v>0.97340908407709648</v>
      </c>
      <c r="K198" s="3">
        <f>LN(tblSample[[#This Row],[Pcorrect]])</f>
        <v>-2.6950849309607658E-2</v>
      </c>
    </row>
    <row r="199" spans="1:11">
      <c r="A199">
        <v>1</v>
      </c>
      <c r="B199">
        <v>57</v>
      </c>
      <c r="C199">
        <v>41</v>
      </c>
      <c r="D199">
        <v>57</v>
      </c>
      <c r="E199">
        <v>0</v>
      </c>
      <c r="F199">
        <v>57</v>
      </c>
      <c r="G199" s="3">
        <f>$S$1+$S$2*tblSample[[#This Row],[female]]+$S$3*tblSample[[#This Row],[read]]+$S$4*tblSample[[#This Row],[write]]+$S$5*tblSample[[#This Row],[math]]</f>
        <v>-0.47999207494832952</v>
      </c>
      <c r="H199" s="3">
        <f>EXP(tblSample[[#This Row],[logit]])</f>
        <v>0.61878829571592564</v>
      </c>
      <c r="I199" s="3">
        <f>tblSample[[#This Row],[odds]]/(tblSample[[#This Row],[odds]]+1)</f>
        <v>0.3822539966180446</v>
      </c>
      <c r="J199" s="3">
        <f>IF(tblSample[[#This Row],[hon]]=1,tblSample[[#This Row],[P]],1-tblSample[[#This Row],[P]])</f>
        <v>0.6177460033819554</v>
      </c>
      <c r="K199" s="3">
        <f>LN(tblSample[[#This Row],[Pcorrect]])</f>
        <v>-0.48167790377100239</v>
      </c>
    </row>
    <row r="200" spans="1:11">
      <c r="A200">
        <v>1</v>
      </c>
      <c r="B200">
        <v>55</v>
      </c>
      <c r="C200">
        <v>62</v>
      </c>
      <c r="D200">
        <v>58</v>
      </c>
      <c r="E200">
        <v>1</v>
      </c>
      <c r="F200">
        <v>58</v>
      </c>
      <c r="G200" s="3">
        <f>$S$1+$S$2*tblSample[[#This Row],[female]]+$S$3*tblSample[[#This Row],[read]]+$S$4*tblSample[[#This Row],[write]]+$S$5*tblSample[[#This Row],[math]]</f>
        <v>-0.31576877474196152</v>
      </c>
      <c r="H200" s="3">
        <f>EXP(tblSample[[#This Row],[logit]])</f>
        <v>0.72922804661824192</v>
      </c>
      <c r="I200" s="3">
        <f>tblSample[[#This Row],[odds]]/(tblSample[[#This Row],[odds]]+1)</f>
        <v>0.42170727455199092</v>
      </c>
      <c r="J200" s="3">
        <f>IF(tblSample[[#This Row],[hon]]=1,tblSample[[#This Row],[P]],1-tblSample[[#This Row],[P]])</f>
        <v>0.42170727455199092</v>
      </c>
      <c r="K200" s="3">
        <f>LN(tblSample[[#This Row],[Pcorrect]])</f>
        <v>-0.86344386784013583</v>
      </c>
    </row>
    <row r="201" spans="1:11">
      <c r="A201">
        <v>1</v>
      </c>
      <c r="B201">
        <v>63</v>
      </c>
      <c r="C201">
        <v>65</v>
      </c>
      <c r="D201">
        <v>65</v>
      </c>
      <c r="E201">
        <v>1</v>
      </c>
      <c r="F201">
        <v>65</v>
      </c>
      <c r="G201" s="3">
        <f>$S$1+$S$2*tblSample[[#This Row],[female]]+$S$3*tblSample[[#This Row],[read]]+$S$4*tblSample[[#This Row],[write]]+$S$5*tblSample[[#This Row],[math]]</f>
        <v>0.83379432670261266</v>
      </c>
      <c r="H201" s="3">
        <f>EXP(tblSample[[#This Row],[logit]])</f>
        <v>2.302036870054788</v>
      </c>
      <c r="I201" s="3">
        <f>tblSample[[#This Row],[odds]]/(tblSample[[#This Row],[odds]]+1)</f>
        <v>0.69715662200240425</v>
      </c>
      <c r="J201" s="3">
        <f>IF(tblSample[[#This Row],[hon]]=1,tblSample[[#This Row],[P]],1-tblSample[[#This Row],[P]])</f>
        <v>0.69715662200240425</v>
      </c>
      <c r="K201" s="3">
        <f>LN(tblSample[[#This Row],[Pcorrect]])</f>
        <v>-0.36074518470960115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b h a T R f T I Y a o A A A A + g A A A B I A H A B D b 2 5 m a W c v U G F j a 2 F n Z S 5 4 b W w g o h g A K K A U A A A A A A A A A A A A A A A A A A A A A A A A A A A A h Y 8 x D o I w G I W v Q r r T l m L U k J 8 y u I I x M T G u T a n Q C M X Q Y r m b g 0 f y C p I o 6 u b 4 3 v u G 7 z 1 u d 8 j G t g m u q r e 6 M y m K M E W B M r I r t a l S N L h T u E Y Z h 5 2 Q Z 1 G p Y I K N T U Z b p q h 2 7 p I Q 4 r 3 H P s Z d X x F G a U S O R b 6 X t W o F + s D 6 P x x q Y 5 0 w U i E O h 5 c M Z 3 g Z 4 5 i t G F 7 Q i E Z A 5 g E K b b 4 Q m 5 w x B f J T w m Z o 3 N A r b p p w m w O Z I 5 D 3 D / 4 E U E s D B B Q A A g A I A C m 4 W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u F p N K I p H u A 4 A A A A R A A A A E w A c A E Z v c m 1 1 b G F z L 1 N l Y 3 R p b 2 4 x L m 0 g o h g A K K A U A A A A A A A A A A A A A A A A A A A A A A A A A A A A K 0 5 N L s n M z 1 M I h t C G 1 g B Q S w E C L Q A U A A I A C A A p u F p N F 9 M h h q g A A A D 6 A A A A E g A A A A A A A A A A A A A A A A A A A A A A Q 2 9 u Z m l n L 1 B h Y 2 t h Z 2 U u e G 1 s U E s B A i 0 A F A A C A A g A K b h a T Q / K 6 a u k A A A A 6 Q A A A B M A A A A A A A A A A A A A A A A A 9 A A A A F t D b 2 5 0 Z W 5 0 X 1 R 5 c G V z X S 5 4 b W x Q S w E C L Q A U A A I A C A A p u F p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p h R 9 K p j P U S 6 v m m 5 H Q Z s Q w A A A A A C A A A A A A A Q Z g A A A A E A A C A A A A A J 0 0 A j 9 J e X Y 1 y v o / 8 P x H r 8 K p 2 B E v U e n W s 2 6 k 7 O Z y Z M t Q A A A A A O g A A A A A I A A C A A A A B W B L J J O a 4 A H 9 m O I 0 O z b P k 9 C D l i x Q o F L f F v q b w z L w U P 8 F A A A A C E 9 T z C j D 8 0 y v Z D U T 4 1 h T + x o t c 3 d O q M K f s / Q e g V y / f N f m w k O M W 7 a D 0 O U Z C F m T n 5 l O D 2 t D Y T P U v 4 z N l G 0 g n 0 u f u W b x S 9 b X n N i 0 n y S S c E 6 6 B z 9 E A A A A A y b j f B 0 6 y j j v z a V g y 0 o u 6 / E y V z 9 r o y a S T b Z w V L h A x R E m F 9 X W g b K O m G L w C i S 8 g H / H Y k S k g 7 J w n 3 L 6 q f k v E 0 D 6 H Z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16F8D37-CE63-47F7-AD9F-4CC6C588ABC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FBB7644-1E4E-4AC7-82B7-A5C96C5254E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5</vt:i4>
      </vt:variant>
    </vt:vector>
  </HeadingPairs>
  <TitlesOfParts>
    <vt:vector size="7" baseType="lpstr">
      <vt:lpstr>binary</vt:lpstr>
      <vt:lpstr>sample</vt:lpstr>
      <vt:lpstr>beta0</vt:lpstr>
      <vt:lpstr>beta1</vt:lpstr>
      <vt:lpstr>beta2</vt:lpstr>
      <vt:lpstr>beta3</vt:lpstr>
      <vt:lpstr>SomLL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benw</cp:lastModifiedBy>
  <dcterms:modified xsi:type="dcterms:W3CDTF">2018-10-28T19:03:01Z</dcterms:modified>
</cp:coreProperties>
</file>