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defaultThemeVersion="166925"/>
  <xr:revisionPtr revIDLastSave="0" documentId="13_ncr:1_{450C55FB-6404-4085-A787-695F61EFAF89}" xr6:coauthVersionLast="45" xr6:coauthVersionMax="45" xr10:uidLastSave="{00000000-0000-0000-0000-000000000000}"/>
  <bookViews>
    <workbookView xWindow="-120" yWindow="-120" windowWidth="29040" windowHeight="15840" xr2:uid="{7386FC87-CCBC-4FB1-9CAC-1CDC6B18B091}"/>
  </bookViews>
  <sheets>
    <sheet name="leesme" sheetId="4" r:id="rId1"/>
    <sheet name="biertypen" sheetId="2" r:id="rId2"/>
    <sheet name="grafieken" sheetId="3" r:id="rId3"/>
    <sheet name="analyses" sheetId="5" r:id="rId4"/>
    <sheet name="opzoeken" sheetId="6" r:id="rId5"/>
  </sheets>
  <definedNames>
    <definedName name="ExterneGegevens_1" localSheetId="1" hidden="1">biertypen!$A$1:$P$70</definedName>
    <definedName name="Slicer_KLASSE">#N/A</definedName>
  </definedNames>
  <calcPr calcId="191029"/>
  <pivotCaches>
    <pivotCache cacheId="2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6" l="1"/>
  <c r="B7" i="6"/>
  <c r="B9" i="6" l="1"/>
  <c r="B8" i="6"/>
  <c r="B6" i="6"/>
  <c r="B5" i="6"/>
  <c r="B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DDADC1-9BCB-467B-B974-151F3B44C03E}" keepAlive="1" name="Query - bkg_biertypen" description="Verbinding maken met de query bkg_biertypen in de werkmap." type="5" refreshedVersion="6" background="1" saveData="1">
    <dbPr connection="Provider=Microsoft.Mashup.OleDb.1;Data Source=$Workbook$;Location=bkg_biertypen;Extended Properties=&quot;&quot;" command="SELECT * FROM [bkg_biertypen]"/>
  </connection>
</connections>
</file>

<file path=xl/sharedStrings.xml><?xml version="1.0" encoding="utf-8"?>
<sst xmlns="http://schemas.openxmlformats.org/spreadsheetml/2006/main" count="280" uniqueCount="146">
  <si>
    <t>BIERTYPE</t>
  </si>
  <si>
    <t>ABVMIN</t>
  </si>
  <si>
    <t>EBUMIN</t>
  </si>
  <si>
    <t>EBUDELTA</t>
  </si>
  <si>
    <t>ABVDELTA</t>
  </si>
  <si>
    <t>Alt</t>
  </si>
  <si>
    <t>American Amber-Red</t>
  </si>
  <si>
    <t>American Pale Ale</t>
  </si>
  <si>
    <t>Baltic Porter</t>
  </si>
  <si>
    <t>Barley Wine (D)</t>
  </si>
  <si>
    <t>Berliner Weisse</t>
  </si>
  <si>
    <t>Bière de Garde (Ambreé)</t>
  </si>
  <si>
    <t>Bitter Blond</t>
  </si>
  <si>
    <t>Blond(e)</t>
  </si>
  <si>
    <t>Bo(c)kbier</t>
  </si>
  <si>
    <t>Brettanomyces Blond</t>
  </si>
  <si>
    <t>Brown Ale</t>
  </si>
  <si>
    <t>Brut (Méthode Champenoise)</t>
  </si>
  <si>
    <t xml:space="preserve">California Steam </t>
  </si>
  <si>
    <t>Dortmunder Export</t>
  </si>
  <si>
    <t>Dortmunder Strong</t>
  </si>
  <si>
    <t>Double / Imperial IPA</t>
  </si>
  <si>
    <t>Dubbel</t>
  </si>
  <si>
    <t>Dubbelbock</t>
  </si>
  <si>
    <t>Dunkelweizen</t>
  </si>
  <si>
    <t>Export Stout</t>
  </si>
  <si>
    <t>Faro</t>
  </si>
  <si>
    <t>Imperial Red Ale</t>
  </si>
  <si>
    <t>India Pale Ale (GB)</t>
  </si>
  <si>
    <t>India Pale Ale (USA)</t>
  </si>
  <si>
    <t>Irish Dry Stout</t>
  </si>
  <si>
    <t xml:space="preserve">Irish Red Ale </t>
  </si>
  <si>
    <t>Kölsch</t>
  </si>
  <si>
    <t>Kriek Lambiek (Oude)</t>
  </si>
  <si>
    <t>Kuit</t>
  </si>
  <si>
    <t>Lichte Dubbelbo(c)k</t>
  </si>
  <si>
    <t>Meibo(c)k</t>
  </si>
  <si>
    <t>Münchener Dunkles</t>
  </si>
  <si>
    <t>Münchener Helles</t>
  </si>
  <si>
    <t>Oatmeal Stout</t>
  </si>
  <si>
    <t>Oktoberfest</t>
  </si>
  <si>
    <t>Old Ale</t>
  </si>
  <si>
    <t xml:space="preserve">Ordinary &amp; Best Bitter </t>
  </si>
  <si>
    <t>Oud Bruin (NL)</t>
  </si>
  <si>
    <t>Oude Geuze Lambiek</t>
  </si>
  <si>
    <t>Pale Ale (GB)</t>
  </si>
  <si>
    <t>Pils(ener)</t>
  </si>
  <si>
    <t>Pilsener (Urtyp)</t>
  </si>
  <si>
    <t>Porter</t>
  </si>
  <si>
    <t>Quadrupel</t>
  </si>
  <si>
    <t>Russian Imperial Stout</t>
  </si>
  <si>
    <t>Saison</t>
  </si>
  <si>
    <t>Schwarzbier</t>
  </si>
  <si>
    <t>Scotch Ale</t>
  </si>
  <si>
    <t>Speciale Belge (Belgische Pale Ale)</t>
  </si>
  <si>
    <t>Sterk (Dubbel) Witbier</t>
  </si>
  <si>
    <t>Sterke Blonde</t>
  </si>
  <si>
    <t>Sterke Saison</t>
  </si>
  <si>
    <t>Sterke Vlaamse Bruine</t>
  </si>
  <si>
    <t>Tripel</t>
  </si>
  <si>
    <t>Vlaams Rood</t>
  </si>
  <si>
    <t>Weizen</t>
  </si>
  <si>
    <t>Weizen(doppel)bock</t>
  </si>
  <si>
    <t>Weizenbock (Hell)</t>
  </si>
  <si>
    <t>Witbier</t>
  </si>
  <si>
    <t>KLASSE</t>
  </si>
  <si>
    <t>BEGINSGMIN</t>
  </si>
  <si>
    <t>BEGINSGMAX</t>
  </si>
  <si>
    <t>SVGMIN</t>
  </si>
  <si>
    <t>SVGMAX</t>
  </si>
  <si>
    <t>ABVMAX</t>
  </si>
  <si>
    <t>EBCMIN</t>
  </si>
  <si>
    <t>EBCMAX</t>
  </si>
  <si>
    <t>EBUMAX</t>
  </si>
  <si>
    <t>CO2MIN</t>
  </si>
  <si>
    <t>CO2MAX</t>
  </si>
  <si>
    <t>B</t>
  </si>
  <si>
    <t>A</t>
  </si>
  <si>
    <t>D</t>
  </si>
  <si>
    <t>C</t>
  </si>
  <si>
    <t>Technische kenmerken biertypen</t>
  </si>
  <si>
    <t>Bron:</t>
  </si>
  <si>
    <t>https://www.bierkeurmeestersgilde.nl/biertypenlijst</t>
  </si>
  <si>
    <t>variabele</t>
  </si>
  <si>
    <t>gegevenstype</t>
  </si>
  <si>
    <t>toelichting</t>
  </si>
  <si>
    <t>tekst</t>
  </si>
  <si>
    <t>Naam biertype</t>
  </si>
  <si>
    <t>geheel getal</t>
  </si>
  <si>
    <t>Begin SG, minimum (gram/liter)</t>
  </si>
  <si>
    <t>Begin SG, maximum (gram/liter)</t>
  </si>
  <si>
    <t>Schijnbare vergistingsgraad, minimum (percentage)</t>
  </si>
  <si>
    <t>Schijnbare vergistingsgraad, maximum (percentage)</t>
  </si>
  <si>
    <t>decimaal getal</t>
  </si>
  <si>
    <t>Alcohol volumepercentage, minimum</t>
  </si>
  <si>
    <t>Alcohol volumepercentage, maximum</t>
  </si>
  <si>
    <t>Kleur, minimum (EBC)</t>
  </si>
  <si>
    <t>Kleur, maximum (EBC)</t>
  </si>
  <si>
    <t>Bitterheid, minimum (EBU)</t>
  </si>
  <si>
    <t>Bitterheid, maximum (EBU)</t>
  </si>
  <si>
    <t>Koolzuurgehalte, minimum (gram/liter)</t>
  </si>
  <si>
    <t>Koolzuurgehalte, maximum (gram/liter)</t>
  </si>
  <si>
    <t>EBUMAX - EBUMIN (toegevoegd via Query Editor)</t>
  </si>
  <si>
    <t>ABVMAX - ABVMIN (toegevoegd via Query Editor)</t>
  </si>
  <si>
    <t>Gevolgde werkwijze voor Excel 2016:</t>
  </si>
  <si>
    <t>Gegevens ophalen van het web via URL http://vlearmoesbier.nl/download/bkg_biertypen.csv</t>
  </si>
  <si>
    <t>A, B, C of D</t>
  </si>
  <si>
    <t>Eindtotaal</t>
  </si>
  <si>
    <t>Gemiddeld BEGINSG</t>
  </si>
  <si>
    <t>Gemiddeld ABV</t>
  </si>
  <si>
    <t>Gemiddelde EBCMIN</t>
  </si>
  <si>
    <t>Gemiddelde EBCMAX</t>
  </si>
  <si>
    <t>Min van BEGINSGMIN</t>
  </si>
  <si>
    <t>Max van BEGINSGMAX</t>
  </si>
  <si>
    <t>Resultaat naar werkblad biertypen geladen.</t>
  </si>
  <si>
    <t>Kies biertype uit lijst via keuzepijl</t>
  </si>
  <si>
    <t>BEGINSG</t>
  </si>
  <si>
    <t>SVG</t>
  </si>
  <si>
    <t>ABV %</t>
  </si>
  <si>
    <t>In werkblad opzoeken staat een voorbeeld voor het opzoeken van de kenmerken voor een op te geven biertype.</t>
  </si>
  <si>
    <t>Werkblad grafieken</t>
  </si>
  <si>
    <t>Werkblad analyses</t>
  </si>
  <si>
    <t>Werkblad opzoeken</t>
  </si>
  <si>
    <t>Grafieken volumepercentage alcohol per biertype en bitterheid per biertype</t>
  </si>
  <si>
    <t>Beide grafieken zijn een gegroepeerd staafdiagram van de minimumwaarde met daarboven het verschil (DELTA) van maximum en minimum</t>
  </si>
  <si>
    <t>Vervolgens de minimumwaarde geen opvulling gegeven, waardoor het bereik van minimum naar maximum zichtbaar wordt gemaakt.</t>
  </si>
  <si>
    <t>Voor de draaigrafiek zijn eerst twee berekende velden (BEGINSG en ABV) gemaakt, zijnde het gemiddelde van de minimum- en maximumwaarde.</t>
  </si>
  <si>
    <t>Draaitabellen en een draaigrafiek met slicer.</t>
  </si>
  <si>
    <t>De keuzelijst voor biertype is gemaakt via gegevensvalidatie</t>
  </si>
  <si>
    <t>De bijbehorende andere waarden worden opgezocht in de lijst van biertypen.</t>
  </si>
  <si>
    <t>EBC</t>
  </si>
  <si>
    <t>EBU</t>
  </si>
  <si>
    <t>CO2</t>
  </si>
  <si>
    <t>BJCP</t>
  </si>
  <si>
    <t>BJCP style (2015) nummer</t>
  </si>
  <si>
    <t>Barley Wine (GB-USA)</t>
  </si>
  <si>
    <t>Black IPA (BIPA)</t>
  </si>
  <si>
    <t>Bohemian / Czech Dark Lager</t>
  </si>
  <si>
    <t>Fruit / Framboise Lambic</t>
  </si>
  <si>
    <t>Gose</t>
  </si>
  <si>
    <t>Mild Ale (Dark)</t>
  </si>
  <si>
    <t>Milk (Sweet) Stout</t>
  </si>
  <si>
    <t>Session India Pale Ale</t>
  </si>
  <si>
    <t>Vlaams (Oud) Bruin</t>
  </si>
  <si>
    <t>Deze zijn nodig voor de grafieken.</t>
  </si>
  <si>
    <t>In Query Editor kolommen voor EBUDELTA en ABVDELTA toegevoegd. De verschillen tussen min en max waarde.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</si>
</sst>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13" applyNumberFormat="0" applyAlignment="0" applyProtection="0"/>
    <xf numFmtId="0" fontId="4" fillId="3" borderId="13" applyNumberFormat="0" applyAlignment="0" applyProtection="0"/>
  </cellStyleXfs>
  <cellXfs count="21">
    <xf numFmtId="0" fontId="0" fillId="0" borderId="0" xfId="0"/>
    <xf numFmtId="0" fontId="0" fillId="0" borderId="0" xfId="0" applyNumberFormat="1"/>
    <xf numFmtId="0" fontId="2" fillId="0" borderId="0" xfId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0" xfId="0" pivotButton="1"/>
    <xf numFmtId="1" fontId="0" fillId="0" borderId="0" xfId="0" applyNumberFormat="1"/>
    <xf numFmtId="164" fontId="0" fillId="0" borderId="0" xfId="0" applyNumberFormat="1"/>
    <xf numFmtId="0" fontId="3" fillId="2" borderId="13" xfId="2"/>
    <xf numFmtId="0" fontId="4" fillId="3" borderId="13" xfId="3" applyAlignment="1">
      <alignment horizontal="left"/>
    </xf>
  </cellXfs>
  <cellStyles count="4">
    <cellStyle name="Berekening" xfId="3" builtinId="22"/>
    <cellStyle name="Hyperlink" xfId="1" builtinId="8"/>
    <cellStyle name="Invoer" xfId="2" builtinId="20"/>
    <cellStyle name="Standa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Volumepercentages alcohol</a:t>
            </a:r>
          </a:p>
        </c:rich>
      </c:tx>
      <c:layout>
        <c:manualLayout>
          <c:xMode val="edge"/>
          <c:yMode val="edge"/>
          <c:x val="0.44036789151356087"/>
          <c:y val="6.97296332073594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biertypen!$G$1</c:f>
              <c:strCache>
                <c:ptCount val="1"/>
                <c:pt idx="0">
                  <c:v>ABVMIN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biertypen!$A$2:$A$70</c:f>
              <c:strCache>
                <c:ptCount val="69"/>
                <c:pt idx="0">
                  <c:v>Alt</c:v>
                </c:pt>
                <c:pt idx="1">
                  <c:v>American Amber-Red</c:v>
                </c:pt>
                <c:pt idx="2">
                  <c:v>American Pale Ale</c:v>
                </c:pt>
                <c:pt idx="3">
                  <c:v>Baltic Porter</c:v>
                </c:pt>
                <c:pt idx="4">
                  <c:v>Barley Wine (D)</c:v>
                </c:pt>
                <c:pt idx="5">
                  <c:v>Barley Wine (GB-USA)</c:v>
                </c:pt>
                <c:pt idx="6">
                  <c:v>Berliner Weisse</c:v>
                </c:pt>
                <c:pt idx="7">
                  <c:v>Bière de Garde (Ambreé)</c:v>
                </c:pt>
                <c:pt idx="8">
                  <c:v>Bitter Blond</c:v>
                </c:pt>
                <c:pt idx="9">
                  <c:v>Black IPA (BIPA)</c:v>
                </c:pt>
                <c:pt idx="10">
                  <c:v>Blond(e)</c:v>
                </c:pt>
                <c:pt idx="11">
                  <c:v>Bo(c)kbier</c:v>
                </c:pt>
                <c:pt idx="12">
                  <c:v>Bohemian / Czech Dark Lager</c:v>
                </c:pt>
                <c:pt idx="13">
                  <c:v>Brettanomyces Blond</c:v>
                </c:pt>
                <c:pt idx="14">
                  <c:v>Brown Ale</c:v>
                </c:pt>
                <c:pt idx="15">
                  <c:v>Brut (Méthode Champenoise)</c:v>
                </c:pt>
                <c:pt idx="16">
                  <c:v>California Steam </c:v>
                </c:pt>
                <c:pt idx="17">
                  <c:v>Dortmunder Export</c:v>
                </c:pt>
                <c:pt idx="18">
                  <c:v>Dortmunder Strong</c:v>
                </c:pt>
                <c:pt idx="19">
                  <c:v>Double / Imperial IPA</c:v>
                </c:pt>
                <c:pt idx="20">
                  <c:v>Dubbel</c:v>
                </c:pt>
                <c:pt idx="21">
                  <c:v>Dubbelbock</c:v>
                </c:pt>
                <c:pt idx="22">
                  <c:v>Dunkelweizen</c:v>
                </c:pt>
                <c:pt idx="23">
                  <c:v>Export Stout</c:v>
                </c:pt>
                <c:pt idx="24">
                  <c:v>Faro</c:v>
                </c:pt>
                <c:pt idx="25">
                  <c:v>Fruit / Framboise Lambic</c:v>
                </c:pt>
                <c:pt idx="26">
                  <c:v>Gose</c:v>
                </c:pt>
                <c:pt idx="27">
                  <c:v>Imperial Red Ale</c:v>
                </c:pt>
                <c:pt idx="28">
                  <c:v>India Pale Ale (GB)</c:v>
                </c:pt>
                <c:pt idx="29">
                  <c:v>India Pale Ale (USA)</c:v>
                </c:pt>
                <c:pt idx="30">
                  <c:v>Irish Dry Stout</c:v>
                </c:pt>
                <c:pt idx="31">
                  <c:v>Irish Red Ale </c:v>
                </c:pt>
                <c:pt idx="32">
                  <c:v>Kölsch</c:v>
                </c:pt>
                <c:pt idx="33">
                  <c:v>Kriek Lambiek (Oude)</c:v>
                </c:pt>
                <c:pt idx="34">
                  <c:v>Kuit</c:v>
                </c:pt>
                <c:pt idx="35">
                  <c:v>Lichte Dubbelbo(c)k</c:v>
                </c:pt>
                <c:pt idx="36">
                  <c:v>Meibo(c)k</c:v>
                </c:pt>
                <c:pt idx="37">
                  <c:v>Mild Ale (Dark)</c:v>
                </c:pt>
                <c:pt idx="38">
                  <c:v>Milk (Sweet) Stout</c:v>
                </c:pt>
                <c:pt idx="39">
                  <c:v>Münchener Dunkles</c:v>
                </c:pt>
                <c:pt idx="40">
                  <c:v>Münchener Helles</c:v>
                </c:pt>
                <c:pt idx="41">
                  <c:v>Oatmeal Stout</c:v>
                </c:pt>
                <c:pt idx="42">
                  <c:v>Oktoberfest</c:v>
                </c:pt>
                <c:pt idx="43">
                  <c:v>Old Ale</c:v>
                </c:pt>
                <c:pt idx="44">
                  <c:v>Ordinary &amp; Best Bitter </c:v>
                </c:pt>
                <c:pt idx="45">
                  <c:v>Oud Bruin (NL)</c:v>
                </c:pt>
                <c:pt idx="46">
                  <c:v>Oude Geuze Lambiek</c:v>
                </c:pt>
                <c:pt idx="47">
                  <c:v>Pale Ale (GB)</c:v>
                </c:pt>
                <c:pt idx="48">
                  <c:v>Pils(ener)</c:v>
                </c:pt>
                <c:pt idx="49">
                  <c:v>Pilsener (Urtyp)</c:v>
                </c:pt>
                <c:pt idx="50">
                  <c:v>Porter</c:v>
                </c:pt>
                <c:pt idx="51">
                  <c:v>Quadrupel</c:v>
                </c:pt>
                <c:pt idx="52">
                  <c:v>Russian Imperial Stout</c:v>
                </c:pt>
                <c:pt idx="53">
                  <c:v>Saison</c:v>
                </c:pt>
                <c:pt idx="54">
                  <c:v>Schwarzbier</c:v>
                </c:pt>
                <c:pt idx="55">
                  <c:v>Scotch Ale</c:v>
                </c:pt>
                <c:pt idx="56">
                  <c:v>Session India Pale Ale</c:v>
                </c:pt>
                <c:pt idx="57">
                  <c:v>Speciale Belge (Belgische Pale Ale)</c:v>
                </c:pt>
                <c:pt idx="58">
                  <c:v>Sterk (Dubbel) Witbier</c:v>
                </c:pt>
                <c:pt idx="59">
                  <c:v>Sterke Blonde</c:v>
                </c:pt>
                <c:pt idx="60">
                  <c:v>Sterke Saison</c:v>
                </c:pt>
                <c:pt idx="61">
                  <c:v>Sterke Vlaamse Bruine</c:v>
                </c:pt>
                <c:pt idx="62">
                  <c:v>Tripel</c:v>
                </c:pt>
                <c:pt idx="63">
                  <c:v>Vlaams (Oud) Bruin</c:v>
                </c:pt>
                <c:pt idx="64">
                  <c:v>Vlaams Rood</c:v>
                </c:pt>
                <c:pt idx="65">
                  <c:v>Weizen</c:v>
                </c:pt>
                <c:pt idx="66">
                  <c:v>Weizen(doppel)bock</c:v>
                </c:pt>
                <c:pt idx="67">
                  <c:v>Weizenbock (Hell)</c:v>
                </c:pt>
                <c:pt idx="68">
                  <c:v>Witbier</c:v>
                </c:pt>
              </c:strCache>
            </c:strRef>
          </c:cat>
          <c:val>
            <c:numRef>
              <c:f>biertypen!$G$2:$G$70</c:f>
              <c:numCache>
                <c:formatCode>General</c:formatCode>
                <c:ptCount val="6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6.5</c:v>
                </c:pt>
                <c:pt idx="4">
                  <c:v>8</c:v>
                </c:pt>
                <c:pt idx="5">
                  <c:v>8.5</c:v>
                </c:pt>
                <c:pt idx="6">
                  <c:v>2.8</c:v>
                </c:pt>
                <c:pt idx="7">
                  <c:v>6</c:v>
                </c:pt>
                <c:pt idx="8">
                  <c:v>4.3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4.5</c:v>
                </c:pt>
                <c:pt idx="13">
                  <c:v>5.5</c:v>
                </c:pt>
                <c:pt idx="14">
                  <c:v>4</c:v>
                </c:pt>
                <c:pt idx="15">
                  <c:v>9</c:v>
                </c:pt>
                <c:pt idx="16">
                  <c:v>4.5</c:v>
                </c:pt>
                <c:pt idx="17">
                  <c:v>5</c:v>
                </c:pt>
                <c:pt idx="18">
                  <c:v>6.5</c:v>
                </c:pt>
                <c:pt idx="19">
                  <c:v>7.5</c:v>
                </c:pt>
                <c:pt idx="20">
                  <c:v>6</c:v>
                </c:pt>
                <c:pt idx="21">
                  <c:v>7.5</c:v>
                </c:pt>
                <c:pt idx="22">
                  <c:v>4.3</c:v>
                </c:pt>
                <c:pt idx="23">
                  <c:v>6.5</c:v>
                </c:pt>
                <c:pt idx="24">
                  <c:v>4</c:v>
                </c:pt>
                <c:pt idx="25">
                  <c:v>5</c:v>
                </c:pt>
                <c:pt idx="26">
                  <c:v>3.6</c:v>
                </c:pt>
                <c:pt idx="27">
                  <c:v>6.3</c:v>
                </c:pt>
                <c:pt idx="28">
                  <c:v>5</c:v>
                </c:pt>
                <c:pt idx="29">
                  <c:v>5.6</c:v>
                </c:pt>
                <c:pt idx="30">
                  <c:v>4</c:v>
                </c:pt>
                <c:pt idx="31">
                  <c:v>4</c:v>
                </c:pt>
                <c:pt idx="32">
                  <c:v>4.5</c:v>
                </c:pt>
                <c:pt idx="33">
                  <c:v>5</c:v>
                </c:pt>
                <c:pt idx="34">
                  <c:v>4.7</c:v>
                </c:pt>
                <c:pt idx="35">
                  <c:v>6.5</c:v>
                </c:pt>
                <c:pt idx="36">
                  <c:v>6.3</c:v>
                </c:pt>
                <c:pt idx="37">
                  <c:v>3.3</c:v>
                </c:pt>
                <c:pt idx="38">
                  <c:v>3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4.5</c:v>
                </c:pt>
                <c:pt idx="42">
                  <c:v>5.7</c:v>
                </c:pt>
                <c:pt idx="43">
                  <c:v>6</c:v>
                </c:pt>
                <c:pt idx="44">
                  <c:v>3</c:v>
                </c:pt>
                <c:pt idx="45">
                  <c:v>2.5</c:v>
                </c:pt>
                <c:pt idx="46">
                  <c:v>4.5</c:v>
                </c:pt>
                <c:pt idx="47">
                  <c:v>4.5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8.5</c:v>
                </c:pt>
                <c:pt idx="52">
                  <c:v>7.5</c:v>
                </c:pt>
                <c:pt idx="53">
                  <c:v>4.5</c:v>
                </c:pt>
                <c:pt idx="54">
                  <c:v>4.5999999999999996</c:v>
                </c:pt>
                <c:pt idx="55">
                  <c:v>6.5</c:v>
                </c:pt>
                <c:pt idx="56">
                  <c:v>2.5</c:v>
                </c:pt>
                <c:pt idx="57">
                  <c:v>5</c:v>
                </c:pt>
                <c:pt idx="58">
                  <c:v>6</c:v>
                </c:pt>
                <c:pt idx="59">
                  <c:v>7.5</c:v>
                </c:pt>
                <c:pt idx="60">
                  <c:v>7.5</c:v>
                </c:pt>
                <c:pt idx="61">
                  <c:v>7.5</c:v>
                </c:pt>
                <c:pt idx="62">
                  <c:v>7.5</c:v>
                </c:pt>
                <c:pt idx="63">
                  <c:v>4</c:v>
                </c:pt>
                <c:pt idx="64">
                  <c:v>4.5999999999999996</c:v>
                </c:pt>
                <c:pt idx="65">
                  <c:v>4.5</c:v>
                </c:pt>
                <c:pt idx="66">
                  <c:v>6</c:v>
                </c:pt>
                <c:pt idx="67">
                  <c:v>6.5</c:v>
                </c:pt>
                <c:pt idx="68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0-456C-88CD-03DC55E3CD47}"/>
            </c:ext>
          </c:extLst>
        </c:ser>
        <c:ser>
          <c:idx val="1"/>
          <c:order val="1"/>
          <c:tx>
            <c:strRef>
              <c:f>biertypen!$P$1</c:f>
              <c:strCache>
                <c:ptCount val="1"/>
                <c:pt idx="0">
                  <c:v>ABVDELTA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biertypen!$A$2:$A$70</c:f>
              <c:strCache>
                <c:ptCount val="69"/>
                <c:pt idx="0">
                  <c:v>Alt</c:v>
                </c:pt>
                <c:pt idx="1">
                  <c:v>American Amber-Red</c:v>
                </c:pt>
                <c:pt idx="2">
                  <c:v>American Pale Ale</c:v>
                </c:pt>
                <c:pt idx="3">
                  <c:v>Baltic Porter</c:v>
                </c:pt>
                <c:pt idx="4">
                  <c:v>Barley Wine (D)</c:v>
                </c:pt>
                <c:pt idx="5">
                  <c:v>Barley Wine (GB-USA)</c:v>
                </c:pt>
                <c:pt idx="6">
                  <c:v>Berliner Weisse</c:v>
                </c:pt>
                <c:pt idx="7">
                  <c:v>Bière de Garde (Ambreé)</c:v>
                </c:pt>
                <c:pt idx="8">
                  <c:v>Bitter Blond</c:v>
                </c:pt>
                <c:pt idx="9">
                  <c:v>Black IPA (BIPA)</c:v>
                </c:pt>
                <c:pt idx="10">
                  <c:v>Blond(e)</c:v>
                </c:pt>
                <c:pt idx="11">
                  <c:v>Bo(c)kbier</c:v>
                </c:pt>
                <c:pt idx="12">
                  <c:v>Bohemian / Czech Dark Lager</c:v>
                </c:pt>
                <c:pt idx="13">
                  <c:v>Brettanomyces Blond</c:v>
                </c:pt>
                <c:pt idx="14">
                  <c:v>Brown Ale</c:v>
                </c:pt>
                <c:pt idx="15">
                  <c:v>Brut (Méthode Champenoise)</c:v>
                </c:pt>
                <c:pt idx="16">
                  <c:v>California Steam </c:v>
                </c:pt>
                <c:pt idx="17">
                  <c:v>Dortmunder Export</c:v>
                </c:pt>
                <c:pt idx="18">
                  <c:v>Dortmunder Strong</c:v>
                </c:pt>
                <c:pt idx="19">
                  <c:v>Double / Imperial IPA</c:v>
                </c:pt>
                <c:pt idx="20">
                  <c:v>Dubbel</c:v>
                </c:pt>
                <c:pt idx="21">
                  <c:v>Dubbelbock</c:v>
                </c:pt>
                <c:pt idx="22">
                  <c:v>Dunkelweizen</c:v>
                </c:pt>
                <c:pt idx="23">
                  <c:v>Export Stout</c:v>
                </c:pt>
                <c:pt idx="24">
                  <c:v>Faro</c:v>
                </c:pt>
                <c:pt idx="25">
                  <c:v>Fruit / Framboise Lambic</c:v>
                </c:pt>
                <c:pt idx="26">
                  <c:v>Gose</c:v>
                </c:pt>
                <c:pt idx="27">
                  <c:v>Imperial Red Ale</c:v>
                </c:pt>
                <c:pt idx="28">
                  <c:v>India Pale Ale (GB)</c:v>
                </c:pt>
                <c:pt idx="29">
                  <c:v>India Pale Ale (USA)</c:v>
                </c:pt>
                <c:pt idx="30">
                  <c:v>Irish Dry Stout</c:v>
                </c:pt>
                <c:pt idx="31">
                  <c:v>Irish Red Ale </c:v>
                </c:pt>
                <c:pt idx="32">
                  <c:v>Kölsch</c:v>
                </c:pt>
                <c:pt idx="33">
                  <c:v>Kriek Lambiek (Oude)</c:v>
                </c:pt>
                <c:pt idx="34">
                  <c:v>Kuit</c:v>
                </c:pt>
                <c:pt idx="35">
                  <c:v>Lichte Dubbelbo(c)k</c:v>
                </c:pt>
                <c:pt idx="36">
                  <c:v>Meibo(c)k</c:v>
                </c:pt>
                <c:pt idx="37">
                  <c:v>Mild Ale (Dark)</c:v>
                </c:pt>
                <c:pt idx="38">
                  <c:v>Milk (Sweet) Stout</c:v>
                </c:pt>
                <c:pt idx="39">
                  <c:v>Münchener Dunkles</c:v>
                </c:pt>
                <c:pt idx="40">
                  <c:v>Münchener Helles</c:v>
                </c:pt>
                <c:pt idx="41">
                  <c:v>Oatmeal Stout</c:v>
                </c:pt>
                <c:pt idx="42">
                  <c:v>Oktoberfest</c:v>
                </c:pt>
                <c:pt idx="43">
                  <c:v>Old Ale</c:v>
                </c:pt>
                <c:pt idx="44">
                  <c:v>Ordinary &amp; Best Bitter </c:v>
                </c:pt>
                <c:pt idx="45">
                  <c:v>Oud Bruin (NL)</c:v>
                </c:pt>
                <c:pt idx="46">
                  <c:v>Oude Geuze Lambiek</c:v>
                </c:pt>
                <c:pt idx="47">
                  <c:v>Pale Ale (GB)</c:v>
                </c:pt>
                <c:pt idx="48">
                  <c:v>Pils(ener)</c:v>
                </c:pt>
                <c:pt idx="49">
                  <c:v>Pilsener (Urtyp)</c:v>
                </c:pt>
                <c:pt idx="50">
                  <c:v>Porter</c:v>
                </c:pt>
                <c:pt idx="51">
                  <c:v>Quadrupel</c:v>
                </c:pt>
                <c:pt idx="52">
                  <c:v>Russian Imperial Stout</c:v>
                </c:pt>
                <c:pt idx="53">
                  <c:v>Saison</c:v>
                </c:pt>
                <c:pt idx="54">
                  <c:v>Schwarzbier</c:v>
                </c:pt>
                <c:pt idx="55">
                  <c:v>Scotch Ale</c:v>
                </c:pt>
                <c:pt idx="56">
                  <c:v>Session India Pale Ale</c:v>
                </c:pt>
                <c:pt idx="57">
                  <c:v>Speciale Belge (Belgische Pale Ale)</c:v>
                </c:pt>
                <c:pt idx="58">
                  <c:v>Sterk (Dubbel) Witbier</c:v>
                </c:pt>
                <c:pt idx="59">
                  <c:v>Sterke Blonde</c:v>
                </c:pt>
                <c:pt idx="60">
                  <c:v>Sterke Saison</c:v>
                </c:pt>
                <c:pt idx="61">
                  <c:v>Sterke Vlaamse Bruine</c:v>
                </c:pt>
                <c:pt idx="62">
                  <c:v>Tripel</c:v>
                </c:pt>
                <c:pt idx="63">
                  <c:v>Vlaams (Oud) Bruin</c:v>
                </c:pt>
                <c:pt idx="64">
                  <c:v>Vlaams Rood</c:v>
                </c:pt>
                <c:pt idx="65">
                  <c:v>Weizen</c:v>
                </c:pt>
                <c:pt idx="66">
                  <c:v>Weizen(doppel)bock</c:v>
                </c:pt>
                <c:pt idx="67">
                  <c:v>Weizenbock (Hell)</c:v>
                </c:pt>
                <c:pt idx="68">
                  <c:v>Witbier</c:v>
                </c:pt>
              </c:strCache>
            </c:strRef>
          </c:cat>
          <c:val>
            <c:numRef>
              <c:f>biertypen!$P$2:$P$70</c:f>
              <c:numCache>
                <c:formatCode>General</c:formatCode>
                <c:ptCount val="69"/>
                <c:pt idx="0">
                  <c:v>0.5</c:v>
                </c:pt>
                <c:pt idx="1">
                  <c:v>1.9000000000000004</c:v>
                </c:pt>
                <c:pt idx="2">
                  <c:v>1.5</c:v>
                </c:pt>
                <c:pt idx="3">
                  <c:v>2.5</c:v>
                </c:pt>
                <c:pt idx="4">
                  <c:v>4</c:v>
                </c:pt>
                <c:pt idx="5">
                  <c:v>3.5</c:v>
                </c:pt>
                <c:pt idx="6">
                  <c:v>0.90000000000000036</c:v>
                </c:pt>
                <c:pt idx="7">
                  <c:v>2</c:v>
                </c:pt>
                <c:pt idx="8">
                  <c:v>1.2999999999999998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</c:v>
                </c:pt>
                <c:pt idx="15">
                  <c:v>5</c:v>
                </c:pt>
                <c:pt idx="16">
                  <c:v>1</c:v>
                </c:pt>
                <c:pt idx="17">
                  <c:v>0.59999999999999964</c:v>
                </c:pt>
                <c:pt idx="18">
                  <c:v>1</c:v>
                </c:pt>
                <c:pt idx="19">
                  <c:v>2.5</c:v>
                </c:pt>
                <c:pt idx="20">
                  <c:v>1.5</c:v>
                </c:pt>
                <c:pt idx="21">
                  <c:v>1</c:v>
                </c:pt>
                <c:pt idx="22">
                  <c:v>1.2999999999999998</c:v>
                </c:pt>
                <c:pt idx="23">
                  <c:v>2</c:v>
                </c:pt>
                <c:pt idx="24">
                  <c:v>1</c:v>
                </c:pt>
                <c:pt idx="25">
                  <c:v>1.2000000000000002</c:v>
                </c:pt>
                <c:pt idx="26">
                  <c:v>1.1999999999999997</c:v>
                </c:pt>
                <c:pt idx="27">
                  <c:v>4.2</c:v>
                </c:pt>
                <c:pt idx="28">
                  <c:v>2.5</c:v>
                </c:pt>
                <c:pt idx="29">
                  <c:v>1.9000000000000004</c:v>
                </c:pt>
                <c:pt idx="30">
                  <c:v>1</c:v>
                </c:pt>
                <c:pt idx="31">
                  <c:v>1.2000000000000002</c:v>
                </c:pt>
                <c:pt idx="32">
                  <c:v>1</c:v>
                </c:pt>
                <c:pt idx="33">
                  <c:v>1.5</c:v>
                </c:pt>
                <c:pt idx="34">
                  <c:v>2.2999999999999998</c:v>
                </c:pt>
                <c:pt idx="35">
                  <c:v>3.5</c:v>
                </c:pt>
                <c:pt idx="36">
                  <c:v>1.1000000000000005</c:v>
                </c:pt>
                <c:pt idx="37">
                  <c:v>0.79999999999999982</c:v>
                </c:pt>
                <c:pt idx="38">
                  <c:v>2</c:v>
                </c:pt>
                <c:pt idx="39">
                  <c:v>1</c:v>
                </c:pt>
                <c:pt idx="40">
                  <c:v>0.5</c:v>
                </c:pt>
                <c:pt idx="41">
                  <c:v>1</c:v>
                </c:pt>
                <c:pt idx="42">
                  <c:v>0.59999999999999964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1.0999999999999996</c:v>
                </c:pt>
                <c:pt idx="48">
                  <c:v>0.59999999999999964</c:v>
                </c:pt>
                <c:pt idx="49">
                  <c:v>1.0999999999999996</c:v>
                </c:pt>
                <c:pt idx="50">
                  <c:v>1</c:v>
                </c:pt>
                <c:pt idx="51">
                  <c:v>3.5</c:v>
                </c:pt>
                <c:pt idx="52">
                  <c:v>3.5</c:v>
                </c:pt>
                <c:pt idx="53">
                  <c:v>2</c:v>
                </c:pt>
                <c:pt idx="54">
                  <c:v>0.60000000000000053</c:v>
                </c:pt>
                <c:pt idx="55">
                  <c:v>2.0999999999999996</c:v>
                </c:pt>
                <c:pt idx="56">
                  <c:v>2.5</c:v>
                </c:pt>
                <c:pt idx="57">
                  <c:v>0.5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1.9000000000000004</c:v>
                </c:pt>
                <c:pt idx="65">
                  <c:v>1.4000000000000004</c:v>
                </c:pt>
                <c:pt idx="66">
                  <c:v>2</c:v>
                </c:pt>
                <c:pt idx="67">
                  <c:v>2.5</c:v>
                </c:pt>
                <c:pt idx="68">
                  <c:v>1.2000000000000002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0-456C-88CD-03DC55E3C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6019936"/>
        <c:axId val="969141344"/>
      </c:barChart>
      <c:catAx>
        <c:axId val="10360199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9141344"/>
        <c:crosses val="autoZero"/>
        <c:auto val="1"/>
        <c:lblAlgn val="ctr"/>
        <c:lblOffset val="100"/>
        <c:noMultiLvlLbl val="0"/>
      </c:catAx>
      <c:valAx>
        <c:axId val="969141344"/>
        <c:scaling>
          <c:orientation val="minMax"/>
          <c:min val="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6019936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Bitterheid (EBU)</a:t>
            </a:r>
          </a:p>
        </c:rich>
      </c:tx>
      <c:layout>
        <c:manualLayout>
          <c:xMode val="edge"/>
          <c:yMode val="edge"/>
          <c:x val="0.44036789151356087"/>
          <c:y val="6.97296332073594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biertypen!$K$1</c:f>
              <c:strCache>
                <c:ptCount val="1"/>
                <c:pt idx="0">
                  <c:v>EBUMIN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biertypen!$A$2:$A$70</c:f>
              <c:strCache>
                <c:ptCount val="69"/>
                <c:pt idx="0">
                  <c:v>Alt</c:v>
                </c:pt>
                <c:pt idx="1">
                  <c:v>American Amber-Red</c:v>
                </c:pt>
                <c:pt idx="2">
                  <c:v>American Pale Ale</c:v>
                </c:pt>
                <c:pt idx="3">
                  <c:v>Baltic Porter</c:v>
                </c:pt>
                <c:pt idx="4">
                  <c:v>Barley Wine (D)</c:v>
                </c:pt>
                <c:pt idx="5">
                  <c:v>Barley Wine (GB-USA)</c:v>
                </c:pt>
                <c:pt idx="6">
                  <c:v>Berliner Weisse</c:v>
                </c:pt>
                <c:pt idx="7">
                  <c:v>Bière de Garde (Ambreé)</c:v>
                </c:pt>
                <c:pt idx="8">
                  <c:v>Bitter Blond</c:v>
                </c:pt>
                <c:pt idx="9">
                  <c:v>Black IPA (BIPA)</c:v>
                </c:pt>
                <c:pt idx="10">
                  <c:v>Blond(e)</c:v>
                </c:pt>
                <c:pt idx="11">
                  <c:v>Bo(c)kbier</c:v>
                </c:pt>
                <c:pt idx="12">
                  <c:v>Bohemian / Czech Dark Lager</c:v>
                </c:pt>
                <c:pt idx="13">
                  <c:v>Brettanomyces Blond</c:v>
                </c:pt>
                <c:pt idx="14">
                  <c:v>Brown Ale</c:v>
                </c:pt>
                <c:pt idx="15">
                  <c:v>Brut (Méthode Champenoise)</c:v>
                </c:pt>
                <c:pt idx="16">
                  <c:v>California Steam </c:v>
                </c:pt>
                <c:pt idx="17">
                  <c:v>Dortmunder Export</c:v>
                </c:pt>
                <c:pt idx="18">
                  <c:v>Dortmunder Strong</c:v>
                </c:pt>
                <c:pt idx="19">
                  <c:v>Double / Imperial IPA</c:v>
                </c:pt>
                <c:pt idx="20">
                  <c:v>Dubbel</c:v>
                </c:pt>
                <c:pt idx="21">
                  <c:v>Dubbelbock</c:v>
                </c:pt>
                <c:pt idx="22">
                  <c:v>Dunkelweizen</c:v>
                </c:pt>
                <c:pt idx="23">
                  <c:v>Export Stout</c:v>
                </c:pt>
                <c:pt idx="24">
                  <c:v>Faro</c:v>
                </c:pt>
                <c:pt idx="25">
                  <c:v>Fruit / Framboise Lambic</c:v>
                </c:pt>
                <c:pt idx="26">
                  <c:v>Gose</c:v>
                </c:pt>
                <c:pt idx="27">
                  <c:v>Imperial Red Ale</c:v>
                </c:pt>
                <c:pt idx="28">
                  <c:v>India Pale Ale (GB)</c:v>
                </c:pt>
                <c:pt idx="29">
                  <c:v>India Pale Ale (USA)</c:v>
                </c:pt>
                <c:pt idx="30">
                  <c:v>Irish Dry Stout</c:v>
                </c:pt>
                <c:pt idx="31">
                  <c:v>Irish Red Ale </c:v>
                </c:pt>
                <c:pt idx="32">
                  <c:v>Kölsch</c:v>
                </c:pt>
                <c:pt idx="33">
                  <c:v>Kriek Lambiek (Oude)</c:v>
                </c:pt>
                <c:pt idx="34">
                  <c:v>Kuit</c:v>
                </c:pt>
                <c:pt idx="35">
                  <c:v>Lichte Dubbelbo(c)k</c:v>
                </c:pt>
                <c:pt idx="36">
                  <c:v>Meibo(c)k</c:v>
                </c:pt>
                <c:pt idx="37">
                  <c:v>Mild Ale (Dark)</c:v>
                </c:pt>
                <c:pt idx="38">
                  <c:v>Milk (Sweet) Stout</c:v>
                </c:pt>
                <c:pt idx="39">
                  <c:v>Münchener Dunkles</c:v>
                </c:pt>
                <c:pt idx="40">
                  <c:v>Münchener Helles</c:v>
                </c:pt>
                <c:pt idx="41">
                  <c:v>Oatmeal Stout</c:v>
                </c:pt>
                <c:pt idx="42">
                  <c:v>Oktoberfest</c:v>
                </c:pt>
                <c:pt idx="43">
                  <c:v>Old Ale</c:v>
                </c:pt>
                <c:pt idx="44">
                  <c:v>Ordinary &amp; Best Bitter </c:v>
                </c:pt>
                <c:pt idx="45">
                  <c:v>Oud Bruin (NL)</c:v>
                </c:pt>
                <c:pt idx="46">
                  <c:v>Oude Geuze Lambiek</c:v>
                </c:pt>
                <c:pt idx="47">
                  <c:v>Pale Ale (GB)</c:v>
                </c:pt>
                <c:pt idx="48">
                  <c:v>Pils(ener)</c:v>
                </c:pt>
                <c:pt idx="49">
                  <c:v>Pilsener (Urtyp)</c:v>
                </c:pt>
                <c:pt idx="50">
                  <c:v>Porter</c:v>
                </c:pt>
                <c:pt idx="51">
                  <c:v>Quadrupel</c:v>
                </c:pt>
                <c:pt idx="52">
                  <c:v>Russian Imperial Stout</c:v>
                </c:pt>
                <c:pt idx="53">
                  <c:v>Saison</c:v>
                </c:pt>
                <c:pt idx="54">
                  <c:v>Schwarzbier</c:v>
                </c:pt>
                <c:pt idx="55">
                  <c:v>Scotch Ale</c:v>
                </c:pt>
                <c:pt idx="56">
                  <c:v>Session India Pale Ale</c:v>
                </c:pt>
                <c:pt idx="57">
                  <c:v>Speciale Belge (Belgische Pale Ale)</c:v>
                </c:pt>
                <c:pt idx="58">
                  <c:v>Sterk (Dubbel) Witbier</c:v>
                </c:pt>
                <c:pt idx="59">
                  <c:v>Sterke Blonde</c:v>
                </c:pt>
                <c:pt idx="60">
                  <c:v>Sterke Saison</c:v>
                </c:pt>
                <c:pt idx="61">
                  <c:v>Sterke Vlaamse Bruine</c:v>
                </c:pt>
                <c:pt idx="62">
                  <c:v>Tripel</c:v>
                </c:pt>
                <c:pt idx="63">
                  <c:v>Vlaams (Oud) Bruin</c:v>
                </c:pt>
                <c:pt idx="64">
                  <c:v>Vlaams Rood</c:v>
                </c:pt>
                <c:pt idx="65">
                  <c:v>Weizen</c:v>
                </c:pt>
                <c:pt idx="66">
                  <c:v>Weizen(doppel)bock</c:v>
                </c:pt>
                <c:pt idx="67">
                  <c:v>Weizenbock (Hell)</c:v>
                </c:pt>
                <c:pt idx="68">
                  <c:v>Witbier</c:v>
                </c:pt>
              </c:strCache>
            </c:strRef>
          </c:cat>
          <c:val>
            <c:numRef>
              <c:f>biertypen!$K$2:$K$70</c:f>
              <c:numCache>
                <c:formatCode>General</c:formatCode>
                <c:ptCount val="69"/>
                <c:pt idx="0">
                  <c:v>25</c:v>
                </c:pt>
                <c:pt idx="1">
                  <c:v>28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35</c:v>
                </c:pt>
                <c:pt idx="6">
                  <c:v>3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15</c:v>
                </c:pt>
                <c:pt idx="11">
                  <c:v>20</c:v>
                </c:pt>
                <c:pt idx="12">
                  <c:v>20</c:v>
                </c:pt>
                <c:pt idx="13">
                  <c:v>35</c:v>
                </c:pt>
                <c:pt idx="14">
                  <c:v>15</c:v>
                </c:pt>
                <c:pt idx="15">
                  <c:v>10</c:v>
                </c:pt>
                <c:pt idx="16">
                  <c:v>30</c:v>
                </c:pt>
                <c:pt idx="17">
                  <c:v>23</c:v>
                </c:pt>
                <c:pt idx="18">
                  <c:v>13</c:v>
                </c:pt>
                <c:pt idx="19">
                  <c:v>60</c:v>
                </c:pt>
                <c:pt idx="20">
                  <c:v>20</c:v>
                </c:pt>
                <c:pt idx="21">
                  <c:v>20</c:v>
                </c:pt>
                <c:pt idx="22">
                  <c:v>10</c:v>
                </c:pt>
                <c:pt idx="23">
                  <c:v>35</c:v>
                </c:pt>
                <c:pt idx="24">
                  <c:v>6</c:v>
                </c:pt>
                <c:pt idx="25">
                  <c:v>15</c:v>
                </c:pt>
                <c:pt idx="26">
                  <c:v>5</c:v>
                </c:pt>
                <c:pt idx="27">
                  <c:v>50</c:v>
                </c:pt>
                <c:pt idx="28">
                  <c:v>40</c:v>
                </c:pt>
                <c:pt idx="29">
                  <c:v>40</c:v>
                </c:pt>
                <c:pt idx="30">
                  <c:v>33</c:v>
                </c:pt>
                <c:pt idx="31">
                  <c:v>20</c:v>
                </c:pt>
                <c:pt idx="32">
                  <c:v>18</c:v>
                </c:pt>
                <c:pt idx="33">
                  <c:v>15</c:v>
                </c:pt>
                <c:pt idx="34">
                  <c:v>25</c:v>
                </c:pt>
                <c:pt idx="35">
                  <c:v>16</c:v>
                </c:pt>
                <c:pt idx="36">
                  <c:v>20</c:v>
                </c:pt>
                <c:pt idx="37">
                  <c:v>18</c:v>
                </c:pt>
                <c:pt idx="38">
                  <c:v>21</c:v>
                </c:pt>
                <c:pt idx="39">
                  <c:v>20</c:v>
                </c:pt>
                <c:pt idx="40">
                  <c:v>16</c:v>
                </c:pt>
                <c:pt idx="41">
                  <c:v>20</c:v>
                </c:pt>
                <c:pt idx="42">
                  <c:v>17</c:v>
                </c:pt>
                <c:pt idx="43">
                  <c:v>30</c:v>
                </c:pt>
                <c:pt idx="44">
                  <c:v>25</c:v>
                </c:pt>
                <c:pt idx="45">
                  <c:v>8</c:v>
                </c:pt>
                <c:pt idx="46">
                  <c:v>5</c:v>
                </c:pt>
                <c:pt idx="47">
                  <c:v>30</c:v>
                </c:pt>
                <c:pt idx="48">
                  <c:v>20</c:v>
                </c:pt>
                <c:pt idx="49">
                  <c:v>28</c:v>
                </c:pt>
                <c:pt idx="50">
                  <c:v>25</c:v>
                </c:pt>
                <c:pt idx="51">
                  <c:v>20</c:v>
                </c:pt>
                <c:pt idx="52">
                  <c:v>50</c:v>
                </c:pt>
                <c:pt idx="53">
                  <c:v>20</c:v>
                </c:pt>
                <c:pt idx="54">
                  <c:v>22</c:v>
                </c:pt>
                <c:pt idx="55">
                  <c:v>25</c:v>
                </c:pt>
                <c:pt idx="56">
                  <c:v>35</c:v>
                </c:pt>
                <c:pt idx="57">
                  <c:v>15</c:v>
                </c:pt>
                <c:pt idx="58">
                  <c:v>8</c:v>
                </c:pt>
                <c:pt idx="59">
                  <c:v>22</c:v>
                </c:pt>
                <c:pt idx="60">
                  <c:v>15</c:v>
                </c:pt>
                <c:pt idx="61">
                  <c:v>15</c:v>
                </c:pt>
                <c:pt idx="62">
                  <c:v>20</c:v>
                </c:pt>
                <c:pt idx="63">
                  <c:v>15</c:v>
                </c:pt>
                <c:pt idx="64">
                  <c:v>14</c:v>
                </c:pt>
                <c:pt idx="65">
                  <c:v>10</c:v>
                </c:pt>
                <c:pt idx="66">
                  <c:v>10</c:v>
                </c:pt>
                <c:pt idx="67">
                  <c:v>6</c:v>
                </c:pt>
                <c:pt idx="6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5-4FA5-BDE0-FE7F41B176EC}"/>
            </c:ext>
          </c:extLst>
        </c:ser>
        <c:ser>
          <c:idx val="1"/>
          <c:order val="1"/>
          <c:tx>
            <c:strRef>
              <c:f>biertypen!$O$1</c:f>
              <c:strCache>
                <c:ptCount val="1"/>
                <c:pt idx="0">
                  <c:v>EBUDELTA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biertypen!$A$2:$A$70</c:f>
              <c:strCache>
                <c:ptCount val="69"/>
                <c:pt idx="0">
                  <c:v>Alt</c:v>
                </c:pt>
                <c:pt idx="1">
                  <c:v>American Amber-Red</c:v>
                </c:pt>
                <c:pt idx="2">
                  <c:v>American Pale Ale</c:v>
                </c:pt>
                <c:pt idx="3">
                  <c:v>Baltic Porter</c:v>
                </c:pt>
                <c:pt idx="4">
                  <c:v>Barley Wine (D)</c:v>
                </c:pt>
                <c:pt idx="5">
                  <c:v>Barley Wine (GB-USA)</c:v>
                </c:pt>
                <c:pt idx="6">
                  <c:v>Berliner Weisse</c:v>
                </c:pt>
                <c:pt idx="7">
                  <c:v>Bière de Garde (Ambreé)</c:v>
                </c:pt>
                <c:pt idx="8">
                  <c:v>Bitter Blond</c:v>
                </c:pt>
                <c:pt idx="9">
                  <c:v>Black IPA (BIPA)</c:v>
                </c:pt>
                <c:pt idx="10">
                  <c:v>Blond(e)</c:v>
                </c:pt>
                <c:pt idx="11">
                  <c:v>Bo(c)kbier</c:v>
                </c:pt>
                <c:pt idx="12">
                  <c:v>Bohemian / Czech Dark Lager</c:v>
                </c:pt>
                <c:pt idx="13">
                  <c:v>Brettanomyces Blond</c:v>
                </c:pt>
                <c:pt idx="14">
                  <c:v>Brown Ale</c:v>
                </c:pt>
                <c:pt idx="15">
                  <c:v>Brut (Méthode Champenoise)</c:v>
                </c:pt>
                <c:pt idx="16">
                  <c:v>California Steam </c:v>
                </c:pt>
                <c:pt idx="17">
                  <c:v>Dortmunder Export</c:v>
                </c:pt>
                <c:pt idx="18">
                  <c:v>Dortmunder Strong</c:v>
                </c:pt>
                <c:pt idx="19">
                  <c:v>Double / Imperial IPA</c:v>
                </c:pt>
                <c:pt idx="20">
                  <c:v>Dubbel</c:v>
                </c:pt>
                <c:pt idx="21">
                  <c:v>Dubbelbock</c:v>
                </c:pt>
                <c:pt idx="22">
                  <c:v>Dunkelweizen</c:v>
                </c:pt>
                <c:pt idx="23">
                  <c:v>Export Stout</c:v>
                </c:pt>
                <c:pt idx="24">
                  <c:v>Faro</c:v>
                </c:pt>
                <c:pt idx="25">
                  <c:v>Fruit / Framboise Lambic</c:v>
                </c:pt>
                <c:pt idx="26">
                  <c:v>Gose</c:v>
                </c:pt>
                <c:pt idx="27">
                  <c:v>Imperial Red Ale</c:v>
                </c:pt>
                <c:pt idx="28">
                  <c:v>India Pale Ale (GB)</c:v>
                </c:pt>
                <c:pt idx="29">
                  <c:v>India Pale Ale (USA)</c:v>
                </c:pt>
                <c:pt idx="30">
                  <c:v>Irish Dry Stout</c:v>
                </c:pt>
                <c:pt idx="31">
                  <c:v>Irish Red Ale </c:v>
                </c:pt>
                <c:pt idx="32">
                  <c:v>Kölsch</c:v>
                </c:pt>
                <c:pt idx="33">
                  <c:v>Kriek Lambiek (Oude)</c:v>
                </c:pt>
                <c:pt idx="34">
                  <c:v>Kuit</c:v>
                </c:pt>
                <c:pt idx="35">
                  <c:v>Lichte Dubbelbo(c)k</c:v>
                </c:pt>
                <c:pt idx="36">
                  <c:v>Meibo(c)k</c:v>
                </c:pt>
                <c:pt idx="37">
                  <c:v>Mild Ale (Dark)</c:v>
                </c:pt>
                <c:pt idx="38">
                  <c:v>Milk (Sweet) Stout</c:v>
                </c:pt>
                <c:pt idx="39">
                  <c:v>Münchener Dunkles</c:v>
                </c:pt>
                <c:pt idx="40">
                  <c:v>Münchener Helles</c:v>
                </c:pt>
                <c:pt idx="41">
                  <c:v>Oatmeal Stout</c:v>
                </c:pt>
                <c:pt idx="42">
                  <c:v>Oktoberfest</c:v>
                </c:pt>
                <c:pt idx="43">
                  <c:v>Old Ale</c:v>
                </c:pt>
                <c:pt idx="44">
                  <c:v>Ordinary &amp; Best Bitter </c:v>
                </c:pt>
                <c:pt idx="45">
                  <c:v>Oud Bruin (NL)</c:v>
                </c:pt>
                <c:pt idx="46">
                  <c:v>Oude Geuze Lambiek</c:v>
                </c:pt>
                <c:pt idx="47">
                  <c:v>Pale Ale (GB)</c:v>
                </c:pt>
                <c:pt idx="48">
                  <c:v>Pils(ener)</c:v>
                </c:pt>
                <c:pt idx="49">
                  <c:v>Pilsener (Urtyp)</c:v>
                </c:pt>
                <c:pt idx="50">
                  <c:v>Porter</c:v>
                </c:pt>
                <c:pt idx="51">
                  <c:v>Quadrupel</c:v>
                </c:pt>
                <c:pt idx="52">
                  <c:v>Russian Imperial Stout</c:v>
                </c:pt>
                <c:pt idx="53">
                  <c:v>Saison</c:v>
                </c:pt>
                <c:pt idx="54">
                  <c:v>Schwarzbier</c:v>
                </c:pt>
                <c:pt idx="55">
                  <c:v>Scotch Ale</c:v>
                </c:pt>
                <c:pt idx="56">
                  <c:v>Session India Pale Ale</c:v>
                </c:pt>
                <c:pt idx="57">
                  <c:v>Speciale Belge (Belgische Pale Ale)</c:v>
                </c:pt>
                <c:pt idx="58">
                  <c:v>Sterk (Dubbel) Witbier</c:v>
                </c:pt>
                <c:pt idx="59">
                  <c:v>Sterke Blonde</c:v>
                </c:pt>
                <c:pt idx="60">
                  <c:v>Sterke Saison</c:v>
                </c:pt>
                <c:pt idx="61">
                  <c:v>Sterke Vlaamse Bruine</c:v>
                </c:pt>
                <c:pt idx="62">
                  <c:v>Tripel</c:v>
                </c:pt>
                <c:pt idx="63">
                  <c:v>Vlaams (Oud) Bruin</c:v>
                </c:pt>
                <c:pt idx="64">
                  <c:v>Vlaams Rood</c:v>
                </c:pt>
                <c:pt idx="65">
                  <c:v>Weizen</c:v>
                </c:pt>
                <c:pt idx="66">
                  <c:v>Weizen(doppel)bock</c:v>
                </c:pt>
                <c:pt idx="67">
                  <c:v>Weizenbock (Hell)</c:v>
                </c:pt>
                <c:pt idx="68">
                  <c:v>Witbier</c:v>
                </c:pt>
              </c:strCache>
            </c:strRef>
          </c:cat>
          <c:val>
            <c:numRef>
              <c:f>biertypen!$O$2:$O$70</c:f>
              <c:numCache>
                <c:formatCode>General</c:formatCode>
                <c:ptCount val="69"/>
                <c:pt idx="0">
                  <c:v>25</c:v>
                </c:pt>
                <c:pt idx="1">
                  <c:v>17</c:v>
                </c:pt>
                <c:pt idx="2">
                  <c:v>20</c:v>
                </c:pt>
                <c:pt idx="3">
                  <c:v>25</c:v>
                </c:pt>
                <c:pt idx="4">
                  <c:v>45</c:v>
                </c:pt>
                <c:pt idx="5">
                  <c:v>35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15</c:v>
                </c:pt>
                <c:pt idx="11">
                  <c:v>25</c:v>
                </c:pt>
                <c:pt idx="12">
                  <c:v>10</c:v>
                </c:pt>
                <c:pt idx="13">
                  <c:v>15</c:v>
                </c:pt>
                <c:pt idx="14">
                  <c:v>15</c:v>
                </c:pt>
                <c:pt idx="15">
                  <c:v>20</c:v>
                </c:pt>
                <c:pt idx="16">
                  <c:v>15</c:v>
                </c:pt>
                <c:pt idx="17">
                  <c:v>7</c:v>
                </c:pt>
                <c:pt idx="18">
                  <c:v>22</c:v>
                </c:pt>
                <c:pt idx="19">
                  <c:v>60</c:v>
                </c:pt>
                <c:pt idx="20">
                  <c:v>10</c:v>
                </c:pt>
                <c:pt idx="21">
                  <c:v>15</c:v>
                </c:pt>
                <c:pt idx="22">
                  <c:v>5</c:v>
                </c:pt>
                <c:pt idx="23">
                  <c:v>45</c:v>
                </c:pt>
                <c:pt idx="24">
                  <c:v>14</c:v>
                </c:pt>
                <c:pt idx="25">
                  <c:v>6</c:v>
                </c:pt>
                <c:pt idx="26">
                  <c:v>13</c:v>
                </c:pt>
                <c:pt idx="27">
                  <c:v>50</c:v>
                </c:pt>
                <c:pt idx="28">
                  <c:v>20</c:v>
                </c:pt>
                <c:pt idx="29">
                  <c:v>30</c:v>
                </c:pt>
                <c:pt idx="30">
                  <c:v>15</c:v>
                </c:pt>
                <c:pt idx="31">
                  <c:v>10</c:v>
                </c:pt>
                <c:pt idx="32">
                  <c:v>7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20</c:v>
                </c:pt>
                <c:pt idx="37">
                  <c:v>12</c:v>
                </c:pt>
                <c:pt idx="38">
                  <c:v>14</c:v>
                </c:pt>
                <c:pt idx="39">
                  <c:v>5</c:v>
                </c:pt>
                <c:pt idx="40">
                  <c:v>9</c:v>
                </c:pt>
                <c:pt idx="41">
                  <c:v>20</c:v>
                </c:pt>
                <c:pt idx="42">
                  <c:v>5</c:v>
                </c:pt>
                <c:pt idx="43">
                  <c:v>20</c:v>
                </c:pt>
                <c:pt idx="44">
                  <c:v>15</c:v>
                </c:pt>
                <c:pt idx="45">
                  <c:v>16</c:v>
                </c:pt>
                <c:pt idx="46">
                  <c:v>25</c:v>
                </c:pt>
                <c:pt idx="47">
                  <c:v>15</c:v>
                </c:pt>
                <c:pt idx="48">
                  <c:v>8</c:v>
                </c:pt>
                <c:pt idx="49">
                  <c:v>17</c:v>
                </c:pt>
                <c:pt idx="50">
                  <c:v>15</c:v>
                </c:pt>
                <c:pt idx="51">
                  <c:v>20</c:v>
                </c:pt>
                <c:pt idx="52">
                  <c:v>40</c:v>
                </c:pt>
                <c:pt idx="53">
                  <c:v>25</c:v>
                </c:pt>
                <c:pt idx="54">
                  <c:v>8</c:v>
                </c:pt>
                <c:pt idx="55">
                  <c:v>25</c:v>
                </c:pt>
                <c:pt idx="56">
                  <c:v>15</c:v>
                </c:pt>
                <c:pt idx="57">
                  <c:v>8</c:v>
                </c:pt>
                <c:pt idx="58">
                  <c:v>8</c:v>
                </c:pt>
                <c:pt idx="59">
                  <c:v>13</c:v>
                </c:pt>
                <c:pt idx="60">
                  <c:v>25</c:v>
                </c:pt>
                <c:pt idx="61">
                  <c:v>15</c:v>
                </c:pt>
                <c:pt idx="62">
                  <c:v>20</c:v>
                </c:pt>
                <c:pt idx="63">
                  <c:v>20</c:v>
                </c:pt>
                <c:pt idx="64">
                  <c:v>6</c:v>
                </c:pt>
                <c:pt idx="65">
                  <c:v>10</c:v>
                </c:pt>
                <c:pt idx="66">
                  <c:v>5</c:v>
                </c:pt>
                <c:pt idx="67">
                  <c:v>19</c:v>
                </c:pt>
                <c:pt idx="6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5-4FA5-BDE0-FE7F41B1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6019936"/>
        <c:axId val="969141344"/>
      </c:barChart>
      <c:catAx>
        <c:axId val="10360199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9141344"/>
        <c:crosses val="autoZero"/>
        <c:auto val="1"/>
        <c:lblAlgn val="ctr"/>
        <c:lblOffset val="100"/>
        <c:noMultiLvlLbl val="0"/>
      </c:catAx>
      <c:valAx>
        <c:axId val="969141344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60199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[demo_bkg_biertypen.xlsx]analyses!Draaitabel3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Begin SG en Alcoholpercentage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ln w="22225" cap="rnd">
            <a:solidFill>
              <a:srgbClr val="FF0000"/>
            </a:solidFill>
            <a:prstDash val="sysDot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12700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rgbClr val="0070C0"/>
            </a:solidFill>
            <a:prstDash val="sysDot"/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12700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analyses!$G$3</c:f>
              <c:strCache>
                <c:ptCount val="1"/>
                <c:pt idx="0">
                  <c:v>Gemiddeld BEGINSG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  <a:effectLst/>
            </c:spPr>
          </c:marker>
          <c:cat>
            <c:strRef>
              <c:f>analyses!$F$4:$F$27</c:f>
              <c:strCache>
                <c:ptCount val="23"/>
                <c:pt idx="0">
                  <c:v>American Pale Ale</c:v>
                </c:pt>
                <c:pt idx="1">
                  <c:v>Berliner Weisse</c:v>
                </c:pt>
                <c:pt idx="2">
                  <c:v>Bitter Blond</c:v>
                </c:pt>
                <c:pt idx="3">
                  <c:v>Brettanomyces Blond</c:v>
                </c:pt>
                <c:pt idx="4">
                  <c:v>California Steam </c:v>
                </c:pt>
                <c:pt idx="5">
                  <c:v>Dortmunder Export</c:v>
                </c:pt>
                <c:pt idx="6">
                  <c:v>Faro</c:v>
                </c:pt>
                <c:pt idx="7">
                  <c:v>Gose</c:v>
                </c:pt>
                <c:pt idx="8">
                  <c:v>Irish Red Ale </c:v>
                </c:pt>
                <c:pt idx="9">
                  <c:v>Kölsch</c:v>
                </c:pt>
                <c:pt idx="10">
                  <c:v>Kuit</c:v>
                </c:pt>
                <c:pt idx="11">
                  <c:v>Münchener Helles</c:v>
                </c:pt>
                <c:pt idx="12">
                  <c:v>Oktoberfest</c:v>
                </c:pt>
                <c:pt idx="13">
                  <c:v>Ordinary &amp; Best Bitter </c:v>
                </c:pt>
                <c:pt idx="14">
                  <c:v>Oude Geuze Lambiek</c:v>
                </c:pt>
                <c:pt idx="15">
                  <c:v>Pale Ale (GB)</c:v>
                </c:pt>
                <c:pt idx="16">
                  <c:v>Pils(ener)</c:v>
                </c:pt>
                <c:pt idx="17">
                  <c:v>Pilsener (Urtyp)</c:v>
                </c:pt>
                <c:pt idx="18">
                  <c:v>Saison</c:v>
                </c:pt>
                <c:pt idx="19">
                  <c:v>Session India Pale Ale</c:v>
                </c:pt>
                <c:pt idx="20">
                  <c:v>Speciale Belge (Belgische Pale Ale)</c:v>
                </c:pt>
                <c:pt idx="21">
                  <c:v>Weizen</c:v>
                </c:pt>
                <c:pt idx="22">
                  <c:v>Witbier</c:v>
                </c:pt>
              </c:strCache>
            </c:strRef>
          </c:cat>
          <c:val>
            <c:numRef>
              <c:f>analyses!$G$4:$G$27</c:f>
              <c:numCache>
                <c:formatCode>0</c:formatCode>
                <c:ptCount val="23"/>
                <c:pt idx="0">
                  <c:v>1050.5</c:v>
                </c:pt>
                <c:pt idx="1">
                  <c:v>1030</c:v>
                </c:pt>
                <c:pt idx="2">
                  <c:v>1048.5</c:v>
                </c:pt>
                <c:pt idx="3">
                  <c:v>1060</c:v>
                </c:pt>
                <c:pt idx="4">
                  <c:v>1049.5</c:v>
                </c:pt>
                <c:pt idx="5">
                  <c:v>1052</c:v>
                </c:pt>
                <c:pt idx="6">
                  <c:v>1047</c:v>
                </c:pt>
                <c:pt idx="7">
                  <c:v>1046</c:v>
                </c:pt>
                <c:pt idx="8">
                  <c:v>1042</c:v>
                </c:pt>
                <c:pt idx="9">
                  <c:v>1047</c:v>
                </c:pt>
                <c:pt idx="10">
                  <c:v>1057.5</c:v>
                </c:pt>
                <c:pt idx="11">
                  <c:v>1047</c:v>
                </c:pt>
                <c:pt idx="12">
                  <c:v>1053.5</c:v>
                </c:pt>
                <c:pt idx="13">
                  <c:v>1039</c:v>
                </c:pt>
                <c:pt idx="14">
                  <c:v>1060</c:v>
                </c:pt>
                <c:pt idx="15">
                  <c:v>1046.5</c:v>
                </c:pt>
                <c:pt idx="16">
                  <c:v>1046</c:v>
                </c:pt>
                <c:pt idx="17">
                  <c:v>1050</c:v>
                </c:pt>
                <c:pt idx="18">
                  <c:v>1044</c:v>
                </c:pt>
                <c:pt idx="19">
                  <c:v>1037.5</c:v>
                </c:pt>
                <c:pt idx="20">
                  <c:v>1050.5</c:v>
                </c:pt>
                <c:pt idx="21">
                  <c:v>1051.5</c:v>
                </c:pt>
                <c:pt idx="22">
                  <c:v>1043.5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2-4126-B7D5-BFC391041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254528"/>
        <c:axId val="611467216"/>
      </c:lineChart>
      <c:lineChart>
        <c:grouping val="standard"/>
        <c:varyColors val="0"/>
        <c:ser>
          <c:idx val="1"/>
          <c:order val="1"/>
          <c:tx>
            <c:strRef>
              <c:f>analyses!$H$3</c:f>
              <c:strCache>
                <c:ptCount val="1"/>
                <c:pt idx="0">
                  <c:v>Gemiddeld ABV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cat>
            <c:strRef>
              <c:f>analyses!$F$4:$F$27</c:f>
              <c:strCache>
                <c:ptCount val="23"/>
                <c:pt idx="0">
                  <c:v>American Pale Ale</c:v>
                </c:pt>
                <c:pt idx="1">
                  <c:v>Berliner Weisse</c:v>
                </c:pt>
                <c:pt idx="2">
                  <c:v>Bitter Blond</c:v>
                </c:pt>
                <c:pt idx="3">
                  <c:v>Brettanomyces Blond</c:v>
                </c:pt>
                <c:pt idx="4">
                  <c:v>California Steam </c:v>
                </c:pt>
                <c:pt idx="5">
                  <c:v>Dortmunder Export</c:v>
                </c:pt>
                <c:pt idx="6">
                  <c:v>Faro</c:v>
                </c:pt>
                <c:pt idx="7">
                  <c:v>Gose</c:v>
                </c:pt>
                <c:pt idx="8">
                  <c:v>Irish Red Ale </c:v>
                </c:pt>
                <c:pt idx="9">
                  <c:v>Kölsch</c:v>
                </c:pt>
                <c:pt idx="10">
                  <c:v>Kuit</c:v>
                </c:pt>
                <c:pt idx="11">
                  <c:v>Münchener Helles</c:v>
                </c:pt>
                <c:pt idx="12">
                  <c:v>Oktoberfest</c:v>
                </c:pt>
                <c:pt idx="13">
                  <c:v>Ordinary &amp; Best Bitter </c:v>
                </c:pt>
                <c:pt idx="14">
                  <c:v>Oude Geuze Lambiek</c:v>
                </c:pt>
                <c:pt idx="15">
                  <c:v>Pale Ale (GB)</c:v>
                </c:pt>
                <c:pt idx="16">
                  <c:v>Pils(ener)</c:v>
                </c:pt>
                <c:pt idx="17">
                  <c:v>Pilsener (Urtyp)</c:v>
                </c:pt>
                <c:pt idx="18">
                  <c:v>Saison</c:v>
                </c:pt>
                <c:pt idx="19">
                  <c:v>Session India Pale Ale</c:v>
                </c:pt>
                <c:pt idx="20">
                  <c:v>Speciale Belge (Belgische Pale Ale)</c:v>
                </c:pt>
                <c:pt idx="21">
                  <c:v>Weizen</c:v>
                </c:pt>
                <c:pt idx="22">
                  <c:v>Witbier</c:v>
                </c:pt>
              </c:strCache>
            </c:strRef>
          </c:cat>
          <c:val>
            <c:numRef>
              <c:f>analyses!$H$4:$H$27</c:f>
              <c:numCache>
                <c:formatCode>0.0</c:formatCode>
                <c:ptCount val="23"/>
                <c:pt idx="0">
                  <c:v>5.25</c:v>
                </c:pt>
                <c:pt idx="1">
                  <c:v>3.25</c:v>
                </c:pt>
                <c:pt idx="2">
                  <c:v>4.9499999999999993</c:v>
                </c:pt>
                <c:pt idx="3">
                  <c:v>6.25</c:v>
                </c:pt>
                <c:pt idx="4">
                  <c:v>5</c:v>
                </c:pt>
                <c:pt idx="5">
                  <c:v>5.3</c:v>
                </c:pt>
                <c:pt idx="6">
                  <c:v>4.5</c:v>
                </c:pt>
                <c:pt idx="7">
                  <c:v>4.2</c:v>
                </c:pt>
                <c:pt idx="8">
                  <c:v>4.5999999999999996</c:v>
                </c:pt>
                <c:pt idx="9">
                  <c:v>5</c:v>
                </c:pt>
                <c:pt idx="10">
                  <c:v>5.85</c:v>
                </c:pt>
                <c:pt idx="11">
                  <c:v>4.8499999999999996</c:v>
                </c:pt>
                <c:pt idx="12">
                  <c:v>6</c:v>
                </c:pt>
                <c:pt idx="13">
                  <c:v>4</c:v>
                </c:pt>
                <c:pt idx="14">
                  <c:v>6.5</c:v>
                </c:pt>
                <c:pt idx="15">
                  <c:v>5.05</c:v>
                </c:pt>
                <c:pt idx="16">
                  <c:v>4.7</c:v>
                </c:pt>
                <c:pt idx="17">
                  <c:v>4.95</c:v>
                </c:pt>
                <c:pt idx="18">
                  <c:v>5.5</c:v>
                </c:pt>
                <c:pt idx="19">
                  <c:v>3.75</c:v>
                </c:pt>
                <c:pt idx="20">
                  <c:v>5.25</c:v>
                </c:pt>
                <c:pt idx="21">
                  <c:v>5.2</c:v>
                </c:pt>
                <c:pt idx="22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2-4126-B7D5-BFC391041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287728"/>
        <c:axId val="611465552"/>
      </c:lineChart>
      <c:catAx>
        <c:axId val="19162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1467216"/>
        <c:crosses val="autoZero"/>
        <c:auto val="1"/>
        <c:lblAlgn val="ctr"/>
        <c:lblOffset val="100"/>
        <c:noMultiLvlLbl val="0"/>
      </c:catAx>
      <c:valAx>
        <c:axId val="6114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Begin SG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16254528"/>
        <c:crosses val="autoZero"/>
        <c:crossBetween val="between"/>
      </c:valAx>
      <c:valAx>
        <c:axId val="611465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ABV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16287728"/>
        <c:crosses val="max"/>
        <c:crossBetween val="between"/>
      </c:valAx>
      <c:catAx>
        <c:axId val="191628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465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4759</xdr:rowOff>
    </xdr:from>
    <xdr:to>
      <xdr:col>8</xdr:col>
      <xdr:colOff>0</xdr:colOff>
      <xdr:row>75</xdr:row>
      <xdr:rowOff>117259</xdr:rowOff>
    </xdr:to>
    <xdr:graphicFrame macro="">
      <xdr:nvGraphicFramePr>
        <xdr:cNvPr id="2" name="Grafiek_ABV">
          <a:extLst>
            <a:ext uri="{FF2B5EF4-FFF2-40B4-BE49-F238E27FC236}">
              <a16:creationId xmlns:a16="http://schemas.microsoft.com/office/drawing/2014/main" id="{432A528C-5275-412F-9C40-CC55CC9A2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15</xdr:col>
      <xdr:colOff>608400</xdr:colOff>
      <xdr:row>75</xdr:row>
      <xdr:rowOff>112500</xdr:rowOff>
    </xdr:to>
    <xdr:graphicFrame macro="">
      <xdr:nvGraphicFramePr>
        <xdr:cNvPr id="3" name="Grafiek_EBU">
          <a:extLst>
            <a:ext uri="{FF2B5EF4-FFF2-40B4-BE49-F238E27FC236}">
              <a16:creationId xmlns:a16="http://schemas.microsoft.com/office/drawing/2014/main" id="{F2D807D9-7796-4273-AD34-73FB0F9E4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0.03125</cdr:x>
      <cdr:y>0.00992</cdr:y>
    </cdr:from>
    <cdr:to>
      <cdr:x>0.37946</cdr:x>
      <cdr:y>0.03124</cdr:y>
    </cdr:to>
    <cdr:sp macro="" textlink="">
      <cdr:nvSpPr>
        <cdr:cNvPr id="2" name="Tekstvak 1">
          <a:extLst xmlns:a="http://schemas.openxmlformats.org/drawingml/2006/main">
            <a:ext uri="{FF2B5EF4-FFF2-40B4-BE49-F238E27FC236}">
              <a16:creationId xmlns:a16="http://schemas.microsoft.com/office/drawing/2014/main" id="{CAA7B686-C182-4682-96AA-D188C4ECB1BC}"/>
            </a:ext>
          </a:extLst>
        </cdr:cNvPr>
        <cdr:cNvSpPr txBox="1"/>
      </cdr:nvSpPr>
      <cdr:spPr>
        <a:xfrm xmlns:a="http://schemas.openxmlformats.org/drawingml/2006/main">
          <a:off x="133350" y="142848"/>
          <a:ext cx="1485900" cy="3070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000"/>
            <a:t>Bron: BKG Biertypenlijst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0.03125</cdr:x>
      <cdr:y>0.00992</cdr:y>
    </cdr:from>
    <cdr:to>
      <cdr:x>0.37064</cdr:x>
      <cdr:y>0.03124</cdr:y>
    </cdr:to>
    <cdr:sp macro="" textlink="">
      <cdr:nvSpPr>
        <cdr:cNvPr id="2" name="Tekstvak 1">
          <a:extLst xmlns:a="http://schemas.openxmlformats.org/drawingml/2006/main">
            <a:ext uri="{FF2B5EF4-FFF2-40B4-BE49-F238E27FC236}">
              <a16:creationId xmlns:a16="http://schemas.microsoft.com/office/drawing/2014/main" id="{CAA7B686-C182-4682-96AA-D188C4ECB1BC}"/>
            </a:ext>
          </a:extLst>
        </cdr:cNvPr>
        <cdr:cNvSpPr txBox="1"/>
      </cdr:nvSpPr>
      <cdr:spPr>
        <a:xfrm xmlns:a="http://schemas.openxmlformats.org/drawingml/2006/main">
          <a:off x="133312" y="142848"/>
          <a:ext cx="1447837" cy="3070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000"/>
            <a:t>Bron: BKG Biertypenlijst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400049</xdr:colOff>
      <xdr:row>1</xdr:row>
      <xdr:rowOff>0</xdr:rowOff>
    </xdr:from>
    <xdr:to>
      <xdr:col>18</xdr:col>
      <xdr:colOff>581024</xdr:colOff>
      <xdr:row>20</xdr:row>
      <xdr:rowOff>61913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F515B8D-CEAA-4121-9091-D1D943B7E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38100</xdr:colOff>
      <xdr:row>21</xdr:row>
      <xdr:rowOff>19050</xdr:rowOff>
    </xdr:from>
    <xdr:to>
      <xdr:col>12</xdr:col>
      <xdr:colOff>190500</xdr:colOff>
      <xdr:row>28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KLASSE">
              <a:extLst>
                <a:ext uri="{FF2B5EF4-FFF2-40B4-BE49-F238E27FC236}">
                  <a16:creationId xmlns:a16="http://schemas.microsoft.com/office/drawing/2014/main" id="{5DC383B9-9077-4D1C-80E9-22A745033D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LAS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72525" y="4019550"/>
              <a:ext cx="1828800" cy="147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>
    <xdr:from>
      <xdr:col>13</xdr:col>
      <xdr:colOff>19050</xdr:colOff>
      <xdr:row>21</xdr:row>
      <xdr:rowOff>171450</xdr:rowOff>
    </xdr:from>
    <xdr:to>
      <xdr:col>18</xdr:col>
      <xdr:colOff>28575</xdr:colOff>
      <xdr:row>26</xdr:row>
      <xdr:rowOff>133350</xdr:rowOff>
    </xdr:to>
    <xdr:sp macro="" textlink="">
      <xdr:nvSpPr>
        <xdr:cNvPr id="4" name="Tekstvak 3">
          <a:extLst>
            <a:ext uri="{FF2B5EF4-FFF2-40B4-BE49-F238E27FC236}">
              <a16:creationId xmlns:a16="http://schemas.microsoft.com/office/drawing/2014/main" id="{C66A9A12-27B6-455B-B386-3D1A9F6451D5}"/>
            </a:ext>
          </a:extLst>
        </xdr:cNvPr>
        <xdr:cNvSpPr txBox="1"/>
      </xdr:nvSpPr>
      <xdr:spPr>
        <a:xfrm>
          <a:off x="11039475" y="4171950"/>
          <a:ext cx="3057525" cy="914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Experimenteer met het filter hiernaast door een  klasse te selecteren.</a:t>
          </a:r>
        </a:p>
        <a:p>
          <a:r>
            <a:rPr lang="nl-NL" sz="1100"/>
            <a:t>Je kunt meerdere klasses selecteren met de CTRL toets of met het knopje Meervoudige selecties.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3772.699871643519" createdVersion="6" refreshedVersion="6" minRefreshableVersion="3" recordCount="69" xr:uid="{C32532E5-0BF9-497F-9556-97BD388606BA}">
  <cacheSource type="worksheet">
    <worksheetSource name="bkg_biertypen"/>
  </cacheSource>
  <cacheFields count="18">
    <cacheField name="BIERTYPE" numFmtId="0">
      <sharedItems count="76">
        <s v="Alt"/>
        <s v="American Amber-Red"/>
        <s v="American Pale Ale"/>
        <s v="Baltic Porter"/>
        <s v="Barley Wine (D)"/>
        <s v="Barley Wine (GB-USA)"/>
        <s v="Berliner Weisse"/>
        <s v="Bière de Garde (Ambreé)"/>
        <s v="Bitter Blond"/>
        <s v="Black IPA (BIPA)"/>
        <s v="Blond(e)"/>
        <s v="Bo(c)kbier"/>
        <s v="Bohemian / Czech Dark Lager"/>
        <s v="Brettanomyces Blond"/>
        <s v="Brown Ale"/>
        <s v="Brut (Méthode Champenoise)"/>
        <s v="California Steam "/>
        <s v="Dortmunder Export"/>
        <s v="Dortmunder Strong"/>
        <s v="Double / Imperial IPA"/>
        <s v="Dubbel"/>
        <s v="Dubbelbock"/>
        <s v="Dunkelweizen"/>
        <s v="Export Stout"/>
        <s v="Faro"/>
        <s v="Fruit / Framboise Lambic"/>
        <s v="Gose"/>
        <s v="Imperial Red Ale"/>
        <s v="India Pale Ale (GB)"/>
        <s v="India Pale Ale (USA)"/>
        <s v="Irish Dry Stout"/>
        <s v="Irish Red Ale "/>
        <s v="Kölsch"/>
        <s v="Kriek Lambiek (Oude)"/>
        <s v="Kuit"/>
        <s v="Lichte Dubbelbo(c)k"/>
        <s v="Meibo(c)k"/>
        <s v="Mild Ale (Dark)"/>
        <s v="Milk (Sweet) Stout"/>
        <s v="Münchener Dunkles"/>
        <s v="Münchener Helles"/>
        <s v="Oatmeal Stout"/>
        <s v="Oktoberfest"/>
        <s v="Old Ale"/>
        <s v="Ordinary &amp; Best Bitter "/>
        <s v="Oud Bruin (NL)"/>
        <s v="Oude Geuze Lambiek"/>
        <s v="Pale Ale (GB)"/>
        <s v="Pils(ener)"/>
        <s v="Pilsener (Urtyp)"/>
        <s v="Porter"/>
        <s v="Quadrupel"/>
        <s v="Russian Imperial Stout"/>
        <s v="Saison"/>
        <s v="Schwarzbier"/>
        <s v="Scotch Ale"/>
        <s v="Session India Pale Ale"/>
        <s v="Speciale Belge (Belgische Pale Ale)"/>
        <s v="Sterk (Dubbel) Witbier"/>
        <s v="Sterke Blonde"/>
        <s v="Sterke Saison"/>
        <s v="Sterke Vlaamse Bruine"/>
        <s v="Tripel"/>
        <s v="Vlaams (Oud) Bruin"/>
        <s v="Vlaams Rood"/>
        <s v="Weizen"/>
        <s v="Weizen(doppel)bock"/>
        <s v="Weizenbock (Hell)"/>
        <s v="Witbier"/>
        <s v="Vlaams Bruin" u="1"/>
        <s v="Bohemian Dark Lager" u="1"/>
        <s v="Barley Wine (C)" u="1"/>
        <s v="Mild Ale" u="1"/>
        <s v="Framboise Lambic" u="1"/>
        <s v="Black IPA" u="1"/>
        <s v="Milk Stout" u="1"/>
      </sharedItems>
    </cacheField>
    <cacheField name="KLASSE" numFmtId="0">
      <sharedItems count="4">
        <s v="B"/>
        <s v="A"/>
        <s v="D"/>
        <s v="C"/>
      </sharedItems>
    </cacheField>
    <cacheField name="BEGINSGMIN" numFmtId="0">
      <sharedItems containsSemiMixedTypes="0" containsString="0" containsNumber="1" containsInteger="1" minValue="1028" maxValue="1088"/>
    </cacheField>
    <cacheField name="BEGINSGMAX" numFmtId="0">
      <sharedItems containsSemiMixedTypes="0" containsString="0" containsNumber="1" containsInteger="1" minValue="1032" maxValue="1120"/>
    </cacheField>
    <cacheField name="SVGMIN" numFmtId="0">
      <sharedItems containsString="0" containsBlank="1" containsNumber="1" containsInteger="1" minValue="59" maxValue="87"/>
    </cacheField>
    <cacheField name="SVGMAX" numFmtId="0">
      <sharedItems containsString="0" containsBlank="1" containsNumber="1" containsInteger="1" minValue="71" maxValue="100"/>
    </cacheField>
    <cacheField name="ABVMIN" numFmtId="0">
      <sharedItems containsSemiMixedTypes="0" containsString="0" containsNumber="1" minValue="2.5" maxValue="9"/>
    </cacheField>
    <cacheField name="ABVMAX" numFmtId="0">
      <sharedItems containsSemiMixedTypes="0" containsString="0" containsNumber="1" minValue="3.5" maxValue="14"/>
    </cacheField>
    <cacheField name="EBCMIN" numFmtId="0">
      <sharedItems containsSemiMixedTypes="0" containsString="0" containsNumber="1" containsInteger="1" minValue="4" maxValue="200"/>
    </cacheField>
    <cacheField name="EBCMAX" numFmtId="0">
      <sharedItems containsSemiMixedTypes="0" containsString="0" containsNumber="1" containsInteger="1" minValue="8" maxValue="450"/>
    </cacheField>
    <cacheField name="EBUMIN" numFmtId="0">
      <sharedItems containsSemiMixedTypes="0" containsString="0" containsNumber="1" containsInteger="1" minValue="3" maxValue="60"/>
    </cacheField>
    <cacheField name="EBUMAX" numFmtId="0">
      <sharedItems containsSemiMixedTypes="0" containsString="0" containsNumber="1" containsInteger="1" minValue="8" maxValue="120"/>
    </cacheField>
    <cacheField name="CO2MIN" numFmtId="0">
      <sharedItems containsString="0" containsBlank="1" containsNumber="1" minValue="2.7" maxValue="8"/>
    </cacheField>
    <cacheField name="CO2MAX" numFmtId="0">
      <sharedItems containsString="0" containsBlank="1" containsNumber="1" minValue="4.4000000000000004" maxValue="10"/>
    </cacheField>
    <cacheField name="EBUDELTA" numFmtId="0">
      <sharedItems containsSemiMixedTypes="0" containsString="0" containsNumber="1" containsInteger="1" minValue="5" maxValue="60"/>
    </cacheField>
    <cacheField name="ABVDELTA" numFmtId="0">
      <sharedItems containsSemiMixedTypes="0" containsString="0" containsNumber="1" minValue="0.5" maxValue="5"/>
    </cacheField>
    <cacheField name="BEGINSG" numFmtId="0" formula=" (BEGINSGMIN+BEGINSGMAX)/2" databaseField="0"/>
    <cacheField name="ABV" numFmtId="0" formula=" (ABVMIN+ABVMAX)/2" databaseField="0"/>
  </cacheFields>
  <extLst>
    <ext xmlns:x14="http://schemas.microsoft.com/office/spreadsheetml/2009/9/main" uri="{725AE2AE-9491-48be-B2B4-4EB974FC3084}">
      <x14:pivotCacheDefinition pivotCacheId="15733699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x v="0"/>
    <n v="1046"/>
    <n v="1054"/>
    <n v="75"/>
    <n v="79"/>
    <n v="4.5"/>
    <n v="5"/>
    <n v="25"/>
    <n v="40"/>
    <n v="25"/>
    <n v="50"/>
    <n v="4.2"/>
    <n v="5"/>
    <n v="25"/>
    <n v="0.5"/>
  </r>
  <r>
    <x v="1"/>
    <x v="0"/>
    <n v="1048"/>
    <n v="1059"/>
    <n v="73"/>
    <n v="78"/>
    <n v="4.5"/>
    <n v="6.4"/>
    <n v="25"/>
    <n v="50"/>
    <n v="28"/>
    <n v="45"/>
    <n v="4"/>
    <n v="4.4000000000000004"/>
    <n v="17"/>
    <n v="1.9000000000000004"/>
  </r>
  <r>
    <x v="2"/>
    <x v="1"/>
    <n v="1044"/>
    <n v="1057"/>
    <n v="73"/>
    <n v="81"/>
    <n v="4.5"/>
    <n v="6"/>
    <n v="8"/>
    <n v="22"/>
    <n v="20"/>
    <n v="40"/>
    <n v="4.2"/>
    <n v="4.5999999999999996"/>
    <n v="20"/>
    <n v="1.5"/>
  </r>
  <r>
    <x v="3"/>
    <x v="2"/>
    <n v="1065"/>
    <n v="1080"/>
    <n v="69"/>
    <n v="84"/>
    <n v="6.5"/>
    <n v="9"/>
    <n v="65"/>
    <n v="230"/>
    <n v="25"/>
    <n v="50"/>
    <n v="3.7"/>
    <n v="5.5"/>
    <n v="25"/>
    <n v="2.5"/>
  </r>
  <r>
    <x v="4"/>
    <x v="2"/>
    <n v="1080"/>
    <n v="1120"/>
    <n v="70"/>
    <n v="85"/>
    <n v="8"/>
    <n v="12"/>
    <n v="40"/>
    <n v="100"/>
    <n v="35"/>
    <n v="80"/>
    <n v="2.7"/>
    <n v="6.4"/>
    <n v="45"/>
    <n v="4"/>
  </r>
  <r>
    <x v="5"/>
    <x v="3"/>
    <n v="1088"/>
    <n v="1120"/>
    <n v="68"/>
    <n v="92"/>
    <n v="8.5"/>
    <n v="12"/>
    <n v="15"/>
    <n v="35"/>
    <n v="35"/>
    <n v="70"/>
    <n v="4"/>
    <n v="5.4"/>
    <n v="35"/>
    <n v="3.5"/>
  </r>
  <r>
    <x v="6"/>
    <x v="1"/>
    <n v="1028"/>
    <n v="1032"/>
    <n v="75"/>
    <n v="78"/>
    <n v="2.8"/>
    <n v="3.7"/>
    <n v="4"/>
    <n v="8"/>
    <n v="3"/>
    <n v="8"/>
    <n v="5"/>
    <n v="6.5"/>
    <n v="5"/>
    <n v="0.90000000000000036"/>
  </r>
  <r>
    <x v="7"/>
    <x v="2"/>
    <n v="1060"/>
    <n v="1080"/>
    <n v="77"/>
    <n v="88"/>
    <n v="6"/>
    <n v="8"/>
    <n v="25"/>
    <n v="50"/>
    <n v="20"/>
    <n v="30"/>
    <n v="3.7"/>
    <n v="5.5"/>
    <n v="10"/>
    <n v="2"/>
  </r>
  <r>
    <x v="8"/>
    <x v="1"/>
    <n v="1045"/>
    <n v="1052"/>
    <n v="80"/>
    <n v="85"/>
    <n v="4.3"/>
    <n v="5.6"/>
    <n v="9"/>
    <n v="15"/>
    <n v="30"/>
    <n v="45"/>
    <n v="5"/>
    <n v="6.5"/>
    <n v="15"/>
    <n v="1.2999999999999998"/>
  </r>
  <r>
    <x v="9"/>
    <x v="2"/>
    <n v="1060"/>
    <n v="1075"/>
    <n v="73"/>
    <n v="83"/>
    <n v="6"/>
    <n v="7.5"/>
    <n v="60"/>
    <n v="100"/>
    <n v="50"/>
    <n v="70"/>
    <n v="4.5"/>
    <n v="6.5"/>
    <n v="20"/>
    <n v="1.5"/>
  </r>
  <r>
    <x v="10"/>
    <x v="3"/>
    <n v="1062"/>
    <n v="1075"/>
    <n v="80"/>
    <n v="85"/>
    <n v="6"/>
    <n v="7.5"/>
    <n v="10"/>
    <n v="25"/>
    <n v="15"/>
    <n v="30"/>
    <n v="4.5"/>
    <n v="7"/>
    <n v="15"/>
    <n v="1.5"/>
  </r>
  <r>
    <x v="11"/>
    <x v="2"/>
    <n v="1060"/>
    <n v="1070"/>
    <n v="75"/>
    <n v="85"/>
    <n v="6"/>
    <n v="7.5"/>
    <n v="40"/>
    <n v="90"/>
    <n v="20"/>
    <n v="45"/>
    <n v="4.5"/>
    <n v="7"/>
    <n v="25"/>
    <n v="1.5"/>
  </r>
  <r>
    <x v="12"/>
    <x v="0"/>
    <n v="1052"/>
    <n v="1059"/>
    <n v="72"/>
    <n v="74"/>
    <n v="4.5"/>
    <n v="6"/>
    <n v="50"/>
    <n v="90"/>
    <n v="20"/>
    <n v="30"/>
    <n v="4.2"/>
    <n v="5"/>
    <n v="10"/>
    <n v="1.5"/>
  </r>
  <r>
    <x v="13"/>
    <x v="1"/>
    <n v="1056"/>
    <n v="1064"/>
    <n v="82"/>
    <n v="90"/>
    <n v="5.5"/>
    <n v="7"/>
    <n v="15"/>
    <n v="30"/>
    <n v="35"/>
    <n v="50"/>
    <n v="6"/>
    <n v="7.5"/>
    <n v="15"/>
    <n v="1.5"/>
  </r>
  <r>
    <x v="14"/>
    <x v="0"/>
    <n v="1040"/>
    <n v="1050"/>
    <n v="72"/>
    <n v="78"/>
    <n v="4"/>
    <n v="6"/>
    <n v="50"/>
    <n v="65"/>
    <n v="15"/>
    <n v="30"/>
    <n v="4.2"/>
    <n v="4.4000000000000004"/>
    <n v="15"/>
    <n v="2"/>
  </r>
  <r>
    <x v="15"/>
    <x v="3"/>
    <n v="1074"/>
    <n v="1106"/>
    <n v="87"/>
    <n v="92"/>
    <n v="9"/>
    <n v="14"/>
    <n v="10"/>
    <n v="20"/>
    <n v="10"/>
    <n v="30"/>
    <n v="8"/>
    <n v="10"/>
    <n v="20"/>
    <n v="5"/>
  </r>
  <r>
    <x v="16"/>
    <x v="1"/>
    <n v="1048"/>
    <n v="1051"/>
    <n v="74"/>
    <n v="75"/>
    <n v="4.5"/>
    <n v="5.5"/>
    <n v="22"/>
    <n v="35"/>
    <n v="30"/>
    <n v="45"/>
    <n v="4"/>
    <n v="4.4000000000000004"/>
    <n v="15"/>
    <n v="1"/>
  </r>
  <r>
    <x v="17"/>
    <x v="1"/>
    <n v="1048"/>
    <n v="1056"/>
    <n v="75"/>
    <n v="86"/>
    <n v="5"/>
    <n v="5.6"/>
    <n v="7"/>
    <n v="22"/>
    <n v="23"/>
    <n v="30"/>
    <n v="4.3"/>
    <n v="4.8"/>
    <n v="7"/>
    <n v="0.59999999999999964"/>
  </r>
  <r>
    <x v="18"/>
    <x v="3"/>
    <n v="1064"/>
    <n v="1074"/>
    <n v="80"/>
    <n v="85"/>
    <n v="6.5"/>
    <n v="7.5"/>
    <n v="10"/>
    <n v="26"/>
    <n v="13"/>
    <n v="35"/>
    <n v="4.5"/>
    <n v="4.5"/>
    <n v="22"/>
    <n v="1"/>
  </r>
  <r>
    <x v="19"/>
    <x v="3"/>
    <n v="1065"/>
    <n v="1085"/>
    <n v="72"/>
    <n v="78"/>
    <n v="7.5"/>
    <n v="10"/>
    <n v="15"/>
    <n v="35"/>
    <n v="60"/>
    <n v="120"/>
    <n v="4.2"/>
    <n v="6.9"/>
    <n v="60"/>
    <n v="2.5"/>
  </r>
  <r>
    <x v="20"/>
    <x v="2"/>
    <n v="1060"/>
    <n v="1072"/>
    <n v="72"/>
    <n v="89"/>
    <n v="6"/>
    <n v="7.5"/>
    <n v="40"/>
    <n v="100"/>
    <n v="20"/>
    <n v="30"/>
    <n v="5"/>
    <n v="7"/>
    <n v="10"/>
    <n v="1.5"/>
  </r>
  <r>
    <x v="21"/>
    <x v="2"/>
    <n v="1070"/>
    <n v="1085"/>
    <n v="75"/>
    <n v="85"/>
    <n v="7.5"/>
    <n v="8.5"/>
    <n v="50"/>
    <n v="100"/>
    <n v="20"/>
    <n v="35"/>
    <n v="4"/>
    <n v="5"/>
    <n v="15"/>
    <n v="1"/>
  </r>
  <r>
    <x v="22"/>
    <x v="0"/>
    <n v="1044"/>
    <n v="1056"/>
    <n v="70"/>
    <n v="77"/>
    <n v="4.3"/>
    <n v="5.6"/>
    <n v="45"/>
    <n v="80"/>
    <n v="10"/>
    <n v="15"/>
    <n v="5.5"/>
    <n v="7.5"/>
    <n v="5"/>
    <n v="1.2999999999999998"/>
  </r>
  <r>
    <x v="23"/>
    <x v="2"/>
    <n v="1060"/>
    <n v="1080"/>
    <n v="73"/>
    <n v="84"/>
    <n v="6.5"/>
    <n v="8.5"/>
    <n v="115"/>
    <n v="250"/>
    <n v="35"/>
    <n v="80"/>
    <n v="4"/>
    <n v="7"/>
    <n v="45"/>
    <n v="2"/>
  </r>
  <r>
    <x v="24"/>
    <x v="1"/>
    <n v="1040"/>
    <n v="1054"/>
    <n v="75"/>
    <n v="99"/>
    <n v="4"/>
    <n v="5"/>
    <n v="25"/>
    <n v="45"/>
    <n v="6"/>
    <n v="20"/>
    <n v="4.5"/>
    <n v="6"/>
    <n v="14"/>
    <n v="1"/>
  </r>
  <r>
    <x v="25"/>
    <x v="0"/>
    <n v="1045"/>
    <n v="1059"/>
    <n v="73"/>
    <n v="99"/>
    <n v="5"/>
    <n v="6.2"/>
    <n v="6"/>
    <n v="40"/>
    <n v="15"/>
    <n v="21"/>
    <n v="4"/>
    <n v="6"/>
    <n v="6"/>
    <n v="1.2000000000000002"/>
  </r>
  <r>
    <x v="26"/>
    <x v="1"/>
    <n v="1036"/>
    <n v="1056"/>
    <n v="72"/>
    <n v="77"/>
    <n v="3.6"/>
    <n v="4.8"/>
    <n v="4"/>
    <n v="15"/>
    <n v="5"/>
    <n v="18"/>
    <m/>
    <m/>
    <n v="13"/>
    <n v="1.1999999999999997"/>
  </r>
  <r>
    <x v="27"/>
    <x v="2"/>
    <n v="1075"/>
    <n v="1095"/>
    <n v="75"/>
    <n v="85"/>
    <n v="6.3"/>
    <n v="10.5"/>
    <n v="50"/>
    <n v="95"/>
    <n v="50"/>
    <n v="100"/>
    <n v="4"/>
    <n v="5.5"/>
    <n v="50"/>
    <n v="4.2"/>
  </r>
  <r>
    <x v="28"/>
    <x v="3"/>
    <n v="1050"/>
    <n v="1075"/>
    <n v="72"/>
    <n v="78"/>
    <n v="5"/>
    <n v="7.5"/>
    <n v="15"/>
    <n v="35"/>
    <n v="40"/>
    <n v="60"/>
    <n v="4.2"/>
    <n v="6.9"/>
    <n v="20"/>
    <n v="2.5"/>
  </r>
  <r>
    <x v="29"/>
    <x v="3"/>
    <n v="1056"/>
    <n v="1070"/>
    <n v="72"/>
    <n v="78"/>
    <n v="5.6"/>
    <n v="7.5"/>
    <n v="15"/>
    <n v="35"/>
    <n v="40"/>
    <n v="70"/>
    <n v="4.2"/>
    <n v="6.9"/>
    <n v="30"/>
    <n v="1.9000000000000004"/>
  </r>
  <r>
    <x v="30"/>
    <x v="0"/>
    <n v="1036"/>
    <n v="1050"/>
    <n v="78"/>
    <n v="80"/>
    <n v="4"/>
    <n v="5"/>
    <n v="117"/>
    <n v="124"/>
    <n v="33"/>
    <n v="48"/>
    <n v="4.5"/>
    <n v="5.5"/>
    <n v="15"/>
    <n v="1"/>
  </r>
  <r>
    <x v="31"/>
    <x v="1"/>
    <n v="1036"/>
    <n v="1048"/>
    <n v="75"/>
    <n v="85"/>
    <n v="4"/>
    <n v="5.2"/>
    <n v="25"/>
    <n v="40"/>
    <n v="20"/>
    <n v="30"/>
    <n v="4.4000000000000004"/>
    <n v="5.2"/>
    <n v="10"/>
    <n v="1.2000000000000002"/>
  </r>
  <r>
    <x v="32"/>
    <x v="1"/>
    <n v="1044"/>
    <n v="1050"/>
    <n v="83"/>
    <n v="88"/>
    <n v="4.5"/>
    <n v="5.5"/>
    <n v="6"/>
    <n v="12"/>
    <n v="18"/>
    <n v="25"/>
    <n v="4.5"/>
    <n v="5.5"/>
    <n v="7"/>
    <n v="1"/>
  </r>
  <r>
    <x v="33"/>
    <x v="0"/>
    <n v="1045"/>
    <n v="1059"/>
    <n v="75"/>
    <n v="99"/>
    <n v="5"/>
    <n v="6.5"/>
    <n v="6"/>
    <n v="40"/>
    <n v="15"/>
    <n v="24"/>
    <n v="4"/>
    <n v="6"/>
    <n v="9"/>
    <n v="1.5"/>
  </r>
  <r>
    <x v="34"/>
    <x v="1"/>
    <n v="1050"/>
    <n v="1065"/>
    <n v="81"/>
    <n v="87"/>
    <n v="4.7"/>
    <n v="7"/>
    <n v="10"/>
    <n v="25"/>
    <n v="25"/>
    <n v="35"/>
    <n v="4.7"/>
    <n v="6.7"/>
    <n v="10"/>
    <n v="2.2999999999999998"/>
  </r>
  <r>
    <x v="35"/>
    <x v="3"/>
    <n v="1072"/>
    <n v="1112"/>
    <n v="73"/>
    <n v="83"/>
    <n v="6.5"/>
    <n v="10"/>
    <n v="10"/>
    <n v="35"/>
    <n v="16"/>
    <n v="26"/>
    <n v="4.2"/>
    <n v="4.5"/>
    <n v="10"/>
    <n v="3.5"/>
  </r>
  <r>
    <x v="36"/>
    <x v="3"/>
    <n v="1060"/>
    <n v="1074"/>
    <n v="70"/>
    <n v="77"/>
    <n v="6.3"/>
    <n v="7.4"/>
    <n v="14"/>
    <n v="35"/>
    <n v="20"/>
    <n v="40"/>
    <n v="4.4000000000000004"/>
    <n v="4.5999999999999996"/>
    <n v="20"/>
    <n v="1.1000000000000005"/>
  </r>
  <r>
    <x v="37"/>
    <x v="0"/>
    <n v="1030"/>
    <n v="1038"/>
    <n v="75"/>
    <n v="80"/>
    <n v="3.3"/>
    <n v="4.0999999999999996"/>
    <n v="60"/>
    <n v="140"/>
    <n v="18"/>
    <n v="30"/>
    <n v="3.8"/>
    <n v="5.3"/>
    <n v="12"/>
    <n v="0.79999999999999982"/>
  </r>
  <r>
    <x v="38"/>
    <x v="0"/>
    <n v="1041"/>
    <n v="1059"/>
    <n v="59"/>
    <n v="71"/>
    <n v="3"/>
    <n v="5"/>
    <n v="200"/>
    <n v="450"/>
    <n v="21"/>
    <n v="35"/>
    <n v="4.4000000000000004"/>
    <n v="4.4000000000000004"/>
    <n v="14"/>
    <n v="2"/>
  </r>
  <r>
    <x v="39"/>
    <x v="0"/>
    <n v="1048"/>
    <n v="1052"/>
    <n v="71"/>
    <n v="74"/>
    <n v="4.5"/>
    <n v="5.5"/>
    <n v="40"/>
    <n v="80"/>
    <n v="20"/>
    <n v="25"/>
    <n v="4.4000000000000004"/>
    <n v="4.7"/>
    <n v="5"/>
    <n v="1"/>
  </r>
  <r>
    <x v="40"/>
    <x v="1"/>
    <n v="1044"/>
    <n v="1050"/>
    <n v="79"/>
    <n v="86"/>
    <n v="4.5999999999999996"/>
    <n v="5.0999999999999996"/>
    <n v="6"/>
    <n v="9"/>
    <n v="16"/>
    <n v="25"/>
    <n v="4.3"/>
    <n v="4.7"/>
    <n v="9"/>
    <n v="0.5"/>
  </r>
  <r>
    <x v="41"/>
    <x v="0"/>
    <n v="1045"/>
    <n v="1065"/>
    <n v="70"/>
    <n v="76"/>
    <n v="4.5"/>
    <n v="5.5"/>
    <n v="50"/>
    <n v="165"/>
    <n v="20"/>
    <n v="40"/>
    <n v="4"/>
    <n v="6"/>
    <n v="20"/>
    <n v="1"/>
  </r>
  <r>
    <x v="42"/>
    <x v="1"/>
    <n v="1050"/>
    <n v="1057"/>
    <n v="76"/>
    <n v="83"/>
    <n v="5.7"/>
    <n v="6.3"/>
    <n v="7"/>
    <n v="20"/>
    <n v="17"/>
    <n v="22"/>
    <n v="4.2"/>
    <n v="5"/>
    <n v="5"/>
    <n v="0.59999999999999964"/>
  </r>
  <r>
    <x v="43"/>
    <x v="2"/>
    <n v="1065"/>
    <n v="1090"/>
    <n v="73"/>
    <n v="88"/>
    <n v="6"/>
    <n v="9"/>
    <n v="40"/>
    <n v="95"/>
    <n v="30"/>
    <n v="50"/>
    <n v="3.7"/>
    <n v="5"/>
    <n v="20"/>
    <n v="3"/>
  </r>
  <r>
    <x v="44"/>
    <x v="1"/>
    <n v="1032"/>
    <n v="1046"/>
    <n v="71"/>
    <n v="84"/>
    <n v="3"/>
    <n v="5"/>
    <n v="10"/>
    <n v="28"/>
    <n v="25"/>
    <n v="40"/>
    <n v="3.5"/>
    <n v="4.7"/>
    <n v="15"/>
    <n v="2"/>
  </r>
  <r>
    <x v="45"/>
    <x v="0"/>
    <n v="1032"/>
    <n v="1040"/>
    <m/>
    <m/>
    <n v="2.5"/>
    <n v="3.5"/>
    <n v="70"/>
    <n v="130"/>
    <n v="8"/>
    <n v="24"/>
    <n v="4.4000000000000004"/>
    <n v="4.8"/>
    <n v="16"/>
    <n v="1"/>
  </r>
  <r>
    <x v="46"/>
    <x v="1"/>
    <n v="1046"/>
    <n v="1074"/>
    <n v="66"/>
    <n v="92"/>
    <n v="4.5"/>
    <n v="8.5"/>
    <n v="10"/>
    <n v="30"/>
    <n v="5"/>
    <n v="30"/>
    <n v="6.5"/>
    <m/>
    <n v="25"/>
    <n v="4"/>
  </r>
  <r>
    <x v="47"/>
    <x v="1"/>
    <n v="1044"/>
    <n v="1049"/>
    <n v="69"/>
    <n v="73"/>
    <n v="4.5"/>
    <n v="5.6"/>
    <n v="15"/>
    <n v="30"/>
    <n v="30"/>
    <n v="45"/>
    <n v="3.5"/>
    <n v="4.7"/>
    <n v="15"/>
    <n v="1.0999999999999996"/>
  </r>
  <r>
    <x v="48"/>
    <x v="1"/>
    <n v="1042"/>
    <n v="1050"/>
    <n v="76"/>
    <n v="82"/>
    <n v="4.4000000000000004"/>
    <n v="5"/>
    <n v="6"/>
    <n v="10"/>
    <n v="20"/>
    <n v="28"/>
    <n v="4"/>
    <n v="4.5"/>
    <n v="8"/>
    <n v="0.59999999999999964"/>
  </r>
  <r>
    <x v="49"/>
    <x v="1"/>
    <n v="1044"/>
    <n v="1056"/>
    <n v="69"/>
    <n v="73"/>
    <n v="4.4000000000000004"/>
    <n v="5.5"/>
    <n v="6"/>
    <n v="14"/>
    <n v="28"/>
    <n v="45"/>
    <n v="3.7"/>
    <n v="4.5"/>
    <n v="17"/>
    <n v="1.0999999999999996"/>
  </r>
  <r>
    <x v="50"/>
    <x v="0"/>
    <n v="1045"/>
    <n v="1059"/>
    <n v="72"/>
    <n v="80"/>
    <n v="4.5"/>
    <n v="5.5"/>
    <n v="50"/>
    <n v="90"/>
    <n v="25"/>
    <n v="40"/>
    <n v="4"/>
    <n v="6"/>
    <n v="15"/>
    <n v="1"/>
  </r>
  <r>
    <x v="51"/>
    <x v="2"/>
    <n v="1080"/>
    <n v="1120"/>
    <n v="75"/>
    <n v="85"/>
    <n v="8.5"/>
    <n v="12"/>
    <n v="40"/>
    <n v="90"/>
    <n v="20"/>
    <n v="40"/>
    <n v="5.4"/>
    <n v="7.5"/>
    <n v="20"/>
    <n v="3.5"/>
  </r>
  <r>
    <x v="52"/>
    <x v="2"/>
    <n v="1075"/>
    <n v="1100"/>
    <n v="68"/>
    <n v="80"/>
    <n v="7.5"/>
    <n v="11"/>
    <n v="100"/>
    <n v="300"/>
    <n v="50"/>
    <n v="90"/>
    <n v="3.2"/>
    <n v="4.5"/>
    <n v="40"/>
    <n v="3.5"/>
  </r>
  <r>
    <x v="53"/>
    <x v="1"/>
    <n v="1035"/>
    <n v="1053"/>
    <n v="85"/>
    <n v="100"/>
    <n v="4.5"/>
    <n v="6.5"/>
    <n v="10"/>
    <n v="20"/>
    <n v="20"/>
    <n v="45"/>
    <n v="6.5"/>
    <n v="8"/>
    <n v="25"/>
    <n v="2"/>
  </r>
  <r>
    <x v="54"/>
    <x v="0"/>
    <n v="1046"/>
    <n v="1052"/>
    <n v="77"/>
    <n v="77"/>
    <n v="4.5999999999999996"/>
    <n v="5.2"/>
    <n v="50"/>
    <n v="115"/>
    <n v="22"/>
    <n v="30"/>
    <n v="3"/>
    <n v="5.4"/>
    <n v="8"/>
    <n v="0.60000000000000053"/>
  </r>
  <r>
    <x v="55"/>
    <x v="2"/>
    <n v="1065"/>
    <n v="1090"/>
    <n v="69"/>
    <n v="80"/>
    <n v="6.5"/>
    <n v="8.6"/>
    <n v="40"/>
    <n v="80"/>
    <n v="25"/>
    <n v="50"/>
    <n v="3.7"/>
    <n v="5.6"/>
    <n v="25"/>
    <n v="2.0999999999999996"/>
  </r>
  <r>
    <x v="56"/>
    <x v="1"/>
    <n v="1030"/>
    <n v="1045"/>
    <n v="75"/>
    <n v="90"/>
    <n v="2.5"/>
    <n v="5"/>
    <n v="8"/>
    <n v="24"/>
    <n v="35"/>
    <n v="50"/>
    <m/>
    <m/>
    <n v="15"/>
    <n v="2.5"/>
  </r>
  <r>
    <x v="57"/>
    <x v="1"/>
    <n v="1046"/>
    <n v="1055"/>
    <n v="76"/>
    <n v="84"/>
    <n v="5"/>
    <n v="5.5"/>
    <n v="22"/>
    <n v="31"/>
    <n v="15"/>
    <n v="23"/>
    <n v="3.7"/>
    <n v="6"/>
    <n v="8"/>
    <n v="0.5"/>
  </r>
  <r>
    <x v="58"/>
    <x v="3"/>
    <n v="1055"/>
    <n v="1076"/>
    <n v="78"/>
    <n v="82"/>
    <n v="6"/>
    <n v="8"/>
    <n v="10"/>
    <n v="25"/>
    <n v="8"/>
    <n v="16"/>
    <n v="4.5"/>
    <n v="6"/>
    <n v="8"/>
    <n v="2"/>
  </r>
  <r>
    <x v="59"/>
    <x v="3"/>
    <n v="1070"/>
    <n v="1095"/>
    <n v="77"/>
    <n v="93"/>
    <n v="7.5"/>
    <n v="10.5"/>
    <n v="6"/>
    <n v="13"/>
    <n v="22"/>
    <n v="35"/>
    <n v="6.5"/>
    <n v="8.5"/>
    <n v="13"/>
    <n v="3"/>
  </r>
  <r>
    <x v="60"/>
    <x v="3"/>
    <n v="1065"/>
    <n v="1074"/>
    <n v="78"/>
    <n v="100"/>
    <n v="7.5"/>
    <n v="9.5"/>
    <n v="10"/>
    <n v="35"/>
    <n v="15"/>
    <n v="40"/>
    <n v="6"/>
    <n v="7.5"/>
    <n v="25"/>
    <n v="2"/>
  </r>
  <r>
    <x v="61"/>
    <x v="2"/>
    <n v="1065"/>
    <n v="1090"/>
    <n v="75"/>
    <n v="85"/>
    <n v="7.5"/>
    <n v="8.5"/>
    <n v="50"/>
    <n v="80"/>
    <n v="15"/>
    <n v="30"/>
    <n v="5"/>
    <n v="6.5"/>
    <n v="15"/>
    <n v="1"/>
  </r>
  <r>
    <x v="62"/>
    <x v="3"/>
    <n v="1075"/>
    <n v="1085"/>
    <n v="73"/>
    <n v="90"/>
    <n v="7.5"/>
    <n v="9.5"/>
    <n v="10"/>
    <n v="24"/>
    <n v="20"/>
    <n v="40"/>
    <n v="5.5"/>
    <n v="7"/>
    <n v="20"/>
    <n v="2"/>
  </r>
  <r>
    <x v="63"/>
    <x v="0"/>
    <n v="1042"/>
    <n v="1056"/>
    <n v="66"/>
    <n v="81"/>
    <n v="4"/>
    <n v="6"/>
    <n v="50"/>
    <n v="80"/>
    <n v="15"/>
    <n v="35"/>
    <n v="3.5"/>
    <n v="4.5"/>
    <n v="20"/>
    <n v="2"/>
  </r>
  <r>
    <x v="64"/>
    <x v="0"/>
    <n v="1050"/>
    <n v="1064"/>
    <n v="70"/>
    <n v="81"/>
    <n v="4.5999999999999996"/>
    <n v="6.5"/>
    <n v="50"/>
    <n v="80"/>
    <n v="14"/>
    <n v="20"/>
    <n v="4.3"/>
    <n v="5.6"/>
    <n v="6"/>
    <n v="1.9000000000000004"/>
  </r>
  <r>
    <x v="65"/>
    <x v="1"/>
    <n v="1046"/>
    <n v="1057"/>
    <n v="78"/>
    <n v="84"/>
    <n v="4.5"/>
    <n v="5.9"/>
    <n v="6"/>
    <n v="25"/>
    <n v="10"/>
    <n v="20"/>
    <n v="5.5"/>
    <n v="7.5"/>
    <n v="10"/>
    <n v="1.4000000000000004"/>
  </r>
  <r>
    <x v="66"/>
    <x v="2"/>
    <n v="1066"/>
    <n v="1080"/>
    <n v="70"/>
    <n v="77"/>
    <n v="6"/>
    <n v="8"/>
    <n v="40"/>
    <n v="80"/>
    <n v="10"/>
    <n v="15"/>
    <n v="5.0999999999999996"/>
    <n v="8"/>
    <n v="5"/>
    <n v="2"/>
  </r>
  <r>
    <x v="67"/>
    <x v="3"/>
    <n v="1065"/>
    <n v="1090"/>
    <n v="70"/>
    <n v="80"/>
    <n v="6.5"/>
    <n v="9"/>
    <n v="10"/>
    <n v="25"/>
    <n v="6"/>
    <n v="25"/>
    <n v="6"/>
    <n v="7.5"/>
    <n v="19"/>
    <n v="2.5"/>
  </r>
  <r>
    <x v="68"/>
    <x v="1"/>
    <n v="1042"/>
    <n v="1045"/>
    <n v="75"/>
    <n v="86"/>
    <n v="4.3"/>
    <n v="5.5"/>
    <n v="4"/>
    <n v="10"/>
    <n v="9"/>
    <n v="17"/>
    <n v="4"/>
    <n v="6"/>
    <n v="8"/>
    <n v="1.200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B1B42-7F16-4673-AAD8-2CB81951B5DB}" name="Draaitabel1" cacheId="20" applyNumberFormats="0" applyBorderFormats="0" applyFontFormats="0" applyPatternFormats="0" applyAlignmentFormats="0" applyWidthHeightFormats="1" dataCaption="Waarden" updatedVersion="6" minRefreshableVersion="3" itemPrintTitles="1" createdVersion="6" indent="0" compact="0" compactData="0" multipleFieldFilters="0" rowHeaderCaption="Klasse">
  <location ref="B2:D7" firstHeaderRow="0" firstDataRow="1" firstDataCol="1"/>
  <pivotFields count="18">
    <pivotField compact="0" outline="0" showAll="0"/>
    <pivotField axis="axisRow" compact="0" outline="0" showAll="0">
      <items count="5">
        <item x="1"/>
        <item x="0"/>
        <item x="3"/>
        <item x="2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in van BEGINSGMIN" fld="2" subtotal="min" baseField="1" baseItem="0" numFmtId="1"/>
    <dataField name="Max van BEGINSGMAX" fld="3" subtotal="max" baseField="1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FBF9E-FBCB-46E9-A3B8-5752FEC51A5D}" name="Draaitabel3" cacheId="20" applyNumberFormats="0" applyBorderFormats="0" applyFontFormats="0" applyPatternFormats="0" applyAlignmentFormats="0" applyWidthHeightFormats="1" dataCaption="Waarden" updatedVersion="6" minRefreshableVersion="3" itemPrintTitles="1" createdVersion="6" indent="0" compact="0" compactData="0" multipleFieldFilters="0" chartFormat="1">
  <location ref="F3:H27" firstHeaderRow="0" firstDataRow="1" firstDataCol="1"/>
  <pivotFields count="18">
    <pivotField axis="axisRow" compact="0" outline="0" showAll="0" sortType="ascending">
      <items count="77">
        <item x="0"/>
        <item x="1"/>
        <item x="2"/>
        <item x="3"/>
        <item m="1" x="71"/>
        <item x="4"/>
        <item x="5"/>
        <item x="6"/>
        <item x="7"/>
        <item x="8"/>
        <item m="1" x="74"/>
        <item x="9"/>
        <item x="10"/>
        <item x="11"/>
        <item x="12"/>
        <item m="1" x="70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73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72"/>
        <item x="37"/>
        <item x="38"/>
        <item m="1" x="75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m="1" x="69"/>
        <item x="64"/>
        <item x="65"/>
        <item x="66"/>
        <item x="67"/>
        <item x="68"/>
        <item t="default"/>
      </items>
    </pivotField>
    <pivotField compact="0" outline="0" showAll="0">
      <items count="5">
        <item x="1"/>
        <item h="1" x="0"/>
        <item h="1" x="3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0"/>
  </rowFields>
  <rowItems count="24">
    <i>
      <x v="2"/>
    </i>
    <i>
      <x v="7"/>
    </i>
    <i>
      <x v="9"/>
    </i>
    <i>
      <x v="16"/>
    </i>
    <i>
      <x v="19"/>
    </i>
    <i>
      <x v="20"/>
    </i>
    <i>
      <x v="27"/>
    </i>
    <i>
      <x v="30"/>
    </i>
    <i>
      <x v="35"/>
    </i>
    <i>
      <x v="36"/>
    </i>
    <i>
      <x v="38"/>
    </i>
    <i>
      <x v="46"/>
    </i>
    <i>
      <x v="48"/>
    </i>
    <i>
      <x v="50"/>
    </i>
    <i>
      <x v="52"/>
    </i>
    <i>
      <x v="53"/>
    </i>
    <i>
      <x v="54"/>
    </i>
    <i>
      <x v="55"/>
    </i>
    <i>
      <x v="59"/>
    </i>
    <i>
      <x v="62"/>
    </i>
    <i>
      <x v="63"/>
    </i>
    <i>
      <x v="72"/>
    </i>
    <i>
      <x v="75"/>
    </i>
    <i t="grand">
      <x/>
    </i>
  </rowItems>
  <colFields count="1">
    <field x="-2"/>
  </colFields>
  <colItems count="2">
    <i>
      <x/>
    </i>
    <i i="1">
      <x v="1"/>
    </i>
  </colItems>
  <dataFields count="2">
    <dataField name="Gemiddeld BEGINSG" fld="16" subtotal="average" baseField="0" baseItem="0" numFmtId="1"/>
    <dataField name="Gemiddeld ABV" fld="17" subtotal="average" baseField="0" baseItem="19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2FEC8-0CE7-49B8-B0A6-C12C25A5100E}" name="Draaitabel2" cacheId="20" applyNumberFormats="0" applyBorderFormats="0" applyFontFormats="0" applyPatternFormats="0" applyAlignmentFormats="0" applyWidthHeightFormats="1" dataCaption="Waarden" updatedVersion="6" minRefreshableVersion="3" itemPrintTitles="1" createdVersion="6" indent="0" compact="0" compactData="0" multipleFieldFilters="0" rowHeaderCaption="Klasse">
  <location ref="B11:D16" firstHeaderRow="0" firstDataRow="1" firstDataCol="1"/>
  <pivotFields count="18">
    <pivotField compact="0" outline="0" showAll="0"/>
    <pivotField axis="axisRow" compact="0" outline="0" showAll="0">
      <items count="5">
        <item x="1"/>
        <item x="0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Gemiddelde EBCMIN" fld="8" subtotal="average" baseField="1" baseItem="0" numFmtId="164"/>
    <dataField name="Gemiddelde EBCMAX" fld="9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840EF976-BFF2-4308-85FA-79CBAE134704}" autoFormatId="16" applyNumberFormats="0" applyBorderFormats="0" applyFontFormats="0" applyPatternFormats="0" applyAlignmentFormats="0" applyWidthHeightFormats="0">
  <queryTableRefresh nextId="46">
    <queryTableFields count="16">
      <queryTableField id="1" name="BIERTYPE" tableColumnId="1"/>
      <queryTableField id="22" name="KLASSE" tableColumnId="2"/>
      <queryTableField id="23" name="BEGINSGMIN" tableColumnId="3"/>
      <queryTableField id="24" name="BEGINSGMAX" tableColumnId="4"/>
      <queryTableField id="25" name="SVGMIN" tableColumnId="5"/>
      <queryTableField id="26" name="SVGMAX" tableColumnId="6"/>
      <queryTableField id="17" name="ABVMIN" tableColumnId="17"/>
      <queryTableField id="27" name="ABVMAX" tableColumnId="7"/>
      <queryTableField id="28" name="EBCMIN" tableColumnId="8"/>
      <queryTableField id="29" name="EBCMAX" tableColumnId="9"/>
      <queryTableField id="18" name="EBUMIN" tableColumnId="18"/>
      <queryTableField id="30" name="EBUMAX" tableColumnId="10"/>
      <queryTableField id="31" name="CO2MIN" tableColumnId="11"/>
      <queryTableField id="32" name="CO2MAX" tableColumnId="12"/>
      <queryTableField id="15" name="EBUDELTA" tableColumnId="15"/>
      <queryTableField id="16" name="ABVDELTA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KLASSE" xr10:uid="{777ED15E-0278-4AC4-BA81-26B55DB97851}" sourceName="KLASSE">
  <pivotTables>
    <pivotTable tabId="5" name="Draaitabel3"/>
  </pivotTables>
  <data>
    <tabular pivotCacheId="1573369922">
      <items count="4">
        <i x="1" s="1"/>
        <i x="0"/>
        <i x="3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KLASSE" xr10:uid="{FD5192E8-9FBF-4E37-A2D1-1AE25CC4A8DE}" cache="Slicer_KLASSE" caption="KLASSE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CD80C2-7372-4FBD-8117-2A759CDF42DB}" name="bkg_biertypen" displayName="bkg_biertypen" ref="A1:P70" tableType="queryTable" totalsRowShown="0">
  <autoFilter ref="A1:P70" xr:uid="{25071653-BB4D-42EE-B923-184B0DA6B47C}"/>
  <tableColumns count="16">
    <tableColumn id="1" xr3:uid="{B78B4B4D-133B-4786-A8C5-589BD0342EBE}" uniqueName="1" name="BIERTYPE" queryTableFieldId="1" dataDxfId="1"/>
    <tableColumn id="2" xr3:uid="{A1368542-D0C2-46A8-A5CA-64F392E48C92}" uniqueName="2" name="KLASSE" queryTableFieldId="22" dataDxfId="0"/>
    <tableColumn id="3" xr3:uid="{A5F876C8-8A7F-4C2F-8605-A0632278F890}" uniqueName="3" name="BEGINSGMIN" queryTableFieldId="23"/>
    <tableColumn id="4" xr3:uid="{3BC29AB8-52DB-4EAD-87D3-A18945D58237}" uniqueName="4" name="BEGINSGMAX" queryTableFieldId="24"/>
    <tableColumn id="5" xr3:uid="{779BFBAE-CD74-4975-9C0D-A3FE7C7E7AB1}" uniqueName="5" name="SVGMIN" queryTableFieldId="25"/>
    <tableColumn id="6" xr3:uid="{CCAA5625-5A92-463D-B435-139BCD337CD8}" uniqueName="6" name="SVGMAX" queryTableFieldId="26"/>
    <tableColumn id="17" xr3:uid="{D5C88204-4B36-459A-96A8-E058DB65042E}" uniqueName="17" name="ABVMIN" queryTableFieldId="17"/>
    <tableColumn id="7" xr3:uid="{79917857-43AB-4109-B9A9-1CB80D72EB5E}" uniqueName="7" name="ABVMAX" queryTableFieldId="27"/>
    <tableColumn id="8" xr3:uid="{8B1D4111-EE25-4AAA-9909-C5D7F732A099}" uniqueName="8" name="EBCMIN" queryTableFieldId="28"/>
    <tableColumn id="9" xr3:uid="{C3BB26E4-12A3-4B00-BAB6-D549C5CEC95F}" uniqueName="9" name="EBCMAX" queryTableFieldId="29"/>
    <tableColumn id="18" xr3:uid="{5EB71342-E1AB-4A98-9AC4-81EA5236CF3E}" uniqueName="18" name="EBUMIN" queryTableFieldId="18"/>
    <tableColumn id="10" xr3:uid="{865F93A4-A297-43DD-BB5F-D57A672593A0}" uniqueName="10" name="EBUMAX" queryTableFieldId="30"/>
    <tableColumn id="11" xr3:uid="{5C30825C-2DC6-45D7-9501-5B0CF11EBFCB}" uniqueName="11" name="CO2MIN" queryTableFieldId="31"/>
    <tableColumn id="12" xr3:uid="{8ACC4458-F89D-478C-A074-1439F2E7A5CA}" uniqueName="12" name="CO2MAX" queryTableFieldId="32"/>
    <tableColumn id="15" xr3:uid="{3C436DF6-9C7D-4258-B31B-EF229EEC5A46}" uniqueName="15" name="EBUDELTA" queryTableFieldId="15"/>
    <tableColumn id="16" xr3:uid="{4D67DA47-E1FC-4FBD-BF56-3D716042549E}" uniqueName="16" name="ABVDELTA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erkeurmeestersgilde.nl/biertypenlijs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40C8-A7CA-49DC-BBD2-D791D99FEF23}">
  <dimension ref="B1:D42"/>
  <sheetViews>
    <sheetView showGridLines="0" tabSelected="1" workbookViewId="0"/>
  </sheetViews>
  <sheetFormatPr defaultRowHeight="15" x14ac:dyDescent="0.25"/>
  <cols>
    <col min="1" max="1" width="2.7109375" customWidth="1"/>
    <col min="2" max="2" width="12.7109375" customWidth="1"/>
    <col min="3" max="3" width="14.7109375" customWidth="1"/>
    <col min="4" max="4" width="47.85546875" bestFit="1" customWidth="1"/>
  </cols>
  <sheetData>
    <row r="1" spans="2:4" x14ac:dyDescent="0.25">
      <c r="B1" s="3" t="s">
        <v>80</v>
      </c>
    </row>
    <row r="3" spans="2:4" x14ac:dyDescent="0.25">
      <c r="B3" t="s">
        <v>81</v>
      </c>
      <c r="C3" s="2" t="s">
        <v>82</v>
      </c>
    </row>
    <row r="4" spans="2:4" ht="15.75" thickBot="1" x14ac:dyDescent="0.3"/>
    <row r="5" spans="2:4" ht="15.75" thickBot="1" x14ac:dyDescent="0.3">
      <c r="B5" s="13" t="s">
        <v>83</v>
      </c>
      <c r="C5" s="14" t="s">
        <v>84</v>
      </c>
      <c r="D5" s="15" t="s">
        <v>85</v>
      </c>
    </row>
    <row r="6" spans="2:4" x14ac:dyDescent="0.25">
      <c r="B6" s="10" t="s">
        <v>0</v>
      </c>
      <c r="C6" s="11" t="s">
        <v>86</v>
      </c>
      <c r="D6" s="12" t="s">
        <v>87</v>
      </c>
    </row>
    <row r="7" spans="2:4" x14ac:dyDescent="0.25">
      <c r="B7" s="10" t="s">
        <v>65</v>
      </c>
      <c r="C7" s="11" t="s">
        <v>86</v>
      </c>
      <c r="D7" s="12" t="s">
        <v>106</v>
      </c>
    </row>
    <row r="8" spans="2:4" x14ac:dyDescent="0.25">
      <c r="B8" s="4" t="s">
        <v>66</v>
      </c>
      <c r="C8" s="5" t="s">
        <v>88</v>
      </c>
      <c r="D8" s="6" t="s">
        <v>89</v>
      </c>
    </row>
    <row r="9" spans="2:4" x14ac:dyDescent="0.25">
      <c r="B9" s="4" t="s">
        <v>67</v>
      </c>
      <c r="C9" s="5" t="s">
        <v>88</v>
      </c>
      <c r="D9" s="6" t="s">
        <v>90</v>
      </c>
    </row>
    <row r="10" spans="2:4" x14ac:dyDescent="0.25">
      <c r="B10" s="4" t="s">
        <v>68</v>
      </c>
      <c r="C10" s="5" t="s">
        <v>88</v>
      </c>
      <c r="D10" s="6" t="s">
        <v>91</v>
      </c>
    </row>
    <row r="11" spans="2:4" x14ac:dyDescent="0.25">
      <c r="B11" s="4" t="s">
        <v>69</v>
      </c>
      <c r="C11" s="5" t="s">
        <v>88</v>
      </c>
      <c r="D11" s="6" t="s">
        <v>92</v>
      </c>
    </row>
    <row r="12" spans="2:4" x14ac:dyDescent="0.25">
      <c r="B12" s="4" t="s">
        <v>1</v>
      </c>
      <c r="C12" s="5" t="s">
        <v>93</v>
      </c>
      <c r="D12" s="6" t="s">
        <v>94</v>
      </c>
    </row>
    <row r="13" spans="2:4" x14ac:dyDescent="0.25">
      <c r="B13" s="4" t="s">
        <v>70</v>
      </c>
      <c r="C13" s="5" t="s">
        <v>93</v>
      </c>
      <c r="D13" s="6" t="s">
        <v>95</v>
      </c>
    </row>
    <row r="14" spans="2:4" x14ac:dyDescent="0.25">
      <c r="B14" s="4" t="s">
        <v>71</v>
      </c>
      <c r="C14" s="5" t="s">
        <v>88</v>
      </c>
      <c r="D14" s="6" t="s">
        <v>96</v>
      </c>
    </row>
    <row r="15" spans="2:4" x14ac:dyDescent="0.25">
      <c r="B15" s="4" t="s">
        <v>72</v>
      </c>
      <c r="C15" s="5" t="s">
        <v>88</v>
      </c>
      <c r="D15" s="6" t="s">
        <v>97</v>
      </c>
    </row>
    <row r="16" spans="2:4" x14ac:dyDescent="0.25">
      <c r="B16" s="4" t="s">
        <v>2</v>
      </c>
      <c r="C16" s="5" t="s">
        <v>88</v>
      </c>
      <c r="D16" s="6" t="s">
        <v>98</v>
      </c>
    </row>
    <row r="17" spans="2:4" x14ac:dyDescent="0.25">
      <c r="B17" s="4" t="s">
        <v>73</v>
      </c>
      <c r="C17" s="5" t="s">
        <v>88</v>
      </c>
      <c r="D17" s="6" t="s">
        <v>99</v>
      </c>
    </row>
    <row r="18" spans="2:4" x14ac:dyDescent="0.25">
      <c r="B18" s="4" t="s">
        <v>74</v>
      </c>
      <c r="C18" s="5" t="s">
        <v>93</v>
      </c>
      <c r="D18" s="6" t="s">
        <v>100</v>
      </c>
    </row>
    <row r="19" spans="2:4" x14ac:dyDescent="0.25">
      <c r="B19" s="4" t="s">
        <v>75</v>
      </c>
      <c r="C19" s="5" t="s">
        <v>93</v>
      </c>
      <c r="D19" s="6" t="s">
        <v>101</v>
      </c>
    </row>
    <row r="20" spans="2:4" x14ac:dyDescent="0.25">
      <c r="B20" s="4" t="s">
        <v>3</v>
      </c>
      <c r="C20" s="5" t="s">
        <v>93</v>
      </c>
      <c r="D20" s="6" t="s">
        <v>102</v>
      </c>
    </row>
    <row r="21" spans="2:4" x14ac:dyDescent="0.25">
      <c r="B21" s="4" t="s">
        <v>4</v>
      </c>
      <c r="C21" s="5" t="s">
        <v>93</v>
      </c>
      <c r="D21" s="6" t="s">
        <v>103</v>
      </c>
    </row>
    <row r="22" spans="2:4" ht="15.75" thickBot="1" x14ac:dyDescent="0.3">
      <c r="B22" s="7" t="s">
        <v>133</v>
      </c>
      <c r="C22" s="8" t="s">
        <v>86</v>
      </c>
      <c r="D22" s="9" t="s">
        <v>134</v>
      </c>
    </row>
    <row r="24" spans="2:4" x14ac:dyDescent="0.25">
      <c r="B24" s="3" t="s">
        <v>104</v>
      </c>
    </row>
    <row r="25" spans="2:4" x14ac:dyDescent="0.25">
      <c r="B25" t="s">
        <v>105</v>
      </c>
    </row>
    <row r="26" spans="2:4" x14ac:dyDescent="0.25">
      <c r="B26" t="s">
        <v>145</v>
      </c>
    </row>
    <row r="27" spans="2:4" x14ac:dyDescent="0.25">
      <c r="B27" t="s">
        <v>144</v>
      </c>
    </row>
    <row r="28" spans="2:4" x14ac:dyDescent="0.25">
      <c r="B28" t="s">
        <v>114</v>
      </c>
    </row>
    <row r="30" spans="2:4" x14ac:dyDescent="0.25">
      <c r="B30" s="3" t="s">
        <v>120</v>
      </c>
    </row>
    <row r="31" spans="2:4" x14ac:dyDescent="0.25">
      <c r="B31" t="s">
        <v>123</v>
      </c>
    </row>
    <row r="32" spans="2:4" x14ac:dyDescent="0.25">
      <c r="B32" t="s">
        <v>124</v>
      </c>
    </row>
    <row r="33" spans="2:2" x14ac:dyDescent="0.25">
      <c r="B33" t="s">
        <v>125</v>
      </c>
    </row>
    <row r="35" spans="2:2" x14ac:dyDescent="0.25">
      <c r="B35" s="3" t="s">
        <v>121</v>
      </c>
    </row>
    <row r="36" spans="2:2" x14ac:dyDescent="0.25">
      <c r="B36" t="s">
        <v>127</v>
      </c>
    </row>
    <row r="37" spans="2:2" x14ac:dyDescent="0.25">
      <c r="B37" t="s">
        <v>126</v>
      </c>
    </row>
    <row r="39" spans="2:2" x14ac:dyDescent="0.25">
      <c r="B39" s="3" t="s">
        <v>122</v>
      </c>
    </row>
    <row r="40" spans="2:2" x14ac:dyDescent="0.25">
      <c r="B40" t="s">
        <v>119</v>
      </c>
    </row>
    <row r="41" spans="2:2" x14ac:dyDescent="0.25">
      <c r="B41" t="s">
        <v>128</v>
      </c>
    </row>
    <row r="42" spans="2:2" x14ac:dyDescent="0.25">
      <c r="B42" t="s">
        <v>129</v>
      </c>
    </row>
  </sheetData>
  <hyperlinks>
    <hyperlink ref="C3" r:id="rId1" xr:uid="{0D8B6393-662D-4C12-867A-DEC2985B357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FFFD5-8F81-4505-8F5F-DAC6E1E45F64}">
  <dimension ref="A1:P70"/>
  <sheetViews>
    <sheetView workbookViewId="0">
      <selection activeCell="A3" sqref="A3"/>
    </sheetView>
  </sheetViews>
  <sheetFormatPr defaultRowHeight="15" x14ac:dyDescent="0.25"/>
  <cols>
    <col min="1" max="1" width="32.5703125" bestFit="1" customWidth="1"/>
    <col min="2" max="2" width="9.5703125" bestFit="1" customWidth="1"/>
    <col min="3" max="3" width="15.140625" bestFit="1" customWidth="1"/>
    <col min="4" max="4" width="15.7109375" bestFit="1" customWidth="1"/>
    <col min="5" max="5" width="10.85546875" bestFit="1" customWidth="1"/>
    <col min="6" max="6" width="11.28515625" bestFit="1" customWidth="1"/>
    <col min="7" max="7" width="10.85546875" bestFit="1" customWidth="1"/>
    <col min="8" max="8" width="11.28515625" bestFit="1" customWidth="1"/>
    <col min="9" max="9" width="10.42578125" bestFit="1" customWidth="1"/>
    <col min="10" max="10" width="10.85546875" bestFit="1" customWidth="1"/>
    <col min="11" max="11" width="10.7109375" bestFit="1" customWidth="1"/>
    <col min="12" max="12" width="11.140625" bestFit="1" customWidth="1"/>
    <col min="13" max="13" width="10.7109375" bestFit="1" customWidth="1"/>
    <col min="14" max="14" width="11.140625" bestFit="1" customWidth="1"/>
    <col min="15" max="15" width="12.28515625" customWidth="1"/>
    <col min="16" max="16" width="12.42578125" bestFit="1" customWidth="1"/>
    <col min="17" max="17" width="6.7109375" customWidth="1"/>
    <col min="18" max="18" width="10.85546875" bestFit="1" customWidth="1"/>
    <col min="19" max="19" width="11.28515625" bestFit="1" customWidth="1"/>
    <col min="20" max="20" width="10.85546875" bestFit="1" customWidth="1"/>
    <col min="21" max="21" width="11.28515625" bestFit="1" customWidth="1"/>
    <col min="22" max="22" width="10.42578125" bestFit="1" customWidth="1"/>
    <col min="23" max="23" width="10.85546875" bestFit="1" customWidth="1"/>
    <col min="24" max="24" width="10.7109375" bestFit="1" customWidth="1"/>
    <col min="25" max="25" width="11.140625" bestFit="1" customWidth="1"/>
    <col min="26" max="26" width="10.7109375" bestFit="1" customWidth="1"/>
    <col min="27" max="27" width="11.140625" bestFit="1" customWidth="1"/>
    <col min="28" max="28" width="12.28515625" bestFit="1" customWidth="1"/>
    <col min="29" max="29" width="12.42578125" bestFit="1" customWidth="1"/>
  </cols>
  <sheetData>
    <row r="1" spans="1:16" x14ac:dyDescent="0.25">
      <c r="A1" t="s">
        <v>0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1</v>
      </c>
      <c r="H1" t="s">
        <v>70</v>
      </c>
      <c r="I1" t="s">
        <v>71</v>
      </c>
      <c r="J1" t="s">
        <v>72</v>
      </c>
      <c r="K1" t="s">
        <v>2</v>
      </c>
      <c r="L1" t="s">
        <v>73</v>
      </c>
      <c r="M1" t="s">
        <v>74</v>
      </c>
      <c r="N1" t="s">
        <v>75</v>
      </c>
      <c r="O1" t="s">
        <v>3</v>
      </c>
      <c r="P1" t="s">
        <v>4</v>
      </c>
    </row>
    <row r="2" spans="1:16" x14ac:dyDescent="0.25">
      <c r="A2" s="1" t="s">
        <v>5</v>
      </c>
      <c r="B2" s="1" t="s">
        <v>76</v>
      </c>
      <c r="C2">
        <v>1046</v>
      </c>
      <c r="D2">
        <v>1054</v>
      </c>
      <c r="E2">
        <v>75</v>
      </c>
      <c r="F2">
        <v>79</v>
      </c>
      <c r="G2">
        <v>4.5</v>
      </c>
      <c r="H2">
        <v>5</v>
      </c>
      <c r="I2">
        <v>25</v>
      </c>
      <c r="J2">
        <v>40</v>
      </c>
      <c r="K2">
        <v>25</v>
      </c>
      <c r="L2">
        <v>50</v>
      </c>
      <c r="M2">
        <v>4.2</v>
      </c>
      <c r="N2">
        <v>5</v>
      </c>
      <c r="O2">
        <v>25</v>
      </c>
      <c r="P2">
        <v>0.5</v>
      </c>
    </row>
    <row r="3" spans="1:16" x14ac:dyDescent="0.25">
      <c r="A3" s="1" t="s">
        <v>6</v>
      </c>
      <c r="B3" s="1" t="s">
        <v>76</v>
      </c>
      <c r="C3">
        <v>1048</v>
      </c>
      <c r="D3">
        <v>1059</v>
      </c>
      <c r="E3">
        <v>73</v>
      </c>
      <c r="F3">
        <v>78</v>
      </c>
      <c r="G3">
        <v>4.5</v>
      </c>
      <c r="H3">
        <v>6.4</v>
      </c>
      <c r="I3">
        <v>25</v>
      </c>
      <c r="J3">
        <v>50</v>
      </c>
      <c r="K3">
        <v>28</v>
      </c>
      <c r="L3">
        <v>45</v>
      </c>
      <c r="M3">
        <v>4</v>
      </c>
      <c r="N3">
        <v>4.4000000000000004</v>
      </c>
      <c r="O3">
        <v>17</v>
      </c>
      <c r="P3">
        <v>1.9000000000000004</v>
      </c>
    </row>
    <row r="4" spans="1:16" x14ac:dyDescent="0.25">
      <c r="A4" s="1" t="s">
        <v>7</v>
      </c>
      <c r="B4" s="1" t="s">
        <v>77</v>
      </c>
      <c r="C4">
        <v>1044</v>
      </c>
      <c r="D4">
        <v>1057</v>
      </c>
      <c r="E4">
        <v>73</v>
      </c>
      <c r="F4">
        <v>81</v>
      </c>
      <c r="G4">
        <v>4.5</v>
      </c>
      <c r="H4">
        <v>6</v>
      </c>
      <c r="I4">
        <v>8</v>
      </c>
      <c r="J4">
        <v>22</v>
      </c>
      <c r="K4">
        <v>20</v>
      </c>
      <c r="L4">
        <v>40</v>
      </c>
      <c r="M4">
        <v>4.2</v>
      </c>
      <c r="N4">
        <v>4.5999999999999996</v>
      </c>
      <c r="O4">
        <v>20</v>
      </c>
      <c r="P4">
        <v>1.5</v>
      </c>
    </row>
    <row r="5" spans="1:16" x14ac:dyDescent="0.25">
      <c r="A5" s="1" t="s">
        <v>8</v>
      </c>
      <c r="B5" s="1" t="s">
        <v>78</v>
      </c>
      <c r="C5">
        <v>1065</v>
      </c>
      <c r="D5">
        <v>1080</v>
      </c>
      <c r="E5">
        <v>69</v>
      </c>
      <c r="F5">
        <v>84</v>
      </c>
      <c r="G5">
        <v>6.5</v>
      </c>
      <c r="H5">
        <v>9</v>
      </c>
      <c r="I5">
        <v>65</v>
      </c>
      <c r="J5">
        <v>230</v>
      </c>
      <c r="K5">
        <v>25</v>
      </c>
      <c r="L5">
        <v>50</v>
      </c>
      <c r="M5">
        <v>3.7</v>
      </c>
      <c r="N5">
        <v>5.5</v>
      </c>
      <c r="O5">
        <v>25</v>
      </c>
      <c r="P5">
        <v>2.5</v>
      </c>
    </row>
    <row r="6" spans="1:16" x14ac:dyDescent="0.25">
      <c r="A6" s="1" t="s">
        <v>9</v>
      </c>
      <c r="B6" s="1" t="s">
        <v>78</v>
      </c>
      <c r="C6">
        <v>1080</v>
      </c>
      <c r="D6">
        <v>1120</v>
      </c>
      <c r="E6">
        <v>70</v>
      </c>
      <c r="F6">
        <v>85</v>
      </c>
      <c r="G6">
        <v>8</v>
      </c>
      <c r="H6">
        <v>12</v>
      </c>
      <c r="I6">
        <v>40</v>
      </c>
      <c r="J6">
        <v>100</v>
      </c>
      <c r="K6">
        <v>35</v>
      </c>
      <c r="L6">
        <v>80</v>
      </c>
      <c r="M6">
        <v>2.7</v>
      </c>
      <c r="N6">
        <v>6.4</v>
      </c>
      <c r="O6">
        <v>45</v>
      </c>
      <c r="P6">
        <v>4</v>
      </c>
    </row>
    <row r="7" spans="1:16" x14ac:dyDescent="0.25">
      <c r="A7" s="1" t="s">
        <v>135</v>
      </c>
      <c r="B7" s="1" t="s">
        <v>79</v>
      </c>
      <c r="C7">
        <v>1088</v>
      </c>
      <c r="D7">
        <v>1120</v>
      </c>
      <c r="E7">
        <v>68</v>
      </c>
      <c r="F7">
        <v>92</v>
      </c>
      <c r="G7">
        <v>8.5</v>
      </c>
      <c r="H7">
        <v>12</v>
      </c>
      <c r="I7">
        <v>15</v>
      </c>
      <c r="J7">
        <v>35</v>
      </c>
      <c r="K7">
        <v>35</v>
      </c>
      <c r="L7">
        <v>70</v>
      </c>
      <c r="M7">
        <v>4</v>
      </c>
      <c r="N7">
        <v>5.4</v>
      </c>
      <c r="O7">
        <v>35</v>
      </c>
      <c r="P7">
        <v>3.5</v>
      </c>
    </row>
    <row r="8" spans="1:16" x14ac:dyDescent="0.25">
      <c r="A8" s="1" t="s">
        <v>10</v>
      </c>
      <c r="B8" s="1" t="s">
        <v>77</v>
      </c>
      <c r="C8">
        <v>1028</v>
      </c>
      <c r="D8">
        <v>1032</v>
      </c>
      <c r="E8">
        <v>75</v>
      </c>
      <c r="F8">
        <v>78</v>
      </c>
      <c r="G8">
        <v>2.8</v>
      </c>
      <c r="H8">
        <v>3.7</v>
      </c>
      <c r="I8">
        <v>4</v>
      </c>
      <c r="J8">
        <v>8</v>
      </c>
      <c r="K8">
        <v>3</v>
      </c>
      <c r="L8">
        <v>8</v>
      </c>
      <c r="M8">
        <v>5</v>
      </c>
      <c r="N8">
        <v>6.5</v>
      </c>
      <c r="O8">
        <v>5</v>
      </c>
      <c r="P8">
        <v>0.90000000000000036</v>
      </c>
    </row>
    <row r="9" spans="1:16" x14ac:dyDescent="0.25">
      <c r="A9" s="1" t="s">
        <v>11</v>
      </c>
      <c r="B9" s="1" t="s">
        <v>78</v>
      </c>
      <c r="C9">
        <v>1060</v>
      </c>
      <c r="D9">
        <v>1080</v>
      </c>
      <c r="E9">
        <v>77</v>
      </c>
      <c r="F9">
        <v>88</v>
      </c>
      <c r="G9">
        <v>6</v>
      </c>
      <c r="H9">
        <v>8</v>
      </c>
      <c r="I9">
        <v>25</v>
      </c>
      <c r="J9">
        <v>50</v>
      </c>
      <c r="K9">
        <v>20</v>
      </c>
      <c r="L9">
        <v>30</v>
      </c>
      <c r="M9">
        <v>3.7</v>
      </c>
      <c r="N9">
        <v>5.5</v>
      </c>
      <c r="O9">
        <v>10</v>
      </c>
      <c r="P9">
        <v>2</v>
      </c>
    </row>
    <row r="10" spans="1:16" x14ac:dyDescent="0.25">
      <c r="A10" s="1" t="s">
        <v>12</v>
      </c>
      <c r="B10" s="1" t="s">
        <v>77</v>
      </c>
      <c r="C10">
        <v>1045</v>
      </c>
      <c r="D10">
        <v>1052</v>
      </c>
      <c r="E10">
        <v>80</v>
      </c>
      <c r="F10">
        <v>85</v>
      </c>
      <c r="G10">
        <v>4.3</v>
      </c>
      <c r="H10">
        <v>5.6</v>
      </c>
      <c r="I10">
        <v>9</v>
      </c>
      <c r="J10">
        <v>15</v>
      </c>
      <c r="K10">
        <v>30</v>
      </c>
      <c r="L10">
        <v>45</v>
      </c>
      <c r="M10">
        <v>5</v>
      </c>
      <c r="N10">
        <v>6.5</v>
      </c>
      <c r="O10">
        <v>15</v>
      </c>
      <c r="P10">
        <v>1.2999999999999998</v>
      </c>
    </row>
    <row r="11" spans="1:16" x14ac:dyDescent="0.25">
      <c r="A11" s="1" t="s">
        <v>136</v>
      </c>
      <c r="B11" s="1" t="s">
        <v>78</v>
      </c>
      <c r="C11">
        <v>1060</v>
      </c>
      <c r="D11">
        <v>1075</v>
      </c>
      <c r="E11">
        <v>73</v>
      </c>
      <c r="F11">
        <v>83</v>
      </c>
      <c r="G11">
        <v>6</v>
      </c>
      <c r="H11">
        <v>7.5</v>
      </c>
      <c r="I11">
        <v>60</v>
      </c>
      <c r="J11">
        <v>100</v>
      </c>
      <c r="K11">
        <v>50</v>
      </c>
      <c r="L11">
        <v>70</v>
      </c>
      <c r="M11">
        <v>4.5</v>
      </c>
      <c r="N11">
        <v>6.5</v>
      </c>
      <c r="O11">
        <v>20</v>
      </c>
      <c r="P11">
        <v>1.5</v>
      </c>
    </row>
    <row r="12" spans="1:16" x14ac:dyDescent="0.25">
      <c r="A12" s="1" t="s">
        <v>13</v>
      </c>
      <c r="B12" s="1" t="s">
        <v>79</v>
      </c>
      <c r="C12">
        <v>1062</v>
      </c>
      <c r="D12">
        <v>1075</v>
      </c>
      <c r="E12">
        <v>80</v>
      </c>
      <c r="F12">
        <v>85</v>
      </c>
      <c r="G12">
        <v>6</v>
      </c>
      <c r="H12">
        <v>7.5</v>
      </c>
      <c r="I12">
        <v>10</v>
      </c>
      <c r="J12">
        <v>25</v>
      </c>
      <c r="K12">
        <v>15</v>
      </c>
      <c r="L12">
        <v>30</v>
      </c>
      <c r="M12">
        <v>4.5</v>
      </c>
      <c r="N12">
        <v>7</v>
      </c>
      <c r="O12">
        <v>15</v>
      </c>
      <c r="P12">
        <v>1.5</v>
      </c>
    </row>
    <row r="13" spans="1:16" x14ac:dyDescent="0.25">
      <c r="A13" s="1" t="s">
        <v>14</v>
      </c>
      <c r="B13" s="1" t="s">
        <v>78</v>
      </c>
      <c r="C13">
        <v>1060</v>
      </c>
      <c r="D13">
        <v>1070</v>
      </c>
      <c r="E13">
        <v>75</v>
      </c>
      <c r="F13">
        <v>85</v>
      </c>
      <c r="G13">
        <v>6</v>
      </c>
      <c r="H13">
        <v>7.5</v>
      </c>
      <c r="I13">
        <v>40</v>
      </c>
      <c r="J13">
        <v>90</v>
      </c>
      <c r="K13">
        <v>20</v>
      </c>
      <c r="L13">
        <v>45</v>
      </c>
      <c r="M13">
        <v>4.5</v>
      </c>
      <c r="N13">
        <v>7</v>
      </c>
      <c r="O13">
        <v>25</v>
      </c>
      <c r="P13">
        <v>1.5</v>
      </c>
    </row>
    <row r="14" spans="1:16" x14ac:dyDescent="0.25">
      <c r="A14" s="1" t="s">
        <v>137</v>
      </c>
      <c r="B14" s="1" t="s">
        <v>76</v>
      </c>
      <c r="C14">
        <v>1052</v>
      </c>
      <c r="D14">
        <v>1059</v>
      </c>
      <c r="E14">
        <v>72</v>
      </c>
      <c r="F14">
        <v>74</v>
      </c>
      <c r="G14">
        <v>4.5</v>
      </c>
      <c r="H14">
        <v>6</v>
      </c>
      <c r="I14">
        <v>50</v>
      </c>
      <c r="J14">
        <v>90</v>
      </c>
      <c r="K14">
        <v>20</v>
      </c>
      <c r="L14">
        <v>30</v>
      </c>
      <c r="M14">
        <v>4.2</v>
      </c>
      <c r="N14">
        <v>5</v>
      </c>
      <c r="O14">
        <v>10</v>
      </c>
      <c r="P14">
        <v>1.5</v>
      </c>
    </row>
    <row r="15" spans="1:16" x14ac:dyDescent="0.25">
      <c r="A15" s="1" t="s">
        <v>15</v>
      </c>
      <c r="B15" s="1" t="s">
        <v>77</v>
      </c>
      <c r="C15">
        <v>1056</v>
      </c>
      <c r="D15">
        <v>1064</v>
      </c>
      <c r="E15">
        <v>82</v>
      </c>
      <c r="F15">
        <v>90</v>
      </c>
      <c r="G15">
        <v>5.5</v>
      </c>
      <c r="H15">
        <v>7</v>
      </c>
      <c r="I15">
        <v>15</v>
      </c>
      <c r="J15">
        <v>30</v>
      </c>
      <c r="K15">
        <v>35</v>
      </c>
      <c r="L15">
        <v>50</v>
      </c>
      <c r="M15">
        <v>6</v>
      </c>
      <c r="N15">
        <v>7.5</v>
      </c>
      <c r="O15">
        <v>15</v>
      </c>
      <c r="P15">
        <v>1.5</v>
      </c>
    </row>
    <row r="16" spans="1:16" x14ac:dyDescent="0.25">
      <c r="A16" s="1" t="s">
        <v>16</v>
      </c>
      <c r="B16" s="1" t="s">
        <v>76</v>
      </c>
      <c r="C16">
        <v>1040</v>
      </c>
      <c r="D16">
        <v>1050</v>
      </c>
      <c r="E16">
        <v>72</v>
      </c>
      <c r="F16">
        <v>78</v>
      </c>
      <c r="G16">
        <v>4</v>
      </c>
      <c r="H16">
        <v>6</v>
      </c>
      <c r="I16">
        <v>50</v>
      </c>
      <c r="J16">
        <v>65</v>
      </c>
      <c r="K16">
        <v>15</v>
      </c>
      <c r="L16">
        <v>30</v>
      </c>
      <c r="M16">
        <v>4.2</v>
      </c>
      <c r="N16">
        <v>4.4000000000000004</v>
      </c>
      <c r="O16">
        <v>15</v>
      </c>
      <c r="P16">
        <v>2</v>
      </c>
    </row>
    <row r="17" spans="1:16" x14ac:dyDescent="0.25">
      <c r="A17" s="1" t="s">
        <v>17</v>
      </c>
      <c r="B17" s="1" t="s">
        <v>79</v>
      </c>
      <c r="C17">
        <v>1074</v>
      </c>
      <c r="D17">
        <v>1106</v>
      </c>
      <c r="E17">
        <v>87</v>
      </c>
      <c r="F17">
        <v>92</v>
      </c>
      <c r="G17">
        <v>9</v>
      </c>
      <c r="H17">
        <v>14</v>
      </c>
      <c r="I17">
        <v>10</v>
      </c>
      <c r="J17">
        <v>20</v>
      </c>
      <c r="K17">
        <v>10</v>
      </c>
      <c r="L17">
        <v>30</v>
      </c>
      <c r="M17">
        <v>8</v>
      </c>
      <c r="N17">
        <v>10</v>
      </c>
      <c r="O17">
        <v>20</v>
      </c>
      <c r="P17">
        <v>5</v>
      </c>
    </row>
    <row r="18" spans="1:16" x14ac:dyDescent="0.25">
      <c r="A18" s="1" t="s">
        <v>18</v>
      </c>
      <c r="B18" s="1" t="s">
        <v>77</v>
      </c>
      <c r="C18">
        <v>1048</v>
      </c>
      <c r="D18">
        <v>1051</v>
      </c>
      <c r="E18">
        <v>74</v>
      </c>
      <c r="F18">
        <v>75</v>
      </c>
      <c r="G18">
        <v>4.5</v>
      </c>
      <c r="H18">
        <v>5.5</v>
      </c>
      <c r="I18">
        <v>22</v>
      </c>
      <c r="J18">
        <v>35</v>
      </c>
      <c r="K18">
        <v>30</v>
      </c>
      <c r="L18">
        <v>45</v>
      </c>
      <c r="M18">
        <v>4</v>
      </c>
      <c r="N18">
        <v>4.4000000000000004</v>
      </c>
      <c r="O18">
        <v>15</v>
      </c>
      <c r="P18">
        <v>1</v>
      </c>
    </row>
    <row r="19" spans="1:16" x14ac:dyDescent="0.25">
      <c r="A19" s="1" t="s">
        <v>19</v>
      </c>
      <c r="B19" s="1" t="s">
        <v>77</v>
      </c>
      <c r="C19">
        <v>1048</v>
      </c>
      <c r="D19">
        <v>1056</v>
      </c>
      <c r="E19">
        <v>75</v>
      </c>
      <c r="F19">
        <v>86</v>
      </c>
      <c r="G19">
        <v>5</v>
      </c>
      <c r="H19">
        <v>5.6</v>
      </c>
      <c r="I19">
        <v>7</v>
      </c>
      <c r="J19">
        <v>22</v>
      </c>
      <c r="K19">
        <v>23</v>
      </c>
      <c r="L19">
        <v>30</v>
      </c>
      <c r="M19">
        <v>4.3</v>
      </c>
      <c r="N19">
        <v>4.8</v>
      </c>
      <c r="O19">
        <v>7</v>
      </c>
      <c r="P19">
        <v>0.59999999999999964</v>
      </c>
    </row>
    <row r="20" spans="1:16" x14ac:dyDescent="0.25">
      <c r="A20" s="1" t="s">
        <v>20</v>
      </c>
      <c r="B20" s="1" t="s">
        <v>79</v>
      </c>
      <c r="C20">
        <v>1064</v>
      </c>
      <c r="D20">
        <v>1074</v>
      </c>
      <c r="E20">
        <v>80</v>
      </c>
      <c r="F20">
        <v>85</v>
      </c>
      <c r="G20">
        <v>6.5</v>
      </c>
      <c r="H20">
        <v>7.5</v>
      </c>
      <c r="I20">
        <v>10</v>
      </c>
      <c r="J20">
        <v>26</v>
      </c>
      <c r="K20">
        <v>13</v>
      </c>
      <c r="L20">
        <v>35</v>
      </c>
      <c r="M20">
        <v>4.5</v>
      </c>
      <c r="N20">
        <v>4.5</v>
      </c>
      <c r="O20">
        <v>22</v>
      </c>
      <c r="P20">
        <v>1</v>
      </c>
    </row>
    <row r="21" spans="1:16" x14ac:dyDescent="0.25">
      <c r="A21" s="1" t="s">
        <v>21</v>
      </c>
      <c r="B21" s="1" t="s">
        <v>79</v>
      </c>
      <c r="C21">
        <v>1065</v>
      </c>
      <c r="D21">
        <v>1085</v>
      </c>
      <c r="E21">
        <v>72</v>
      </c>
      <c r="F21">
        <v>78</v>
      </c>
      <c r="G21">
        <v>7.5</v>
      </c>
      <c r="H21">
        <v>10</v>
      </c>
      <c r="I21">
        <v>15</v>
      </c>
      <c r="J21">
        <v>35</v>
      </c>
      <c r="K21">
        <v>60</v>
      </c>
      <c r="L21">
        <v>120</v>
      </c>
      <c r="M21">
        <v>4.2</v>
      </c>
      <c r="N21">
        <v>6.9</v>
      </c>
      <c r="O21">
        <v>60</v>
      </c>
      <c r="P21">
        <v>2.5</v>
      </c>
    </row>
    <row r="22" spans="1:16" x14ac:dyDescent="0.25">
      <c r="A22" s="1" t="s">
        <v>22</v>
      </c>
      <c r="B22" s="1" t="s">
        <v>78</v>
      </c>
      <c r="C22">
        <v>1060</v>
      </c>
      <c r="D22">
        <v>1072</v>
      </c>
      <c r="E22">
        <v>72</v>
      </c>
      <c r="F22">
        <v>89</v>
      </c>
      <c r="G22">
        <v>6</v>
      </c>
      <c r="H22">
        <v>7.5</v>
      </c>
      <c r="I22">
        <v>40</v>
      </c>
      <c r="J22">
        <v>100</v>
      </c>
      <c r="K22">
        <v>20</v>
      </c>
      <c r="L22">
        <v>30</v>
      </c>
      <c r="M22">
        <v>5</v>
      </c>
      <c r="N22">
        <v>7</v>
      </c>
      <c r="O22">
        <v>10</v>
      </c>
      <c r="P22">
        <v>1.5</v>
      </c>
    </row>
    <row r="23" spans="1:16" x14ac:dyDescent="0.25">
      <c r="A23" s="1" t="s">
        <v>23</v>
      </c>
      <c r="B23" s="1" t="s">
        <v>78</v>
      </c>
      <c r="C23">
        <v>1070</v>
      </c>
      <c r="D23">
        <v>1085</v>
      </c>
      <c r="E23">
        <v>75</v>
      </c>
      <c r="F23">
        <v>85</v>
      </c>
      <c r="G23">
        <v>7.5</v>
      </c>
      <c r="H23">
        <v>8.5</v>
      </c>
      <c r="I23">
        <v>50</v>
      </c>
      <c r="J23">
        <v>100</v>
      </c>
      <c r="K23">
        <v>20</v>
      </c>
      <c r="L23">
        <v>35</v>
      </c>
      <c r="M23">
        <v>4</v>
      </c>
      <c r="N23">
        <v>5</v>
      </c>
      <c r="O23">
        <v>15</v>
      </c>
      <c r="P23">
        <v>1</v>
      </c>
    </row>
    <row r="24" spans="1:16" x14ac:dyDescent="0.25">
      <c r="A24" s="1" t="s">
        <v>24</v>
      </c>
      <c r="B24" s="1" t="s">
        <v>76</v>
      </c>
      <c r="C24">
        <v>1044</v>
      </c>
      <c r="D24">
        <v>1056</v>
      </c>
      <c r="E24">
        <v>70</v>
      </c>
      <c r="F24">
        <v>77</v>
      </c>
      <c r="G24">
        <v>4.3</v>
      </c>
      <c r="H24">
        <v>5.6</v>
      </c>
      <c r="I24">
        <v>45</v>
      </c>
      <c r="J24">
        <v>80</v>
      </c>
      <c r="K24">
        <v>10</v>
      </c>
      <c r="L24">
        <v>15</v>
      </c>
      <c r="M24">
        <v>5.5</v>
      </c>
      <c r="N24">
        <v>7.5</v>
      </c>
      <c r="O24">
        <v>5</v>
      </c>
      <c r="P24">
        <v>1.2999999999999998</v>
      </c>
    </row>
    <row r="25" spans="1:16" x14ac:dyDescent="0.25">
      <c r="A25" s="1" t="s">
        <v>25</v>
      </c>
      <c r="B25" s="1" t="s">
        <v>78</v>
      </c>
      <c r="C25">
        <v>1060</v>
      </c>
      <c r="D25">
        <v>1080</v>
      </c>
      <c r="E25">
        <v>73</v>
      </c>
      <c r="F25">
        <v>84</v>
      </c>
      <c r="G25">
        <v>6.5</v>
      </c>
      <c r="H25">
        <v>8.5</v>
      </c>
      <c r="I25">
        <v>115</v>
      </c>
      <c r="J25">
        <v>250</v>
      </c>
      <c r="K25">
        <v>35</v>
      </c>
      <c r="L25">
        <v>80</v>
      </c>
      <c r="M25">
        <v>4</v>
      </c>
      <c r="N25">
        <v>7</v>
      </c>
      <c r="O25">
        <v>45</v>
      </c>
      <c r="P25">
        <v>2</v>
      </c>
    </row>
    <row r="26" spans="1:16" x14ac:dyDescent="0.25">
      <c r="A26" s="1" t="s">
        <v>26</v>
      </c>
      <c r="B26" s="1" t="s">
        <v>77</v>
      </c>
      <c r="C26">
        <v>1040</v>
      </c>
      <c r="D26">
        <v>1054</v>
      </c>
      <c r="E26">
        <v>75</v>
      </c>
      <c r="F26">
        <v>99</v>
      </c>
      <c r="G26">
        <v>4</v>
      </c>
      <c r="H26">
        <v>5</v>
      </c>
      <c r="I26">
        <v>25</v>
      </c>
      <c r="J26">
        <v>45</v>
      </c>
      <c r="K26">
        <v>6</v>
      </c>
      <c r="L26">
        <v>20</v>
      </c>
      <c r="M26">
        <v>4.5</v>
      </c>
      <c r="N26">
        <v>6</v>
      </c>
      <c r="O26">
        <v>14</v>
      </c>
      <c r="P26">
        <v>1</v>
      </c>
    </row>
    <row r="27" spans="1:16" x14ac:dyDescent="0.25">
      <c r="A27" s="1" t="s">
        <v>138</v>
      </c>
      <c r="B27" s="1" t="s">
        <v>76</v>
      </c>
      <c r="C27">
        <v>1045</v>
      </c>
      <c r="D27">
        <v>1059</v>
      </c>
      <c r="E27">
        <v>73</v>
      </c>
      <c r="F27">
        <v>99</v>
      </c>
      <c r="G27">
        <v>5</v>
      </c>
      <c r="H27">
        <v>6.2</v>
      </c>
      <c r="I27">
        <v>6</v>
      </c>
      <c r="J27">
        <v>40</v>
      </c>
      <c r="K27">
        <v>15</v>
      </c>
      <c r="L27">
        <v>21</v>
      </c>
      <c r="M27">
        <v>4</v>
      </c>
      <c r="N27">
        <v>6</v>
      </c>
      <c r="O27">
        <v>6</v>
      </c>
      <c r="P27">
        <v>1.2000000000000002</v>
      </c>
    </row>
    <row r="28" spans="1:16" x14ac:dyDescent="0.25">
      <c r="A28" s="1" t="s">
        <v>139</v>
      </c>
      <c r="B28" s="1" t="s">
        <v>77</v>
      </c>
      <c r="C28">
        <v>1036</v>
      </c>
      <c r="D28">
        <v>1056</v>
      </c>
      <c r="E28">
        <v>72</v>
      </c>
      <c r="F28">
        <v>77</v>
      </c>
      <c r="G28">
        <v>3.6</v>
      </c>
      <c r="H28">
        <v>4.8</v>
      </c>
      <c r="I28">
        <v>4</v>
      </c>
      <c r="J28">
        <v>15</v>
      </c>
      <c r="K28">
        <v>5</v>
      </c>
      <c r="L28">
        <v>18</v>
      </c>
      <c r="O28">
        <v>13</v>
      </c>
      <c r="P28">
        <v>1.1999999999999997</v>
      </c>
    </row>
    <row r="29" spans="1:16" x14ac:dyDescent="0.25">
      <c r="A29" s="1" t="s">
        <v>27</v>
      </c>
      <c r="B29" s="1" t="s">
        <v>78</v>
      </c>
      <c r="C29">
        <v>1075</v>
      </c>
      <c r="D29">
        <v>1095</v>
      </c>
      <c r="E29">
        <v>75</v>
      </c>
      <c r="F29">
        <v>85</v>
      </c>
      <c r="G29">
        <v>6.3</v>
      </c>
      <c r="H29">
        <v>10.5</v>
      </c>
      <c r="I29">
        <v>50</v>
      </c>
      <c r="J29">
        <v>95</v>
      </c>
      <c r="K29">
        <v>50</v>
      </c>
      <c r="L29">
        <v>100</v>
      </c>
      <c r="M29">
        <v>4</v>
      </c>
      <c r="N29">
        <v>5.5</v>
      </c>
      <c r="O29">
        <v>50</v>
      </c>
      <c r="P29">
        <v>4.2</v>
      </c>
    </row>
    <row r="30" spans="1:16" x14ac:dyDescent="0.25">
      <c r="A30" s="1" t="s">
        <v>28</v>
      </c>
      <c r="B30" s="1" t="s">
        <v>79</v>
      </c>
      <c r="C30">
        <v>1050</v>
      </c>
      <c r="D30">
        <v>1075</v>
      </c>
      <c r="E30">
        <v>72</v>
      </c>
      <c r="F30">
        <v>78</v>
      </c>
      <c r="G30">
        <v>5</v>
      </c>
      <c r="H30">
        <v>7.5</v>
      </c>
      <c r="I30">
        <v>15</v>
      </c>
      <c r="J30">
        <v>35</v>
      </c>
      <c r="K30">
        <v>40</v>
      </c>
      <c r="L30">
        <v>60</v>
      </c>
      <c r="M30">
        <v>4.2</v>
      </c>
      <c r="N30">
        <v>6.9</v>
      </c>
      <c r="O30">
        <v>20</v>
      </c>
      <c r="P30">
        <v>2.5</v>
      </c>
    </row>
    <row r="31" spans="1:16" x14ac:dyDescent="0.25">
      <c r="A31" s="1" t="s">
        <v>29</v>
      </c>
      <c r="B31" s="1" t="s">
        <v>79</v>
      </c>
      <c r="C31">
        <v>1056</v>
      </c>
      <c r="D31">
        <v>1070</v>
      </c>
      <c r="E31">
        <v>72</v>
      </c>
      <c r="F31">
        <v>78</v>
      </c>
      <c r="G31">
        <v>5.6</v>
      </c>
      <c r="H31">
        <v>7.5</v>
      </c>
      <c r="I31">
        <v>15</v>
      </c>
      <c r="J31">
        <v>35</v>
      </c>
      <c r="K31">
        <v>40</v>
      </c>
      <c r="L31">
        <v>70</v>
      </c>
      <c r="M31">
        <v>4.2</v>
      </c>
      <c r="N31">
        <v>6.9</v>
      </c>
      <c r="O31">
        <v>30</v>
      </c>
      <c r="P31">
        <v>1.9000000000000004</v>
      </c>
    </row>
    <row r="32" spans="1:16" x14ac:dyDescent="0.25">
      <c r="A32" s="1" t="s">
        <v>30</v>
      </c>
      <c r="B32" s="1" t="s">
        <v>76</v>
      </c>
      <c r="C32">
        <v>1036</v>
      </c>
      <c r="D32">
        <v>1050</v>
      </c>
      <c r="E32">
        <v>78</v>
      </c>
      <c r="F32">
        <v>80</v>
      </c>
      <c r="G32">
        <v>4</v>
      </c>
      <c r="H32">
        <v>5</v>
      </c>
      <c r="I32">
        <v>117</v>
      </c>
      <c r="J32">
        <v>124</v>
      </c>
      <c r="K32">
        <v>33</v>
      </c>
      <c r="L32">
        <v>48</v>
      </c>
      <c r="M32">
        <v>4.5</v>
      </c>
      <c r="N32">
        <v>5.5</v>
      </c>
      <c r="O32">
        <v>15</v>
      </c>
      <c r="P32">
        <v>1</v>
      </c>
    </row>
    <row r="33" spans="1:16" x14ac:dyDescent="0.25">
      <c r="A33" s="1" t="s">
        <v>31</v>
      </c>
      <c r="B33" s="1" t="s">
        <v>77</v>
      </c>
      <c r="C33">
        <v>1036</v>
      </c>
      <c r="D33">
        <v>1048</v>
      </c>
      <c r="E33">
        <v>75</v>
      </c>
      <c r="F33">
        <v>85</v>
      </c>
      <c r="G33">
        <v>4</v>
      </c>
      <c r="H33">
        <v>5.2</v>
      </c>
      <c r="I33">
        <v>25</v>
      </c>
      <c r="J33">
        <v>40</v>
      </c>
      <c r="K33">
        <v>20</v>
      </c>
      <c r="L33">
        <v>30</v>
      </c>
      <c r="M33">
        <v>4.4000000000000004</v>
      </c>
      <c r="N33">
        <v>5.2</v>
      </c>
      <c r="O33">
        <v>10</v>
      </c>
      <c r="P33">
        <v>1.2000000000000002</v>
      </c>
    </row>
    <row r="34" spans="1:16" x14ac:dyDescent="0.25">
      <c r="A34" s="1" t="s">
        <v>32</v>
      </c>
      <c r="B34" s="1" t="s">
        <v>77</v>
      </c>
      <c r="C34">
        <v>1044</v>
      </c>
      <c r="D34">
        <v>1050</v>
      </c>
      <c r="E34">
        <v>83</v>
      </c>
      <c r="F34">
        <v>88</v>
      </c>
      <c r="G34">
        <v>4.5</v>
      </c>
      <c r="H34">
        <v>5.5</v>
      </c>
      <c r="I34">
        <v>6</v>
      </c>
      <c r="J34">
        <v>12</v>
      </c>
      <c r="K34">
        <v>18</v>
      </c>
      <c r="L34">
        <v>25</v>
      </c>
      <c r="M34">
        <v>4.5</v>
      </c>
      <c r="N34">
        <v>5.5</v>
      </c>
      <c r="O34">
        <v>7</v>
      </c>
      <c r="P34">
        <v>1</v>
      </c>
    </row>
    <row r="35" spans="1:16" x14ac:dyDescent="0.25">
      <c r="A35" s="1" t="s">
        <v>33</v>
      </c>
      <c r="B35" s="1" t="s">
        <v>76</v>
      </c>
      <c r="C35">
        <v>1045</v>
      </c>
      <c r="D35">
        <v>1059</v>
      </c>
      <c r="E35">
        <v>75</v>
      </c>
      <c r="F35">
        <v>99</v>
      </c>
      <c r="G35">
        <v>5</v>
      </c>
      <c r="H35">
        <v>6.5</v>
      </c>
      <c r="I35">
        <v>6</v>
      </c>
      <c r="J35">
        <v>40</v>
      </c>
      <c r="K35">
        <v>15</v>
      </c>
      <c r="L35">
        <v>24</v>
      </c>
      <c r="M35">
        <v>4</v>
      </c>
      <c r="N35">
        <v>6</v>
      </c>
      <c r="O35">
        <v>9</v>
      </c>
      <c r="P35">
        <v>1.5</v>
      </c>
    </row>
    <row r="36" spans="1:16" x14ac:dyDescent="0.25">
      <c r="A36" s="1" t="s">
        <v>34</v>
      </c>
      <c r="B36" s="1" t="s">
        <v>77</v>
      </c>
      <c r="C36">
        <v>1050</v>
      </c>
      <c r="D36">
        <v>1065</v>
      </c>
      <c r="E36">
        <v>81</v>
      </c>
      <c r="F36">
        <v>87</v>
      </c>
      <c r="G36">
        <v>4.7</v>
      </c>
      <c r="H36">
        <v>7</v>
      </c>
      <c r="I36">
        <v>10</v>
      </c>
      <c r="J36">
        <v>25</v>
      </c>
      <c r="K36">
        <v>25</v>
      </c>
      <c r="L36">
        <v>35</v>
      </c>
      <c r="M36">
        <v>4.7</v>
      </c>
      <c r="N36">
        <v>6.7</v>
      </c>
      <c r="O36">
        <v>10</v>
      </c>
      <c r="P36">
        <v>2.2999999999999998</v>
      </c>
    </row>
    <row r="37" spans="1:16" x14ac:dyDescent="0.25">
      <c r="A37" s="1" t="s">
        <v>35</v>
      </c>
      <c r="B37" s="1" t="s">
        <v>79</v>
      </c>
      <c r="C37">
        <v>1072</v>
      </c>
      <c r="D37">
        <v>1112</v>
      </c>
      <c r="E37">
        <v>73</v>
      </c>
      <c r="F37">
        <v>83</v>
      </c>
      <c r="G37">
        <v>6.5</v>
      </c>
      <c r="H37">
        <v>10</v>
      </c>
      <c r="I37">
        <v>10</v>
      </c>
      <c r="J37">
        <v>35</v>
      </c>
      <c r="K37">
        <v>16</v>
      </c>
      <c r="L37">
        <v>26</v>
      </c>
      <c r="M37">
        <v>4.2</v>
      </c>
      <c r="N37">
        <v>4.5</v>
      </c>
      <c r="O37">
        <v>10</v>
      </c>
      <c r="P37">
        <v>3.5</v>
      </c>
    </row>
    <row r="38" spans="1:16" x14ac:dyDescent="0.25">
      <c r="A38" s="1" t="s">
        <v>36</v>
      </c>
      <c r="B38" s="1" t="s">
        <v>79</v>
      </c>
      <c r="C38">
        <v>1060</v>
      </c>
      <c r="D38">
        <v>1074</v>
      </c>
      <c r="E38">
        <v>70</v>
      </c>
      <c r="F38">
        <v>77</v>
      </c>
      <c r="G38">
        <v>6.3</v>
      </c>
      <c r="H38">
        <v>7.4</v>
      </c>
      <c r="I38">
        <v>14</v>
      </c>
      <c r="J38">
        <v>35</v>
      </c>
      <c r="K38">
        <v>20</v>
      </c>
      <c r="L38">
        <v>40</v>
      </c>
      <c r="M38">
        <v>4.4000000000000004</v>
      </c>
      <c r="N38">
        <v>4.5999999999999996</v>
      </c>
      <c r="O38">
        <v>20</v>
      </c>
      <c r="P38">
        <v>1.1000000000000005</v>
      </c>
    </row>
    <row r="39" spans="1:16" x14ac:dyDescent="0.25">
      <c r="A39" s="1" t="s">
        <v>140</v>
      </c>
      <c r="B39" s="1" t="s">
        <v>76</v>
      </c>
      <c r="C39">
        <v>1030</v>
      </c>
      <c r="D39">
        <v>1038</v>
      </c>
      <c r="E39">
        <v>75</v>
      </c>
      <c r="F39">
        <v>80</v>
      </c>
      <c r="G39">
        <v>3.3</v>
      </c>
      <c r="H39">
        <v>4.0999999999999996</v>
      </c>
      <c r="I39">
        <v>60</v>
      </c>
      <c r="J39">
        <v>140</v>
      </c>
      <c r="K39">
        <v>18</v>
      </c>
      <c r="L39">
        <v>30</v>
      </c>
      <c r="M39">
        <v>3.8</v>
      </c>
      <c r="N39">
        <v>5.3</v>
      </c>
      <c r="O39">
        <v>12</v>
      </c>
      <c r="P39">
        <v>0.79999999999999982</v>
      </c>
    </row>
    <row r="40" spans="1:16" x14ac:dyDescent="0.25">
      <c r="A40" s="1" t="s">
        <v>141</v>
      </c>
      <c r="B40" s="1" t="s">
        <v>76</v>
      </c>
      <c r="C40">
        <v>1041</v>
      </c>
      <c r="D40">
        <v>1059</v>
      </c>
      <c r="E40">
        <v>59</v>
      </c>
      <c r="F40">
        <v>71</v>
      </c>
      <c r="G40">
        <v>3</v>
      </c>
      <c r="H40">
        <v>5</v>
      </c>
      <c r="I40">
        <v>200</v>
      </c>
      <c r="J40">
        <v>450</v>
      </c>
      <c r="K40">
        <v>21</v>
      </c>
      <c r="L40">
        <v>35</v>
      </c>
      <c r="M40">
        <v>4.4000000000000004</v>
      </c>
      <c r="N40">
        <v>4.4000000000000004</v>
      </c>
      <c r="O40">
        <v>14</v>
      </c>
      <c r="P40">
        <v>2</v>
      </c>
    </row>
    <row r="41" spans="1:16" x14ac:dyDescent="0.25">
      <c r="A41" s="1" t="s">
        <v>37</v>
      </c>
      <c r="B41" s="1" t="s">
        <v>76</v>
      </c>
      <c r="C41">
        <v>1048</v>
      </c>
      <c r="D41">
        <v>1052</v>
      </c>
      <c r="E41">
        <v>71</v>
      </c>
      <c r="F41">
        <v>74</v>
      </c>
      <c r="G41">
        <v>4.5</v>
      </c>
      <c r="H41">
        <v>5.5</v>
      </c>
      <c r="I41">
        <v>40</v>
      </c>
      <c r="J41">
        <v>80</v>
      </c>
      <c r="K41">
        <v>20</v>
      </c>
      <c r="L41">
        <v>25</v>
      </c>
      <c r="M41">
        <v>4.4000000000000004</v>
      </c>
      <c r="N41">
        <v>4.7</v>
      </c>
      <c r="O41">
        <v>5</v>
      </c>
      <c r="P41">
        <v>1</v>
      </c>
    </row>
    <row r="42" spans="1:16" x14ac:dyDescent="0.25">
      <c r="A42" s="1" t="s">
        <v>38</v>
      </c>
      <c r="B42" s="1" t="s">
        <v>77</v>
      </c>
      <c r="C42">
        <v>1044</v>
      </c>
      <c r="D42">
        <v>1050</v>
      </c>
      <c r="E42">
        <v>79</v>
      </c>
      <c r="F42">
        <v>86</v>
      </c>
      <c r="G42">
        <v>4.5999999999999996</v>
      </c>
      <c r="H42">
        <v>5.0999999999999996</v>
      </c>
      <c r="I42">
        <v>6</v>
      </c>
      <c r="J42">
        <v>9</v>
      </c>
      <c r="K42">
        <v>16</v>
      </c>
      <c r="L42">
        <v>25</v>
      </c>
      <c r="M42">
        <v>4.3</v>
      </c>
      <c r="N42">
        <v>4.7</v>
      </c>
      <c r="O42">
        <v>9</v>
      </c>
      <c r="P42">
        <v>0.5</v>
      </c>
    </row>
    <row r="43" spans="1:16" x14ac:dyDescent="0.25">
      <c r="A43" s="1" t="s">
        <v>39</v>
      </c>
      <c r="B43" s="1" t="s">
        <v>76</v>
      </c>
      <c r="C43">
        <v>1045</v>
      </c>
      <c r="D43">
        <v>1065</v>
      </c>
      <c r="E43">
        <v>70</v>
      </c>
      <c r="F43">
        <v>76</v>
      </c>
      <c r="G43">
        <v>4.5</v>
      </c>
      <c r="H43">
        <v>5.5</v>
      </c>
      <c r="I43">
        <v>50</v>
      </c>
      <c r="J43">
        <v>165</v>
      </c>
      <c r="K43">
        <v>20</v>
      </c>
      <c r="L43">
        <v>40</v>
      </c>
      <c r="M43">
        <v>4</v>
      </c>
      <c r="N43">
        <v>6</v>
      </c>
      <c r="O43">
        <v>20</v>
      </c>
      <c r="P43">
        <v>1</v>
      </c>
    </row>
    <row r="44" spans="1:16" x14ac:dyDescent="0.25">
      <c r="A44" s="1" t="s">
        <v>40</v>
      </c>
      <c r="B44" s="1" t="s">
        <v>77</v>
      </c>
      <c r="C44">
        <v>1050</v>
      </c>
      <c r="D44">
        <v>1057</v>
      </c>
      <c r="E44">
        <v>76</v>
      </c>
      <c r="F44">
        <v>83</v>
      </c>
      <c r="G44">
        <v>5.7</v>
      </c>
      <c r="H44">
        <v>6.3</v>
      </c>
      <c r="I44">
        <v>7</v>
      </c>
      <c r="J44">
        <v>20</v>
      </c>
      <c r="K44">
        <v>17</v>
      </c>
      <c r="L44">
        <v>22</v>
      </c>
      <c r="M44">
        <v>4.2</v>
      </c>
      <c r="N44">
        <v>5</v>
      </c>
      <c r="O44">
        <v>5</v>
      </c>
      <c r="P44">
        <v>0.59999999999999964</v>
      </c>
    </row>
    <row r="45" spans="1:16" x14ac:dyDescent="0.25">
      <c r="A45" s="1" t="s">
        <v>41</v>
      </c>
      <c r="B45" s="1" t="s">
        <v>78</v>
      </c>
      <c r="C45">
        <v>1065</v>
      </c>
      <c r="D45">
        <v>1090</v>
      </c>
      <c r="E45">
        <v>73</v>
      </c>
      <c r="F45">
        <v>88</v>
      </c>
      <c r="G45">
        <v>6</v>
      </c>
      <c r="H45">
        <v>9</v>
      </c>
      <c r="I45">
        <v>40</v>
      </c>
      <c r="J45">
        <v>95</v>
      </c>
      <c r="K45">
        <v>30</v>
      </c>
      <c r="L45">
        <v>50</v>
      </c>
      <c r="M45">
        <v>3.7</v>
      </c>
      <c r="N45">
        <v>5</v>
      </c>
      <c r="O45">
        <v>20</v>
      </c>
      <c r="P45">
        <v>3</v>
      </c>
    </row>
    <row r="46" spans="1:16" x14ac:dyDescent="0.25">
      <c r="A46" s="1" t="s">
        <v>42</v>
      </c>
      <c r="B46" s="1" t="s">
        <v>77</v>
      </c>
      <c r="C46">
        <v>1032</v>
      </c>
      <c r="D46">
        <v>1046</v>
      </c>
      <c r="E46">
        <v>71</v>
      </c>
      <c r="F46">
        <v>84</v>
      </c>
      <c r="G46">
        <v>3</v>
      </c>
      <c r="H46">
        <v>5</v>
      </c>
      <c r="I46">
        <v>10</v>
      </c>
      <c r="J46">
        <v>28</v>
      </c>
      <c r="K46">
        <v>25</v>
      </c>
      <c r="L46">
        <v>40</v>
      </c>
      <c r="M46">
        <v>3.5</v>
      </c>
      <c r="N46">
        <v>4.7</v>
      </c>
      <c r="O46">
        <v>15</v>
      </c>
      <c r="P46">
        <v>2</v>
      </c>
    </row>
    <row r="47" spans="1:16" x14ac:dyDescent="0.25">
      <c r="A47" s="1" t="s">
        <v>43</v>
      </c>
      <c r="B47" s="1" t="s">
        <v>76</v>
      </c>
      <c r="C47">
        <v>1032</v>
      </c>
      <c r="D47">
        <v>1040</v>
      </c>
      <c r="G47">
        <v>2.5</v>
      </c>
      <c r="H47">
        <v>3.5</v>
      </c>
      <c r="I47">
        <v>70</v>
      </c>
      <c r="J47">
        <v>130</v>
      </c>
      <c r="K47">
        <v>8</v>
      </c>
      <c r="L47">
        <v>24</v>
      </c>
      <c r="M47">
        <v>4.4000000000000004</v>
      </c>
      <c r="N47">
        <v>4.8</v>
      </c>
      <c r="O47">
        <v>16</v>
      </c>
      <c r="P47">
        <v>1</v>
      </c>
    </row>
    <row r="48" spans="1:16" x14ac:dyDescent="0.25">
      <c r="A48" s="1" t="s">
        <v>44</v>
      </c>
      <c r="B48" s="1" t="s">
        <v>77</v>
      </c>
      <c r="C48">
        <v>1046</v>
      </c>
      <c r="D48">
        <v>1074</v>
      </c>
      <c r="E48">
        <v>66</v>
      </c>
      <c r="F48">
        <v>92</v>
      </c>
      <c r="G48">
        <v>4.5</v>
      </c>
      <c r="H48">
        <v>8.5</v>
      </c>
      <c r="I48">
        <v>10</v>
      </c>
      <c r="J48">
        <v>30</v>
      </c>
      <c r="K48">
        <v>5</v>
      </c>
      <c r="L48">
        <v>30</v>
      </c>
      <c r="M48">
        <v>6.5</v>
      </c>
      <c r="O48">
        <v>25</v>
      </c>
      <c r="P48">
        <v>4</v>
      </c>
    </row>
    <row r="49" spans="1:16" x14ac:dyDescent="0.25">
      <c r="A49" s="1" t="s">
        <v>45</v>
      </c>
      <c r="B49" s="1" t="s">
        <v>77</v>
      </c>
      <c r="C49">
        <v>1044</v>
      </c>
      <c r="D49">
        <v>1049</v>
      </c>
      <c r="E49">
        <v>69</v>
      </c>
      <c r="F49">
        <v>73</v>
      </c>
      <c r="G49">
        <v>4.5</v>
      </c>
      <c r="H49">
        <v>5.6</v>
      </c>
      <c r="I49">
        <v>15</v>
      </c>
      <c r="J49">
        <v>30</v>
      </c>
      <c r="K49">
        <v>30</v>
      </c>
      <c r="L49">
        <v>45</v>
      </c>
      <c r="M49">
        <v>3.5</v>
      </c>
      <c r="N49">
        <v>4.7</v>
      </c>
      <c r="O49">
        <v>15</v>
      </c>
      <c r="P49">
        <v>1.0999999999999996</v>
      </c>
    </row>
    <row r="50" spans="1:16" x14ac:dyDescent="0.25">
      <c r="A50" s="1" t="s">
        <v>46</v>
      </c>
      <c r="B50" s="1" t="s">
        <v>77</v>
      </c>
      <c r="C50">
        <v>1042</v>
      </c>
      <c r="D50">
        <v>1050</v>
      </c>
      <c r="E50">
        <v>76</v>
      </c>
      <c r="F50">
        <v>82</v>
      </c>
      <c r="G50">
        <v>4.4000000000000004</v>
      </c>
      <c r="H50">
        <v>5</v>
      </c>
      <c r="I50">
        <v>6</v>
      </c>
      <c r="J50">
        <v>10</v>
      </c>
      <c r="K50">
        <v>20</v>
      </c>
      <c r="L50">
        <v>28</v>
      </c>
      <c r="M50">
        <v>4</v>
      </c>
      <c r="N50">
        <v>4.5</v>
      </c>
      <c r="O50">
        <v>8</v>
      </c>
      <c r="P50">
        <v>0.59999999999999964</v>
      </c>
    </row>
    <row r="51" spans="1:16" x14ac:dyDescent="0.25">
      <c r="A51" s="1" t="s">
        <v>47</v>
      </c>
      <c r="B51" s="1" t="s">
        <v>77</v>
      </c>
      <c r="C51">
        <v>1044</v>
      </c>
      <c r="D51">
        <v>1056</v>
      </c>
      <c r="E51">
        <v>69</v>
      </c>
      <c r="F51">
        <v>73</v>
      </c>
      <c r="G51">
        <v>4.4000000000000004</v>
      </c>
      <c r="H51">
        <v>5.5</v>
      </c>
      <c r="I51">
        <v>6</v>
      </c>
      <c r="J51">
        <v>14</v>
      </c>
      <c r="K51">
        <v>28</v>
      </c>
      <c r="L51">
        <v>45</v>
      </c>
      <c r="M51">
        <v>3.7</v>
      </c>
      <c r="N51">
        <v>4.5</v>
      </c>
      <c r="O51">
        <v>17</v>
      </c>
      <c r="P51">
        <v>1.0999999999999996</v>
      </c>
    </row>
    <row r="52" spans="1:16" x14ac:dyDescent="0.25">
      <c r="A52" s="1" t="s">
        <v>48</v>
      </c>
      <c r="B52" s="1" t="s">
        <v>76</v>
      </c>
      <c r="C52">
        <v>1045</v>
      </c>
      <c r="D52">
        <v>1059</v>
      </c>
      <c r="E52">
        <v>72</v>
      </c>
      <c r="F52">
        <v>80</v>
      </c>
      <c r="G52">
        <v>4.5</v>
      </c>
      <c r="H52">
        <v>5.5</v>
      </c>
      <c r="I52">
        <v>50</v>
      </c>
      <c r="J52">
        <v>90</v>
      </c>
      <c r="K52">
        <v>25</v>
      </c>
      <c r="L52">
        <v>40</v>
      </c>
      <c r="M52">
        <v>4</v>
      </c>
      <c r="N52">
        <v>6</v>
      </c>
      <c r="O52">
        <v>15</v>
      </c>
      <c r="P52">
        <v>1</v>
      </c>
    </row>
    <row r="53" spans="1:16" x14ac:dyDescent="0.25">
      <c r="A53" s="1" t="s">
        <v>49</v>
      </c>
      <c r="B53" s="1" t="s">
        <v>78</v>
      </c>
      <c r="C53">
        <v>1080</v>
      </c>
      <c r="D53">
        <v>1120</v>
      </c>
      <c r="E53">
        <v>75</v>
      </c>
      <c r="F53">
        <v>85</v>
      </c>
      <c r="G53">
        <v>8.5</v>
      </c>
      <c r="H53">
        <v>12</v>
      </c>
      <c r="I53">
        <v>40</v>
      </c>
      <c r="J53">
        <v>90</v>
      </c>
      <c r="K53">
        <v>20</v>
      </c>
      <c r="L53">
        <v>40</v>
      </c>
      <c r="M53">
        <v>5.4</v>
      </c>
      <c r="N53">
        <v>7.5</v>
      </c>
      <c r="O53">
        <v>20</v>
      </c>
      <c r="P53">
        <v>3.5</v>
      </c>
    </row>
    <row r="54" spans="1:16" x14ac:dyDescent="0.25">
      <c r="A54" s="1" t="s">
        <v>50</v>
      </c>
      <c r="B54" s="1" t="s">
        <v>78</v>
      </c>
      <c r="C54">
        <v>1075</v>
      </c>
      <c r="D54">
        <v>1100</v>
      </c>
      <c r="E54">
        <v>68</v>
      </c>
      <c r="F54">
        <v>80</v>
      </c>
      <c r="G54">
        <v>7.5</v>
      </c>
      <c r="H54">
        <v>11</v>
      </c>
      <c r="I54">
        <v>100</v>
      </c>
      <c r="J54">
        <v>300</v>
      </c>
      <c r="K54">
        <v>50</v>
      </c>
      <c r="L54">
        <v>90</v>
      </c>
      <c r="M54">
        <v>3.2</v>
      </c>
      <c r="N54">
        <v>4.5</v>
      </c>
      <c r="O54">
        <v>40</v>
      </c>
      <c r="P54">
        <v>3.5</v>
      </c>
    </row>
    <row r="55" spans="1:16" x14ac:dyDescent="0.25">
      <c r="A55" s="1" t="s">
        <v>51</v>
      </c>
      <c r="B55" s="1" t="s">
        <v>77</v>
      </c>
      <c r="C55">
        <v>1035</v>
      </c>
      <c r="D55">
        <v>1053</v>
      </c>
      <c r="E55">
        <v>85</v>
      </c>
      <c r="F55">
        <v>100</v>
      </c>
      <c r="G55">
        <v>4.5</v>
      </c>
      <c r="H55">
        <v>6.5</v>
      </c>
      <c r="I55">
        <v>10</v>
      </c>
      <c r="J55">
        <v>20</v>
      </c>
      <c r="K55">
        <v>20</v>
      </c>
      <c r="L55">
        <v>45</v>
      </c>
      <c r="M55">
        <v>6.5</v>
      </c>
      <c r="N55">
        <v>8</v>
      </c>
      <c r="O55">
        <v>25</v>
      </c>
      <c r="P55">
        <v>2</v>
      </c>
    </row>
    <row r="56" spans="1:16" x14ac:dyDescent="0.25">
      <c r="A56" s="1" t="s">
        <v>52</v>
      </c>
      <c r="B56" s="1" t="s">
        <v>76</v>
      </c>
      <c r="C56">
        <v>1046</v>
      </c>
      <c r="D56">
        <v>1052</v>
      </c>
      <c r="E56">
        <v>77</v>
      </c>
      <c r="F56">
        <v>77</v>
      </c>
      <c r="G56">
        <v>4.5999999999999996</v>
      </c>
      <c r="H56">
        <v>5.2</v>
      </c>
      <c r="I56">
        <v>50</v>
      </c>
      <c r="J56">
        <v>115</v>
      </c>
      <c r="K56">
        <v>22</v>
      </c>
      <c r="L56">
        <v>30</v>
      </c>
      <c r="M56">
        <v>3</v>
      </c>
      <c r="N56">
        <v>5.4</v>
      </c>
      <c r="O56">
        <v>8</v>
      </c>
      <c r="P56">
        <v>0.60000000000000053</v>
      </c>
    </row>
    <row r="57" spans="1:16" x14ac:dyDescent="0.25">
      <c r="A57" s="1" t="s">
        <v>53</v>
      </c>
      <c r="B57" s="1" t="s">
        <v>78</v>
      </c>
      <c r="C57">
        <v>1065</v>
      </c>
      <c r="D57">
        <v>1090</v>
      </c>
      <c r="E57">
        <v>69</v>
      </c>
      <c r="F57">
        <v>80</v>
      </c>
      <c r="G57">
        <v>6.5</v>
      </c>
      <c r="H57">
        <v>8.6</v>
      </c>
      <c r="I57">
        <v>40</v>
      </c>
      <c r="J57">
        <v>80</v>
      </c>
      <c r="K57">
        <v>25</v>
      </c>
      <c r="L57">
        <v>50</v>
      </c>
      <c r="M57">
        <v>3.7</v>
      </c>
      <c r="N57">
        <v>5.6</v>
      </c>
      <c r="O57">
        <v>25</v>
      </c>
      <c r="P57">
        <v>2.0999999999999996</v>
      </c>
    </row>
    <row r="58" spans="1:16" x14ac:dyDescent="0.25">
      <c r="A58" s="1" t="s">
        <v>142</v>
      </c>
      <c r="B58" s="1" t="s">
        <v>77</v>
      </c>
      <c r="C58">
        <v>1030</v>
      </c>
      <c r="D58">
        <v>1045</v>
      </c>
      <c r="E58">
        <v>75</v>
      </c>
      <c r="F58">
        <v>90</v>
      </c>
      <c r="G58">
        <v>2.5</v>
      </c>
      <c r="H58">
        <v>5</v>
      </c>
      <c r="I58">
        <v>8</v>
      </c>
      <c r="J58">
        <v>24</v>
      </c>
      <c r="K58">
        <v>35</v>
      </c>
      <c r="L58">
        <v>50</v>
      </c>
      <c r="O58">
        <v>15</v>
      </c>
      <c r="P58">
        <v>2.5</v>
      </c>
    </row>
    <row r="59" spans="1:16" x14ac:dyDescent="0.25">
      <c r="A59" s="1" t="s">
        <v>54</v>
      </c>
      <c r="B59" s="1" t="s">
        <v>77</v>
      </c>
      <c r="C59">
        <v>1046</v>
      </c>
      <c r="D59">
        <v>1055</v>
      </c>
      <c r="E59">
        <v>76</v>
      </c>
      <c r="F59">
        <v>84</v>
      </c>
      <c r="G59">
        <v>5</v>
      </c>
      <c r="H59">
        <v>5.5</v>
      </c>
      <c r="I59">
        <v>22</v>
      </c>
      <c r="J59">
        <v>31</v>
      </c>
      <c r="K59">
        <v>15</v>
      </c>
      <c r="L59">
        <v>23</v>
      </c>
      <c r="M59">
        <v>3.7</v>
      </c>
      <c r="N59">
        <v>6</v>
      </c>
      <c r="O59">
        <v>8</v>
      </c>
      <c r="P59">
        <v>0.5</v>
      </c>
    </row>
    <row r="60" spans="1:16" x14ac:dyDescent="0.25">
      <c r="A60" s="1" t="s">
        <v>55</v>
      </c>
      <c r="B60" s="1" t="s">
        <v>79</v>
      </c>
      <c r="C60">
        <v>1055</v>
      </c>
      <c r="D60">
        <v>1076</v>
      </c>
      <c r="E60">
        <v>78</v>
      </c>
      <c r="F60">
        <v>82</v>
      </c>
      <c r="G60">
        <v>6</v>
      </c>
      <c r="H60">
        <v>8</v>
      </c>
      <c r="I60">
        <v>10</v>
      </c>
      <c r="J60">
        <v>25</v>
      </c>
      <c r="K60">
        <v>8</v>
      </c>
      <c r="L60">
        <v>16</v>
      </c>
      <c r="M60">
        <v>4.5</v>
      </c>
      <c r="N60">
        <v>6</v>
      </c>
      <c r="O60">
        <v>8</v>
      </c>
      <c r="P60">
        <v>2</v>
      </c>
    </row>
    <row r="61" spans="1:16" x14ac:dyDescent="0.25">
      <c r="A61" s="1" t="s">
        <v>56</v>
      </c>
      <c r="B61" s="1" t="s">
        <v>79</v>
      </c>
      <c r="C61">
        <v>1070</v>
      </c>
      <c r="D61">
        <v>1095</v>
      </c>
      <c r="E61">
        <v>77</v>
      </c>
      <c r="F61">
        <v>93</v>
      </c>
      <c r="G61">
        <v>7.5</v>
      </c>
      <c r="H61">
        <v>10.5</v>
      </c>
      <c r="I61">
        <v>6</v>
      </c>
      <c r="J61">
        <v>13</v>
      </c>
      <c r="K61">
        <v>22</v>
      </c>
      <c r="L61">
        <v>35</v>
      </c>
      <c r="M61">
        <v>6.5</v>
      </c>
      <c r="N61">
        <v>8.5</v>
      </c>
      <c r="O61">
        <v>13</v>
      </c>
      <c r="P61">
        <v>3</v>
      </c>
    </row>
    <row r="62" spans="1:16" x14ac:dyDescent="0.25">
      <c r="A62" s="1" t="s">
        <v>57</v>
      </c>
      <c r="B62" s="1" t="s">
        <v>79</v>
      </c>
      <c r="C62">
        <v>1065</v>
      </c>
      <c r="D62">
        <v>1074</v>
      </c>
      <c r="E62">
        <v>78</v>
      </c>
      <c r="F62">
        <v>100</v>
      </c>
      <c r="G62">
        <v>7.5</v>
      </c>
      <c r="H62">
        <v>9.5</v>
      </c>
      <c r="I62">
        <v>10</v>
      </c>
      <c r="J62">
        <v>35</v>
      </c>
      <c r="K62">
        <v>15</v>
      </c>
      <c r="L62">
        <v>40</v>
      </c>
      <c r="M62">
        <v>6</v>
      </c>
      <c r="N62">
        <v>7.5</v>
      </c>
      <c r="O62">
        <v>25</v>
      </c>
      <c r="P62">
        <v>2</v>
      </c>
    </row>
    <row r="63" spans="1:16" x14ac:dyDescent="0.25">
      <c r="A63" s="1" t="s">
        <v>58</v>
      </c>
      <c r="B63" s="1" t="s">
        <v>78</v>
      </c>
      <c r="C63">
        <v>1065</v>
      </c>
      <c r="D63">
        <v>1090</v>
      </c>
      <c r="E63">
        <v>75</v>
      </c>
      <c r="F63">
        <v>85</v>
      </c>
      <c r="G63">
        <v>7.5</v>
      </c>
      <c r="H63">
        <v>8.5</v>
      </c>
      <c r="I63">
        <v>50</v>
      </c>
      <c r="J63">
        <v>80</v>
      </c>
      <c r="K63">
        <v>15</v>
      </c>
      <c r="L63">
        <v>30</v>
      </c>
      <c r="M63">
        <v>5</v>
      </c>
      <c r="N63">
        <v>6.5</v>
      </c>
      <c r="O63">
        <v>15</v>
      </c>
      <c r="P63">
        <v>1</v>
      </c>
    </row>
    <row r="64" spans="1:16" x14ac:dyDescent="0.25">
      <c r="A64" s="1" t="s">
        <v>59</v>
      </c>
      <c r="B64" s="1" t="s">
        <v>79</v>
      </c>
      <c r="C64">
        <v>1075</v>
      </c>
      <c r="D64">
        <v>1085</v>
      </c>
      <c r="E64">
        <v>73</v>
      </c>
      <c r="F64">
        <v>90</v>
      </c>
      <c r="G64">
        <v>7.5</v>
      </c>
      <c r="H64">
        <v>9.5</v>
      </c>
      <c r="I64">
        <v>10</v>
      </c>
      <c r="J64">
        <v>24</v>
      </c>
      <c r="K64">
        <v>20</v>
      </c>
      <c r="L64">
        <v>40</v>
      </c>
      <c r="M64">
        <v>5.5</v>
      </c>
      <c r="N64">
        <v>7</v>
      </c>
      <c r="O64">
        <v>20</v>
      </c>
      <c r="P64">
        <v>2</v>
      </c>
    </row>
    <row r="65" spans="1:16" x14ac:dyDescent="0.25">
      <c r="A65" s="1" t="s">
        <v>143</v>
      </c>
      <c r="B65" s="1" t="s">
        <v>76</v>
      </c>
      <c r="C65">
        <v>1042</v>
      </c>
      <c r="D65">
        <v>1056</v>
      </c>
      <c r="E65">
        <v>66</v>
      </c>
      <c r="F65">
        <v>81</v>
      </c>
      <c r="G65">
        <v>4</v>
      </c>
      <c r="H65">
        <v>6</v>
      </c>
      <c r="I65">
        <v>50</v>
      </c>
      <c r="J65">
        <v>80</v>
      </c>
      <c r="K65">
        <v>15</v>
      </c>
      <c r="L65">
        <v>35</v>
      </c>
      <c r="M65">
        <v>3.5</v>
      </c>
      <c r="N65">
        <v>4.5</v>
      </c>
      <c r="O65">
        <v>20</v>
      </c>
      <c r="P65">
        <v>2</v>
      </c>
    </row>
    <row r="66" spans="1:16" x14ac:dyDescent="0.25">
      <c r="A66" s="1" t="s">
        <v>60</v>
      </c>
      <c r="B66" s="1" t="s">
        <v>76</v>
      </c>
      <c r="C66">
        <v>1050</v>
      </c>
      <c r="D66">
        <v>1064</v>
      </c>
      <c r="E66">
        <v>70</v>
      </c>
      <c r="F66">
        <v>81</v>
      </c>
      <c r="G66">
        <v>4.5999999999999996</v>
      </c>
      <c r="H66">
        <v>6.5</v>
      </c>
      <c r="I66">
        <v>50</v>
      </c>
      <c r="J66">
        <v>80</v>
      </c>
      <c r="K66">
        <v>14</v>
      </c>
      <c r="L66">
        <v>20</v>
      </c>
      <c r="M66">
        <v>4.3</v>
      </c>
      <c r="N66">
        <v>5.6</v>
      </c>
      <c r="O66">
        <v>6</v>
      </c>
      <c r="P66">
        <v>1.9000000000000004</v>
      </c>
    </row>
    <row r="67" spans="1:16" x14ac:dyDescent="0.25">
      <c r="A67" s="1" t="s">
        <v>61</v>
      </c>
      <c r="B67" s="1" t="s">
        <v>77</v>
      </c>
      <c r="C67">
        <v>1046</v>
      </c>
      <c r="D67">
        <v>1057</v>
      </c>
      <c r="E67">
        <v>78</v>
      </c>
      <c r="F67">
        <v>84</v>
      </c>
      <c r="G67">
        <v>4.5</v>
      </c>
      <c r="H67">
        <v>5.9</v>
      </c>
      <c r="I67">
        <v>6</v>
      </c>
      <c r="J67">
        <v>25</v>
      </c>
      <c r="K67">
        <v>10</v>
      </c>
      <c r="L67">
        <v>20</v>
      </c>
      <c r="M67">
        <v>5.5</v>
      </c>
      <c r="N67">
        <v>7.5</v>
      </c>
      <c r="O67">
        <v>10</v>
      </c>
      <c r="P67">
        <v>1.4000000000000004</v>
      </c>
    </row>
    <row r="68" spans="1:16" x14ac:dyDescent="0.25">
      <c r="A68" s="1" t="s">
        <v>62</v>
      </c>
      <c r="B68" s="1" t="s">
        <v>78</v>
      </c>
      <c r="C68">
        <v>1066</v>
      </c>
      <c r="D68">
        <v>1080</v>
      </c>
      <c r="E68">
        <v>70</v>
      </c>
      <c r="F68">
        <v>77</v>
      </c>
      <c r="G68">
        <v>6</v>
      </c>
      <c r="H68">
        <v>8</v>
      </c>
      <c r="I68">
        <v>40</v>
      </c>
      <c r="J68">
        <v>80</v>
      </c>
      <c r="K68">
        <v>10</v>
      </c>
      <c r="L68">
        <v>15</v>
      </c>
      <c r="M68">
        <v>5.0999999999999996</v>
      </c>
      <c r="N68">
        <v>8</v>
      </c>
      <c r="O68">
        <v>5</v>
      </c>
      <c r="P68">
        <v>2</v>
      </c>
    </row>
    <row r="69" spans="1:16" x14ac:dyDescent="0.25">
      <c r="A69" s="1" t="s">
        <v>63</v>
      </c>
      <c r="B69" s="1" t="s">
        <v>79</v>
      </c>
      <c r="C69">
        <v>1065</v>
      </c>
      <c r="D69">
        <v>1090</v>
      </c>
      <c r="E69">
        <v>70</v>
      </c>
      <c r="F69">
        <v>80</v>
      </c>
      <c r="G69">
        <v>6.5</v>
      </c>
      <c r="H69">
        <v>9</v>
      </c>
      <c r="I69">
        <v>10</v>
      </c>
      <c r="J69">
        <v>25</v>
      </c>
      <c r="K69">
        <v>6</v>
      </c>
      <c r="L69">
        <v>25</v>
      </c>
      <c r="M69">
        <v>6</v>
      </c>
      <c r="N69">
        <v>7.5</v>
      </c>
      <c r="O69">
        <v>19</v>
      </c>
      <c r="P69">
        <v>2.5</v>
      </c>
    </row>
    <row r="70" spans="1:16" x14ac:dyDescent="0.25">
      <c r="A70" s="1" t="s">
        <v>64</v>
      </c>
      <c r="B70" s="1" t="s">
        <v>77</v>
      </c>
      <c r="C70">
        <v>1042</v>
      </c>
      <c r="D70">
        <v>1045</v>
      </c>
      <c r="E70">
        <v>75</v>
      </c>
      <c r="F70">
        <v>86</v>
      </c>
      <c r="G70">
        <v>4.3</v>
      </c>
      <c r="H70">
        <v>5.5</v>
      </c>
      <c r="I70">
        <v>4</v>
      </c>
      <c r="J70">
        <v>10</v>
      </c>
      <c r="K70">
        <v>9</v>
      </c>
      <c r="L70">
        <v>17</v>
      </c>
      <c r="M70">
        <v>4</v>
      </c>
      <c r="N70">
        <v>6</v>
      </c>
      <c r="O70">
        <v>8</v>
      </c>
      <c r="P70">
        <v>1.2000000000000002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BFA94-CACB-449D-8F88-9904100BE2D6}">
  <sheetPr>
    <pageSetUpPr fitToPage="1"/>
  </sheetPr>
  <dimension ref="A1"/>
  <sheetViews>
    <sheetView showGridLines="0" showRowColHeaders="0" topLeftCell="A19" workbookViewId="0"/>
  </sheetViews>
  <sheetFormatPr defaultRowHeight="15" x14ac:dyDescent="0.25"/>
  <cols>
    <col min="1" max="1" width="2.7109375" customWidth="1"/>
    <col min="9" max="9" width="2.7109375" customWidth="1"/>
  </cols>
  <sheetData/>
  <pageMargins left="0.39370078740157483" right="0.19685039370078741" top="0.39370078740157483" bottom="0.19685039370078741" header="0" footer="0"/>
  <pageSetup paperSize="9" scale="6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D50C-1AF6-4C0E-A269-19CF7EFF047C}">
  <dimension ref="B2:H27"/>
  <sheetViews>
    <sheetView workbookViewId="0"/>
  </sheetViews>
  <sheetFormatPr defaultRowHeight="15" x14ac:dyDescent="0.25"/>
  <cols>
    <col min="1" max="1" width="3.7109375" customWidth="1"/>
    <col min="2" max="2" width="10" bestFit="1" customWidth="1"/>
    <col min="3" max="3" width="20.7109375" bestFit="1" customWidth="1"/>
    <col min="4" max="4" width="21.5703125" bestFit="1" customWidth="1"/>
    <col min="5" max="5" width="3.7109375" customWidth="1"/>
    <col min="6" max="6" width="32.5703125" bestFit="1" customWidth="1"/>
    <col min="7" max="7" width="19.7109375" bestFit="1" customWidth="1"/>
    <col min="8" max="8" width="15.28515625" bestFit="1" customWidth="1"/>
    <col min="9" max="9" width="3.7109375" customWidth="1"/>
    <col min="10" max="10" width="6" bestFit="1" customWidth="1"/>
    <col min="11" max="11" width="10" bestFit="1" customWidth="1"/>
  </cols>
  <sheetData>
    <row r="2" spans="2:8" x14ac:dyDescent="0.25">
      <c r="B2" s="16" t="s">
        <v>65</v>
      </c>
      <c r="C2" t="s">
        <v>112</v>
      </c>
      <c r="D2" t="s">
        <v>113</v>
      </c>
    </row>
    <row r="3" spans="2:8" x14ac:dyDescent="0.25">
      <c r="B3" t="s">
        <v>77</v>
      </c>
      <c r="C3" s="17">
        <v>1028</v>
      </c>
      <c r="D3" s="17">
        <v>1074</v>
      </c>
      <c r="F3" s="16" t="s">
        <v>0</v>
      </c>
      <c r="G3" t="s">
        <v>108</v>
      </c>
      <c r="H3" t="s">
        <v>109</v>
      </c>
    </row>
    <row r="4" spans="2:8" x14ac:dyDescent="0.25">
      <c r="B4" t="s">
        <v>76</v>
      </c>
      <c r="C4" s="17">
        <v>1030</v>
      </c>
      <c r="D4" s="17">
        <v>1065</v>
      </c>
      <c r="F4" t="s">
        <v>7</v>
      </c>
      <c r="G4" s="17">
        <v>1050.5</v>
      </c>
      <c r="H4" s="18">
        <v>5.25</v>
      </c>
    </row>
    <row r="5" spans="2:8" x14ac:dyDescent="0.25">
      <c r="B5" t="s">
        <v>79</v>
      </c>
      <c r="C5" s="17">
        <v>1050</v>
      </c>
      <c r="D5" s="17">
        <v>1120</v>
      </c>
      <c r="F5" t="s">
        <v>10</v>
      </c>
      <c r="G5" s="17">
        <v>1030</v>
      </c>
      <c r="H5" s="18">
        <v>3.25</v>
      </c>
    </row>
    <row r="6" spans="2:8" x14ac:dyDescent="0.25">
      <c r="B6" t="s">
        <v>78</v>
      </c>
      <c r="C6" s="17">
        <v>1060</v>
      </c>
      <c r="D6" s="17">
        <v>1120</v>
      </c>
      <c r="F6" t="s">
        <v>12</v>
      </c>
      <c r="G6" s="17">
        <v>1048.5</v>
      </c>
      <c r="H6" s="18">
        <v>4.9499999999999993</v>
      </c>
    </row>
    <row r="7" spans="2:8" x14ac:dyDescent="0.25">
      <c r="B7" t="s">
        <v>107</v>
      </c>
      <c r="C7" s="17">
        <v>1028</v>
      </c>
      <c r="D7" s="17">
        <v>1120</v>
      </c>
      <c r="F7" t="s">
        <v>15</v>
      </c>
      <c r="G7" s="17">
        <v>1060</v>
      </c>
      <c r="H7" s="18">
        <v>6.25</v>
      </c>
    </row>
    <row r="8" spans="2:8" x14ac:dyDescent="0.25">
      <c r="F8" t="s">
        <v>18</v>
      </c>
      <c r="G8" s="17">
        <v>1049.5</v>
      </c>
      <c r="H8" s="18">
        <v>5</v>
      </c>
    </row>
    <row r="9" spans="2:8" x14ac:dyDescent="0.25">
      <c r="F9" t="s">
        <v>19</v>
      </c>
      <c r="G9" s="17">
        <v>1052</v>
      </c>
      <c r="H9" s="18">
        <v>5.3</v>
      </c>
    </row>
    <row r="10" spans="2:8" x14ac:dyDescent="0.25">
      <c r="F10" t="s">
        <v>26</v>
      </c>
      <c r="G10" s="17">
        <v>1047</v>
      </c>
      <c r="H10" s="18">
        <v>4.5</v>
      </c>
    </row>
    <row r="11" spans="2:8" x14ac:dyDescent="0.25">
      <c r="B11" s="16" t="s">
        <v>65</v>
      </c>
      <c r="C11" t="s">
        <v>110</v>
      </c>
      <c r="D11" t="s">
        <v>111</v>
      </c>
      <c r="F11" t="s">
        <v>139</v>
      </c>
      <c r="G11" s="17">
        <v>1046</v>
      </c>
      <c r="H11" s="18">
        <v>4.2</v>
      </c>
    </row>
    <row r="12" spans="2:8" x14ac:dyDescent="0.25">
      <c r="B12" t="s">
        <v>77</v>
      </c>
      <c r="C12" s="18">
        <v>10.652173913043478</v>
      </c>
      <c r="D12" s="18">
        <v>22.608695652173914</v>
      </c>
      <c r="F12" t="s">
        <v>31</v>
      </c>
      <c r="G12" s="17">
        <v>1042</v>
      </c>
      <c r="H12" s="18">
        <v>4.5999999999999996</v>
      </c>
    </row>
    <row r="13" spans="2:8" x14ac:dyDescent="0.25">
      <c r="B13" t="s">
        <v>76</v>
      </c>
      <c r="C13" s="18">
        <v>55.529411764705884</v>
      </c>
      <c r="D13" s="18">
        <v>109.35294117647059</v>
      </c>
      <c r="F13" t="s">
        <v>32</v>
      </c>
      <c r="G13" s="17">
        <v>1047</v>
      </c>
      <c r="H13" s="18">
        <v>5</v>
      </c>
    </row>
    <row r="14" spans="2:8" x14ac:dyDescent="0.25">
      <c r="B14" t="s">
        <v>79</v>
      </c>
      <c r="C14" s="18">
        <v>11.428571428571429</v>
      </c>
      <c r="D14" s="18">
        <v>28.785714285714285</v>
      </c>
      <c r="F14" t="s">
        <v>34</v>
      </c>
      <c r="G14" s="17">
        <v>1057.5</v>
      </c>
      <c r="H14" s="18">
        <v>5.85</v>
      </c>
    </row>
    <row r="15" spans="2:8" x14ac:dyDescent="0.25">
      <c r="B15" t="s">
        <v>78</v>
      </c>
      <c r="C15" s="18">
        <v>53</v>
      </c>
      <c r="D15" s="18">
        <v>122.66666666666667</v>
      </c>
      <c r="F15" t="s">
        <v>38</v>
      </c>
      <c r="G15" s="17">
        <v>1047</v>
      </c>
      <c r="H15" s="18">
        <v>4.8499999999999996</v>
      </c>
    </row>
    <row r="16" spans="2:8" x14ac:dyDescent="0.25">
      <c r="B16" t="s">
        <v>107</v>
      </c>
      <c r="C16" s="18">
        <v>31.072463768115941</v>
      </c>
      <c r="D16" s="18">
        <v>66.985507246376812</v>
      </c>
      <c r="F16" t="s">
        <v>40</v>
      </c>
      <c r="G16" s="17">
        <v>1053.5</v>
      </c>
      <c r="H16" s="18">
        <v>6</v>
      </c>
    </row>
    <row r="17" spans="6:8" x14ac:dyDescent="0.25">
      <c r="F17" t="s">
        <v>42</v>
      </c>
      <c r="G17" s="17">
        <v>1039</v>
      </c>
      <c r="H17" s="18">
        <v>4</v>
      </c>
    </row>
    <row r="18" spans="6:8" x14ac:dyDescent="0.25">
      <c r="F18" t="s">
        <v>44</v>
      </c>
      <c r="G18" s="17">
        <v>1060</v>
      </c>
      <c r="H18" s="18">
        <v>6.5</v>
      </c>
    </row>
    <row r="19" spans="6:8" x14ac:dyDescent="0.25">
      <c r="F19" t="s">
        <v>45</v>
      </c>
      <c r="G19" s="17">
        <v>1046.5</v>
      </c>
      <c r="H19" s="18">
        <v>5.05</v>
      </c>
    </row>
    <row r="20" spans="6:8" x14ac:dyDescent="0.25">
      <c r="F20" t="s">
        <v>46</v>
      </c>
      <c r="G20" s="17">
        <v>1046</v>
      </c>
      <c r="H20" s="18">
        <v>4.7</v>
      </c>
    </row>
    <row r="21" spans="6:8" x14ac:dyDescent="0.25">
      <c r="F21" t="s">
        <v>47</v>
      </c>
      <c r="G21" s="17">
        <v>1050</v>
      </c>
      <c r="H21" s="18">
        <v>4.95</v>
      </c>
    </row>
    <row r="22" spans="6:8" x14ac:dyDescent="0.25">
      <c r="F22" t="s">
        <v>51</v>
      </c>
      <c r="G22" s="17">
        <v>1044</v>
      </c>
      <c r="H22" s="18">
        <v>5.5</v>
      </c>
    </row>
    <row r="23" spans="6:8" x14ac:dyDescent="0.25">
      <c r="F23" t="s">
        <v>142</v>
      </c>
      <c r="G23" s="17">
        <v>1037.5</v>
      </c>
      <c r="H23" s="18">
        <v>3.75</v>
      </c>
    </row>
    <row r="24" spans="6:8" x14ac:dyDescent="0.25">
      <c r="F24" t="s">
        <v>54</v>
      </c>
      <c r="G24" s="17">
        <v>1050.5</v>
      </c>
      <c r="H24" s="18">
        <v>5.25</v>
      </c>
    </row>
    <row r="25" spans="6:8" x14ac:dyDescent="0.25">
      <c r="F25" t="s">
        <v>61</v>
      </c>
      <c r="G25" s="17">
        <v>1051.5</v>
      </c>
      <c r="H25" s="18">
        <v>5.2</v>
      </c>
    </row>
    <row r="26" spans="6:8" x14ac:dyDescent="0.25">
      <c r="F26" t="s">
        <v>64</v>
      </c>
      <c r="G26" s="17">
        <v>1043.5</v>
      </c>
      <c r="H26" s="18">
        <v>4.9000000000000004</v>
      </c>
    </row>
    <row r="27" spans="6:8" x14ac:dyDescent="0.25">
      <c r="F27" t="s">
        <v>107</v>
      </c>
      <c r="G27" s="17">
        <v>24099</v>
      </c>
      <c r="H27" s="18">
        <v>114.80000000000001</v>
      </c>
    </row>
  </sheetData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7EDC0-9725-4E66-810F-CFD29761DDC9}">
  <dimension ref="A1:B10"/>
  <sheetViews>
    <sheetView workbookViewId="0">
      <selection activeCell="A2" sqref="A2"/>
    </sheetView>
  </sheetViews>
  <sheetFormatPr defaultRowHeight="15" x14ac:dyDescent="0.25"/>
  <cols>
    <col min="1" max="1" width="12.7109375" customWidth="1"/>
    <col min="2" max="2" width="20.7109375" customWidth="1"/>
  </cols>
  <sheetData>
    <row r="1" spans="1:2" x14ac:dyDescent="0.25">
      <c r="A1" t="s">
        <v>115</v>
      </c>
    </row>
    <row r="3" spans="1:2" x14ac:dyDescent="0.25">
      <c r="A3" t="s">
        <v>0</v>
      </c>
      <c r="B3" s="19" t="s">
        <v>32</v>
      </c>
    </row>
    <row r="4" spans="1:2" x14ac:dyDescent="0.25">
      <c r="A4" t="s">
        <v>65</v>
      </c>
      <c r="B4" s="20" t="str">
        <f>VLOOKUP($B$3,bkg_biertypen[],MATCH(A4,bkg_biertypen[#Headers],0),0)</f>
        <v>A</v>
      </c>
    </row>
    <row r="5" spans="1:2" x14ac:dyDescent="0.25">
      <c r="A5" t="s">
        <v>116</v>
      </c>
      <c r="B5" s="20" t="str">
        <f>TEXT(VLOOKUP($B$3,bkg_biertypen[],MATCH("BEGINSGMIN",bkg_biertypen[#Headers],0),0),"####")&amp;"-"&amp;TEXT(VLOOKUP($B$3,bkg_biertypen[],MATCH("BEGINSGMAX",bkg_biertypen[#Headers],0),0),"####")</f>
        <v>1044-1050</v>
      </c>
    </row>
    <row r="6" spans="1:2" x14ac:dyDescent="0.25">
      <c r="A6" t="s">
        <v>117</v>
      </c>
      <c r="B6" s="20" t="str">
        <f>TEXT(VLOOKUP($B$3,bkg_biertypen[],MATCH("SVGMIN",bkg_biertypen[#Headers],0),0),"####")&amp;"-"&amp;TEXT(VLOOKUP($B$3,bkg_biertypen[],MATCH("SVGMAX",bkg_biertypen[#Headers],0),0),"####")</f>
        <v>83-88</v>
      </c>
    </row>
    <row r="7" spans="1:2" x14ac:dyDescent="0.25">
      <c r="A7" t="s">
        <v>118</v>
      </c>
      <c r="B7" s="20" t="str">
        <f>TEXT(VLOOKUP($B$3,bkg_biertypen[],MATCH("ABVMIN",bkg_biertypen[#Headers],0),0),"##,0")&amp;"-"&amp;TEXT(VLOOKUP($B$3,bkg_biertypen[],MATCH("ABVMAX",bkg_biertypen[#Headers],0),0),"##,0")</f>
        <v>4,5-5,5</v>
      </c>
    </row>
    <row r="8" spans="1:2" x14ac:dyDescent="0.25">
      <c r="A8" t="s">
        <v>130</v>
      </c>
      <c r="B8" s="20" t="str">
        <f>TEXT(VLOOKUP($B$3,bkg_biertypen[],MATCH("EBCMIN",bkg_biertypen[#Headers],0),0),"####")&amp;"-"&amp;TEXT(VLOOKUP($B$3,bkg_biertypen[],MATCH("EBCMAX",bkg_biertypen[#Headers],0),0),"####")</f>
        <v>6-12</v>
      </c>
    </row>
    <row r="9" spans="1:2" x14ac:dyDescent="0.25">
      <c r="A9" t="s">
        <v>131</v>
      </c>
      <c r="B9" s="20" t="str">
        <f>TEXT(VLOOKUP($B$3,bkg_biertypen[],MATCH("EBUMIN",bkg_biertypen[#Headers],0),0),"####")&amp;"-"&amp;TEXT(VLOOKUP($B$3,bkg_biertypen[],MATCH("EBUMAX",bkg_biertypen[#Headers],0),0),"####")</f>
        <v>18-25</v>
      </c>
    </row>
    <row r="10" spans="1:2" x14ac:dyDescent="0.25">
      <c r="A10" t="s">
        <v>132</v>
      </c>
      <c r="B10" s="20" t="str">
        <f>TEXT(VLOOKUP($B$3,bkg_biertypen[],MATCH("CO2MIN",bkg_biertypen[#Headers],0),0),"##,0")&amp;"-"&amp;TEXT(VLOOKUP($B$3,bkg_biertypen[],MATCH("CO2MAX",bkg_biertypen[#Headers],0),0),"##,0")</f>
        <v>4,5-5,5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375352-F8C5-49EC-A1D6-49306595E8CB}">
          <x14:formula1>
            <xm:f>biertypen!$A$2:$A$70</xm:f>
          </x14:formula1>
          <xm:sqref>B3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3 7 1 2 8 7 - 4 2 e d - 4 7 2 3 - 9 b 9 9 - 5 1 5 d e e 9 8 5 6 7 c "   x m l n s = " h t t p : / / s c h e m a s . m i c r o s o f t . c o m / D a t a M a s h u p " > A A A A A M Y E A A B Q S w M E F A A C A A g A p I V j T 8 0 d r y a l A A A A 9 g A A A B I A H A B D b 2 5 m a W c v U G F j a 2 F n Z S 5 4 b W w g o h g A K K A U A A A A A A A A A A A A A A A A A A A A A A A A A A A A h Y + x D o I w F E V / h X S n L R j Q k E c Z X M G Y m B j X p l Z o h I e h R f g 3 B z / J X 5 B E U T f H e 3 K G c x + 3 O 2 R j U 3 t X 3 V n T Y k o C y o m n U b V H g 2 V K e n f y V y Q T s J X q L E v t T T L a Z L T H l F T O X R L G h m G g w 4 K 2 X c l C z g N 2 K P K d q n Q j y U c 2 / 2 X f o H U S l S Y C 9 q 8 Y E d J l T K M 4 i m k A b I Z Q G P w K 4 d R L O b A f C O u + d n 2 n B d b + J g c 2 T 2 D v D + I J U E s D B B Q A A g A I A K S F Y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h W N P v v q F Y b 8 B A A D 2 A w A A E w A c A E Z v c m 1 1 b G F z L 1 N l Y 3 R p b 2 4 x L m 0 g o h g A K K A U A A A A A A A A A A A A A A A A A A A A A A A A A A A A j V H R b p s w F H 2 P l H + 4 Y i 9 E Y q S Z u j 4 s 4 g E I 6 q J 1 a V d o t y m K J o P v C K u x I 9 v Q d V H / v X a p l m Z h V X m A y z 3 n 3 n P s o 7 D Q l e C Q d t / J d D g Y D t S a S K S Q 3 5 Q / 8 g q l v t s g h w A Y 6 u E A z B N J Y f 9 j 1 f o z U T Q 1 c u 1 + x d y P B d e m V q 6 z 1 n r z Y T x u G R J Z C 1 R 2 j c / Z m I p b z g S h 4 7 3 d f q F a Z + Q t Z 8 i q u t I o A 2 f q e B A L 1 t R c B Z N j D x J e C F r x M j h 5 f 3 Q 0 8 e B L I z S m + o 5 h s C v 9 h e C 4 G n m d y z f O R y Q U p Y I a N b Q o 1 0 K U F H j V I m k c 4 z 8 j u Z m 5 k K I 2 C 5 6 4 r j 2 b B 8 u n b s h Y W h B G p A q 0 b J 7 v z o x x K P G 2 + v W n K u l u X S Y J V z + F r D v 3 l q b c l 6 1 4 2 6 0 T z Z P L 7 P t F Y o 5 t r w Q 0 / t b 3 H m y d T 2 d h m h 6 2 o + R 0 v k h P P 8 8 X B p p z f X L s W 6 k 9 L P x 2 i K X X / T O 2 3 8 c P o + u O / y j P m z p H + R d 4 H P g X S K K 4 V 8 H 2 + x S S 6 O o / / K t e f n z + r t + R B Q 4 c 3 e 8 S C w k v c U O U R r g R T N S g B Z b Y m t e z + E J K u + D c g 4 g 9 s J 5 m y V k W m h p J s Y Z l Z 3 L 1 d t m d Y v U q t U m / 3 E v + j L a 5 8 H 3 t L g G j 3 W W 0 G g 0 H F X + V / P Q B U E s B A i 0 A F A A C A A g A p I V j T 8 0 d r y a l A A A A 9 g A A A B I A A A A A A A A A A A A A A A A A A A A A A E N v b m Z p Z y 9 Q Y W N r Y W d l L n h t b F B L A Q I t A B Q A A g A I A K S F Y 0 8 P y u m r p A A A A O k A A A A T A A A A A A A A A A A A A A A A A P E A A A B b Q 2 9 u d G V u d F 9 U e X B l c 1 0 u e G 1 s U E s B A i 0 A F A A C A A g A p I V j T 7 7 6 h W G / A Q A A 9 g M A A B M A A A A A A A A A A A A A A A A A 4 g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h I A A A A A A A D U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r Z 1 9 i a W V y d H l w Z W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a 2 d f Y m l l c n R 5 c G V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k l F U l R Z U E U m c X V v d D s s J n F 1 b 3 Q 7 S 0 x B U 1 N F J n F 1 b 3 Q 7 L C Z x d W 9 0 O 0 J F R 0 l O U 0 d N S U 4 m c X V v d D s s J n F 1 b 3 Q 7 Q k V H S U 5 T R 0 1 B W C Z x d W 9 0 O y w m c X V v d D t T V k d N S U 4 m c X V v d D s s J n F 1 b 3 Q 7 U 1 Z H T U F Y J n F 1 b 3 Q 7 L C Z x d W 9 0 O 0 F C V k 1 J T i Z x d W 9 0 O y w m c X V v d D t B Q l Z N Q V g m c X V v d D s s J n F 1 b 3 Q 7 R U J D T U l O J n F 1 b 3 Q 7 L C Z x d W 9 0 O 0 V C Q 0 1 B W C Z x d W 9 0 O y w m c X V v d D t F Q l V N S U 4 m c X V v d D s s J n F 1 b 3 Q 7 R U J V T U F Y J n F 1 b 3 Q 7 L C Z x d W 9 0 O 0 N P M k 1 J T i Z x d W 9 0 O y w m c X V v d D t D T z J N Q V g m c X V v d D s s J n F 1 b 3 Q 7 R U J V R E V M V E E m c X V v d D s s J n F 1 b 3 Q 7 Q U J W R E V M V E E m c X V v d D t d I i A v P j x F b n R y e S B U e X B l P S J G a W x s Q 2 9 s d W 1 u V H l w Z X M i I F Z h b H V l P S J z Q m d Z R E F 3 T U R C U V V E Q X d N R E J R V U F B Q T 0 9 I i A v P j x F b n R y e S B U e X B l P S J G a W x s T G F z d F V w Z G F 0 Z W Q i I F Z h b H V l P S J k M j A x O S 0 x M S 0 w M 1 Q x N T o 0 N T o w O C 4 0 O D M y O D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k i I C 8 + P E V u d H J 5 I F R 5 c G U 9 I k F k Z G V k V G 9 E Y X R h T W 9 k Z W w i I F Z h b H V l P S J s M C I g L z 4 8 R W 5 0 c n k g V H l w Z T 0 i U X V l c n l J R C I g V m F s d W U 9 I n M 1 N j I 0 M j M y O S 0 3 N j R h L T Q 3 Y T U t Y m I 5 Y i 0 w M D R k M T E w Z j Q y Y z g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2 d f Y m l l c n R 5 c G V u L 1 R 5 c G U g Z 2 V 3 a W p 6 a W d k L n t C S U V S V F l Q R S w w f S Z x d W 9 0 O y w m c X V v d D t T Z W N 0 a W 9 u M S 9 i a 2 d f Y m l l c n R 5 c G V u L 1 R 5 c G U g Z 2 V 3 a W p 6 a W d k L n t L T E F T U 0 U s M X 0 m c X V v d D s s J n F 1 b 3 Q 7 U 2 V j d G l v b j E v Y m t n X 2 J p Z X J 0 e X B l b i 9 U e X B l I G d l d 2 l q e m l n Z C 5 7 Q k V H S U 5 T R 0 1 J T i w y f S Z x d W 9 0 O y w m c X V v d D t T Z W N 0 a W 9 u M S 9 i a 2 d f Y m l l c n R 5 c G V u L 1 R 5 c G U g Z 2 V 3 a W p 6 a W d k L n t C R U d J T l N H T U F Y L D N 9 J n F 1 b 3 Q 7 L C Z x d W 9 0 O 1 N l Y 3 R p b 2 4 x L 2 J r Z 1 9 i a W V y d H l w Z W 4 v V H l w Z S B n Z X d p a n p p Z 2 Q u e 1 N W R 0 1 J T i w 0 f S Z x d W 9 0 O y w m c X V v d D t T Z W N 0 a W 9 u M S 9 i a 2 d f Y m l l c n R 5 c G V u L 1 R 5 c G U g Z 2 V 3 a W p 6 a W d k L n t T V k d N Q V g s N X 0 m c X V v d D s s J n F 1 b 3 Q 7 U 2 V j d G l v b j E v Y m t n X 2 J p Z X J 0 e X B l b i 9 U e X B l I G d l d 2 l q e m l n Z C 5 7 Q U J W T U l O L D Z 9 J n F 1 b 3 Q 7 L C Z x d W 9 0 O 1 N l Y 3 R p b 2 4 x L 2 J r Z 1 9 i a W V y d H l w Z W 4 v V H l w Z S B n Z X d p a n p p Z 2 Q u e 0 F C V k 1 B W C w 3 f S Z x d W 9 0 O y w m c X V v d D t T Z W N 0 a W 9 u M S 9 i a 2 d f Y m l l c n R 5 c G V u L 1 R 5 c G U g Z 2 V 3 a W p 6 a W d k L n t F Q k N N S U 4 s O H 0 m c X V v d D s s J n F 1 b 3 Q 7 U 2 V j d G l v b j E v Y m t n X 2 J p Z X J 0 e X B l b i 9 U e X B l I G d l d 2 l q e m l n Z C 5 7 R U J D T U F Y L D l 9 J n F 1 b 3 Q 7 L C Z x d W 9 0 O 1 N l Y 3 R p b 2 4 x L 2 J r Z 1 9 i a W V y d H l w Z W 4 v V H l w Z S B n Z X d p a n p p Z 2 Q u e 0 V C V U 1 J T i w x M H 0 m c X V v d D s s J n F 1 b 3 Q 7 U 2 V j d G l v b j E v Y m t n X 2 J p Z X J 0 e X B l b i 9 U e X B l I G d l d 2 l q e m l n Z C 5 7 R U J V T U F Y L D E x f S Z x d W 9 0 O y w m c X V v d D t T Z W N 0 a W 9 u M S 9 i a 2 d f Y m l l c n R 5 c G V u L 1 R 5 c G U g Z 2 V 3 a W p 6 a W d k L n t D T z J N S U 4 s M T J 9 J n F 1 b 3 Q 7 L C Z x d W 9 0 O 1 N l Y 3 R p b 2 4 x L 2 J r Z 1 9 i a W V y d H l w Z W 4 v V H l w Z S B n Z X d p a n p p Z 2 Q u e 0 N P M k 1 B W C w x M 3 0 m c X V v d D s s J n F 1 b 3 Q 7 U 2 V j d G l v b j E v Y m t n X 2 J p Z X J 0 e X B l b i 9 B Y W 5 n Z X B h c 3 R l I G t v b G 9 t I H R v Z W d l d m 9 l Z 2 Q u e 0 V C V U R F T F R B L D E 0 f S Z x d W 9 0 O y w m c X V v d D t T Z W N 0 a W 9 u M S 9 i a 2 d f Y m l l c n R 5 c G V u L 0 F h b m d l c G F z d G U g a 2 9 s b 2 0 g d G 9 l Z 2 V 2 b 2 V n Z D E u e 0 F C V k R F T F R B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m t n X 2 J p Z X J 0 e X B l b i 9 U e X B l I G d l d 2 l q e m l n Z C 5 7 Q k l F U l R Z U E U s M H 0 m c X V v d D s s J n F 1 b 3 Q 7 U 2 V j d G l v b j E v Y m t n X 2 J p Z X J 0 e X B l b i 9 U e X B l I G d l d 2 l q e m l n Z C 5 7 S 0 x B U 1 N F L D F 9 J n F 1 b 3 Q 7 L C Z x d W 9 0 O 1 N l Y 3 R p b 2 4 x L 2 J r Z 1 9 i a W V y d H l w Z W 4 v V H l w Z S B n Z X d p a n p p Z 2 Q u e 0 J F R 0 l O U 0 d N S U 4 s M n 0 m c X V v d D s s J n F 1 b 3 Q 7 U 2 V j d G l v b j E v Y m t n X 2 J p Z X J 0 e X B l b i 9 U e X B l I G d l d 2 l q e m l n Z C 5 7 Q k V H S U 5 T R 0 1 B W C w z f S Z x d W 9 0 O y w m c X V v d D t T Z W N 0 a W 9 u M S 9 i a 2 d f Y m l l c n R 5 c G V u L 1 R 5 c G U g Z 2 V 3 a W p 6 a W d k L n t T V k d N S U 4 s N H 0 m c X V v d D s s J n F 1 b 3 Q 7 U 2 V j d G l v b j E v Y m t n X 2 J p Z X J 0 e X B l b i 9 U e X B l I G d l d 2 l q e m l n Z C 5 7 U 1 Z H T U F Y L D V 9 J n F 1 b 3 Q 7 L C Z x d W 9 0 O 1 N l Y 3 R p b 2 4 x L 2 J r Z 1 9 i a W V y d H l w Z W 4 v V H l w Z S B n Z X d p a n p p Z 2 Q u e 0 F C V k 1 J T i w 2 f S Z x d W 9 0 O y w m c X V v d D t T Z W N 0 a W 9 u M S 9 i a 2 d f Y m l l c n R 5 c G V u L 1 R 5 c G U g Z 2 V 3 a W p 6 a W d k L n t B Q l Z N Q V g s N 3 0 m c X V v d D s s J n F 1 b 3 Q 7 U 2 V j d G l v b j E v Y m t n X 2 J p Z X J 0 e X B l b i 9 U e X B l I G d l d 2 l q e m l n Z C 5 7 R U J D T U l O L D h 9 J n F 1 b 3 Q 7 L C Z x d W 9 0 O 1 N l Y 3 R p b 2 4 x L 2 J r Z 1 9 i a W V y d H l w Z W 4 v V H l w Z S B n Z X d p a n p p Z 2 Q u e 0 V C Q 0 1 B W C w 5 f S Z x d W 9 0 O y w m c X V v d D t T Z W N 0 a W 9 u M S 9 i a 2 d f Y m l l c n R 5 c G V u L 1 R 5 c G U g Z 2 V 3 a W p 6 a W d k L n t F Q l V N S U 4 s M T B 9 J n F 1 b 3 Q 7 L C Z x d W 9 0 O 1 N l Y 3 R p b 2 4 x L 2 J r Z 1 9 i a W V y d H l w Z W 4 v V H l w Z S B n Z X d p a n p p Z 2 Q u e 0 V C V U 1 B W C w x M X 0 m c X V v d D s s J n F 1 b 3 Q 7 U 2 V j d G l v b j E v Y m t n X 2 J p Z X J 0 e X B l b i 9 U e X B l I G d l d 2 l q e m l n Z C 5 7 Q 0 8 y T U l O L D E y f S Z x d W 9 0 O y w m c X V v d D t T Z W N 0 a W 9 u M S 9 i a 2 d f Y m l l c n R 5 c G V u L 1 R 5 c G U g Z 2 V 3 a W p 6 a W d k L n t D T z J N Q V g s M T N 9 J n F 1 b 3 Q 7 L C Z x d W 9 0 O 1 N l Y 3 R p b 2 4 x L 2 J r Z 1 9 i a W V y d H l w Z W 4 v Q W F u Z 2 V w Y X N 0 Z S B r b 2 x v b S B 0 b 2 V n Z X Z v Z W d k L n t F Q l V E R U x U Q S w x N H 0 m c X V v d D s s J n F 1 b 3 Q 7 U 2 V j d G l v b j E v Y m t n X 2 J p Z X J 0 e X B l b i 9 B Y W 5 n Z X B h c 3 R l I G t v b G 9 t I H R v Z W d l d m 9 l Z 2 Q x L n t B Q l Z E R U x U Q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r Z 1 9 i a W V y d H l w Z W 4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r Z 1 9 i a W V y d H l w Z W 4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t n X 2 J p Z X J 0 e X B l b i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t n X 2 J p Z X J 0 e X B l b i 9 B Y W 5 n Z X B h c 3 R l J T I w a 2 9 s b 2 0 l M j B 0 b 2 V n Z X Z v Z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t n X 2 J p Z X J 0 e X B l b i 9 B Y W 5 n Z X B h c 3 R l J T I w a 2 9 s b 2 0 l M j B 0 b 2 V n Z X Z v Z W d k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b I L Z j p 2 u R J J n x K L E g P f C A A A A A A I A A A A A A B B m A A A A A Q A A I A A A A H O / h y V a o W f 0 H s o H 9 P y / x l i 9 r B O 3 D K 3 O H J T b I m C x s f i k A A A A A A 6 A A A A A A g A A I A A A A D i r P i I D j m B H n A Q T t n b e B 5 0 3 H g D d m Z + y F R 9 d k X y 8 6 T 1 o U A A A A B x R T j k S l X o T m B C p k G g I L N R 7 u E h u a V g P X C 1 r n U h f 4 S K Q a 6 N q f J U u V n C m 7 m 3 J N A w D W A O m s Q e b 4 v F u L P 9 8 p M Q / T + N b 2 5 A h 8 Q O B 0 D Z R H B r a d i W w Q A A A A D j c k 3 R l t b 4 w u L n L U 4 C s + y X b T v e W P y h F p M U N h y + a Q 0 6 e y a S N s A 9 w + e v b Q I D k L H D N I 0 1 P z w h z S K g Q R v W H j w G v k h M = < / D a t a M a s h u p > 
</file>

<file path=customXml/itemProps1.xml><?xml version="1.0" encoding="utf-8"?>
<ds:datastoreItem xmlns:ds="http://schemas.openxmlformats.org/officeDocument/2006/customXml" ds:itemID="{6CAED6E1-B06B-41C4-B90A-5F5B5F73C5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leesme</vt:lpstr>
      <vt:lpstr>biertypen</vt:lpstr>
      <vt:lpstr>grafieken</vt:lpstr>
      <vt:lpstr>analyses</vt:lpstr>
      <vt:lpstr>opzoeken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2018-12-28T09:58:38Z</dcterms:created>
  <dcterms:modified xsi:type="dcterms:W3CDTF">2019-11-03T15:49:06Z</dcterms:modified>
</cp:coreProperties>
</file>