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n\Desktop\AINIT515Z Source files\"/>
    </mc:Choice>
  </mc:AlternateContent>
  <xr:revisionPtr revIDLastSave="0" documentId="8_{FD608ADE-AC8B-45A6-87C7-A35BB93158C1}" xr6:coauthVersionLast="44" xr6:coauthVersionMax="44" xr10:uidLastSave="{00000000-0000-0000-0000-000000000000}"/>
  <bookViews>
    <workbookView xWindow="2520" yWindow="0" windowWidth="2386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3" i="1" l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K15" i="1"/>
  <c r="L15" i="1" s="1"/>
  <c r="K16" i="1"/>
  <c r="L16" i="1" s="1"/>
  <c r="K19" i="1"/>
  <c r="L19" i="1" s="1"/>
  <c r="K20" i="1"/>
  <c r="L20" i="1" s="1"/>
  <c r="K23" i="1"/>
  <c r="L23" i="1" s="1"/>
  <c r="K24" i="1"/>
  <c r="L24" i="1" s="1"/>
  <c r="K27" i="1"/>
  <c r="L27" i="1" s="1"/>
  <c r="K14" i="1"/>
  <c r="L14" i="1" s="1"/>
  <c r="D37" i="1"/>
  <c r="L37" i="1" s="1"/>
  <c r="M37" i="1" s="1"/>
  <c r="I24" i="1"/>
  <c r="I25" i="1"/>
  <c r="G15" i="1"/>
  <c r="G18" i="1"/>
  <c r="G19" i="1"/>
  <c r="G22" i="1"/>
  <c r="G23" i="1"/>
  <c r="G27" i="1"/>
  <c r="E15" i="1"/>
  <c r="E16" i="1"/>
  <c r="E19" i="1"/>
  <c r="E20" i="1"/>
  <c r="E23" i="1"/>
  <c r="E24" i="1"/>
  <c r="E27" i="1"/>
  <c r="D51" i="1"/>
  <c r="L51" i="1" s="1"/>
  <c r="M51" i="1" s="1"/>
  <c r="D52" i="1"/>
  <c r="L52" i="1" s="1"/>
  <c r="M52" i="1" s="1"/>
  <c r="D53" i="1"/>
  <c r="E53" i="1" s="1"/>
  <c r="D54" i="1"/>
  <c r="L54" i="1" s="1"/>
  <c r="M54" i="1" s="1"/>
  <c r="D55" i="1"/>
  <c r="L55" i="1" s="1"/>
  <c r="M55" i="1" s="1"/>
  <c r="D56" i="1"/>
  <c r="L56" i="1" s="1"/>
  <c r="M56" i="1" s="1"/>
  <c r="D57" i="1"/>
  <c r="E57" i="1" s="1"/>
  <c r="D58" i="1"/>
  <c r="L58" i="1" s="1"/>
  <c r="M58" i="1" s="1"/>
  <c r="D59" i="1"/>
  <c r="L59" i="1" s="1"/>
  <c r="M59" i="1" s="1"/>
  <c r="D60" i="1"/>
  <c r="L60" i="1" s="1"/>
  <c r="M60" i="1" s="1"/>
  <c r="D61" i="1"/>
  <c r="E61" i="1" s="1"/>
  <c r="D62" i="1"/>
  <c r="L62" i="1" s="1"/>
  <c r="M62" i="1" s="1"/>
  <c r="D63" i="1"/>
  <c r="L63" i="1" s="1"/>
  <c r="M63" i="1" s="1"/>
  <c r="D38" i="1"/>
  <c r="L38" i="1" s="1"/>
  <c r="M38" i="1" s="1"/>
  <c r="D39" i="1"/>
  <c r="L39" i="1" s="1"/>
  <c r="M39" i="1" s="1"/>
  <c r="D40" i="1"/>
  <c r="L40" i="1" s="1"/>
  <c r="M40" i="1" s="1"/>
  <c r="D41" i="1"/>
  <c r="E41" i="1" s="1"/>
  <c r="D42" i="1"/>
  <c r="L42" i="1" s="1"/>
  <c r="M42" i="1" s="1"/>
  <c r="D43" i="1"/>
  <c r="L43" i="1" s="1"/>
  <c r="M43" i="1" s="1"/>
  <c r="D44" i="1"/>
  <c r="L44" i="1" s="1"/>
  <c r="M44" i="1" s="1"/>
  <c r="D45" i="1"/>
  <c r="E45" i="1" s="1"/>
  <c r="D46" i="1"/>
  <c r="L46" i="1" s="1"/>
  <c r="M46" i="1" s="1"/>
  <c r="D47" i="1"/>
  <c r="L47" i="1" s="1"/>
  <c r="M47" i="1" s="1"/>
  <c r="D48" i="1"/>
  <c r="L48" i="1" s="1"/>
  <c r="M48" i="1" s="1"/>
  <c r="D49" i="1"/>
  <c r="E49" i="1" s="1"/>
  <c r="D50" i="1"/>
  <c r="L50" i="1" s="1"/>
  <c r="M50" i="1" s="1"/>
  <c r="J24" i="1"/>
  <c r="G24" i="1" s="1"/>
  <c r="J25" i="1"/>
  <c r="K25" i="1" s="1"/>
  <c r="L25" i="1" s="1"/>
  <c r="J26" i="1"/>
  <c r="I26" i="1" s="1"/>
  <c r="J27" i="1"/>
  <c r="I27" i="1" s="1"/>
  <c r="J15" i="1"/>
  <c r="I15" i="1" s="1"/>
  <c r="J16" i="1"/>
  <c r="G16" i="1" s="1"/>
  <c r="J17" i="1"/>
  <c r="K17" i="1" s="1"/>
  <c r="L17" i="1" s="1"/>
  <c r="J18" i="1"/>
  <c r="I18" i="1" s="1"/>
  <c r="J19" i="1"/>
  <c r="I19" i="1" s="1"/>
  <c r="J20" i="1"/>
  <c r="G20" i="1" s="1"/>
  <c r="J21" i="1"/>
  <c r="K21" i="1" s="1"/>
  <c r="L21" i="1" s="1"/>
  <c r="J22" i="1"/>
  <c r="I22" i="1" s="1"/>
  <c r="J23" i="1"/>
  <c r="I23" i="1" s="1"/>
  <c r="J14" i="1"/>
  <c r="G14" i="1" s="1"/>
  <c r="I21" i="1" l="1"/>
  <c r="I17" i="1"/>
  <c r="I14" i="1"/>
  <c r="I20" i="1"/>
  <c r="E26" i="1"/>
  <c r="E22" i="1"/>
  <c r="E18" i="1"/>
  <c r="E14" i="1"/>
  <c r="G25" i="1"/>
  <c r="G21" i="1"/>
  <c r="G17" i="1"/>
  <c r="K26" i="1"/>
  <c r="L26" i="1" s="1"/>
  <c r="K22" i="1"/>
  <c r="L22" i="1" s="1"/>
  <c r="K18" i="1"/>
  <c r="L18" i="1" s="1"/>
  <c r="L29" i="1" s="1"/>
  <c r="E37" i="1"/>
  <c r="E60" i="1"/>
  <c r="E56" i="1"/>
  <c r="E52" i="1"/>
  <c r="E48" i="1"/>
  <c r="E44" i="1"/>
  <c r="E40" i="1"/>
  <c r="L61" i="1"/>
  <c r="M61" i="1" s="1"/>
  <c r="L57" i="1"/>
  <c r="M57" i="1" s="1"/>
  <c r="L53" i="1"/>
  <c r="M53" i="1" s="1"/>
  <c r="L49" i="1"/>
  <c r="M49" i="1" s="1"/>
  <c r="L45" i="1"/>
  <c r="M45" i="1" s="1"/>
  <c r="L41" i="1"/>
  <c r="M41" i="1" s="1"/>
  <c r="G26" i="1"/>
  <c r="I16" i="1"/>
  <c r="E25" i="1"/>
  <c r="E21" i="1"/>
  <c r="E17" i="1"/>
  <c r="E63" i="1"/>
  <c r="E59" i="1"/>
  <c r="E55" i="1"/>
  <c r="E51" i="1"/>
  <c r="E47" i="1"/>
  <c r="E43" i="1"/>
  <c r="E39" i="1"/>
  <c r="E62" i="1"/>
  <c r="E58" i="1"/>
  <c r="E54" i="1"/>
  <c r="E50" i="1"/>
  <c r="E46" i="1"/>
  <c r="E42" i="1"/>
  <c r="E38" i="1"/>
  <c r="L28" i="1" l="1"/>
</calcChain>
</file>

<file path=xl/sharedStrings.xml><?xml version="1.0" encoding="utf-8"?>
<sst xmlns="http://schemas.openxmlformats.org/spreadsheetml/2006/main" count="29" uniqueCount="22">
  <si>
    <t>Data 1</t>
  </si>
  <si>
    <t>Data2</t>
  </si>
  <si>
    <t>Data 3</t>
  </si>
  <si>
    <t>Calc x</t>
  </si>
  <si>
    <t>True x</t>
  </si>
  <si>
    <t>Calc x2</t>
  </si>
  <si>
    <t>Calc x3</t>
  </si>
  <si>
    <t>Ave Inty</t>
  </si>
  <si>
    <t>Intensity 1</t>
  </si>
  <si>
    <t>Intensity 2</t>
  </si>
  <si>
    <t>Intensity3</t>
  </si>
  <si>
    <t>Z</t>
  </si>
  <si>
    <t>Q</t>
  </si>
  <si>
    <t>Y(Intensity)</t>
  </si>
  <si>
    <t>error</t>
  </si>
  <si>
    <t>X(calc distance)</t>
  </si>
  <si>
    <t>Calc Error</t>
  </si>
  <si>
    <t>max --&gt;</t>
  </si>
  <si>
    <t>min --&gt;</t>
  </si>
  <si>
    <t>TRUE(cm)</t>
  </si>
  <si>
    <t>X` (Calc Distance cm)</t>
  </si>
  <si>
    <t>Ave Distance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</si>
</sst>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0" borderId="4" xfId="0" applyFill="1" applyBorder="1"/>
    <xf numFmtId="0" fontId="0" fillId="0" borderId="7" xfId="0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</a:t>
            </a:r>
            <a:r>
              <a:rPr lang="en-GB" baseline="0"/>
              <a:t> between Distance using Disparity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Intensity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Sheet1!$C$14:$C$27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Sheet1!$D$14:$D$27</c:f>
              <c:numCache>
                <c:formatCode>General</c:formatCode>
                <c:ptCount val="14"/>
                <c:pt idx="0">
                  <c:v>238.7</c:v>
                </c:pt>
                <c:pt idx="1">
                  <c:v>159.80000000000001</c:v>
                </c:pt>
                <c:pt idx="2">
                  <c:v>123.7</c:v>
                </c:pt>
                <c:pt idx="3">
                  <c:v>99.8</c:v>
                </c:pt>
                <c:pt idx="4">
                  <c:v>84.3</c:v>
                </c:pt>
                <c:pt idx="5">
                  <c:v>72.599999999999994</c:v>
                </c:pt>
                <c:pt idx="6">
                  <c:v>63.4</c:v>
                </c:pt>
                <c:pt idx="7">
                  <c:v>55.5</c:v>
                </c:pt>
                <c:pt idx="8">
                  <c:v>52.8</c:v>
                </c:pt>
                <c:pt idx="9">
                  <c:v>48.2</c:v>
                </c:pt>
                <c:pt idx="10">
                  <c:v>44.3</c:v>
                </c:pt>
                <c:pt idx="11">
                  <c:v>41.4</c:v>
                </c:pt>
                <c:pt idx="12">
                  <c:v>38.700000000000003</c:v>
                </c:pt>
                <c:pt idx="13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4125-B191-EF5549820B68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Intensity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Sheet1!$C$14:$C$27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Sheet1!$F$14:$F$27</c:f>
              <c:numCache>
                <c:formatCode>General</c:formatCode>
                <c:ptCount val="14"/>
                <c:pt idx="0">
                  <c:v>242.4</c:v>
                </c:pt>
                <c:pt idx="1">
                  <c:v>163.19999999999999</c:v>
                </c:pt>
                <c:pt idx="2">
                  <c:v>123.6</c:v>
                </c:pt>
                <c:pt idx="3">
                  <c:v>100.3</c:v>
                </c:pt>
                <c:pt idx="4">
                  <c:v>84.4</c:v>
                </c:pt>
                <c:pt idx="5">
                  <c:v>72.599999999999994</c:v>
                </c:pt>
                <c:pt idx="6">
                  <c:v>64.8</c:v>
                </c:pt>
                <c:pt idx="7">
                  <c:v>57.7</c:v>
                </c:pt>
                <c:pt idx="8">
                  <c:v>52.6</c:v>
                </c:pt>
                <c:pt idx="9">
                  <c:v>48.2</c:v>
                </c:pt>
                <c:pt idx="10">
                  <c:v>44.6</c:v>
                </c:pt>
                <c:pt idx="11">
                  <c:v>42.8</c:v>
                </c:pt>
                <c:pt idx="12">
                  <c:v>38.6</c:v>
                </c:pt>
                <c:pt idx="13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5E-4125-B191-EF5549820B68}"/>
            </c:ext>
          </c:extLst>
        </c:ser>
        <c:ser>
          <c:idx val="2"/>
          <c:order val="2"/>
          <c:tx>
            <c:strRef>
              <c:f>Sheet1!$H$13</c:f>
              <c:strCache>
                <c:ptCount val="1"/>
                <c:pt idx="0">
                  <c:v>Intensity3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Sheet1!$C$14:$C$27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Sheet1!$H$14:$H$27</c:f>
              <c:numCache>
                <c:formatCode>General</c:formatCode>
                <c:ptCount val="14"/>
                <c:pt idx="0">
                  <c:v>236.7</c:v>
                </c:pt>
                <c:pt idx="1">
                  <c:v>160.80000000000001</c:v>
                </c:pt>
                <c:pt idx="2">
                  <c:v>123.2</c:v>
                </c:pt>
                <c:pt idx="3">
                  <c:v>99.3</c:v>
                </c:pt>
                <c:pt idx="4">
                  <c:v>84.5</c:v>
                </c:pt>
                <c:pt idx="5">
                  <c:v>72.8</c:v>
                </c:pt>
                <c:pt idx="6">
                  <c:v>64.3</c:v>
                </c:pt>
                <c:pt idx="7">
                  <c:v>57.4</c:v>
                </c:pt>
                <c:pt idx="8">
                  <c:v>51.8</c:v>
                </c:pt>
                <c:pt idx="9">
                  <c:v>47.7</c:v>
                </c:pt>
                <c:pt idx="10">
                  <c:v>43.2</c:v>
                </c:pt>
                <c:pt idx="11">
                  <c:v>42.6</c:v>
                </c:pt>
                <c:pt idx="12">
                  <c:v>38.700000000000003</c:v>
                </c:pt>
                <c:pt idx="13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9-4368-A428-2800284D989E}"/>
            </c:ext>
          </c:extLst>
        </c:ser>
        <c:ser>
          <c:idx val="3"/>
          <c:order val="3"/>
          <c:tx>
            <c:strRef>
              <c:f>Sheet1!$J$13</c:f>
              <c:strCache>
                <c:ptCount val="1"/>
                <c:pt idx="0">
                  <c:v>Ave Inty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4606280783824971E-3"/>
                  <c:y val="4.1532539538771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Sheet1!$C$14:$C$27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Sheet1!$J$14:$J$27</c:f>
              <c:numCache>
                <c:formatCode>General</c:formatCode>
                <c:ptCount val="14"/>
                <c:pt idx="0">
                  <c:v>239.26666666666665</c:v>
                </c:pt>
                <c:pt idx="1">
                  <c:v>161.26666666666668</c:v>
                </c:pt>
                <c:pt idx="2">
                  <c:v>123.5</c:v>
                </c:pt>
                <c:pt idx="3">
                  <c:v>99.8</c:v>
                </c:pt>
                <c:pt idx="4">
                  <c:v>84.399999999999991</c:v>
                </c:pt>
                <c:pt idx="5">
                  <c:v>72.666666666666671</c:v>
                </c:pt>
                <c:pt idx="6">
                  <c:v>64.166666666666671</c:v>
                </c:pt>
                <c:pt idx="7">
                  <c:v>56.866666666666667</c:v>
                </c:pt>
                <c:pt idx="8">
                  <c:v>52.4</c:v>
                </c:pt>
                <c:pt idx="9">
                  <c:v>48.033333333333339</c:v>
                </c:pt>
                <c:pt idx="10">
                  <c:v>44.033333333333339</c:v>
                </c:pt>
                <c:pt idx="11">
                  <c:v>42.266666666666659</c:v>
                </c:pt>
                <c:pt idx="12">
                  <c:v>38.666666666666671</c:v>
                </c:pt>
                <c:pt idx="13">
                  <c:v>36.366666666666667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6-4DFF-B42A-21E428AB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08208"/>
        <c:axId val="496908864"/>
      </c:scatterChart>
      <c:valAx>
        <c:axId val="4969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8864"/>
        <c:crosses val="autoZero"/>
        <c:crossBetween val="midCat"/>
        <c:majorUnit val="10"/>
      </c:valAx>
      <c:valAx>
        <c:axId val="4969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82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Calulated</a:t>
            </a:r>
            <a:r>
              <a:rPr lang="en-US" baseline="0"/>
              <a:t> Distance vs Actual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Ave Distance cm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Sheet1!$L$37:$L$63</c:f>
              <c:numCache>
                <c:formatCode>General</c:formatCode>
                <c:ptCount val="27"/>
                <c:pt idx="0">
                  <c:v>20.550126296616895</c:v>
                </c:pt>
                <c:pt idx="1">
                  <c:v>24.769835482427748</c:v>
                </c:pt>
                <c:pt idx="2">
                  <c:v>30.004557429919227</c:v>
                </c:pt>
                <c:pt idx="3">
                  <c:v>35.026481927759768</c:v>
                </c:pt>
                <c:pt idx="4">
                  <c:v>39.8752793232551</c:v>
                </c:pt>
                <c:pt idx="5">
                  <c:v>44.312365913523358</c:v>
                </c:pt>
                <c:pt idx="6">
                  <c:v>49.901294629093222</c:v>
                </c:pt>
                <c:pt idx="7">
                  <c:v>54.695776886670821</c:v>
                </c:pt>
                <c:pt idx="8">
                  <c:v>60.492768036308604</c:v>
                </c:pt>
                <c:pt idx="9">
                  <c:v>64.996201784975952</c:v>
                </c:pt>
                <c:pt idx="10">
                  <c:v>69.842705291001181</c:v>
                </c:pt>
                <c:pt idx="11">
                  <c:v>74.862133755951774</c:v>
                </c:pt>
                <c:pt idx="12">
                  <c:v>79.654201722828461</c:v>
                </c:pt>
                <c:pt idx="13">
                  <c:v>83.839697337874981</c:v>
                </c:pt>
                <c:pt idx="14">
                  <c:v>89.628761723227456</c:v>
                </c:pt>
                <c:pt idx="15">
                  <c:v>93.649142307956254</c:v>
                </c:pt>
                <c:pt idx="16">
                  <c:v>100.42239308824266</c:v>
                </c:pt>
                <c:pt idx="17">
                  <c:v>104.57398212549276</c:v>
                </c:pt>
                <c:pt idx="18">
                  <c:v>108.97380014774376</c:v>
                </c:pt>
                <c:pt idx="19">
                  <c:v>113.74317446675548</c:v>
                </c:pt>
                <c:pt idx="20">
                  <c:v>121.32925872938642</c:v>
                </c:pt>
                <c:pt idx="21">
                  <c:v>122.75560515121872</c:v>
                </c:pt>
                <c:pt idx="22">
                  <c:v>129.20365446059552</c:v>
                </c:pt>
                <c:pt idx="23">
                  <c:v>136.5852232226207</c:v>
                </c:pt>
                <c:pt idx="24">
                  <c:v>139.3214380788651</c:v>
                </c:pt>
                <c:pt idx="25">
                  <c:v>143.37402870473142</c:v>
                </c:pt>
                <c:pt idx="26">
                  <c:v>157.59384875792364</c:v>
                </c:pt>
              </c:numCache>
            </c:numRef>
          </c:xVal>
          <c:yVal>
            <c:numRef>
              <c:f>Sheet1!$B$37:$B$63</c:f>
              <c:numCache>
                <c:formatCode>General</c:formatCode>
                <c:ptCount val="2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5-4E61-9697-E043B022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61456"/>
        <c:axId val="495166704"/>
      </c:scatterChart>
      <c:valAx>
        <c:axId val="495161456"/>
        <c:scaling>
          <c:orientation val="minMax"/>
          <c:max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</a:t>
                </a:r>
                <a:r>
                  <a:rPr lang="en-GB" baseline="0"/>
                  <a:t> Distance (cm)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66704"/>
        <c:crosses val="autoZero"/>
        <c:crossBetween val="midCat"/>
        <c:majorUnit val="10"/>
      </c:valAx>
      <c:valAx>
        <c:axId val="495166704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Calculated Distance (cm)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614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422500</xdr:colOff>
      <xdr:row>1</xdr:row>
      <xdr:rowOff>167368</xdr:rowOff>
    </xdr:from>
    <xdr:to>
      <xdr:col>32</xdr:col>
      <xdr:colOff>541564</xdr:colOff>
      <xdr:row>33</xdr:row>
      <xdr:rowOff>176894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442232</xdr:colOff>
      <xdr:row>36</xdr:row>
      <xdr:rowOff>70757</xdr:rowOff>
    </xdr:from>
    <xdr:to>
      <xdr:col>32</xdr:col>
      <xdr:colOff>598715</xdr:colOff>
      <xdr:row>65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M63"/>
  <sheetViews>
    <sheetView tabSelected="1" topLeftCell="A9" zoomScale="60" zoomScaleNormal="60" workbookViewId="0">
      <selection activeCell="W70" sqref="W70"/>
    </sheetView>
  </sheetViews>
  <sheetFormatPr defaultRowHeight="15" x14ac:dyDescent="0.25"/>
  <cols>
    <col min="2" max="2" width="12" bestFit="1" customWidth="1"/>
    <col min="3" max="3" width="11.7109375" bestFit="1" customWidth="1"/>
    <col min="4" max="4" width="21.7109375" bestFit="1" customWidth="1"/>
    <col min="5" max="5" width="15.85546875" bestFit="1" customWidth="1"/>
    <col min="6" max="6" width="11.7109375" bestFit="1" customWidth="1"/>
    <col min="7" max="7" width="21.7109375" bestFit="1" customWidth="1"/>
    <col min="8" max="8" width="15.85546875" bestFit="1" customWidth="1"/>
    <col min="9" max="9" width="11" customWidth="1"/>
    <col min="10" max="10" width="21.42578125" bestFit="1" customWidth="1"/>
    <col min="11" max="11" width="25.42578125" customWidth="1"/>
    <col min="12" max="12" width="17.28515625" bestFit="1" customWidth="1"/>
  </cols>
  <sheetData>
    <row r="12" spans="3:12" x14ac:dyDescent="0.25">
      <c r="D12" t="s">
        <v>0</v>
      </c>
      <c r="F12" t="s">
        <v>1</v>
      </c>
      <c r="H12" t="s">
        <v>2</v>
      </c>
    </row>
    <row r="13" spans="3:12" x14ac:dyDescent="0.25">
      <c r="C13" t="s">
        <v>4</v>
      </c>
      <c r="D13" t="s">
        <v>8</v>
      </c>
      <c r="E13" t="s">
        <v>3</v>
      </c>
      <c r="F13" t="s">
        <v>9</v>
      </c>
      <c r="G13" t="s">
        <v>5</v>
      </c>
      <c r="H13" t="s">
        <v>10</v>
      </c>
      <c r="I13" t="s">
        <v>6</v>
      </c>
      <c r="J13" t="s">
        <v>7</v>
      </c>
      <c r="K13" t="s">
        <v>15</v>
      </c>
      <c r="L13" t="s">
        <v>16</v>
      </c>
    </row>
    <row r="14" spans="3:12" x14ac:dyDescent="0.25">
      <c r="C14">
        <v>20</v>
      </c>
      <c r="D14">
        <v>238.7</v>
      </c>
      <c r="E14">
        <f>D14-$J14</f>
        <v>-0.56666666666666288</v>
      </c>
      <c r="F14">
        <v>242.4</v>
      </c>
      <c r="G14">
        <f>F14-$J14</f>
        <v>3.1333333333333542</v>
      </c>
      <c r="H14">
        <v>236.7</v>
      </c>
      <c r="I14">
        <f>H14-$J14</f>
        <v>-2.5666666666666629</v>
      </c>
      <c r="J14">
        <f>(D14+F14+H14)/3</f>
        <v>239.26666666666665</v>
      </c>
      <c r="K14">
        <f>POWER($C$32/J14,1/$C$33)</f>
        <v>19.674768451455421</v>
      </c>
      <c r="L14">
        <f>C14-K14</f>
        <v>0.32523154854457914</v>
      </c>
    </row>
    <row r="15" spans="3:12" x14ac:dyDescent="0.25">
      <c r="C15">
        <v>30</v>
      </c>
      <c r="D15">
        <v>159.80000000000001</v>
      </c>
      <c r="E15">
        <f t="shared" ref="E15:E27" si="0">D15-J15</f>
        <v>-1.4666666666666686</v>
      </c>
      <c r="F15">
        <v>163.19999999999999</v>
      </c>
      <c r="G15">
        <f t="shared" ref="G15:G27" si="1">F15-$J15</f>
        <v>1.9333333333333087</v>
      </c>
      <c r="H15">
        <v>160.80000000000001</v>
      </c>
      <c r="I15">
        <f t="shared" ref="I15:I27" si="2">H15-$J15</f>
        <v>-0.46666666666666856</v>
      </c>
      <c r="J15">
        <f t="shared" ref="J15:J23" si="3">(D15+F15+H15)/3</f>
        <v>161.26666666666668</v>
      </c>
      <c r="K15">
        <f t="shared" ref="K15:K27" si="4">POWER($C$32/J15,1/$C$33)</f>
        <v>30.043342287351049</v>
      </c>
      <c r="L15">
        <f t="shared" ref="L15:L27" si="5">C15-K15</f>
        <v>-4.3342287351048725E-2</v>
      </c>
    </row>
    <row r="16" spans="3:12" x14ac:dyDescent="0.25">
      <c r="C16">
        <v>40</v>
      </c>
      <c r="D16">
        <v>123.7</v>
      </c>
      <c r="E16">
        <f t="shared" si="0"/>
        <v>0.20000000000000284</v>
      </c>
      <c r="F16">
        <v>123.6</v>
      </c>
      <c r="G16">
        <f t="shared" si="1"/>
        <v>9.9999999999994316E-2</v>
      </c>
      <c r="H16">
        <v>123.2</v>
      </c>
      <c r="I16">
        <f t="shared" si="2"/>
        <v>-0.29999999999999716</v>
      </c>
      <c r="J16">
        <f t="shared" si="3"/>
        <v>123.5</v>
      </c>
      <c r="K16">
        <f t="shared" si="4"/>
        <v>40.001888051888749</v>
      </c>
      <c r="L16">
        <f t="shared" si="5"/>
        <v>-1.8880518887485209E-3</v>
      </c>
    </row>
    <row r="17" spans="2:12" x14ac:dyDescent="0.25">
      <c r="C17">
        <v>50</v>
      </c>
      <c r="D17">
        <v>99.8</v>
      </c>
      <c r="E17">
        <f t="shared" si="0"/>
        <v>0</v>
      </c>
      <c r="F17">
        <v>100.3</v>
      </c>
      <c r="G17">
        <f t="shared" si="1"/>
        <v>0.5</v>
      </c>
      <c r="H17">
        <v>99.3</v>
      </c>
      <c r="I17">
        <f t="shared" si="2"/>
        <v>-0.5</v>
      </c>
      <c r="J17">
        <f t="shared" si="3"/>
        <v>99.8</v>
      </c>
      <c r="K17">
        <f t="shared" si="4"/>
        <v>50.276899833296554</v>
      </c>
      <c r="L17">
        <f t="shared" si="5"/>
        <v>-0.27689983329655377</v>
      </c>
    </row>
    <row r="18" spans="2:12" x14ac:dyDescent="0.25">
      <c r="C18">
        <v>60</v>
      </c>
      <c r="D18">
        <v>84.3</v>
      </c>
      <c r="E18">
        <f t="shared" si="0"/>
        <v>-9.9999999999994316E-2</v>
      </c>
      <c r="F18">
        <v>84.4</v>
      </c>
      <c r="G18">
        <f t="shared" si="1"/>
        <v>0</v>
      </c>
      <c r="H18">
        <v>84.5</v>
      </c>
      <c r="I18">
        <f t="shared" si="2"/>
        <v>0.10000000000000853</v>
      </c>
      <c r="J18">
        <f t="shared" si="3"/>
        <v>84.399999999999991</v>
      </c>
      <c r="K18">
        <f t="shared" si="4"/>
        <v>60.182095353688581</v>
      </c>
      <c r="L18">
        <f t="shared" si="5"/>
        <v>-0.18209535368858099</v>
      </c>
    </row>
    <row r="19" spans="2:12" x14ac:dyDescent="0.25">
      <c r="C19">
        <v>70</v>
      </c>
      <c r="D19">
        <v>72.599999999999994</v>
      </c>
      <c r="E19">
        <f t="shared" si="0"/>
        <v>-6.6666666666677088E-2</v>
      </c>
      <c r="F19">
        <v>72.599999999999994</v>
      </c>
      <c r="G19">
        <f t="shared" si="1"/>
        <v>-6.6666666666677088E-2</v>
      </c>
      <c r="H19">
        <v>72.8</v>
      </c>
      <c r="I19">
        <f t="shared" si="2"/>
        <v>0.13333333333332575</v>
      </c>
      <c r="J19">
        <f t="shared" si="3"/>
        <v>72.666666666666671</v>
      </c>
      <c r="K19">
        <f t="shared" si="4"/>
        <v>70.667141984731444</v>
      </c>
      <c r="L19">
        <f t="shared" si="5"/>
        <v>-0.66714198473144393</v>
      </c>
    </row>
    <row r="20" spans="2:12" x14ac:dyDescent="0.25">
      <c r="C20">
        <v>80</v>
      </c>
      <c r="D20">
        <v>63.4</v>
      </c>
      <c r="E20">
        <f t="shared" si="0"/>
        <v>-0.76666666666667282</v>
      </c>
      <c r="F20">
        <v>64.8</v>
      </c>
      <c r="G20">
        <f t="shared" si="1"/>
        <v>0.63333333333332575</v>
      </c>
      <c r="H20">
        <v>64.3</v>
      </c>
      <c r="I20">
        <f t="shared" si="2"/>
        <v>0.13333333333332575</v>
      </c>
      <c r="J20">
        <f t="shared" si="3"/>
        <v>64.166666666666671</v>
      </c>
      <c r="K20">
        <f t="shared" si="4"/>
        <v>80.757911819741096</v>
      </c>
      <c r="L20">
        <f t="shared" si="5"/>
        <v>-0.75791181974109634</v>
      </c>
    </row>
    <row r="21" spans="2:12" x14ac:dyDescent="0.25">
      <c r="C21">
        <v>90</v>
      </c>
      <c r="D21">
        <v>55.5</v>
      </c>
      <c r="E21">
        <f t="shared" si="0"/>
        <v>-1.3666666666666671</v>
      </c>
      <c r="F21">
        <v>57.7</v>
      </c>
      <c r="G21">
        <f t="shared" si="1"/>
        <v>0.8333333333333357</v>
      </c>
      <c r="H21">
        <v>57.4</v>
      </c>
      <c r="I21">
        <f t="shared" si="2"/>
        <v>0.53333333333333144</v>
      </c>
      <c r="J21">
        <f t="shared" si="3"/>
        <v>56.866666666666667</v>
      </c>
      <c r="K21">
        <f t="shared" si="4"/>
        <v>91.931370874271877</v>
      </c>
      <c r="L21">
        <f t="shared" si="5"/>
        <v>-1.9313708742718774</v>
      </c>
    </row>
    <row r="22" spans="2:12" x14ac:dyDescent="0.25">
      <c r="C22">
        <v>100</v>
      </c>
      <c r="D22">
        <v>52.8</v>
      </c>
      <c r="E22">
        <f t="shared" si="0"/>
        <v>0.39999999999999858</v>
      </c>
      <c r="F22">
        <v>52.6</v>
      </c>
      <c r="G22">
        <f t="shared" si="1"/>
        <v>0.20000000000000284</v>
      </c>
      <c r="H22">
        <v>51.8</v>
      </c>
      <c r="I22">
        <f t="shared" si="2"/>
        <v>-0.60000000000000142</v>
      </c>
      <c r="J22">
        <f t="shared" si="3"/>
        <v>52.4</v>
      </c>
      <c r="K22">
        <f t="shared" si="4"/>
        <v>100.36499853808914</v>
      </c>
      <c r="L22">
        <f t="shared" si="5"/>
        <v>-0.3649985380891394</v>
      </c>
    </row>
    <row r="23" spans="2:12" x14ac:dyDescent="0.25">
      <c r="C23">
        <v>110</v>
      </c>
      <c r="D23">
        <v>48.2</v>
      </c>
      <c r="E23">
        <f t="shared" si="0"/>
        <v>0.1666666666666643</v>
      </c>
      <c r="F23">
        <v>48.2</v>
      </c>
      <c r="G23">
        <f t="shared" si="1"/>
        <v>0.1666666666666643</v>
      </c>
      <c r="H23">
        <v>47.7</v>
      </c>
      <c r="I23">
        <f t="shared" si="2"/>
        <v>-0.3333333333333357</v>
      </c>
      <c r="J23">
        <f t="shared" si="3"/>
        <v>48.033333333333339</v>
      </c>
      <c r="K23">
        <f t="shared" si="4"/>
        <v>110.18638851501154</v>
      </c>
      <c r="L23">
        <f t="shared" si="5"/>
        <v>-0.18638851501154363</v>
      </c>
    </row>
    <row r="24" spans="2:12" x14ac:dyDescent="0.25">
      <c r="C24">
        <v>120</v>
      </c>
      <c r="D24">
        <v>44.3</v>
      </c>
      <c r="E24">
        <f t="shared" si="0"/>
        <v>0.26666666666665861</v>
      </c>
      <c r="F24">
        <v>44.6</v>
      </c>
      <c r="G24">
        <f t="shared" si="1"/>
        <v>0.56666666666666288</v>
      </c>
      <c r="H24">
        <v>43.2</v>
      </c>
      <c r="I24">
        <f t="shared" si="2"/>
        <v>-0.8333333333333357</v>
      </c>
      <c r="J24">
        <f>(D24+F24+H24)/3</f>
        <v>44.033333333333339</v>
      </c>
      <c r="K24">
        <f t="shared" si="4"/>
        <v>120.9606796396745</v>
      </c>
      <c r="L24">
        <f t="shared" si="5"/>
        <v>-0.96067963967449543</v>
      </c>
    </row>
    <row r="25" spans="2:12" x14ac:dyDescent="0.25">
      <c r="C25">
        <v>130</v>
      </c>
      <c r="D25">
        <v>41.4</v>
      </c>
      <c r="E25">
        <f t="shared" si="0"/>
        <v>-0.86666666666666003</v>
      </c>
      <c r="F25">
        <v>42.8</v>
      </c>
      <c r="G25">
        <f t="shared" si="1"/>
        <v>0.53333333333333854</v>
      </c>
      <c r="H25">
        <v>42.6</v>
      </c>
      <c r="I25">
        <f t="shared" si="2"/>
        <v>0.33333333333334281</v>
      </c>
      <c r="J25">
        <f>(D25+F25+H25)/3</f>
        <v>42.266666666666659</v>
      </c>
      <c r="K25">
        <f t="shared" si="4"/>
        <v>126.39366165756117</v>
      </c>
      <c r="L25">
        <f t="shared" si="5"/>
        <v>3.606338342438832</v>
      </c>
    </row>
    <row r="26" spans="2:12" x14ac:dyDescent="0.25">
      <c r="C26">
        <v>140</v>
      </c>
      <c r="D26">
        <v>38.700000000000003</v>
      </c>
      <c r="E26">
        <f t="shared" si="0"/>
        <v>3.3333333333331439E-2</v>
      </c>
      <c r="F26">
        <v>38.6</v>
      </c>
      <c r="G26">
        <f t="shared" si="1"/>
        <v>-6.6666666666669983E-2</v>
      </c>
      <c r="H26">
        <v>38.700000000000003</v>
      </c>
      <c r="I26">
        <f t="shared" si="2"/>
        <v>3.3333333333331439E-2</v>
      </c>
      <c r="J26">
        <f>(D26+F26+H26)/3</f>
        <v>38.666666666666671</v>
      </c>
      <c r="K26">
        <f t="shared" si="4"/>
        <v>139.06163745628851</v>
      </c>
      <c r="L26">
        <f t="shared" si="5"/>
        <v>0.93836254371149153</v>
      </c>
    </row>
    <row r="27" spans="2:12" x14ac:dyDescent="0.25">
      <c r="C27">
        <v>150</v>
      </c>
      <c r="D27">
        <v>36.299999999999997</v>
      </c>
      <c r="E27">
        <f t="shared" si="0"/>
        <v>-6.6666666666669983E-2</v>
      </c>
      <c r="F27">
        <v>36.4</v>
      </c>
      <c r="G27">
        <f t="shared" si="1"/>
        <v>3.3333333333331439E-2</v>
      </c>
      <c r="H27">
        <v>36.4</v>
      </c>
      <c r="I27">
        <f t="shared" si="2"/>
        <v>3.3333333333331439E-2</v>
      </c>
      <c r="J27">
        <f>(D27+F27+H27)/3</f>
        <v>36.366666666666667</v>
      </c>
      <c r="K27">
        <f t="shared" si="4"/>
        <v>148.51960148029886</v>
      </c>
      <c r="L27">
        <f t="shared" si="5"/>
        <v>1.48039851970114</v>
      </c>
    </row>
    <row r="28" spans="2:12" x14ac:dyDescent="0.25">
      <c r="K28" t="s">
        <v>17</v>
      </c>
      <c r="L28">
        <f>MAX(L14:L27)</f>
        <v>3.606338342438832</v>
      </c>
    </row>
    <row r="29" spans="2:12" x14ac:dyDescent="0.25">
      <c r="K29" t="s">
        <v>18</v>
      </c>
      <c r="L29">
        <f>MIN(L14:L27)</f>
        <v>-1.9313708742718774</v>
      </c>
    </row>
    <row r="32" spans="2:12" x14ac:dyDescent="0.25">
      <c r="B32" s="11" t="s">
        <v>11</v>
      </c>
      <c r="C32" s="10">
        <v>3844.2</v>
      </c>
    </row>
    <row r="33" spans="2:13" x14ac:dyDescent="0.25">
      <c r="B33" s="11" t="s">
        <v>12</v>
      </c>
      <c r="C33" s="10">
        <v>0.93200000000000005</v>
      </c>
    </row>
    <row r="36" spans="2:13" x14ac:dyDescent="0.25">
      <c r="B36" s="11" t="s">
        <v>19</v>
      </c>
      <c r="C36" s="14" t="s">
        <v>13</v>
      </c>
      <c r="D36" s="9" t="s">
        <v>20</v>
      </c>
      <c r="E36" s="10" t="s">
        <v>14</v>
      </c>
      <c r="F36" s="9" t="s">
        <v>13</v>
      </c>
      <c r="G36" s="9" t="s">
        <v>20</v>
      </c>
      <c r="H36" s="10" t="s">
        <v>14</v>
      </c>
      <c r="I36" s="9" t="s">
        <v>13</v>
      </c>
      <c r="J36" s="9" t="s">
        <v>20</v>
      </c>
      <c r="K36" s="14" t="s">
        <v>14</v>
      </c>
      <c r="L36" s="17" t="s">
        <v>21</v>
      </c>
      <c r="M36" s="10" t="s">
        <v>14</v>
      </c>
    </row>
    <row r="37" spans="2:13" x14ac:dyDescent="0.25">
      <c r="B37" s="12">
        <v>20</v>
      </c>
      <c r="C37" s="6">
        <v>231.7</v>
      </c>
      <c r="D37" s="1">
        <f>POWER($C$32/C37,1/$C$33)</f>
        <v>20.364983212629379</v>
      </c>
      <c r="E37" s="2">
        <f>D37-$B37</f>
        <v>0.36498321262937949</v>
      </c>
      <c r="F37" s="1">
        <v>230</v>
      </c>
      <c r="G37" s="1">
        <f>POWER($C$32/F37,1/$C$33)</f>
        <v>20.526532873362399</v>
      </c>
      <c r="H37" s="2">
        <f>G37-$B37</f>
        <v>0.52653287336239885</v>
      </c>
      <c r="I37" s="1">
        <v>227.6</v>
      </c>
      <c r="J37" s="1">
        <f>POWER($C$32/I37,1/$C$33)</f>
        <v>20.758862803858904</v>
      </c>
      <c r="K37" s="6">
        <f>J37-$B37</f>
        <v>0.75886280385890359</v>
      </c>
      <c r="L37" s="1">
        <f>(D37+G37+J37)/3</f>
        <v>20.550126296616895</v>
      </c>
      <c r="M37" s="2">
        <f>L37-$B37</f>
        <v>0.55012629661689516</v>
      </c>
    </row>
    <row r="38" spans="2:13" x14ac:dyDescent="0.25">
      <c r="B38" s="12">
        <v>25</v>
      </c>
      <c r="C38" s="6">
        <v>198.3</v>
      </c>
      <c r="D38" s="1">
        <f t="shared" ref="D38:D63" si="6">POWER($C$32/C38,1/$C$33)</f>
        <v>24.06688080435713</v>
      </c>
      <c r="E38" s="2">
        <f t="shared" ref="E38:E63" si="7">D38-$B38</f>
        <v>-0.93311919564287038</v>
      </c>
      <c r="F38" s="1">
        <v>192.4</v>
      </c>
      <c r="G38" s="1">
        <f t="shared" ref="G38" si="8">POWER($C$32/F38,1/$C$33)</f>
        <v>24.859622819378632</v>
      </c>
      <c r="H38" s="2">
        <f t="shared" ref="H38:H63" si="9">G38-$B38</f>
        <v>-0.14037718062136761</v>
      </c>
      <c r="I38" s="1">
        <v>188.7</v>
      </c>
      <c r="J38" s="1">
        <f t="shared" ref="J38" si="10">POWER($C$32/I38,1/$C$33)</f>
        <v>25.383002823547475</v>
      </c>
      <c r="K38" s="6">
        <f t="shared" ref="K38:K63" si="11">J38-$B38</f>
        <v>0.38300282354747495</v>
      </c>
      <c r="L38" s="1">
        <f t="shared" ref="L38:L63" si="12">(D38+G38+J38)/3</f>
        <v>24.769835482427748</v>
      </c>
      <c r="M38" s="2">
        <f t="shared" ref="M38:M63" si="13">L38-$B38</f>
        <v>-0.23016451757225198</v>
      </c>
    </row>
    <row r="39" spans="2:13" x14ac:dyDescent="0.25">
      <c r="B39" s="12">
        <v>30</v>
      </c>
      <c r="C39" s="6">
        <v>160.9</v>
      </c>
      <c r="D39" s="1">
        <f t="shared" si="6"/>
        <v>30.116807848041173</v>
      </c>
      <c r="E39" s="2">
        <f t="shared" si="7"/>
        <v>0.11680784804117295</v>
      </c>
      <c r="F39" s="1">
        <v>160.69999999999999</v>
      </c>
      <c r="G39" s="1">
        <f t="shared" ref="G39" si="14">POWER($C$32/F39,1/$C$33)</f>
        <v>30.157026439307025</v>
      </c>
      <c r="H39" s="2">
        <f t="shared" si="9"/>
        <v>0.15702643930702465</v>
      </c>
      <c r="I39" s="1">
        <v>162.80000000000001</v>
      </c>
      <c r="J39" s="1">
        <f t="shared" ref="J39" si="15">POWER($C$32/I39,1/$C$33)</f>
        <v>29.739838002409485</v>
      </c>
      <c r="K39" s="6">
        <f t="shared" si="11"/>
        <v>-0.26016199759051517</v>
      </c>
      <c r="L39" s="1">
        <f t="shared" si="12"/>
        <v>30.004557429919227</v>
      </c>
      <c r="M39" s="2">
        <f t="shared" si="13"/>
        <v>4.5574299192274736E-3</v>
      </c>
    </row>
    <row r="40" spans="2:13" x14ac:dyDescent="0.25">
      <c r="B40" s="12">
        <v>35</v>
      </c>
      <c r="C40" s="6">
        <v>141.19999999999999</v>
      </c>
      <c r="D40" s="1">
        <f t="shared" si="6"/>
        <v>34.647248650935381</v>
      </c>
      <c r="E40" s="2">
        <f t="shared" si="7"/>
        <v>-0.35275134906461858</v>
      </c>
      <c r="F40" s="1">
        <v>137.19999999999999</v>
      </c>
      <c r="G40" s="1">
        <f t="shared" ref="G40" si="16">POWER($C$32/F40,1/$C$33)</f>
        <v>35.732215031327577</v>
      </c>
      <c r="H40" s="2">
        <f t="shared" si="9"/>
        <v>0.73221503132757704</v>
      </c>
      <c r="I40" s="1">
        <v>141</v>
      </c>
      <c r="J40" s="1">
        <f t="shared" ref="J40" si="17">POWER($C$32/I40,1/$C$33)</f>
        <v>34.699982101016367</v>
      </c>
      <c r="K40" s="6">
        <f t="shared" si="11"/>
        <v>-0.30001789898363285</v>
      </c>
      <c r="L40" s="1">
        <f t="shared" si="12"/>
        <v>35.026481927759768</v>
      </c>
      <c r="M40" s="2">
        <f t="shared" si="13"/>
        <v>2.6481927759768098E-2</v>
      </c>
    </row>
    <row r="41" spans="2:13" x14ac:dyDescent="0.25">
      <c r="B41" s="12">
        <v>40</v>
      </c>
      <c r="C41" s="6">
        <v>123.7</v>
      </c>
      <c r="D41" s="1">
        <f t="shared" si="6"/>
        <v>39.932497675302493</v>
      </c>
      <c r="E41" s="2">
        <f t="shared" si="7"/>
        <v>-6.7502324697507277E-2</v>
      </c>
      <c r="F41" s="1">
        <v>123.5</v>
      </c>
      <c r="G41" s="1">
        <f t="shared" ref="G41" si="18">POWER($C$32/F41,1/$C$33)</f>
        <v>40.001888051888749</v>
      </c>
      <c r="H41" s="2">
        <f t="shared" si="9"/>
        <v>1.8880518887485209E-3</v>
      </c>
      <c r="I41" s="1">
        <v>124.4</v>
      </c>
      <c r="J41" s="1">
        <f t="shared" ref="J41" si="19">POWER($C$32/I41,1/$C$33)</f>
        <v>39.691452242574059</v>
      </c>
      <c r="K41" s="6">
        <f t="shared" si="11"/>
        <v>-0.30854775742594143</v>
      </c>
      <c r="L41" s="1">
        <f t="shared" si="12"/>
        <v>39.8752793232551</v>
      </c>
      <c r="M41" s="2">
        <f t="shared" si="13"/>
        <v>-0.12472067674490006</v>
      </c>
    </row>
    <row r="42" spans="2:13" x14ac:dyDescent="0.25">
      <c r="B42" s="12">
        <v>45</v>
      </c>
      <c r="C42" s="6">
        <v>111.8</v>
      </c>
      <c r="D42" s="1">
        <f t="shared" si="6"/>
        <v>44.510186167292417</v>
      </c>
      <c r="E42" s="2">
        <f t="shared" si="7"/>
        <v>-0.48981383270758272</v>
      </c>
      <c r="F42" s="1">
        <v>110.2</v>
      </c>
      <c r="G42" s="1">
        <f t="shared" ref="G42" si="20">POWER($C$32/F42,1/$C$33)</f>
        <v>45.203948684475961</v>
      </c>
      <c r="H42" s="2">
        <f t="shared" si="9"/>
        <v>0.20394868447596082</v>
      </c>
      <c r="I42" s="1">
        <v>114.9</v>
      </c>
      <c r="J42" s="1">
        <f t="shared" ref="J42" si="21">POWER($C$32/I42,1/$C$33)</f>
        <v>43.222962888801689</v>
      </c>
      <c r="K42" s="6">
        <f t="shared" si="11"/>
        <v>-1.777037111198311</v>
      </c>
      <c r="L42" s="1">
        <f t="shared" si="12"/>
        <v>44.312365913523358</v>
      </c>
      <c r="M42" s="2">
        <f t="shared" si="13"/>
        <v>-0.68763408647664193</v>
      </c>
    </row>
    <row r="43" spans="2:13" x14ac:dyDescent="0.25">
      <c r="B43" s="12">
        <v>50</v>
      </c>
      <c r="C43" s="6">
        <v>100.4</v>
      </c>
      <c r="D43" s="1">
        <f t="shared" si="6"/>
        <v>49.954588743564088</v>
      </c>
      <c r="E43" s="2">
        <f t="shared" si="7"/>
        <v>-4.5411256435912151E-2</v>
      </c>
      <c r="F43" s="1">
        <v>100.5</v>
      </c>
      <c r="G43" s="1">
        <f t="shared" ref="G43" si="22">POWER($C$32/F43,1/$C$33)</f>
        <v>49.901257999351039</v>
      </c>
      <c r="H43" s="2">
        <f t="shared" si="9"/>
        <v>-9.8742000648961437E-2</v>
      </c>
      <c r="I43" s="1">
        <v>100.6</v>
      </c>
      <c r="J43" s="1">
        <f t="shared" ref="J43" si="23">POWER($C$32/I43,1/$C$33)</f>
        <v>49.848037144364532</v>
      </c>
      <c r="K43" s="6">
        <f t="shared" si="11"/>
        <v>-0.15196285563546752</v>
      </c>
      <c r="L43" s="1">
        <f t="shared" si="12"/>
        <v>49.901294629093222</v>
      </c>
      <c r="M43" s="2">
        <f t="shared" si="13"/>
        <v>-9.8705370906778001E-2</v>
      </c>
    </row>
    <row r="44" spans="2:13" x14ac:dyDescent="0.25">
      <c r="B44" s="12">
        <v>55</v>
      </c>
      <c r="C44" s="6">
        <v>92.6</v>
      </c>
      <c r="D44" s="1">
        <f t="shared" si="6"/>
        <v>54.482962774557308</v>
      </c>
      <c r="E44" s="2">
        <f t="shared" si="7"/>
        <v>-0.51703722544269226</v>
      </c>
      <c r="F44" s="1">
        <v>92.6</v>
      </c>
      <c r="G44" s="1">
        <f t="shared" ref="G44" si="24">POWER($C$32/F44,1/$C$33)</f>
        <v>54.482962774557308</v>
      </c>
      <c r="H44" s="2">
        <f t="shared" si="9"/>
        <v>-0.51703722544269226</v>
      </c>
      <c r="I44" s="1">
        <v>91.6</v>
      </c>
      <c r="J44" s="1">
        <f t="shared" ref="J44" si="25">POWER($C$32/I44,1/$C$33)</f>
        <v>55.121405110897861</v>
      </c>
      <c r="K44" s="6">
        <f t="shared" si="11"/>
        <v>0.12140511089786088</v>
      </c>
      <c r="L44" s="1">
        <f t="shared" si="12"/>
        <v>54.695776886670821</v>
      </c>
      <c r="M44" s="2">
        <f t="shared" si="13"/>
        <v>-0.30422311332917928</v>
      </c>
    </row>
    <row r="45" spans="2:13" x14ac:dyDescent="0.25">
      <c r="B45" s="12">
        <v>60</v>
      </c>
      <c r="C45" s="6">
        <v>84.5</v>
      </c>
      <c r="D45" s="1">
        <f t="shared" si="6"/>
        <v>60.105680827192252</v>
      </c>
      <c r="E45" s="2">
        <f t="shared" si="7"/>
        <v>0.10568082719225202</v>
      </c>
      <c r="F45" s="1">
        <v>84.3</v>
      </c>
      <c r="G45" s="1">
        <f t="shared" ref="G45" si="26">POWER($C$32/F45,1/$C$33)</f>
        <v>60.258697793841854</v>
      </c>
      <c r="H45" s="2">
        <f t="shared" si="9"/>
        <v>0.25869779384185421</v>
      </c>
      <c r="I45" s="1">
        <v>83.2</v>
      </c>
      <c r="J45" s="1">
        <f t="shared" ref="J45" si="27">POWER($C$32/I45,1/$C$33)</f>
        <v>61.113925487891699</v>
      </c>
      <c r="K45" s="6">
        <f t="shared" si="11"/>
        <v>1.1139254878916987</v>
      </c>
      <c r="L45" s="1">
        <f t="shared" si="12"/>
        <v>60.492768036308604</v>
      </c>
      <c r="M45" s="2">
        <f t="shared" si="13"/>
        <v>0.492768036308604</v>
      </c>
    </row>
    <row r="46" spans="2:13" x14ac:dyDescent="0.25">
      <c r="B46" s="12">
        <v>65</v>
      </c>
      <c r="C46" s="6">
        <v>79.5</v>
      </c>
      <c r="D46" s="1">
        <f t="shared" si="6"/>
        <v>64.170853745540938</v>
      </c>
      <c r="E46" s="2">
        <f t="shared" si="7"/>
        <v>-0.82914625445906154</v>
      </c>
      <c r="F46" s="1">
        <v>78.599999999999994</v>
      </c>
      <c r="G46" s="1">
        <f t="shared" ref="G46" si="28">POWER($C$32/F46,1/$C$33)</f>
        <v>64.959573293831838</v>
      </c>
      <c r="H46" s="2">
        <f t="shared" si="9"/>
        <v>-4.0426706168162241E-2</v>
      </c>
      <c r="I46" s="1">
        <v>77.599999999999994</v>
      </c>
      <c r="J46" s="1">
        <f t="shared" ref="J46" si="29">POWER($C$32/I46,1/$C$33)</f>
        <v>65.858178315555108</v>
      </c>
      <c r="K46" s="6">
        <f t="shared" si="11"/>
        <v>0.85817831555510793</v>
      </c>
      <c r="L46" s="1">
        <f t="shared" si="12"/>
        <v>64.996201784975952</v>
      </c>
      <c r="M46" s="2">
        <f t="shared" si="13"/>
        <v>-3.7982150240480905E-3</v>
      </c>
    </row>
    <row r="47" spans="2:13" x14ac:dyDescent="0.25">
      <c r="B47" s="12">
        <v>70</v>
      </c>
      <c r="C47" s="6">
        <v>73.8</v>
      </c>
      <c r="D47" s="1">
        <f t="shared" si="6"/>
        <v>69.503395506238618</v>
      </c>
      <c r="E47" s="2">
        <f t="shared" si="7"/>
        <v>-0.4966044937613816</v>
      </c>
      <c r="F47" s="1">
        <v>73.400000000000006</v>
      </c>
      <c r="G47" s="1">
        <f t="shared" ref="G47" si="30">POWER($C$32/F47,1/$C$33)</f>
        <v>69.909876484763231</v>
      </c>
      <c r="H47" s="2">
        <f t="shared" si="9"/>
        <v>-9.0123515236768981E-2</v>
      </c>
      <c r="I47" s="1">
        <v>73.2</v>
      </c>
      <c r="J47" s="1">
        <f t="shared" ref="J47" si="31">POWER($C$32/I47,1/$C$33)</f>
        <v>70.114843882001679</v>
      </c>
      <c r="K47" s="6">
        <f t="shared" si="11"/>
        <v>0.11484388200167928</v>
      </c>
      <c r="L47" s="1">
        <f t="shared" si="12"/>
        <v>69.842705291001181</v>
      </c>
      <c r="M47" s="2">
        <f t="shared" si="13"/>
        <v>-0.15729470899881903</v>
      </c>
    </row>
    <row r="48" spans="2:13" x14ac:dyDescent="0.25">
      <c r="B48" s="12">
        <v>75</v>
      </c>
      <c r="C48" s="6">
        <v>69.2</v>
      </c>
      <c r="D48" s="1">
        <f t="shared" si="6"/>
        <v>74.472439331007593</v>
      </c>
      <c r="E48" s="2">
        <f t="shared" si="7"/>
        <v>-0.5275606689924075</v>
      </c>
      <c r="F48" s="1">
        <v>69.099999999999994</v>
      </c>
      <c r="G48" s="1">
        <f t="shared" ref="G48" si="32">POWER($C$32/F48,1/$C$33)</f>
        <v>74.588083712285339</v>
      </c>
      <c r="H48" s="2">
        <f t="shared" si="9"/>
        <v>-0.41191628771466071</v>
      </c>
      <c r="I48" s="1">
        <v>68.3</v>
      </c>
      <c r="J48" s="1">
        <f t="shared" ref="J48" si="33">POWER($C$32/I48,1/$C$33)</f>
        <v>75.525878224562362</v>
      </c>
      <c r="K48" s="6">
        <f t="shared" si="11"/>
        <v>0.52587822456236211</v>
      </c>
      <c r="L48" s="1">
        <f t="shared" si="12"/>
        <v>74.862133755951774</v>
      </c>
      <c r="M48" s="2">
        <f t="shared" si="13"/>
        <v>-0.13786624404822589</v>
      </c>
    </row>
    <row r="49" spans="2:13" x14ac:dyDescent="0.25">
      <c r="B49" s="12">
        <v>80</v>
      </c>
      <c r="C49" s="6">
        <v>64.599999999999994</v>
      </c>
      <c r="D49" s="1">
        <f t="shared" si="6"/>
        <v>80.176809997262367</v>
      </c>
      <c r="E49" s="2">
        <f t="shared" si="7"/>
        <v>0.17680999726236735</v>
      </c>
      <c r="F49" s="1">
        <v>65.8</v>
      </c>
      <c r="G49" s="1">
        <f t="shared" ref="G49" si="34">POWER($C$32/F49,1/$C$33)</f>
        <v>78.608985173960633</v>
      </c>
      <c r="H49" s="2">
        <f t="shared" si="9"/>
        <v>-1.3910148260393669</v>
      </c>
      <c r="I49" s="1">
        <v>64.599999999999994</v>
      </c>
      <c r="J49" s="1">
        <f t="shared" ref="J49" si="35">POWER($C$32/I49,1/$C$33)</f>
        <v>80.176809997262367</v>
      </c>
      <c r="K49" s="6">
        <f t="shared" si="11"/>
        <v>0.17680999726236735</v>
      </c>
      <c r="L49" s="1">
        <f t="shared" si="12"/>
        <v>79.654201722828461</v>
      </c>
      <c r="M49" s="2">
        <f t="shared" si="13"/>
        <v>-0.34579827717153933</v>
      </c>
    </row>
    <row r="50" spans="2:13" x14ac:dyDescent="0.25">
      <c r="B50" s="12">
        <v>85</v>
      </c>
      <c r="C50" s="6">
        <v>61.7</v>
      </c>
      <c r="D50" s="1">
        <f t="shared" si="6"/>
        <v>84.227035101295783</v>
      </c>
      <c r="E50" s="2">
        <f t="shared" si="7"/>
        <v>-0.77296489870421681</v>
      </c>
      <c r="F50" s="1">
        <v>62.3</v>
      </c>
      <c r="G50" s="1">
        <f t="shared" ref="G50" si="36">POWER($C$32/F50,1/$C$33)</f>
        <v>83.356982045089168</v>
      </c>
      <c r="H50" s="2">
        <f t="shared" si="9"/>
        <v>-1.6430179549108317</v>
      </c>
      <c r="I50" s="1">
        <v>61.9</v>
      </c>
      <c r="J50" s="1">
        <f t="shared" ref="J50" si="37">POWER($C$32/I50,1/$C$33)</f>
        <v>83.93507486723999</v>
      </c>
      <c r="K50" s="6">
        <f t="shared" si="11"/>
        <v>-1.0649251327600098</v>
      </c>
      <c r="L50" s="1">
        <f t="shared" si="12"/>
        <v>83.839697337874981</v>
      </c>
      <c r="M50" s="2">
        <f t="shared" si="13"/>
        <v>-1.1603026621250194</v>
      </c>
    </row>
    <row r="51" spans="2:13" x14ac:dyDescent="0.25">
      <c r="B51" s="12">
        <v>90</v>
      </c>
      <c r="C51" s="6">
        <v>57.4</v>
      </c>
      <c r="D51" s="1">
        <f t="shared" si="6"/>
        <v>91.015177807575924</v>
      </c>
      <c r="E51" s="2">
        <f t="shared" si="7"/>
        <v>1.0151778075759239</v>
      </c>
      <c r="F51" s="1">
        <v>58.6</v>
      </c>
      <c r="G51" s="1">
        <f t="shared" ref="G51" si="38">POWER($C$32/F51,1/$C$33)</f>
        <v>89.016904414492629</v>
      </c>
      <c r="H51" s="2">
        <f t="shared" si="9"/>
        <v>-0.98309558550737108</v>
      </c>
      <c r="I51" s="1">
        <v>58.7</v>
      </c>
      <c r="J51" s="1">
        <f t="shared" ref="J51" si="39">POWER($C$32/I51,1/$C$33)</f>
        <v>88.854202947613842</v>
      </c>
      <c r="K51" s="6">
        <f t="shared" si="11"/>
        <v>-1.1457970523861576</v>
      </c>
      <c r="L51" s="1">
        <f t="shared" si="12"/>
        <v>89.628761723227456</v>
      </c>
      <c r="M51" s="2">
        <f t="shared" si="13"/>
        <v>-0.3712382767725444</v>
      </c>
    </row>
    <row r="52" spans="2:13" x14ac:dyDescent="0.25">
      <c r="B52" s="12">
        <v>95</v>
      </c>
      <c r="C52" s="6">
        <v>55.1</v>
      </c>
      <c r="D52" s="1">
        <f t="shared" si="6"/>
        <v>95.097681924151857</v>
      </c>
      <c r="E52" s="2">
        <f t="shared" si="7"/>
        <v>9.7681924151856947E-2</v>
      </c>
      <c r="F52" s="1">
        <v>56.4</v>
      </c>
      <c r="G52" s="1">
        <f t="shared" ref="G52" si="40">POWER($C$32/F52,1/$C$33)</f>
        <v>92.747776970620237</v>
      </c>
      <c r="H52" s="2">
        <f t="shared" si="9"/>
        <v>-2.2522230293797634</v>
      </c>
      <c r="I52" s="1">
        <v>56.2</v>
      </c>
      <c r="J52" s="1">
        <f t="shared" ref="J52" si="41">POWER($C$32/I52,1/$C$33)</f>
        <v>93.101968029096653</v>
      </c>
      <c r="K52" s="6">
        <f t="shared" si="11"/>
        <v>-1.8980319709033466</v>
      </c>
      <c r="L52" s="1">
        <f t="shared" si="12"/>
        <v>93.649142307956254</v>
      </c>
      <c r="M52" s="2">
        <f t="shared" si="13"/>
        <v>-1.3508576920437463</v>
      </c>
    </row>
    <row r="53" spans="2:13" x14ac:dyDescent="0.25">
      <c r="B53" s="12">
        <v>100</v>
      </c>
      <c r="C53" s="6">
        <v>50.9</v>
      </c>
      <c r="D53" s="1">
        <f t="shared" si="6"/>
        <v>103.5418894692645</v>
      </c>
      <c r="E53" s="2">
        <f t="shared" si="7"/>
        <v>3.541889469264504</v>
      </c>
      <c r="F53" s="1">
        <v>52.5</v>
      </c>
      <c r="G53" s="1">
        <f t="shared" ref="G53" si="42">POWER($C$32/F53,1/$C$33)</f>
        <v>100.15989324406803</v>
      </c>
      <c r="H53" s="2">
        <f t="shared" si="9"/>
        <v>0.15989324406803007</v>
      </c>
      <c r="I53" s="1">
        <v>53.8</v>
      </c>
      <c r="J53" s="1">
        <f t="shared" ref="J53" si="43">POWER($C$32/I53,1/$C$33)</f>
        <v>97.565396551395466</v>
      </c>
      <c r="K53">
        <f t="shared" si="11"/>
        <v>-2.434603448604534</v>
      </c>
      <c r="L53" s="1">
        <f t="shared" si="12"/>
        <v>100.42239308824266</v>
      </c>
      <c r="M53" s="2">
        <f t="shared" si="13"/>
        <v>0.4223930882426572</v>
      </c>
    </row>
    <row r="54" spans="2:13" x14ac:dyDescent="0.25">
      <c r="B54" s="12">
        <v>105</v>
      </c>
      <c r="C54" s="6">
        <v>50.8</v>
      </c>
      <c r="D54" s="1">
        <f t="shared" si="6"/>
        <v>103.76059895977588</v>
      </c>
      <c r="E54" s="2">
        <f t="shared" si="7"/>
        <v>-1.2394010402241236</v>
      </c>
      <c r="F54" s="1">
        <v>50.4</v>
      </c>
      <c r="G54" s="1">
        <f t="shared" ref="G54" si="44">POWER($C$32/F54,1/$C$33)</f>
        <v>104.644434433009</v>
      </c>
      <c r="H54" s="2">
        <f t="shared" si="9"/>
        <v>-0.35556556699100383</v>
      </c>
      <c r="I54" s="1">
        <v>50.1</v>
      </c>
      <c r="J54" s="1">
        <f t="shared" ref="J54" si="45">POWER($C$32/I54,1/$C$33)</f>
        <v>105.3169129836934</v>
      </c>
      <c r="K54" s="6">
        <f t="shared" si="11"/>
        <v>0.31691298369339904</v>
      </c>
      <c r="L54" s="1">
        <f t="shared" si="12"/>
        <v>104.57398212549276</v>
      </c>
      <c r="M54" s="2">
        <f t="shared" si="13"/>
        <v>-0.42601787450723805</v>
      </c>
    </row>
    <row r="55" spans="2:13" x14ac:dyDescent="0.25">
      <c r="B55" s="12">
        <v>110</v>
      </c>
      <c r="C55" s="6">
        <v>48.7</v>
      </c>
      <c r="D55" s="1">
        <f t="shared" si="6"/>
        <v>108.56877802651631</v>
      </c>
      <c r="E55" s="2">
        <f t="shared" si="7"/>
        <v>-1.4312219734836873</v>
      </c>
      <c r="F55" s="1">
        <v>48.1</v>
      </c>
      <c r="G55" s="1">
        <f t="shared" ref="G55" si="46">POWER($C$32/F55,1/$C$33)</f>
        <v>110.02253576598196</v>
      </c>
      <c r="H55" s="2">
        <f t="shared" si="9"/>
        <v>2.2535765981956501E-2</v>
      </c>
      <c r="I55" s="1">
        <v>48.8</v>
      </c>
      <c r="J55" s="1">
        <f t="shared" ref="J55" si="47">POWER($C$32/I55,1/$C$33)</f>
        <v>108.33008665073302</v>
      </c>
      <c r="K55" s="6">
        <f t="shared" si="11"/>
        <v>-1.6699133492669773</v>
      </c>
      <c r="L55" s="1">
        <f t="shared" si="12"/>
        <v>108.97380014774376</v>
      </c>
      <c r="M55" s="2">
        <f t="shared" si="13"/>
        <v>-1.0261998522562408</v>
      </c>
    </row>
    <row r="56" spans="2:13" x14ac:dyDescent="0.25">
      <c r="B56" s="12">
        <v>115</v>
      </c>
      <c r="C56" s="6">
        <v>46.9</v>
      </c>
      <c r="D56" s="1">
        <f t="shared" si="6"/>
        <v>113.04580039302313</v>
      </c>
      <c r="E56" s="2">
        <f t="shared" si="7"/>
        <v>-1.9541996069768715</v>
      </c>
      <c r="F56" s="1">
        <v>46.3</v>
      </c>
      <c r="G56" s="1">
        <f t="shared" ref="G56" si="48">POWER($C$32/F56,1/$C$33)</f>
        <v>114.61838213261228</v>
      </c>
      <c r="H56" s="2">
        <f t="shared" si="9"/>
        <v>-0.38161786738771752</v>
      </c>
      <c r="I56" s="1">
        <v>46.7</v>
      </c>
      <c r="J56" s="1">
        <f t="shared" ref="J56" si="49">POWER($C$32/I56,1/$C$33)</f>
        <v>113.56534087463102</v>
      </c>
      <c r="K56" s="6">
        <f t="shared" si="11"/>
        <v>-1.4346591253689809</v>
      </c>
      <c r="L56" s="1">
        <f t="shared" si="12"/>
        <v>113.74317446675548</v>
      </c>
      <c r="M56" s="2">
        <f t="shared" si="13"/>
        <v>-1.2568255332445233</v>
      </c>
    </row>
    <row r="57" spans="2:13" x14ac:dyDescent="0.25">
      <c r="B57" s="12">
        <v>120</v>
      </c>
      <c r="C57" s="6">
        <v>42.5</v>
      </c>
      <c r="D57" s="3">
        <f t="shared" si="6"/>
        <v>125.64925525690845</v>
      </c>
      <c r="E57" s="2">
        <f t="shared" si="7"/>
        <v>5.6492552569084467</v>
      </c>
      <c r="F57" s="1">
        <v>44.6</v>
      </c>
      <c r="G57" s="15">
        <f t="shared" ref="G57" si="50">POWER($C$32/F57,1/$C$33)</f>
        <v>119.31244524198759</v>
      </c>
      <c r="H57" s="2">
        <f t="shared" si="9"/>
        <v>-0.68755475801241062</v>
      </c>
      <c r="I57" s="1">
        <v>44.7</v>
      </c>
      <c r="J57" s="15">
        <f t="shared" ref="J57" si="51">POWER($C$32/I57,1/$C$33)</f>
        <v>119.02607568926321</v>
      </c>
      <c r="K57" s="6">
        <f t="shared" si="11"/>
        <v>-0.9739243107367912</v>
      </c>
      <c r="L57" s="1">
        <f t="shared" si="12"/>
        <v>121.32925872938642</v>
      </c>
      <c r="M57" s="2">
        <f t="shared" si="13"/>
        <v>1.3292587293864244</v>
      </c>
    </row>
    <row r="58" spans="2:13" x14ac:dyDescent="0.25">
      <c r="B58" s="12">
        <v>125</v>
      </c>
      <c r="C58" s="6">
        <v>43.3</v>
      </c>
      <c r="D58" s="1">
        <f t="shared" si="6"/>
        <v>123.16010225140121</v>
      </c>
      <c r="E58" s="2">
        <f t="shared" si="7"/>
        <v>-1.8398977485987871</v>
      </c>
      <c r="F58" s="1">
        <v>43.4</v>
      </c>
      <c r="G58" s="15">
        <f t="shared" ref="G58" si="52">POWER($C$32/F58,1/$C$33)</f>
        <v>122.85564391785849</v>
      </c>
      <c r="H58" s="2">
        <f t="shared" si="9"/>
        <v>-2.1443560821415133</v>
      </c>
      <c r="I58" s="1">
        <v>43.6</v>
      </c>
      <c r="J58" s="15">
        <f t="shared" ref="J58" si="53">POWER($C$32/I58,1/$C$33)</f>
        <v>122.25106928439641</v>
      </c>
      <c r="K58">
        <f t="shared" si="11"/>
        <v>-2.748930715603592</v>
      </c>
      <c r="L58" s="1">
        <f t="shared" si="12"/>
        <v>122.75560515121872</v>
      </c>
      <c r="M58" s="2">
        <f t="shared" si="13"/>
        <v>-2.2443948487812833</v>
      </c>
    </row>
    <row r="59" spans="2:13" x14ac:dyDescent="0.25">
      <c r="B59" s="12">
        <v>130</v>
      </c>
      <c r="C59" s="6">
        <v>40.1</v>
      </c>
      <c r="D59" s="1">
        <f t="shared" si="6"/>
        <v>133.73539162647612</v>
      </c>
      <c r="E59" s="2">
        <f t="shared" si="7"/>
        <v>3.7353916264761153</v>
      </c>
      <c r="F59" s="1">
        <v>41.8</v>
      </c>
      <c r="G59" s="15">
        <f t="shared" ref="G59" si="54">POWER($C$32/F59,1/$C$33)</f>
        <v>127.90832501587332</v>
      </c>
      <c r="H59" s="2">
        <f t="shared" si="9"/>
        <v>-2.0916749841266835</v>
      </c>
      <c r="I59" s="1">
        <v>42.4</v>
      </c>
      <c r="J59" s="15">
        <f t="shared" ref="J59" si="55">POWER($C$32/I59,1/$C$33)</f>
        <v>125.9672467394371</v>
      </c>
      <c r="K59">
        <f t="shared" si="11"/>
        <v>-4.0327532605628988</v>
      </c>
      <c r="L59" s="1">
        <f t="shared" si="12"/>
        <v>129.20365446059552</v>
      </c>
      <c r="M59" s="2">
        <f t="shared" si="13"/>
        <v>-0.79634553940448427</v>
      </c>
    </row>
    <row r="60" spans="2:13" x14ac:dyDescent="0.25">
      <c r="B60" s="12">
        <v>135</v>
      </c>
      <c r="C60" s="6">
        <v>37.5</v>
      </c>
      <c r="D60" s="3">
        <f t="shared" si="6"/>
        <v>143.70887540524433</v>
      </c>
      <c r="E60" s="2">
        <f t="shared" si="7"/>
        <v>8.7088754052443278</v>
      </c>
      <c r="F60" s="1">
        <v>40.299999999999997</v>
      </c>
      <c r="G60" s="15">
        <f t="shared" ref="G60" si="56">POWER($C$32/F60,1/$C$33)</f>
        <v>133.02339713130888</v>
      </c>
      <c r="H60" s="2">
        <f t="shared" si="9"/>
        <v>-1.976602868691117</v>
      </c>
      <c r="I60" s="1">
        <v>40.299999999999997</v>
      </c>
      <c r="J60" s="15">
        <f t="shared" ref="J60" si="57">POWER($C$32/I60,1/$C$33)</f>
        <v>133.02339713130888</v>
      </c>
      <c r="K60">
        <f t="shared" si="11"/>
        <v>-1.976602868691117</v>
      </c>
      <c r="L60" s="1">
        <f t="shared" si="12"/>
        <v>136.5852232226207</v>
      </c>
      <c r="M60" s="2">
        <f t="shared" si="13"/>
        <v>1.5852232226206979</v>
      </c>
    </row>
    <row r="61" spans="2:13" x14ac:dyDescent="0.25">
      <c r="B61" s="12">
        <v>140</v>
      </c>
      <c r="C61" s="6">
        <v>38.4</v>
      </c>
      <c r="D61" s="1">
        <f t="shared" si="6"/>
        <v>140.09806443321582</v>
      </c>
      <c r="E61" s="2">
        <f t="shared" si="7"/>
        <v>9.806443321582492E-2</v>
      </c>
      <c r="F61" s="1">
        <v>38.700000000000003</v>
      </c>
      <c r="G61" s="15">
        <f t="shared" ref="G61" si="58">POWER($C$32/F61,1/$C$33)</f>
        <v>138.93312490168975</v>
      </c>
      <c r="H61" s="2">
        <f t="shared" si="9"/>
        <v>-1.0668750983102484</v>
      </c>
      <c r="I61" s="1">
        <v>38.700000000000003</v>
      </c>
      <c r="J61" s="15">
        <f t="shared" ref="J61" si="59">POWER($C$32/I61,1/$C$33)</f>
        <v>138.93312490168975</v>
      </c>
      <c r="K61" s="6">
        <f t="shared" si="11"/>
        <v>-1.0668750983102484</v>
      </c>
      <c r="L61" s="1">
        <f t="shared" si="12"/>
        <v>139.3214380788651</v>
      </c>
      <c r="M61" s="2">
        <f t="shared" si="13"/>
        <v>-0.6785619211349001</v>
      </c>
    </row>
    <row r="62" spans="2:13" x14ac:dyDescent="0.25">
      <c r="B62" s="12">
        <v>145</v>
      </c>
      <c r="C62" s="6">
        <v>36.6</v>
      </c>
      <c r="D62" s="1">
        <f t="shared" si="6"/>
        <v>147.50390874463642</v>
      </c>
      <c r="E62" s="2">
        <f t="shared" si="7"/>
        <v>2.5039087446364192</v>
      </c>
      <c r="F62" s="1">
        <v>38.6</v>
      </c>
      <c r="G62" s="15">
        <f t="shared" ref="G62" si="60">POWER($C$32/F62,1/$C$33)</f>
        <v>139.31935276118855</v>
      </c>
      <c r="H62" s="2">
        <f t="shared" si="9"/>
        <v>-5.6806472388114457</v>
      </c>
      <c r="I62" s="1">
        <v>37.6</v>
      </c>
      <c r="J62" s="15">
        <f t="shared" ref="J62" si="61">POWER($C$32/I62,1/$C$33)</f>
        <v>143.29882460836927</v>
      </c>
      <c r="K62" s="6">
        <f t="shared" si="11"/>
        <v>-1.7011753916307271</v>
      </c>
      <c r="L62" s="1">
        <f t="shared" si="12"/>
        <v>143.37402870473142</v>
      </c>
      <c r="M62" s="2">
        <f t="shared" si="13"/>
        <v>-1.6259712952685845</v>
      </c>
    </row>
    <row r="63" spans="2:13" x14ac:dyDescent="0.25">
      <c r="B63" s="13">
        <v>150</v>
      </c>
      <c r="C63" s="7">
        <v>33.700000000000003</v>
      </c>
      <c r="D63" s="4">
        <f t="shared" si="6"/>
        <v>161.1649007726196</v>
      </c>
      <c r="E63" s="5">
        <f t="shared" si="7"/>
        <v>11.164900772619603</v>
      </c>
      <c r="F63" s="8">
        <v>33.299999999999997</v>
      </c>
      <c r="G63" s="16">
        <f t="shared" ref="G63" si="62">POWER($C$32/F63,1/$C$33)</f>
        <v>163.24296936008133</v>
      </c>
      <c r="H63" s="5">
        <f t="shared" si="9"/>
        <v>13.242969360081332</v>
      </c>
      <c r="I63" s="8">
        <v>36.4</v>
      </c>
      <c r="J63" s="16">
        <f t="shared" ref="J63" si="63">POWER($C$32/I63,1/$C$33)</f>
        <v>148.37367614106992</v>
      </c>
      <c r="K63" s="7">
        <f t="shared" si="11"/>
        <v>-1.6263238589300784</v>
      </c>
      <c r="L63" s="8">
        <f t="shared" si="12"/>
        <v>157.59384875792364</v>
      </c>
      <c r="M63" s="5">
        <f t="shared" si="13"/>
        <v>7.593848757923638</v>
      </c>
    </row>
  </sheetData>
  <conditionalFormatting sqref="E37:E63">
    <cfRule type="cellIs" dxfId="3" priority="8" operator="between">
      <formula>$L$29</formula>
      <formula>$L$28</formula>
    </cfRule>
  </conditionalFormatting>
  <conditionalFormatting sqref="H37:H63">
    <cfRule type="cellIs" dxfId="2" priority="4" operator="between">
      <formula>$L$29</formula>
      <formula>$L$28</formula>
    </cfRule>
  </conditionalFormatting>
  <conditionalFormatting sqref="K37:K63">
    <cfRule type="cellIs" dxfId="1" priority="3" operator="between">
      <formula>$L$29</formula>
      <formula>$L$28</formula>
    </cfRule>
  </conditionalFormatting>
  <conditionalFormatting sqref="M37:M63">
    <cfRule type="cellIs" dxfId="0" priority="1" operator="between">
      <formula>$L$29</formula>
      <formula>$L$28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Wickenden</dc:creator>
  <cp:lastModifiedBy>Ben Wickenden</cp:lastModifiedBy>
  <dcterms:created xsi:type="dcterms:W3CDTF">2019-03-12T10:38:28Z</dcterms:created>
  <dcterms:modified xsi:type="dcterms:W3CDTF">2020-04-20T12:40:50Z</dcterms:modified>
</cp:coreProperties>
</file>