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bwid.sharepoint.com/sites/BWIDNorthOffice/Shared Documents/FM &amp; CS North/Utilities Tenants/2025/9. SEP 2025/"/>
    </mc:Choice>
  </mc:AlternateContent>
  <xr:revisionPtr revIDLastSave="21" documentId="13_ncr:1_{9ECFC716-D236-4D30-BE09-3867BC5A6567}" xr6:coauthVersionLast="47" xr6:coauthVersionMax="47" xr10:uidLastSave="{4360ABC8-2562-418E-85DB-A707C7A1A72A}"/>
  <bookViews>
    <workbookView xWindow="28680" yWindow="-120" windowWidth="29040" windowHeight="15720" xr2:uid="{914D647D-C2D6-4AB5-BA40-34C834C1D5E7}"/>
  </bookViews>
  <sheets>
    <sheet name="Tenant's water (FIN)" sheetId="1" r:id="rId1"/>
    <sheet name="Tenant's electric (FIN)" sheetId="2" r:id="rId2"/>
  </sheets>
  <definedNames>
    <definedName name="_xlnm._FilterDatabase" localSheetId="1" hidden="1">'Tenant''s electric (FIN)'!$A$2:$L$593</definedName>
    <definedName name="_xlnm._FilterDatabase" localSheetId="0" hidden="1">'Tenant''s water (FIN)'!$A$2:$T$2039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7" i="2" l="1"/>
  <c r="J1163" i="1"/>
  <c r="L1163" i="1" s="1"/>
  <c r="M1163" i="1" s="1"/>
  <c r="H501" i="2"/>
  <c r="K501" i="2" s="1"/>
  <c r="L501" i="2" s="1"/>
  <c r="H492" i="2"/>
  <c r="K492" i="2"/>
  <c r="L492" i="2" s="1"/>
  <c r="H485" i="2"/>
  <c r="K485" i="2" s="1"/>
  <c r="L485" i="2" s="1"/>
  <c r="K479" i="2"/>
  <c r="L479" i="2" s="1"/>
  <c r="H469" i="2"/>
  <c r="H466" i="2"/>
  <c r="K466" i="2" s="1"/>
  <c r="L466" i="2" s="1"/>
  <c r="H453" i="2"/>
  <c r="K453" i="2" s="1"/>
  <c r="L453" i="2" s="1"/>
  <c r="H442" i="2"/>
  <c r="K442" i="2" s="1"/>
  <c r="L442" i="2" s="1"/>
  <c r="H443" i="2"/>
  <c r="K443" i="2" s="1"/>
  <c r="L443" i="2" s="1"/>
  <c r="K590" i="2"/>
  <c r="L590" i="2" s="1"/>
  <c r="K591" i="2"/>
  <c r="L591" i="2" s="1"/>
  <c r="K592" i="2"/>
  <c r="L592" i="2" s="1"/>
  <c r="K593" i="2"/>
  <c r="L593" i="2" s="1"/>
  <c r="K589" i="2"/>
  <c r="L589" i="2" s="1"/>
  <c r="K588" i="2"/>
  <c r="L588" i="2" s="1"/>
  <c r="H586" i="2"/>
  <c r="K586" i="2" s="1"/>
  <c r="H585" i="2"/>
  <c r="K585" i="2" s="1"/>
  <c r="H584" i="2"/>
  <c r="K584" i="2" s="1"/>
  <c r="H583" i="2"/>
  <c r="K583" i="2" s="1"/>
  <c r="H582" i="2"/>
  <c r="K582" i="2" s="1"/>
  <c r="H581" i="2"/>
  <c r="K581" i="2" s="1"/>
  <c r="H580" i="2"/>
  <c r="K580" i="2" s="1"/>
  <c r="H579" i="2"/>
  <c r="K579" i="2" s="1"/>
  <c r="H578" i="2"/>
  <c r="K578" i="2" s="1"/>
  <c r="H195" i="2"/>
  <c r="K195" i="2" s="1"/>
  <c r="L195" i="2" s="1"/>
  <c r="H420" i="2"/>
  <c r="K420" i="2" s="1"/>
  <c r="L420" i="2" s="1"/>
  <c r="K395" i="2"/>
  <c r="L395" i="2" s="1"/>
  <c r="H385" i="2"/>
  <c r="K385" i="2" s="1"/>
  <c r="L385" i="2" s="1"/>
  <c r="H384" i="2"/>
  <c r="K384" i="2" s="1"/>
  <c r="L384" i="2" s="1"/>
  <c r="H383" i="2"/>
  <c r="K383" i="2" s="1"/>
  <c r="L383" i="2" s="1"/>
  <c r="H382" i="2"/>
  <c r="K382" i="2" s="1"/>
  <c r="L382" i="2" s="1"/>
  <c r="H381" i="2"/>
  <c r="K381" i="2" s="1"/>
  <c r="L381" i="2" s="1"/>
  <c r="H380" i="2"/>
  <c r="K380" i="2" s="1"/>
  <c r="L380" i="2" s="1"/>
  <c r="H379" i="2"/>
  <c r="K379" i="2" s="1"/>
  <c r="L379" i="2" s="1"/>
  <c r="H315" i="2"/>
  <c r="K315" i="2" s="1"/>
  <c r="L315" i="2" s="1"/>
  <c r="H314" i="2"/>
  <c r="K314" i="2" s="1"/>
  <c r="L314" i="2" s="1"/>
  <c r="H313" i="2"/>
  <c r="K313" i="2" s="1"/>
  <c r="L313" i="2" s="1"/>
  <c r="H312" i="2"/>
  <c r="K312" i="2" s="1"/>
  <c r="L312" i="2" s="1"/>
  <c r="H311" i="2"/>
  <c r="K311" i="2" s="1"/>
  <c r="L311" i="2" s="1"/>
  <c r="H310" i="2"/>
  <c r="K310" i="2" s="1"/>
  <c r="L310" i="2" s="1"/>
  <c r="H309" i="2"/>
  <c r="K309" i="2" s="1"/>
  <c r="L309" i="2" s="1"/>
  <c r="H308" i="2"/>
  <c r="K308" i="2" s="1"/>
  <c r="L308" i="2" s="1"/>
  <c r="H307" i="2"/>
  <c r="K307" i="2" s="1"/>
  <c r="L307" i="2" s="1"/>
  <c r="H306" i="2"/>
  <c r="K306" i="2" s="1"/>
  <c r="L306" i="2" s="1"/>
  <c r="H305" i="2"/>
  <c r="K305" i="2" s="1"/>
  <c r="L305" i="2" s="1"/>
  <c r="H304" i="2"/>
  <c r="K304" i="2" s="1"/>
  <c r="L304" i="2" s="1"/>
  <c r="H182" i="2"/>
  <c r="K182" i="2" s="1"/>
  <c r="L182" i="2" s="1"/>
  <c r="H153" i="2"/>
  <c r="K153" i="2" s="1"/>
  <c r="L153" i="2" s="1"/>
  <c r="H152" i="2"/>
  <c r="K152" i="2" s="1"/>
  <c r="L152" i="2" s="1"/>
  <c r="H151" i="2"/>
  <c r="K151" i="2" s="1"/>
  <c r="L151" i="2" s="1"/>
  <c r="H150" i="2"/>
  <c r="K150" i="2" s="1"/>
  <c r="L150" i="2" s="1"/>
  <c r="H149" i="2"/>
  <c r="K149" i="2" s="1"/>
  <c r="L149" i="2" s="1"/>
  <c r="H148" i="2"/>
  <c r="K148" i="2" s="1"/>
  <c r="L148" i="2" s="1"/>
  <c r="H147" i="2"/>
  <c r="K147" i="2" s="1"/>
  <c r="L147" i="2" s="1"/>
  <c r="H146" i="2"/>
  <c r="K146" i="2" s="1"/>
  <c r="L146" i="2" s="1"/>
  <c r="K89" i="2"/>
  <c r="L89" i="2" s="1"/>
  <c r="H155" i="2"/>
  <c r="K155" i="2" s="1"/>
  <c r="L155" i="2" s="1"/>
  <c r="H79" i="2"/>
  <c r="K79" i="2" s="1"/>
  <c r="L79" i="2" s="1"/>
  <c r="K72" i="2"/>
  <c r="L72" i="2" s="1"/>
  <c r="K62" i="2"/>
  <c r="L62" i="2" s="1"/>
  <c r="K52" i="2"/>
  <c r="L52" i="2" s="1"/>
  <c r="K51" i="2"/>
  <c r="L51" i="2" s="1"/>
  <c r="H32" i="2"/>
  <c r="K32" i="2" s="1"/>
  <c r="L32" i="2" s="1"/>
  <c r="H31" i="2"/>
  <c r="K31" i="2" s="1"/>
  <c r="L31" i="2" s="1"/>
  <c r="K12" i="2"/>
  <c r="L12" i="2" s="1"/>
  <c r="L2020" i="1"/>
  <c r="N2020" i="1" s="1"/>
  <c r="L2019" i="1"/>
  <c r="L2018" i="1"/>
  <c r="M2018" i="1" s="1"/>
  <c r="L2017" i="1"/>
  <c r="L2016" i="1"/>
  <c r="N2016" i="1" s="1"/>
  <c r="L2015" i="1"/>
  <c r="L2014" i="1"/>
  <c r="J2010" i="1"/>
  <c r="L2010" i="1" s="1"/>
  <c r="J2009" i="1"/>
  <c r="L2009" i="1" s="1"/>
  <c r="J2007" i="1"/>
  <c r="L2007" i="1" s="1"/>
  <c r="J2006" i="1"/>
  <c r="L2006" i="1" s="1"/>
  <c r="J1932" i="1"/>
  <c r="L1932" i="1" s="1"/>
  <c r="J1935" i="1"/>
  <c r="L1935" i="1" s="1"/>
  <c r="N1935" i="1" s="1"/>
  <c r="J1920" i="1"/>
  <c r="L1920" i="1" s="1"/>
  <c r="N1920" i="1" s="1"/>
  <c r="J1910" i="1"/>
  <c r="L1910" i="1" s="1"/>
  <c r="J1900" i="1"/>
  <c r="L1900" i="1" s="1"/>
  <c r="M1900" i="1" s="1"/>
  <c r="O1900" i="1" s="1"/>
  <c r="J1899" i="1"/>
  <c r="L1899" i="1" s="1"/>
  <c r="J1880" i="1"/>
  <c r="L1880" i="1" s="1"/>
  <c r="J1879" i="1"/>
  <c r="L1879" i="1" s="1"/>
  <c r="J1878" i="1"/>
  <c r="L1878" i="1" s="1"/>
  <c r="N1878" i="1" s="1"/>
  <c r="J1877" i="1"/>
  <c r="L1877" i="1" s="1"/>
  <c r="J1840" i="1"/>
  <c r="L1840" i="1" s="1"/>
  <c r="J1839" i="1"/>
  <c r="L1839" i="1" s="1"/>
  <c r="L1929" i="1"/>
  <c r="J1928" i="1"/>
  <c r="L1928" i="1" s="1"/>
  <c r="J1763" i="1"/>
  <c r="L1763" i="1" s="1"/>
  <c r="N1763" i="1" s="1"/>
  <c r="J1793" i="1"/>
  <c r="L1793" i="1" s="1"/>
  <c r="J1787" i="1"/>
  <c r="L1787" i="1" s="1"/>
  <c r="M1787" i="1" s="1"/>
  <c r="J1780" i="1"/>
  <c r="L1780" i="1" s="1"/>
  <c r="J1773" i="1"/>
  <c r="L1773" i="1" s="1"/>
  <c r="J1753" i="1"/>
  <c r="L1753" i="1" s="1"/>
  <c r="J1749" i="1"/>
  <c r="L1749" i="1" s="1"/>
  <c r="J1745" i="1"/>
  <c r="L1745" i="1" s="1"/>
  <c r="J1738" i="1"/>
  <c r="L1738" i="1" s="1"/>
  <c r="M1738" i="1" s="1"/>
  <c r="J1731" i="1"/>
  <c r="L1731" i="1" s="1"/>
  <c r="M1731" i="1" s="1"/>
  <c r="J1723" i="1"/>
  <c r="L1723" i="1" s="1"/>
  <c r="J1722" i="1"/>
  <c r="L1722" i="1" s="1"/>
  <c r="J1721" i="1"/>
  <c r="L1721" i="1" s="1"/>
  <c r="J1720" i="1"/>
  <c r="L1720" i="1" s="1"/>
  <c r="J1689" i="1"/>
  <c r="L1689" i="1" s="1"/>
  <c r="N1689" i="1" s="1"/>
  <c r="J1680" i="1"/>
  <c r="L1680" i="1" s="1"/>
  <c r="J1670" i="1"/>
  <c r="L1670" i="1" s="1"/>
  <c r="J1660" i="1"/>
  <c r="L1660" i="1" s="1"/>
  <c r="J1650" i="1"/>
  <c r="L1650" i="1" s="1"/>
  <c r="J1640" i="1"/>
  <c r="L1640" i="1" s="1"/>
  <c r="J1630" i="1"/>
  <c r="L1630" i="1" s="1"/>
  <c r="M1630" i="1" s="1"/>
  <c r="J1620" i="1"/>
  <c r="L1620" i="1" s="1"/>
  <c r="N1620" i="1" s="1"/>
  <c r="J1619" i="1"/>
  <c r="L1619" i="1" s="1"/>
  <c r="N1619" i="1" s="1"/>
  <c r="J1618" i="1"/>
  <c r="L1618" i="1" s="1"/>
  <c r="J1617" i="1"/>
  <c r="L1617" i="1" s="1"/>
  <c r="J1616" i="1"/>
  <c r="L1616" i="1" s="1"/>
  <c r="J1615" i="1"/>
  <c r="L1615" i="1" s="1"/>
  <c r="J1614" i="1"/>
  <c r="L1614" i="1" s="1"/>
  <c r="N1614" i="1" s="1"/>
  <c r="J1613" i="1"/>
  <c r="L1613" i="1" s="1"/>
  <c r="J1612" i="1"/>
  <c r="L1612" i="1" s="1"/>
  <c r="N1612" i="1" s="1"/>
  <c r="J1530" i="1"/>
  <c r="L1530" i="1" s="1"/>
  <c r="M1530" i="1" s="1"/>
  <c r="J1529" i="1"/>
  <c r="L1529" i="1" s="1"/>
  <c r="J1528" i="1"/>
  <c r="L1528" i="1" s="1"/>
  <c r="N1528" i="1" s="1"/>
  <c r="J1527" i="1"/>
  <c r="L1527" i="1" s="1"/>
  <c r="J1526" i="1"/>
  <c r="L1526" i="1" s="1"/>
  <c r="J1525" i="1"/>
  <c r="L1525" i="1" s="1"/>
  <c r="J1524" i="1"/>
  <c r="L1524" i="1" s="1"/>
  <c r="N1524" i="1" s="1"/>
  <c r="J1493" i="1"/>
  <c r="L1493" i="1" s="1"/>
  <c r="N1493" i="1" s="1"/>
  <c r="J1483" i="1"/>
  <c r="L1483" i="1" s="1"/>
  <c r="N1483" i="1" s="1"/>
  <c r="J1482" i="1"/>
  <c r="L1482" i="1" s="1"/>
  <c r="N1482" i="1" s="1"/>
  <c r="J1463" i="1"/>
  <c r="L1463" i="1" s="1"/>
  <c r="J1453" i="1"/>
  <c r="L1453" i="1" s="1"/>
  <c r="J1443" i="1"/>
  <c r="L1443" i="1" s="1"/>
  <c r="J1442" i="1"/>
  <c r="L1442" i="1" s="1"/>
  <c r="J1423" i="1"/>
  <c r="L1423" i="1" s="1"/>
  <c r="M1423" i="1" s="1"/>
  <c r="J1413" i="1"/>
  <c r="L1413" i="1" s="1"/>
  <c r="N1413" i="1" s="1"/>
  <c r="J1403" i="1"/>
  <c r="L1403" i="1" s="1"/>
  <c r="N1403" i="1" s="1"/>
  <c r="J1393" i="1"/>
  <c r="L1393" i="1" s="1"/>
  <c r="J1392" i="1"/>
  <c r="L1392" i="1" s="1"/>
  <c r="J1391" i="1"/>
  <c r="L1391" i="1" s="1"/>
  <c r="J1363" i="1"/>
  <c r="L1363" i="1" s="1"/>
  <c r="J1362" i="1"/>
  <c r="L1362" i="1" s="1"/>
  <c r="J1343" i="1"/>
  <c r="L1343" i="1" s="1"/>
  <c r="J1342" i="1"/>
  <c r="L1342" i="1" s="1"/>
  <c r="N1342" i="1" s="1"/>
  <c r="J1323" i="1"/>
  <c r="L1323" i="1" s="1"/>
  <c r="J1322" i="1"/>
  <c r="L1322" i="1" s="1"/>
  <c r="J1321" i="1"/>
  <c r="L1321" i="1" s="1"/>
  <c r="N1321" i="1" s="1"/>
  <c r="J1293" i="1"/>
  <c r="L1293" i="1" s="1"/>
  <c r="N1293" i="1" s="1"/>
  <c r="J1292" i="1"/>
  <c r="L1292" i="1" s="1"/>
  <c r="J1291" i="1"/>
  <c r="L1291" i="1" s="1"/>
  <c r="N1291" i="1" s="1"/>
  <c r="J1263" i="1"/>
  <c r="L1263" i="1" s="1"/>
  <c r="J1262" i="1"/>
  <c r="L1262" i="1" s="1"/>
  <c r="J1261" i="1"/>
  <c r="L1261" i="1" s="1"/>
  <c r="N1261" i="1" s="1"/>
  <c r="J1233" i="1"/>
  <c r="L1233" i="1" s="1"/>
  <c r="N1233" i="1" s="1"/>
  <c r="J1223" i="1"/>
  <c r="L1223" i="1" s="1"/>
  <c r="J1213" i="1"/>
  <c r="L1213" i="1" s="1"/>
  <c r="J1203" i="1"/>
  <c r="L1203" i="1" s="1"/>
  <c r="J1193" i="1"/>
  <c r="L1193" i="1" s="1"/>
  <c r="N1193" i="1" s="1"/>
  <c r="J1192" i="1"/>
  <c r="L1192" i="1" s="1"/>
  <c r="J1191" i="1"/>
  <c r="L1191" i="1" s="1"/>
  <c r="J1153" i="1"/>
  <c r="L1153" i="1" s="1"/>
  <c r="N1153" i="1" s="1"/>
  <c r="J1143" i="1"/>
  <c r="L1143" i="1" s="1"/>
  <c r="J1142" i="1"/>
  <c r="L1142" i="1" s="1"/>
  <c r="J1141" i="1"/>
  <c r="L1141" i="1" s="1"/>
  <c r="J1113" i="1"/>
  <c r="L1113" i="1" s="1"/>
  <c r="J1112" i="1"/>
  <c r="L1112" i="1" s="1"/>
  <c r="N1112" i="1" s="1"/>
  <c r="J1111" i="1"/>
  <c r="L1111" i="1" s="1"/>
  <c r="J1110" i="1"/>
  <c r="L1110" i="1" s="1"/>
  <c r="J1109" i="1"/>
  <c r="L1109" i="1" s="1"/>
  <c r="J1108" i="1"/>
  <c r="L1108" i="1" s="1"/>
  <c r="J1107" i="1"/>
  <c r="L1107" i="1" s="1"/>
  <c r="J1106" i="1"/>
  <c r="L1106" i="1" s="1"/>
  <c r="N1106" i="1" s="1"/>
  <c r="J1105" i="1"/>
  <c r="L1105" i="1" s="1"/>
  <c r="N1105" i="1" s="1"/>
  <c r="J1104" i="1"/>
  <c r="L1104" i="1" s="1"/>
  <c r="N1104" i="1" s="1"/>
  <c r="J1013" i="1"/>
  <c r="L1013" i="1" s="1"/>
  <c r="J1003" i="1"/>
  <c r="L1003" i="1" s="1"/>
  <c r="J1002" i="1"/>
  <c r="L1002" i="1" s="1"/>
  <c r="J1001" i="1"/>
  <c r="L1001" i="1" s="1"/>
  <c r="N1001" i="1" s="1"/>
  <c r="J973" i="1"/>
  <c r="L973" i="1" s="1"/>
  <c r="J963" i="1"/>
  <c r="L963" i="1" s="1"/>
  <c r="J953" i="1"/>
  <c r="L953" i="1" s="1"/>
  <c r="J952" i="1"/>
  <c r="L952" i="1" s="1"/>
  <c r="J942" i="1"/>
  <c r="L942" i="1" s="1"/>
  <c r="M942" i="1" s="1"/>
  <c r="J932" i="1"/>
  <c r="L932" i="1" s="1"/>
  <c r="N932" i="1" s="1"/>
  <c r="J922" i="1"/>
  <c r="L922" i="1" s="1"/>
  <c r="N922" i="1" s="1"/>
  <c r="J912" i="1"/>
  <c r="L912" i="1" s="1"/>
  <c r="J902" i="1"/>
  <c r="L902" i="1" s="1"/>
  <c r="J901" i="1"/>
  <c r="L901" i="1" s="1"/>
  <c r="J882" i="1"/>
  <c r="L882" i="1" s="1"/>
  <c r="J872" i="1"/>
  <c r="L872" i="1" s="1"/>
  <c r="J871" i="1"/>
  <c r="L871" i="1" s="1"/>
  <c r="J852" i="1"/>
  <c r="L852" i="1" s="1"/>
  <c r="J842" i="1"/>
  <c r="L842" i="1" s="1"/>
  <c r="M842" i="1" s="1"/>
  <c r="J832" i="1"/>
  <c r="L832" i="1" s="1"/>
  <c r="J822" i="1"/>
  <c r="L822" i="1" s="1"/>
  <c r="N822" i="1" s="1"/>
  <c r="J812" i="1"/>
  <c r="L812" i="1" s="1"/>
  <c r="J802" i="1"/>
  <c r="L802" i="1" s="1"/>
  <c r="M802" i="1" s="1"/>
  <c r="J792" i="1"/>
  <c r="L792" i="1" s="1"/>
  <c r="J782" i="1"/>
  <c r="L782" i="1" s="1"/>
  <c r="J781" i="1"/>
  <c r="L781" i="1" s="1"/>
  <c r="J762" i="1"/>
  <c r="L762" i="1" s="1"/>
  <c r="J761" i="1"/>
  <c r="L761" i="1" s="1"/>
  <c r="J742" i="1"/>
  <c r="L742" i="1" s="1"/>
  <c r="G742" i="1"/>
  <c r="J741" i="1"/>
  <c r="L741" i="1" s="1"/>
  <c r="G741" i="1"/>
  <c r="J740" i="1"/>
  <c r="L740" i="1" s="1"/>
  <c r="G740" i="1"/>
  <c r="J739" i="1"/>
  <c r="L739" i="1" s="1"/>
  <c r="G739" i="1"/>
  <c r="J738" i="1"/>
  <c r="L738" i="1" s="1"/>
  <c r="G738" i="1"/>
  <c r="J737" i="1"/>
  <c r="L737" i="1" s="1"/>
  <c r="G737" i="1"/>
  <c r="J736" i="1"/>
  <c r="L736" i="1" s="1"/>
  <c r="G736" i="1"/>
  <c r="J735" i="1"/>
  <c r="L735" i="1" s="1"/>
  <c r="G735" i="1"/>
  <c r="J662" i="1"/>
  <c r="L662" i="1" s="1"/>
  <c r="J652" i="1"/>
  <c r="L652" i="1" s="1"/>
  <c r="J642" i="1"/>
  <c r="L642" i="1" s="1"/>
  <c r="J641" i="1"/>
  <c r="L641" i="1" s="1"/>
  <c r="J622" i="1"/>
  <c r="L622" i="1" s="1"/>
  <c r="L612" i="1"/>
  <c r="M612" i="1" s="1"/>
  <c r="J602" i="1"/>
  <c r="L602" i="1" s="1"/>
  <c r="J601" i="1"/>
  <c r="L601" i="1" s="1"/>
  <c r="N601" i="1" s="1"/>
  <c r="J573" i="1"/>
  <c r="L573" i="1" s="1"/>
  <c r="J563" i="1"/>
  <c r="L563" i="1" s="1"/>
  <c r="J553" i="1"/>
  <c r="L553" i="1" s="1"/>
  <c r="M553" i="1" s="1"/>
  <c r="J543" i="1"/>
  <c r="L543" i="1" s="1"/>
  <c r="J542" i="1"/>
  <c r="L542" i="1" s="1"/>
  <c r="J541" i="1"/>
  <c r="L541" i="1" s="1"/>
  <c r="N541" i="1" s="1"/>
  <c r="J513" i="1"/>
  <c r="L513" i="1" s="1"/>
  <c r="N513" i="1" s="1"/>
  <c r="J512" i="1"/>
  <c r="L512" i="1" s="1"/>
  <c r="J492" i="1"/>
  <c r="L492" i="1" s="1"/>
  <c r="N492" i="1" s="1"/>
  <c r="J495" i="1"/>
  <c r="L495" i="1" s="1"/>
  <c r="J494" i="1"/>
  <c r="L494" i="1" s="1"/>
  <c r="J489" i="1"/>
  <c r="L489" i="1" s="1"/>
  <c r="M489" i="1" s="1"/>
  <c r="J486" i="1"/>
  <c r="L486" i="1" s="1"/>
  <c r="J485" i="1"/>
  <c r="L485" i="1" s="1"/>
  <c r="N485" i="1" s="1"/>
  <c r="J484" i="1"/>
  <c r="L484" i="1" s="1"/>
  <c r="J487" i="1"/>
  <c r="L487" i="1" s="1"/>
  <c r="J488" i="1"/>
  <c r="L488" i="1" s="1"/>
  <c r="L455" i="1"/>
  <c r="N455" i="1" s="1"/>
  <c r="J447" i="1"/>
  <c r="L447" i="1" s="1"/>
  <c r="J446" i="1"/>
  <c r="L446" i="1" s="1"/>
  <c r="J445" i="1"/>
  <c r="L445" i="1" s="1"/>
  <c r="N445" i="1" s="1"/>
  <c r="J444" i="1"/>
  <c r="L444" i="1" s="1"/>
  <c r="J402" i="1"/>
  <c r="L402" i="1" s="1"/>
  <c r="N402" i="1" s="1"/>
  <c r="J401" i="1"/>
  <c r="L401" i="1" s="1"/>
  <c r="N401" i="1" s="1"/>
  <c r="J388" i="1"/>
  <c r="L388" i="1" s="1"/>
  <c r="N388" i="1" s="1"/>
  <c r="J378" i="1"/>
  <c r="L378" i="1" s="1"/>
  <c r="J377" i="1"/>
  <c r="L377" i="1" s="1"/>
  <c r="J376" i="1"/>
  <c r="L376" i="1" s="1"/>
  <c r="J348" i="1"/>
  <c r="L348" i="1" s="1"/>
  <c r="J338" i="1"/>
  <c r="L338" i="1" s="1"/>
  <c r="J328" i="1"/>
  <c r="L328" i="1" s="1"/>
  <c r="N328" i="1" s="1"/>
  <c r="J327" i="1"/>
  <c r="L327" i="1" s="1"/>
  <c r="J326" i="1"/>
  <c r="L326" i="1" s="1"/>
  <c r="J325" i="1"/>
  <c r="L325" i="1" s="1"/>
  <c r="J288" i="1"/>
  <c r="L288" i="1" s="1"/>
  <c r="N288" i="1" s="1"/>
  <c r="J287" i="1"/>
  <c r="L287" i="1" s="1"/>
  <c r="J286" i="1"/>
  <c r="L286" i="1" s="1"/>
  <c r="J285" i="1"/>
  <c r="L285" i="1" s="1"/>
  <c r="L240" i="1"/>
  <c r="L237" i="1"/>
  <c r="J245" i="1"/>
  <c r="L245" i="1" s="1"/>
  <c r="J244" i="1"/>
  <c r="L244" i="1" s="1"/>
  <c r="J243" i="1"/>
  <c r="L243" i="1" s="1"/>
  <c r="J242" i="1"/>
  <c r="L242" i="1" s="1"/>
  <c r="J241" i="1"/>
  <c r="L241" i="1" s="1"/>
  <c r="J239" i="1"/>
  <c r="L239" i="1" s="1"/>
  <c r="J238" i="1"/>
  <c r="L238" i="1" s="1"/>
  <c r="J236" i="1"/>
  <c r="L236" i="1" s="1"/>
  <c r="J248" i="1"/>
  <c r="L248" i="1" s="1"/>
  <c r="J185" i="1"/>
  <c r="L185" i="1" s="1"/>
  <c r="N185" i="1" s="1"/>
  <c r="J178" i="1"/>
  <c r="L178" i="1" s="1"/>
  <c r="S171" i="1"/>
  <c r="J171" i="1"/>
  <c r="L171" i="1" s="1"/>
  <c r="J161" i="1"/>
  <c r="L161" i="1" s="1"/>
  <c r="N161" i="1" s="1"/>
  <c r="J160" i="1"/>
  <c r="L160" i="1" s="1"/>
  <c r="J141" i="1"/>
  <c r="L141" i="1" s="1"/>
  <c r="M141" i="1" s="1"/>
  <c r="J131" i="1"/>
  <c r="L131" i="1" s="1"/>
  <c r="N131" i="1" s="1"/>
  <c r="J117" i="1"/>
  <c r="L117" i="1" s="1"/>
  <c r="N117" i="1" s="1"/>
  <c r="J107" i="1"/>
  <c r="L107" i="1" s="1"/>
  <c r="J92" i="1"/>
  <c r="L92" i="1" s="1"/>
  <c r="J82" i="1"/>
  <c r="L82" i="1" s="1"/>
  <c r="J72" i="1"/>
  <c r="L72" i="1" s="1"/>
  <c r="J62" i="1"/>
  <c r="L62" i="1" s="1"/>
  <c r="N62" i="1" s="1"/>
  <c r="L63" i="1"/>
  <c r="M63" i="1" s="1"/>
  <c r="O63" i="1" s="1"/>
  <c r="J52" i="1"/>
  <c r="L52" i="1" s="1"/>
  <c r="N52" i="1" s="1"/>
  <c r="J51" i="1"/>
  <c r="L51" i="1" s="1"/>
  <c r="J32" i="1"/>
  <c r="L32" i="1" s="1"/>
  <c r="J22" i="1"/>
  <c r="L22" i="1" s="1"/>
  <c r="M22" i="1" s="1"/>
  <c r="J12" i="1"/>
  <c r="L12" i="1" s="1"/>
  <c r="N12" i="1" s="1"/>
  <c r="J1737" i="1"/>
  <c r="L1737" i="1" s="1"/>
  <c r="H169" i="2"/>
  <c r="K169" i="2" s="1"/>
  <c r="L169" i="2" s="1"/>
  <c r="H181" i="2"/>
  <c r="K181" i="2" s="1"/>
  <c r="L181" i="2" s="1"/>
  <c r="J621" i="1"/>
  <c r="L621" i="1" s="1"/>
  <c r="J640" i="1"/>
  <c r="L640" i="1" s="1"/>
  <c r="N640" i="1" s="1"/>
  <c r="J639" i="1"/>
  <c r="L639" i="1" s="1"/>
  <c r="N639" i="1" s="1"/>
  <c r="J651" i="1"/>
  <c r="L651" i="1" s="1"/>
  <c r="M651" i="1" s="1"/>
  <c r="J661" i="1"/>
  <c r="L661" i="1" s="1"/>
  <c r="J734" i="1"/>
  <c r="L734" i="1" s="1"/>
  <c r="N734" i="1" s="1"/>
  <c r="G734" i="1"/>
  <c r="J733" i="1"/>
  <c r="L733" i="1" s="1"/>
  <c r="G733" i="1"/>
  <c r="J732" i="1"/>
  <c r="L732" i="1" s="1"/>
  <c r="G732" i="1"/>
  <c r="J731" i="1"/>
  <c r="L731" i="1" s="1"/>
  <c r="N731" i="1" s="1"/>
  <c r="G731" i="1"/>
  <c r="J730" i="1"/>
  <c r="L730" i="1" s="1"/>
  <c r="G730" i="1"/>
  <c r="J729" i="1"/>
  <c r="L729" i="1" s="1"/>
  <c r="G729" i="1"/>
  <c r="J728" i="1"/>
  <c r="L728" i="1" s="1"/>
  <c r="N728" i="1" s="1"/>
  <c r="G728" i="1"/>
  <c r="J727" i="1"/>
  <c r="L727" i="1" s="1"/>
  <c r="G727" i="1"/>
  <c r="J760" i="1"/>
  <c r="L760" i="1" s="1"/>
  <c r="J759" i="1"/>
  <c r="L759" i="1" s="1"/>
  <c r="J780" i="1"/>
  <c r="L780" i="1" s="1"/>
  <c r="J779" i="1"/>
  <c r="L779" i="1" s="1"/>
  <c r="M779" i="1" s="1"/>
  <c r="J791" i="1"/>
  <c r="L791" i="1" s="1"/>
  <c r="J801" i="1"/>
  <c r="L801" i="1" s="1"/>
  <c r="J811" i="1"/>
  <c r="L811" i="1" s="1"/>
  <c r="J821" i="1"/>
  <c r="L821" i="1" s="1"/>
  <c r="M821" i="1" s="1"/>
  <c r="J831" i="1"/>
  <c r="L831" i="1" s="1"/>
  <c r="N831" i="1" s="1"/>
  <c r="J841" i="1"/>
  <c r="L841" i="1" s="1"/>
  <c r="J851" i="1"/>
  <c r="L851" i="1" s="1"/>
  <c r="J870" i="1"/>
  <c r="L870" i="1" s="1"/>
  <c r="J869" i="1"/>
  <c r="L869" i="1" s="1"/>
  <c r="J881" i="1"/>
  <c r="L881" i="1" s="1"/>
  <c r="M881" i="1" s="1"/>
  <c r="J900" i="1"/>
  <c r="L900" i="1" s="1"/>
  <c r="J899" i="1"/>
  <c r="L899" i="1" s="1"/>
  <c r="J911" i="1"/>
  <c r="L911" i="1" s="1"/>
  <c r="J921" i="1"/>
  <c r="L921" i="1" s="1"/>
  <c r="M921" i="1" s="1"/>
  <c r="J931" i="1"/>
  <c r="L931" i="1" s="1"/>
  <c r="M931" i="1" s="1"/>
  <c r="J941" i="1"/>
  <c r="L941" i="1" s="1"/>
  <c r="J951" i="1"/>
  <c r="L951" i="1" s="1"/>
  <c r="J962" i="1"/>
  <c r="L962" i="1" s="1"/>
  <c r="J972" i="1"/>
  <c r="L972" i="1" s="1"/>
  <c r="J1000" i="1"/>
  <c r="L1000" i="1" s="1"/>
  <c r="M1000" i="1" s="1"/>
  <c r="P1000" i="1" s="1"/>
  <c r="J999" i="1"/>
  <c r="L999" i="1" s="1"/>
  <c r="J998" i="1"/>
  <c r="L998" i="1" s="1"/>
  <c r="J1012" i="1"/>
  <c r="L1012" i="1" s="1"/>
  <c r="N1012" i="1" s="1"/>
  <c r="J1103" i="1"/>
  <c r="L1103" i="1" s="1"/>
  <c r="J1102" i="1"/>
  <c r="L1102" i="1" s="1"/>
  <c r="J1101" i="1"/>
  <c r="L1101" i="1" s="1"/>
  <c r="J1100" i="1"/>
  <c r="L1100" i="1" s="1"/>
  <c r="J1099" i="1"/>
  <c r="L1099" i="1" s="1"/>
  <c r="J1098" i="1"/>
  <c r="L1098" i="1" s="1"/>
  <c r="J1097" i="1"/>
  <c r="L1097" i="1" s="1"/>
  <c r="J1096" i="1"/>
  <c r="L1096" i="1" s="1"/>
  <c r="J1095" i="1"/>
  <c r="L1095" i="1" s="1"/>
  <c r="J1094" i="1"/>
  <c r="L1094" i="1" s="1"/>
  <c r="M1094" i="1" s="1"/>
  <c r="J1140" i="1"/>
  <c r="L1140" i="1" s="1"/>
  <c r="J1139" i="1"/>
  <c r="L1139" i="1" s="1"/>
  <c r="J1138" i="1"/>
  <c r="L1138" i="1" s="1"/>
  <c r="J1152" i="1"/>
  <c r="L1152" i="1" s="1"/>
  <c r="M1152" i="1" s="1"/>
  <c r="J1162" i="1"/>
  <c r="L1162" i="1" s="1"/>
  <c r="J1190" i="1"/>
  <c r="L1190" i="1" s="1"/>
  <c r="M1190" i="1" s="1"/>
  <c r="J1189" i="1"/>
  <c r="L1189" i="1" s="1"/>
  <c r="J1188" i="1"/>
  <c r="L1188" i="1" s="1"/>
  <c r="J1202" i="1"/>
  <c r="L1202" i="1" s="1"/>
  <c r="J1212" i="1"/>
  <c r="L1212" i="1" s="1"/>
  <c r="J1222" i="1"/>
  <c r="L1222" i="1" s="1"/>
  <c r="J1232" i="1"/>
  <c r="L1232" i="1" s="1"/>
  <c r="J1260" i="1"/>
  <c r="L1260" i="1" s="1"/>
  <c r="J1259" i="1"/>
  <c r="L1259" i="1" s="1"/>
  <c r="J1258" i="1"/>
  <c r="L1258" i="1" s="1"/>
  <c r="N1258" i="1" s="1"/>
  <c r="J1290" i="1"/>
  <c r="L1290" i="1" s="1"/>
  <c r="J1289" i="1"/>
  <c r="L1289" i="1" s="1"/>
  <c r="J1288" i="1"/>
  <c r="L1288" i="1" s="1"/>
  <c r="J1320" i="1"/>
  <c r="L1320" i="1" s="1"/>
  <c r="N1320" i="1" s="1"/>
  <c r="J1319" i="1"/>
  <c r="L1319" i="1" s="1"/>
  <c r="J1318" i="1"/>
  <c r="L1318" i="1" s="1"/>
  <c r="J1341" i="1"/>
  <c r="L1341" i="1" s="1"/>
  <c r="J1340" i="1"/>
  <c r="L1340" i="1" s="1"/>
  <c r="J1361" i="1"/>
  <c r="L1361" i="1" s="1"/>
  <c r="J1360" i="1"/>
  <c r="L1360" i="1" s="1"/>
  <c r="J1390" i="1"/>
  <c r="L1390" i="1" s="1"/>
  <c r="N1390" i="1" s="1"/>
  <c r="J1389" i="1"/>
  <c r="L1389" i="1" s="1"/>
  <c r="J1388" i="1"/>
  <c r="L1388" i="1" s="1"/>
  <c r="J1402" i="1"/>
  <c r="L1402" i="1" s="1"/>
  <c r="J1412" i="1"/>
  <c r="L1412" i="1" s="1"/>
  <c r="N1412" i="1" s="1"/>
  <c r="J1422" i="1"/>
  <c r="L1422" i="1" s="1"/>
  <c r="J1441" i="1"/>
  <c r="L1441" i="1" s="1"/>
  <c r="J1440" i="1"/>
  <c r="L1440" i="1" s="1"/>
  <c r="J1452" i="1"/>
  <c r="L1452" i="1" s="1"/>
  <c r="N1452" i="1" s="1"/>
  <c r="J1462" i="1"/>
  <c r="L1462" i="1" s="1"/>
  <c r="J1481" i="1"/>
  <c r="L1481" i="1" s="1"/>
  <c r="J1480" i="1"/>
  <c r="L1480" i="1" s="1"/>
  <c r="J1492" i="1"/>
  <c r="L1492" i="1" s="1"/>
  <c r="L611" i="1"/>
  <c r="M611" i="1" s="1"/>
  <c r="J600" i="1"/>
  <c r="L600" i="1" s="1"/>
  <c r="J599" i="1"/>
  <c r="L599" i="1" s="1"/>
  <c r="J598" i="1"/>
  <c r="L598" i="1" s="1"/>
  <c r="M598" i="1" s="1"/>
  <c r="J572" i="1"/>
  <c r="L572" i="1" s="1"/>
  <c r="J562" i="1"/>
  <c r="L562" i="1" s="1"/>
  <c r="J552" i="1"/>
  <c r="L552" i="1" s="1"/>
  <c r="N552" i="1" s="1"/>
  <c r="J540" i="1"/>
  <c r="L540" i="1" s="1"/>
  <c r="N540" i="1" s="1"/>
  <c r="J539" i="1"/>
  <c r="L539" i="1" s="1"/>
  <c r="M539" i="1" s="1"/>
  <c r="J538" i="1"/>
  <c r="L538" i="1" s="1"/>
  <c r="K491" i="2"/>
  <c r="L491" i="2" s="1"/>
  <c r="H514" i="2"/>
  <c r="K514" i="2" s="1"/>
  <c r="L514" i="2" s="1"/>
  <c r="K500" i="2"/>
  <c r="L500" i="2" s="1"/>
  <c r="H452" i="2"/>
  <c r="K452" i="2" s="1"/>
  <c r="L452" i="2" s="1"/>
  <c r="K465" i="2"/>
  <c r="L465" i="2" s="1"/>
  <c r="L487" i="2"/>
  <c r="K484" i="2"/>
  <c r="L484" i="2" s="1"/>
  <c r="H441" i="2"/>
  <c r="K441" i="2" s="1"/>
  <c r="L441" i="2" s="1"/>
  <c r="K440" i="2"/>
  <c r="L440" i="2" s="1"/>
  <c r="H468" i="2"/>
  <c r="K468" i="2" s="1"/>
  <c r="L468" i="2" s="1"/>
  <c r="K478" i="2"/>
  <c r="L478" i="2" s="1"/>
  <c r="H194" i="2"/>
  <c r="K194" i="2" s="1"/>
  <c r="L194" i="2" s="1"/>
  <c r="H576" i="2"/>
  <c r="K576" i="2" s="1"/>
  <c r="H575" i="2"/>
  <c r="K575" i="2" s="1"/>
  <c r="H574" i="2"/>
  <c r="K574" i="2" s="1"/>
  <c r="H573" i="2"/>
  <c r="K573" i="2" s="1"/>
  <c r="H572" i="2"/>
  <c r="K572" i="2" s="1"/>
  <c r="H571" i="2"/>
  <c r="K571" i="2" s="1"/>
  <c r="H570" i="2"/>
  <c r="K570" i="2" s="1"/>
  <c r="H569" i="2"/>
  <c r="K569" i="2" s="1"/>
  <c r="H568" i="2"/>
  <c r="K568" i="2" s="1"/>
  <c r="H401" i="2"/>
  <c r="K401" i="2" s="1"/>
  <c r="L401" i="2" s="1"/>
  <c r="K154" i="2"/>
  <c r="L154" i="2" s="1"/>
  <c r="H145" i="2"/>
  <c r="K145" i="2" s="1"/>
  <c r="L145" i="2" s="1"/>
  <c r="H144" i="2"/>
  <c r="K144" i="2" s="1"/>
  <c r="L144" i="2" s="1"/>
  <c r="H143" i="2"/>
  <c r="K143" i="2" s="1"/>
  <c r="L143" i="2" s="1"/>
  <c r="H142" i="2"/>
  <c r="K142" i="2" s="1"/>
  <c r="L142" i="2" s="1"/>
  <c r="H141" i="2"/>
  <c r="K141" i="2" s="1"/>
  <c r="L141" i="2" s="1"/>
  <c r="H140" i="2"/>
  <c r="K140" i="2" s="1"/>
  <c r="L140" i="2" s="1"/>
  <c r="H139" i="2"/>
  <c r="K139" i="2" s="1"/>
  <c r="L139" i="2" s="1"/>
  <c r="H138" i="2"/>
  <c r="K138" i="2" s="1"/>
  <c r="L138" i="2" s="1"/>
  <c r="K88" i="2"/>
  <c r="L88" i="2" s="1"/>
  <c r="H78" i="2"/>
  <c r="K78" i="2" s="1"/>
  <c r="L78" i="2" s="1"/>
  <c r="K71" i="2"/>
  <c r="L71" i="2" s="1"/>
  <c r="K61" i="2"/>
  <c r="L61" i="2" s="1"/>
  <c r="K50" i="2"/>
  <c r="L50" i="2" s="1"/>
  <c r="K49" i="2"/>
  <c r="L49" i="2" s="1"/>
  <c r="H30" i="2"/>
  <c r="K30" i="2" s="1"/>
  <c r="L30" i="2" s="1"/>
  <c r="H29" i="2"/>
  <c r="K29" i="2" s="1"/>
  <c r="L29" i="2" s="1"/>
  <c r="K11" i="2"/>
  <c r="L11" i="2" s="1"/>
  <c r="J1837" i="1"/>
  <c r="L1837" i="1" s="1"/>
  <c r="J1838" i="1"/>
  <c r="L1838" i="1" s="1"/>
  <c r="N1838" i="1" s="1"/>
  <c r="J2002" i="1"/>
  <c r="L2002" i="1" s="1"/>
  <c r="J2001" i="1"/>
  <c r="L2001" i="1" s="1"/>
  <c r="J1999" i="1"/>
  <c r="L1999" i="1" s="1"/>
  <c r="N1999" i="1" s="1"/>
  <c r="J1998" i="1"/>
  <c r="L1998" i="1" s="1"/>
  <c r="J1934" i="1"/>
  <c r="L1934" i="1" s="1"/>
  <c r="N1934" i="1" s="1"/>
  <c r="J1931" i="1"/>
  <c r="L1931" i="1" s="1"/>
  <c r="J1927" i="1"/>
  <c r="L1927" i="1" s="1"/>
  <c r="J1919" i="1"/>
  <c r="L1919" i="1" s="1"/>
  <c r="M1919" i="1" s="1"/>
  <c r="J1909" i="1"/>
  <c r="L1909" i="1" s="1"/>
  <c r="J1898" i="1"/>
  <c r="L1898" i="1" s="1"/>
  <c r="J1897" i="1"/>
  <c r="L1897" i="1" s="1"/>
  <c r="L1901" i="1"/>
  <c r="M1901" i="1" s="1"/>
  <c r="L1902" i="1"/>
  <c r="M1902" i="1" s="1"/>
  <c r="O1902" i="1" s="1"/>
  <c r="J1876" i="1"/>
  <c r="L1876" i="1" s="1"/>
  <c r="J1875" i="1"/>
  <c r="L1875" i="1" s="1"/>
  <c r="J1874" i="1"/>
  <c r="L1874" i="1" s="1"/>
  <c r="J1873" i="1"/>
  <c r="L1873" i="1" s="1"/>
  <c r="J1820" i="1"/>
  <c r="L1820" i="1" s="1"/>
  <c r="M1820" i="1" s="1"/>
  <c r="J1819" i="1"/>
  <c r="L1819" i="1" s="1"/>
  <c r="N1819" i="1" s="1"/>
  <c r="J1818" i="1"/>
  <c r="L1818" i="1" s="1"/>
  <c r="J1817" i="1"/>
  <c r="L1817" i="1" s="1"/>
  <c r="J1816" i="1"/>
  <c r="L1816" i="1" s="1"/>
  <c r="J1815" i="1"/>
  <c r="L1815" i="1" s="1"/>
  <c r="J1814" i="1"/>
  <c r="L1814" i="1" s="1"/>
  <c r="J1813" i="1"/>
  <c r="L1813" i="1" s="1"/>
  <c r="J1812" i="1"/>
  <c r="L1812" i="1" s="1"/>
  <c r="J1762" i="1"/>
  <c r="L1762" i="1" s="1"/>
  <c r="J1772" i="1"/>
  <c r="L1772" i="1" s="1"/>
  <c r="J1792" i="1"/>
  <c r="L1792" i="1" s="1"/>
  <c r="J1786" i="1"/>
  <c r="L1786" i="1" s="1"/>
  <c r="J1779" i="1"/>
  <c r="L1779" i="1" s="1"/>
  <c r="N1779" i="1" s="1"/>
  <c r="J1748" i="1"/>
  <c r="L1748" i="1" s="1"/>
  <c r="M1748" i="1" s="1"/>
  <c r="J1744" i="1"/>
  <c r="L1744" i="1" s="1"/>
  <c r="N1744" i="1" s="1"/>
  <c r="J1730" i="1"/>
  <c r="L1730" i="1" s="1"/>
  <c r="L1732" i="1"/>
  <c r="M1732" i="1" s="1"/>
  <c r="J1719" i="1"/>
  <c r="L1719" i="1" s="1"/>
  <c r="N1719" i="1" s="1"/>
  <c r="J1718" i="1"/>
  <c r="L1718" i="1" s="1"/>
  <c r="J1717" i="1"/>
  <c r="L1717" i="1" s="1"/>
  <c r="J1716" i="1"/>
  <c r="L1716" i="1" s="1"/>
  <c r="J1688" i="1"/>
  <c r="L1688" i="1" s="1"/>
  <c r="M1688" i="1" s="1"/>
  <c r="J1679" i="1"/>
  <c r="L1679" i="1" s="1"/>
  <c r="J1669" i="1"/>
  <c r="L1669" i="1" s="1"/>
  <c r="N1669" i="1" s="1"/>
  <c r="J1659" i="1"/>
  <c r="L1659" i="1" s="1"/>
  <c r="L1661" i="1"/>
  <c r="M1661" i="1" s="1"/>
  <c r="O1661" i="1" s="1"/>
  <c r="J1649" i="1"/>
  <c r="L1649" i="1" s="1"/>
  <c r="J1639" i="1"/>
  <c r="L1639" i="1" s="1"/>
  <c r="L1641" i="1"/>
  <c r="N1641" i="1" s="1"/>
  <c r="J1752" i="1"/>
  <c r="L1752" i="1" s="1"/>
  <c r="L1754" i="1"/>
  <c r="M1754" i="1" s="1"/>
  <c r="O1754" i="1" s="1"/>
  <c r="J1629" i="1"/>
  <c r="L1629" i="1" s="1"/>
  <c r="J1611" i="1"/>
  <c r="L1611" i="1" s="1"/>
  <c r="J1610" i="1"/>
  <c r="L1610" i="1" s="1"/>
  <c r="J1609" i="1"/>
  <c r="L1609" i="1" s="1"/>
  <c r="J1608" i="1"/>
  <c r="L1608" i="1" s="1"/>
  <c r="N1608" i="1" s="1"/>
  <c r="J1607" i="1"/>
  <c r="L1607" i="1" s="1"/>
  <c r="J1606" i="1"/>
  <c r="L1606" i="1" s="1"/>
  <c r="N1606" i="1" s="1"/>
  <c r="J1605" i="1"/>
  <c r="L1605" i="1" s="1"/>
  <c r="N1605" i="1" s="1"/>
  <c r="J1604" i="1"/>
  <c r="L1604" i="1" s="1"/>
  <c r="J1603" i="1"/>
  <c r="L1603" i="1" s="1"/>
  <c r="N1603" i="1" s="1"/>
  <c r="J1523" i="1"/>
  <c r="L1523" i="1" s="1"/>
  <c r="M1523" i="1" s="1"/>
  <c r="J1522" i="1"/>
  <c r="L1522" i="1" s="1"/>
  <c r="J1521" i="1"/>
  <c r="L1521" i="1" s="1"/>
  <c r="J1520" i="1"/>
  <c r="L1520" i="1" s="1"/>
  <c r="J1519" i="1"/>
  <c r="L1519" i="1" s="1"/>
  <c r="J1518" i="1"/>
  <c r="L1518" i="1" s="1"/>
  <c r="J1517" i="1"/>
  <c r="L1517" i="1" s="1"/>
  <c r="N1517" i="1" s="1"/>
  <c r="J511" i="1"/>
  <c r="L511" i="1" s="1"/>
  <c r="J510" i="1"/>
  <c r="L510" i="1" s="1"/>
  <c r="J493" i="1"/>
  <c r="L493" i="1" s="1"/>
  <c r="N493" i="1" s="1"/>
  <c r="J483" i="1"/>
  <c r="L483" i="1" s="1"/>
  <c r="J482" i="1"/>
  <c r="L482" i="1" s="1"/>
  <c r="J481" i="1"/>
  <c r="L481" i="1" s="1"/>
  <c r="J480" i="1"/>
  <c r="L480" i="1" s="1"/>
  <c r="J479" i="1"/>
  <c r="L479" i="1" s="1"/>
  <c r="J478" i="1"/>
  <c r="J450" i="1"/>
  <c r="L450" i="1" s="1"/>
  <c r="M450" i="1" s="1"/>
  <c r="J235" i="1"/>
  <c r="L235" i="1" s="1"/>
  <c r="J234" i="1"/>
  <c r="L234" i="1" s="1"/>
  <c r="J233" i="1"/>
  <c r="L233" i="1" s="1"/>
  <c r="J232" i="1"/>
  <c r="L232" i="1" s="1"/>
  <c r="J231" i="1"/>
  <c r="L231" i="1" s="1"/>
  <c r="J230" i="1"/>
  <c r="L230" i="1" s="1"/>
  <c r="J229" i="1"/>
  <c r="L229" i="1" s="1"/>
  <c r="J228" i="1"/>
  <c r="L228" i="1" s="1"/>
  <c r="L184" i="1"/>
  <c r="N184" i="1" s="1"/>
  <c r="J247" i="1"/>
  <c r="L247" i="1" s="1"/>
  <c r="M247" i="1" s="1"/>
  <c r="O247" i="1" s="1"/>
  <c r="J177" i="1"/>
  <c r="L177" i="1" s="1"/>
  <c r="N177" i="1" s="1"/>
  <c r="N1163" i="1" l="1"/>
  <c r="P1163" i="1"/>
  <c r="O1163" i="1"/>
  <c r="K469" i="2"/>
  <c r="L469" i="2" s="1"/>
  <c r="L587" i="2"/>
  <c r="O585" i="2"/>
  <c r="O584" i="2"/>
  <c r="O586" i="2"/>
  <c r="M2020" i="1"/>
  <c r="N2019" i="1"/>
  <c r="M2019" i="1"/>
  <c r="O2018" i="1"/>
  <c r="P2018" i="1"/>
  <c r="N2018" i="1"/>
  <c r="N2017" i="1"/>
  <c r="M2017" i="1"/>
  <c r="M2016" i="1"/>
  <c r="O2016" i="1" s="1"/>
  <c r="N2015" i="1"/>
  <c r="M2015" i="1"/>
  <c r="N2014" i="1"/>
  <c r="M2014" i="1"/>
  <c r="L2012" i="1"/>
  <c r="M2012" i="1" s="1"/>
  <c r="N2006" i="1"/>
  <c r="L2008" i="1"/>
  <c r="M2006" i="1"/>
  <c r="N2010" i="1"/>
  <c r="M2010" i="1"/>
  <c r="N2007" i="1"/>
  <c r="M2007" i="1"/>
  <c r="L2011" i="1"/>
  <c r="M2009" i="1"/>
  <c r="N2009" i="1"/>
  <c r="N1932" i="1"/>
  <c r="M1932" i="1"/>
  <c r="M1935" i="1"/>
  <c r="M1920" i="1"/>
  <c r="N1910" i="1"/>
  <c r="M1910" i="1"/>
  <c r="N1900" i="1"/>
  <c r="N1899" i="1"/>
  <c r="M1899" i="1"/>
  <c r="M1878" i="1"/>
  <c r="O1878" i="1" s="1"/>
  <c r="N1880" i="1"/>
  <c r="M1880" i="1"/>
  <c r="O1880" i="1" s="1"/>
  <c r="N1877" i="1"/>
  <c r="M1877" i="1"/>
  <c r="N1879" i="1"/>
  <c r="M1879" i="1"/>
  <c r="O1879" i="1" s="1"/>
  <c r="N1839" i="1"/>
  <c r="M1839" i="1"/>
  <c r="N1840" i="1"/>
  <c r="M1840" i="1"/>
  <c r="M1928" i="1"/>
  <c r="N1928" i="1"/>
  <c r="M1763" i="1"/>
  <c r="N1793" i="1"/>
  <c r="M1793" i="1"/>
  <c r="O1787" i="1"/>
  <c r="P1787" i="1"/>
  <c r="N1787" i="1"/>
  <c r="N1780" i="1"/>
  <c r="M1780" i="1"/>
  <c r="N1773" i="1"/>
  <c r="M1773" i="1"/>
  <c r="N1753" i="1"/>
  <c r="M1753" i="1"/>
  <c r="N1749" i="1"/>
  <c r="M1749" i="1"/>
  <c r="M1745" i="1"/>
  <c r="N1745" i="1"/>
  <c r="P1738" i="1"/>
  <c r="O1738" i="1"/>
  <c r="N1738" i="1"/>
  <c r="P1731" i="1"/>
  <c r="O1731" i="1"/>
  <c r="N1731" i="1"/>
  <c r="N1723" i="1"/>
  <c r="M1723" i="1"/>
  <c r="M1722" i="1"/>
  <c r="N1722" i="1"/>
  <c r="N1720" i="1"/>
  <c r="M1720" i="1"/>
  <c r="N1721" i="1"/>
  <c r="M1721" i="1"/>
  <c r="M1689" i="1"/>
  <c r="M1680" i="1"/>
  <c r="N1680" i="1"/>
  <c r="N1670" i="1"/>
  <c r="M1670" i="1"/>
  <c r="N1660" i="1"/>
  <c r="M1660" i="1"/>
  <c r="N1650" i="1"/>
  <c r="M1650" i="1"/>
  <c r="N1640" i="1"/>
  <c r="M1640" i="1"/>
  <c r="N1630" i="1"/>
  <c r="P1630" i="1"/>
  <c r="O1630" i="1"/>
  <c r="M1619" i="1"/>
  <c r="O1619" i="1" s="1"/>
  <c r="N1615" i="1"/>
  <c r="M1615" i="1"/>
  <c r="O1615" i="1" s="1"/>
  <c r="M1616" i="1"/>
  <c r="N1616" i="1"/>
  <c r="N1617" i="1"/>
  <c r="M1617" i="1"/>
  <c r="O1617" i="1" s="1"/>
  <c r="N1613" i="1"/>
  <c r="M1613" i="1"/>
  <c r="O1613" i="1" s="1"/>
  <c r="M1618" i="1"/>
  <c r="O1618" i="1" s="1"/>
  <c r="N1618" i="1"/>
  <c r="M1612" i="1"/>
  <c r="M1614" i="1"/>
  <c r="O1614" i="1" s="1"/>
  <c r="M1620" i="1"/>
  <c r="O1620" i="1" s="1"/>
  <c r="N1530" i="1"/>
  <c r="N1525" i="1"/>
  <c r="M1525" i="1"/>
  <c r="N1526" i="1"/>
  <c r="M1526" i="1"/>
  <c r="N1527" i="1"/>
  <c r="M1527" i="1"/>
  <c r="N1529" i="1"/>
  <c r="M1529" i="1"/>
  <c r="P1530" i="1"/>
  <c r="O1530" i="1"/>
  <c r="M1524" i="1"/>
  <c r="M1528" i="1"/>
  <c r="M1493" i="1"/>
  <c r="M1482" i="1"/>
  <c r="P1482" i="1" s="1"/>
  <c r="M1483" i="1"/>
  <c r="N1463" i="1"/>
  <c r="M1463" i="1"/>
  <c r="N1453" i="1"/>
  <c r="M1453" i="1"/>
  <c r="M1442" i="1"/>
  <c r="N1442" i="1"/>
  <c r="N1443" i="1"/>
  <c r="M1443" i="1"/>
  <c r="N1423" i="1"/>
  <c r="O1423" i="1"/>
  <c r="P1423" i="1"/>
  <c r="M1413" i="1"/>
  <c r="P1413" i="1" s="1"/>
  <c r="M1403" i="1"/>
  <c r="N1392" i="1"/>
  <c r="M1392" i="1"/>
  <c r="P1392" i="1" s="1"/>
  <c r="N1391" i="1"/>
  <c r="M1391" i="1"/>
  <c r="N1393" i="1"/>
  <c r="M1393" i="1"/>
  <c r="N1362" i="1"/>
  <c r="M1362" i="1"/>
  <c r="N1363" i="1"/>
  <c r="M1363" i="1"/>
  <c r="M1342" i="1"/>
  <c r="P1342" i="1" s="1"/>
  <c r="N1343" i="1"/>
  <c r="M1343" i="1"/>
  <c r="N1323" i="1"/>
  <c r="M1323" i="1"/>
  <c r="M1322" i="1"/>
  <c r="N1322" i="1"/>
  <c r="M1321" i="1"/>
  <c r="N1292" i="1"/>
  <c r="M1292" i="1"/>
  <c r="O1292" i="1" s="1"/>
  <c r="M1291" i="1"/>
  <c r="M1293" i="1"/>
  <c r="O1293" i="1" s="1"/>
  <c r="N1262" i="1"/>
  <c r="M1262" i="1"/>
  <c r="N1263" i="1"/>
  <c r="M1263" i="1"/>
  <c r="M1261" i="1"/>
  <c r="M1233" i="1"/>
  <c r="N1223" i="1"/>
  <c r="M1223" i="1"/>
  <c r="N1213" i="1"/>
  <c r="M1213" i="1"/>
  <c r="N1203" i="1"/>
  <c r="M1203" i="1"/>
  <c r="M1192" i="1"/>
  <c r="N1192" i="1"/>
  <c r="N1191" i="1"/>
  <c r="M1191" i="1"/>
  <c r="M1193" i="1"/>
  <c r="M1153" i="1"/>
  <c r="N1142" i="1"/>
  <c r="M1142" i="1"/>
  <c r="O1142" i="1" s="1"/>
  <c r="N1143" i="1"/>
  <c r="M1143" i="1"/>
  <c r="N1141" i="1"/>
  <c r="M1141" i="1"/>
  <c r="M1105" i="1"/>
  <c r="P1105" i="1" s="1"/>
  <c r="N1111" i="1"/>
  <c r="M1111" i="1"/>
  <c r="N1107" i="1"/>
  <c r="M1107" i="1"/>
  <c r="N1108" i="1"/>
  <c r="M1108" i="1"/>
  <c r="N1109" i="1"/>
  <c r="M1109" i="1"/>
  <c r="M1110" i="1"/>
  <c r="N1110" i="1"/>
  <c r="N1113" i="1"/>
  <c r="M1113" i="1"/>
  <c r="O1113" i="1" s="1"/>
  <c r="M1112" i="1"/>
  <c r="M1104" i="1"/>
  <c r="M1106" i="1"/>
  <c r="N1013" i="1"/>
  <c r="M1013" i="1"/>
  <c r="N1002" i="1"/>
  <c r="M1002" i="1"/>
  <c r="N1003" i="1"/>
  <c r="M1003" i="1"/>
  <c r="M1001" i="1"/>
  <c r="N973" i="1"/>
  <c r="M973" i="1"/>
  <c r="N963" i="1"/>
  <c r="M963" i="1"/>
  <c r="M953" i="1"/>
  <c r="N953" i="1"/>
  <c r="M952" i="1"/>
  <c r="N952" i="1"/>
  <c r="P942" i="1"/>
  <c r="O942" i="1"/>
  <c r="N942" i="1"/>
  <c r="M932" i="1"/>
  <c r="M922" i="1"/>
  <c r="N912" i="1"/>
  <c r="M912" i="1"/>
  <c r="N901" i="1"/>
  <c r="M901" i="1"/>
  <c r="N902" i="1"/>
  <c r="M902" i="1"/>
  <c r="N882" i="1"/>
  <c r="M882" i="1"/>
  <c r="P882" i="1" s="1"/>
  <c r="M871" i="1"/>
  <c r="N871" i="1"/>
  <c r="M872" i="1"/>
  <c r="N872" i="1"/>
  <c r="N852" i="1"/>
  <c r="M852" i="1"/>
  <c r="P842" i="1"/>
  <c r="O842" i="1"/>
  <c r="N842" i="1"/>
  <c r="M832" i="1"/>
  <c r="N832" i="1"/>
  <c r="M822" i="1"/>
  <c r="N812" i="1"/>
  <c r="M812" i="1"/>
  <c r="P802" i="1"/>
  <c r="O802" i="1"/>
  <c r="N802" i="1"/>
  <c r="N792" i="1"/>
  <c r="M792" i="1"/>
  <c r="M781" i="1"/>
  <c r="N781" i="1"/>
  <c r="N782" i="1"/>
  <c r="M782" i="1"/>
  <c r="N761" i="1"/>
  <c r="M761" i="1"/>
  <c r="N762" i="1"/>
  <c r="M762" i="1"/>
  <c r="M735" i="1"/>
  <c r="N735" i="1"/>
  <c r="N736" i="1"/>
  <c r="M736" i="1"/>
  <c r="N737" i="1"/>
  <c r="M737" i="1"/>
  <c r="M738" i="1"/>
  <c r="N738" i="1"/>
  <c r="N739" i="1"/>
  <c r="M739" i="1"/>
  <c r="N740" i="1"/>
  <c r="M740" i="1"/>
  <c r="M741" i="1"/>
  <c r="N741" i="1"/>
  <c r="N742" i="1"/>
  <c r="M742" i="1"/>
  <c r="N662" i="1"/>
  <c r="M662" i="1"/>
  <c r="N652" i="1"/>
  <c r="M652" i="1"/>
  <c r="N642" i="1"/>
  <c r="M642" i="1"/>
  <c r="M641" i="1"/>
  <c r="N641" i="1"/>
  <c r="N612" i="1"/>
  <c r="M622" i="1"/>
  <c r="N622" i="1"/>
  <c r="P612" i="1"/>
  <c r="O612" i="1"/>
  <c r="N602" i="1"/>
  <c r="M602" i="1"/>
  <c r="P602" i="1" s="1"/>
  <c r="M601" i="1"/>
  <c r="N573" i="1"/>
  <c r="M573" i="1"/>
  <c r="N563" i="1"/>
  <c r="M563" i="1"/>
  <c r="N553" i="1"/>
  <c r="P553" i="1"/>
  <c r="O553" i="1"/>
  <c r="M542" i="1"/>
  <c r="N542" i="1"/>
  <c r="N543" i="1"/>
  <c r="M543" i="1"/>
  <c r="M541" i="1"/>
  <c r="N512" i="1"/>
  <c r="M512" i="1"/>
  <c r="M513" i="1"/>
  <c r="N494" i="1"/>
  <c r="M494" i="1"/>
  <c r="P494" i="1" s="1"/>
  <c r="N495" i="1"/>
  <c r="M495" i="1"/>
  <c r="N486" i="1"/>
  <c r="M486" i="1"/>
  <c r="P486" i="1" s="1"/>
  <c r="N489" i="1"/>
  <c r="N488" i="1"/>
  <c r="M488" i="1"/>
  <c r="N487" i="1"/>
  <c r="M487" i="1"/>
  <c r="N484" i="1"/>
  <c r="M484" i="1"/>
  <c r="P489" i="1"/>
  <c r="O489" i="1"/>
  <c r="M485" i="1"/>
  <c r="M455" i="1"/>
  <c r="N444" i="1"/>
  <c r="M444" i="1"/>
  <c r="M446" i="1"/>
  <c r="N446" i="1"/>
  <c r="N447" i="1"/>
  <c r="M447" i="1"/>
  <c r="M401" i="1"/>
  <c r="P401" i="1" s="1"/>
  <c r="M445" i="1"/>
  <c r="M402" i="1"/>
  <c r="M388" i="1"/>
  <c r="O388" i="1" s="1"/>
  <c r="M377" i="1"/>
  <c r="N377" i="1"/>
  <c r="N376" i="1"/>
  <c r="M376" i="1"/>
  <c r="N378" i="1"/>
  <c r="M378" i="1"/>
  <c r="M348" i="1"/>
  <c r="N348" i="1"/>
  <c r="N338" i="1"/>
  <c r="M338" i="1"/>
  <c r="N325" i="1"/>
  <c r="M325" i="1"/>
  <c r="N326" i="1"/>
  <c r="M326" i="1"/>
  <c r="N327" i="1"/>
  <c r="M327" i="1"/>
  <c r="M328" i="1"/>
  <c r="N285" i="1"/>
  <c r="M285" i="1"/>
  <c r="N286" i="1"/>
  <c r="M286" i="1"/>
  <c r="N287" i="1"/>
  <c r="M287" i="1"/>
  <c r="M288" i="1"/>
  <c r="N240" i="1"/>
  <c r="M240" i="1"/>
  <c r="O240" i="1" s="1"/>
  <c r="M237" i="1"/>
  <c r="O237" i="1" s="1"/>
  <c r="N237" i="1"/>
  <c r="N241" i="1"/>
  <c r="M241" i="1"/>
  <c r="O241" i="1" s="1"/>
  <c r="N245" i="1"/>
  <c r="M245" i="1"/>
  <c r="O245" i="1" s="1"/>
  <c r="N242" i="1"/>
  <c r="M242" i="1"/>
  <c r="O242" i="1" s="1"/>
  <c r="N244" i="1"/>
  <c r="M244" i="1"/>
  <c r="O244" i="1" s="1"/>
  <c r="N236" i="1"/>
  <c r="M236" i="1"/>
  <c r="O236" i="1" s="1"/>
  <c r="N238" i="1"/>
  <c r="M238" i="1"/>
  <c r="O238" i="1" s="1"/>
  <c r="N243" i="1"/>
  <c r="M243" i="1"/>
  <c r="O243" i="1" s="1"/>
  <c r="N239" i="1"/>
  <c r="M239" i="1"/>
  <c r="O239" i="1" s="1"/>
  <c r="M248" i="1"/>
  <c r="O248" i="1" s="1"/>
  <c r="N248" i="1"/>
  <c r="M185" i="1"/>
  <c r="O185" i="1" s="1"/>
  <c r="Q185" i="1" s="1"/>
  <c r="N178" i="1"/>
  <c r="M178" i="1"/>
  <c r="N171" i="1"/>
  <c r="M171" i="1"/>
  <c r="P171" i="1" s="1"/>
  <c r="M160" i="1"/>
  <c r="N160" i="1"/>
  <c r="M161" i="1"/>
  <c r="P141" i="1"/>
  <c r="O141" i="1"/>
  <c r="N141" i="1"/>
  <c r="M131" i="1"/>
  <c r="N107" i="1"/>
  <c r="M107" i="1"/>
  <c r="P107" i="1" s="1"/>
  <c r="M117" i="1"/>
  <c r="M92" i="1"/>
  <c r="N92" i="1"/>
  <c r="N82" i="1"/>
  <c r="M82" i="1"/>
  <c r="M72" i="1"/>
  <c r="P72" i="1" s="1"/>
  <c r="N72" i="1"/>
  <c r="M62" i="1"/>
  <c r="N63" i="1"/>
  <c r="N51" i="1"/>
  <c r="M51" i="1"/>
  <c r="M52" i="1"/>
  <c r="M32" i="1"/>
  <c r="N32" i="1"/>
  <c r="O22" i="1"/>
  <c r="P22" i="1"/>
  <c r="N22" i="1"/>
  <c r="M12" i="1"/>
  <c r="N1737" i="1"/>
  <c r="M1737" i="1"/>
  <c r="N621" i="1"/>
  <c r="M621" i="1"/>
  <c r="M639" i="1"/>
  <c r="M640" i="1"/>
  <c r="P651" i="1"/>
  <c r="O651" i="1"/>
  <c r="N651" i="1"/>
  <c r="N661" i="1"/>
  <c r="M661" i="1"/>
  <c r="N729" i="1"/>
  <c r="M729" i="1"/>
  <c r="M730" i="1"/>
  <c r="N730" i="1"/>
  <c r="M727" i="1"/>
  <c r="N727" i="1"/>
  <c r="N732" i="1"/>
  <c r="M732" i="1"/>
  <c r="M733" i="1"/>
  <c r="N733" i="1"/>
  <c r="M728" i="1"/>
  <c r="M731" i="1"/>
  <c r="M734" i="1"/>
  <c r="N760" i="1"/>
  <c r="M760" i="1"/>
  <c r="M759" i="1"/>
  <c r="N759" i="1"/>
  <c r="N780" i="1"/>
  <c r="M780" i="1"/>
  <c r="P779" i="1"/>
  <c r="O779" i="1"/>
  <c r="N779" i="1"/>
  <c r="N791" i="1"/>
  <c r="M791" i="1"/>
  <c r="N801" i="1"/>
  <c r="M801" i="1"/>
  <c r="N811" i="1"/>
  <c r="M811" i="1"/>
  <c r="O821" i="1"/>
  <c r="P821" i="1"/>
  <c r="N821" i="1"/>
  <c r="M831" i="1"/>
  <c r="N841" i="1"/>
  <c r="M841" i="1"/>
  <c r="N851" i="1"/>
  <c r="M851" i="1"/>
  <c r="M869" i="1"/>
  <c r="N869" i="1"/>
  <c r="N870" i="1"/>
  <c r="M870" i="1"/>
  <c r="N881" i="1"/>
  <c r="P881" i="1"/>
  <c r="O881" i="1"/>
  <c r="N900" i="1"/>
  <c r="M900" i="1"/>
  <c r="M899" i="1"/>
  <c r="N899" i="1"/>
  <c r="N911" i="1"/>
  <c r="M911" i="1"/>
  <c r="P921" i="1"/>
  <c r="O921" i="1"/>
  <c r="N921" i="1"/>
  <c r="P931" i="1"/>
  <c r="O931" i="1"/>
  <c r="N931" i="1"/>
  <c r="N941" i="1"/>
  <c r="M941" i="1"/>
  <c r="N951" i="1"/>
  <c r="M951" i="1"/>
  <c r="N962" i="1"/>
  <c r="M962" i="1"/>
  <c r="N972" i="1"/>
  <c r="M972" i="1"/>
  <c r="N1000" i="1"/>
  <c r="N998" i="1"/>
  <c r="M998" i="1"/>
  <c r="N999" i="1"/>
  <c r="M999" i="1"/>
  <c r="O1000" i="1"/>
  <c r="M1012" i="1"/>
  <c r="O1094" i="1"/>
  <c r="P1094" i="1"/>
  <c r="M1098" i="1"/>
  <c r="N1098" i="1"/>
  <c r="N1100" i="1"/>
  <c r="M1100" i="1"/>
  <c r="M1101" i="1"/>
  <c r="N1101" i="1"/>
  <c r="N1103" i="1"/>
  <c r="M1103" i="1"/>
  <c r="O1103" i="1" s="1"/>
  <c r="N1095" i="1"/>
  <c r="M1095" i="1"/>
  <c r="N1097" i="1"/>
  <c r="M1097" i="1"/>
  <c r="M1099" i="1"/>
  <c r="N1099" i="1"/>
  <c r="N1102" i="1"/>
  <c r="M1102" i="1"/>
  <c r="N1096" i="1"/>
  <c r="M1096" i="1"/>
  <c r="N1094" i="1"/>
  <c r="M1138" i="1"/>
  <c r="N1138" i="1"/>
  <c r="N1139" i="1"/>
  <c r="M1139" i="1"/>
  <c r="O1139" i="1" s="1"/>
  <c r="N1140" i="1"/>
  <c r="M1140" i="1"/>
  <c r="N1152" i="1"/>
  <c r="P1152" i="1"/>
  <c r="O1152" i="1"/>
  <c r="N1162" i="1"/>
  <c r="M1162" i="1"/>
  <c r="M1188" i="1"/>
  <c r="N1188" i="1"/>
  <c r="P1190" i="1"/>
  <c r="O1190" i="1"/>
  <c r="M1189" i="1"/>
  <c r="N1189" i="1"/>
  <c r="N1190" i="1"/>
  <c r="N1202" i="1"/>
  <c r="M1202" i="1"/>
  <c r="M1212" i="1"/>
  <c r="N1212" i="1"/>
  <c r="N1222" i="1"/>
  <c r="M1222" i="1"/>
  <c r="N1232" i="1"/>
  <c r="M1232" i="1"/>
  <c r="M1259" i="1"/>
  <c r="N1259" i="1"/>
  <c r="N1260" i="1"/>
  <c r="M1260" i="1"/>
  <c r="M1258" i="1"/>
  <c r="N1288" i="1"/>
  <c r="M1288" i="1"/>
  <c r="N1289" i="1"/>
  <c r="M1289" i="1"/>
  <c r="O1289" i="1" s="1"/>
  <c r="N1290" i="1"/>
  <c r="M1290" i="1"/>
  <c r="O1290" i="1" s="1"/>
  <c r="M1318" i="1"/>
  <c r="N1318" i="1"/>
  <c r="N1319" i="1"/>
  <c r="M1319" i="1"/>
  <c r="M1320" i="1"/>
  <c r="M1341" i="1"/>
  <c r="N1341" i="1"/>
  <c r="M1340" i="1"/>
  <c r="N1340" i="1"/>
  <c r="M1360" i="1"/>
  <c r="N1360" i="1"/>
  <c r="N1361" i="1"/>
  <c r="M1361" i="1"/>
  <c r="N1388" i="1"/>
  <c r="M1388" i="1"/>
  <c r="N1389" i="1"/>
  <c r="M1389" i="1"/>
  <c r="M1390" i="1"/>
  <c r="N1402" i="1"/>
  <c r="M1402" i="1"/>
  <c r="M1412" i="1"/>
  <c r="N1422" i="1"/>
  <c r="M1422" i="1"/>
  <c r="N1440" i="1"/>
  <c r="M1440" i="1"/>
  <c r="O1440" i="1" s="1"/>
  <c r="N1441" i="1"/>
  <c r="M1441" i="1"/>
  <c r="M1452" i="1"/>
  <c r="M1462" i="1"/>
  <c r="N1462" i="1"/>
  <c r="N1481" i="1"/>
  <c r="M1481" i="1"/>
  <c r="M1480" i="1"/>
  <c r="N1480" i="1"/>
  <c r="M1492" i="1"/>
  <c r="N1492" i="1"/>
  <c r="N611" i="1"/>
  <c r="P611" i="1"/>
  <c r="O611" i="1"/>
  <c r="N599" i="1"/>
  <c r="M599" i="1"/>
  <c r="P598" i="1"/>
  <c r="O598" i="1"/>
  <c r="N600" i="1"/>
  <c r="M600" i="1"/>
  <c r="O600" i="1" s="1"/>
  <c r="N598" i="1"/>
  <c r="N572" i="1"/>
  <c r="M572" i="1"/>
  <c r="N562" i="1"/>
  <c r="M562" i="1"/>
  <c r="M552" i="1"/>
  <c r="P552" i="1" s="1"/>
  <c r="N538" i="1"/>
  <c r="M538" i="1"/>
  <c r="P539" i="1"/>
  <c r="O539" i="1"/>
  <c r="N539" i="1"/>
  <c r="M540" i="1"/>
  <c r="O576" i="2"/>
  <c r="O574" i="2"/>
  <c r="P574" i="2" s="1"/>
  <c r="O575" i="2"/>
  <c r="K577" i="2"/>
  <c r="L577" i="2" s="1"/>
  <c r="M1837" i="1"/>
  <c r="N1837" i="1"/>
  <c r="M1838" i="1"/>
  <c r="O1838" i="1" s="1"/>
  <c r="N2001" i="1"/>
  <c r="L2003" i="1"/>
  <c r="M2001" i="1"/>
  <c r="N2002" i="1"/>
  <c r="M2002" i="1"/>
  <c r="L2000" i="1"/>
  <c r="M1998" i="1"/>
  <c r="N1998" i="1"/>
  <c r="L2004" i="1"/>
  <c r="M1999" i="1"/>
  <c r="M1934" i="1"/>
  <c r="N1931" i="1"/>
  <c r="M1931" i="1"/>
  <c r="N1927" i="1"/>
  <c r="M1927" i="1"/>
  <c r="P1919" i="1"/>
  <c r="O1919" i="1"/>
  <c r="N1919" i="1"/>
  <c r="N1902" i="1"/>
  <c r="N1909" i="1"/>
  <c r="M1909" i="1"/>
  <c r="N1897" i="1"/>
  <c r="M1897" i="1"/>
  <c r="N1898" i="1"/>
  <c r="M1898" i="1"/>
  <c r="O1898" i="1" s="1"/>
  <c r="O1901" i="1"/>
  <c r="P1901" i="1"/>
  <c r="N1901" i="1"/>
  <c r="N1873" i="1"/>
  <c r="M1873" i="1"/>
  <c r="M1874" i="1"/>
  <c r="O1874" i="1" s="1"/>
  <c r="N1874" i="1"/>
  <c r="N1875" i="1"/>
  <c r="M1875" i="1"/>
  <c r="O1875" i="1" s="1"/>
  <c r="N1876" i="1"/>
  <c r="M1876" i="1"/>
  <c r="O1876" i="1" s="1"/>
  <c r="N1820" i="1"/>
  <c r="N1814" i="1"/>
  <c r="M1814" i="1"/>
  <c r="N1815" i="1"/>
  <c r="M1815" i="1"/>
  <c r="M1812" i="1"/>
  <c r="N1812" i="1"/>
  <c r="N1816" i="1"/>
  <c r="M1816" i="1"/>
  <c r="N1817" i="1"/>
  <c r="M1817" i="1"/>
  <c r="N1813" i="1"/>
  <c r="M1813" i="1"/>
  <c r="N1818" i="1"/>
  <c r="M1818" i="1"/>
  <c r="P1820" i="1"/>
  <c r="O1820" i="1"/>
  <c r="M1819" i="1"/>
  <c r="N1762" i="1"/>
  <c r="M1762" i="1"/>
  <c r="M1772" i="1"/>
  <c r="N1772" i="1"/>
  <c r="N1792" i="1"/>
  <c r="M1792" i="1"/>
  <c r="N1786" i="1"/>
  <c r="M1786" i="1"/>
  <c r="M1779" i="1"/>
  <c r="P1748" i="1"/>
  <c r="O1748" i="1"/>
  <c r="N1748" i="1"/>
  <c r="M1744" i="1"/>
  <c r="N1730" i="1"/>
  <c r="M1730" i="1"/>
  <c r="O1732" i="1"/>
  <c r="P1732" i="1"/>
  <c r="N1732" i="1"/>
  <c r="N1717" i="1"/>
  <c r="M1717" i="1"/>
  <c r="N1716" i="1"/>
  <c r="M1716" i="1"/>
  <c r="M1718" i="1"/>
  <c r="N1718" i="1"/>
  <c r="M1719" i="1"/>
  <c r="N1688" i="1"/>
  <c r="O1688" i="1"/>
  <c r="P1688" i="1"/>
  <c r="N1679" i="1"/>
  <c r="M1679" i="1"/>
  <c r="M1669" i="1"/>
  <c r="M1641" i="1"/>
  <c r="O1641" i="1" s="1"/>
  <c r="N1659" i="1"/>
  <c r="M1659" i="1"/>
  <c r="N1661" i="1"/>
  <c r="N1649" i="1"/>
  <c r="M1649" i="1"/>
  <c r="N1639" i="1"/>
  <c r="M1639" i="1"/>
  <c r="N1754" i="1"/>
  <c r="N1752" i="1"/>
  <c r="M1752" i="1"/>
  <c r="N1629" i="1"/>
  <c r="M1629" i="1"/>
  <c r="N1604" i="1"/>
  <c r="M1604" i="1"/>
  <c r="O1604" i="1" s="1"/>
  <c r="M1607" i="1"/>
  <c r="N1607" i="1"/>
  <c r="M1609" i="1"/>
  <c r="O1609" i="1" s="1"/>
  <c r="N1609" i="1"/>
  <c r="N1610" i="1"/>
  <c r="M1610" i="1"/>
  <c r="O1610" i="1" s="1"/>
  <c r="N1611" i="1"/>
  <c r="M1611" i="1"/>
  <c r="O1611" i="1" s="1"/>
  <c r="M1603" i="1"/>
  <c r="M1605" i="1"/>
  <c r="O1605" i="1" s="1"/>
  <c r="M1606" i="1"/>
  <c r="O1606" i="1" s="1"/>
  <c r="M1608" i="1"/>
  <c r="O1608" i="1" s="1"/>
  <c r="N1523" i="1"/>
  <c r="N1518" i="1"/>
  <c r="M1518" i="1"/>
  <c r="N1519" i="1"/>
  <c r="M1519" i="1"/>
  <c r="N1520" i="1"/>
  <c r="M1520" i="1"/>
  <c r="N1521" i="1"/>
  <c r="M1521" i="1"/>
  <c r="N1522" i="1"/>
  <c r="M1522" i="1"/>
  <c r="P1523" i="1"/>
  <c r="O1523" i="1"/>
  <c r="M1517" i="1"/>
  <c r="N511" i="1"/>
  <c r="M511" i="1"/>
  <c r="P511" i="1" s="1"/>
  <c r="N510" i="1"/>
  <c r="M510" i="1"/>
  <c r="L478" i="1"/>
  <c r="N478" i="1" s="1"/>
  <c r="M493" i="1"/>
  <c r="P493" i="1" s="1"/>
  <c r="N482" i="1"/>
  <c r="M482" i="1"/>
  <c r="P482" i="1" s="1"/>
  <c r="M492" i="1"/>
  <c r="N479" i="1"/>
  <c r="M479" i="1"/>
  <c r="N480" i="1"/>
  <c r="M480" i="1"/>
  <c r="N481" i="1"/>
  <c r="M481" i="1"/>
  <c r="N483" i="1"/>
  <c r="M483" i="1"/>
  <c r="N450" i="1"/>
  <c r="P450" i="1"/>
  <c r="O450" i="1"/>
  <c r="N233" i="1"/>
  <c r="M233" i="1"/>
  <c r="O233" i="1" s="1"/>
  <c r="N234" i="1"/>
  <c r="M234" i="1"/>
  <c r="O234" i="1" s="1"/>
  <c r="N230" i="1"/>
  <c r="M230" i="1"/>
  <c r="O230" i="1" s="1"/>
  <c r="N231" i="1"/>
  <c r="M231" i="1"/>
  <c r="O231" i="1" s="1"/>
  <c r="N228" i="1"/>
  <c r="M228" i="1"/>
  <c r="O228" i="1" s="1"/>
  <c r="N229" i="1"/>
  <c r="M229" i="1"/>
  <c r="O229" i="1" s="1"/>
  <c r="N232" i="1"/>
  <c r="M232" i="1"/>
  <c r="O232" i="1" s="1"/>
  <c r="N235" i="1"/>
  <c r="M235" i="1"/>
  <c r="O235" i="1" s="1"/>
  <c r="M184" i="1"/>
  <c r="O184" i="1" s="1"/>
  <c r="Q184" i="1" s="1"/>
  <c r="N247" i="1"/>
  <c r="Q247" i="1" s="1"/>
  <c r="M177" i="1"/>
  <c r="Q1163" i="1" l="1"/>
  <c r="P2014" i="1"/>
  <c r="O2014" i="1"/>
  <c r="P2015" i="1"/>
  <c r="O587" i="2"/>
  <c r="Q2018" i="1"/>
  <c r="P2020" i="1"/>
  <c r="O2020" i="1"/>
  <c r="P2019" i="1"/>
  <c r="O2019" i="1"/>
  <c r="P2017" i="1"/>
  <c r="O2017" i="1"/>
  <c r="O2015" i="1"/>
  <c r="P2009" i="1"/>
  <c r="O2009" i="1"/>
  <c r="N2011" i="1"/>
  <c r="M2011" i="1"/>
  <c r="O2007" i="1"/>
  <c r="P2007" i="1"/>
  <c r="P2010" i="1"/>
  <c r="O2010" i="1"/>
  <c r="P2006" i="1"/>
  <c r="O2006" i="1"/>
  <c r="L2013" i="1"/>
  <c r="M2013" i="1" s="1"/>
  <c r="P2013" i="1" s="1"/>
  <c r="Q2013" i="1" s="1"/>
  <c r="N2008" i="1"/>
  <c r="M2008" i="1"/>
  <c r="N2012" i="1"/>
  <c r="O1932" i="1"/>
  <c r="P1932" i="1"/>
  <c r="P1935" i="1"/>
  <c r="O1935" i="1"/>
  <c r="P1920" i="1"/>
  <c r="O1920" i="1"/>
  <c r="P1910" i="1"/>
  <c r="O1910" i="1"/>
  <c r="P1899" i="1"/>
  <c r="O1899" i="1"/>
  <c r="P1877" i="1"/>
  <c r="O1877" i="1"/>
  <c r="P1840" i="1"/>
  <c r="O1840" i="1"/>
  <c r="O1839" i="1"/>
  <c r="P1839" i="1"/>
  <c r="P1928" i="1"/>
  <c r="O1928" i="1"/>
  <c r="P1763" i="1"/>
  <c r="O1763" i="1"/>
  <c r="P1793" i="1"/>
  <c r="O1793" i="1"/>
  <c r="Q1787" i="1"/>
  <c r="P1780" i="1"/>
  <c r="O1780" i="1"/>
  <c r="P1773" i="1"/>
  <c r="O1773" i="1"/>
  <c r="P1753" i="1"/>
  <c r="O1753" i="1"/>
  <c r="Q1738" i="1"/>
  <c r="P1749" i="1"/>
  <c r="O1749" i="1"/>
  <c r="P1745" i="1"/>
  <c r="O1745" i="1"/>
  <c r="Q1731" i="1"/>
  <c r="P1721" i="1"/>
  <c r="O1721" i="1"/>
  <c r="P1720" i="1"/>
  <c r="O1720" i="1"/>
  <c r="P1722" i="1"/>
  <c r="O1722" i="1"/>
  <c r="P1723" i="1"/>
  <c r="O1723" i="1"/>
  <c r="P1689" i="1"/>
  <c r="O1689" i="1"/>
  <c r="P1680" i="1"/>
  <c r="O1680" i="1"/>
  <c r="P1670" i="1"/>
  <c r="O1670" i="1"/>
  <c r="P1660" i="1"/>
  <c r="O1660" i="1"/>
  <c r="P1650" i="1"/>
  <c r="O1650" i="1"/>
  <c r="P1640" i="1"/>
  <c r="O1640" i="1"/>
  <c r="Q1630" i="1"/>
  <c r="Q1530" i="1"/>
  <c r="P1612" i="1"/>
  <c r="O1612" i="1"/>
  <c r="P1616" i="1"/>
  <c r="O1616" i="1"/>
  <c r="P1529" i="1"/>
  <c r="O1529" i="1"/>
  <c r="O1527" i="1"/>
  <c r="P1527" i="1"/>
  <c r="P1526" i="1"/>
  <c r="O1526" i="1"/>
  <c r="P1528" i="1"/>
  <c r="O1528" i="1"/>
  <c r="P1524" i="1"/>
  <c r="O1524" i="1"/>
  <c r="P1525" i="1"/>
  <c r="O1525" i="1"/>
  <c r="P1493" i="1"/>
  <c r="O1493" i="1"/>
  <c r="O1482" i="1"/>
  <c r="Q1482" i="1" s="1"/>
  <c r="P1483" i="1"/>
  <c r="O1483" i="1"/>
  <c r="P1463" i="1"/>
  <c r="O1463" i="1"/>
  <c r="P1453" i="1"/>
  <c r="O1453" i="1"/>
  <c r="Q1423" i="1"/>
  <c r="P1443" i="1"/>
  <c r="O1443" i="1"/>
  <c r="P1442" i="1"/>
  <c r="O1442" i="1"/>
  <c r="O1413" i="1"/>
  <c r="Q1413" i="1" s="1"/>
  <c r="P1403" i="1"/>
  <c r="O1403" i="1"/>
  <c r="O1392" i="1"/>
  <c r="Q1392" i="1" s="1"/>
  <c r="P1393" i="1"/>
  <c r="O1393" i="1"/>
  <c r="P1391" i="1"/>
  <c r="O1391" i="1"/>
  <c r="P1363" i="1"/>
  <c r="O1363" i="1"/>
  <c r="P1362" i="1"/>
  <c r="O1362" i="1"/>
  <c r="O1342" i="1"/>
  <c r="Q1342" i="1" s="1"/>
  <c r="P1343" i="1"/>
  <c r="O1343" i="1"/>
  <c r="P1322" i="1"/>
  <c r="O1322" i="1"/>
  <c r="P1321" i="1"/>
  <c r="O1321" i="1"/>
  <c r="P1323" i="1"/>
  <c r="O1323" i="1"/>
  <c r="O1291" i="1"/>
  <c r="P1291" i="1"/>
  <c r="P1261" i="1"/>
  <c r="O1261" i="1"/>
  <c r="P1263" i="1"/>
  <c r="O1263" i="1"/>
  <c r="P1262" i="1"/>
  <c r="O1262" i="1"/>
  <c r="O1233" i="1"/>
  <c r="P1233" i="1"/>
  <c r="P1223" i="1"/>
  <c r="O1223" i="1"/>
  <c r="P1213" i="1"/>
  <c r="O1213" i="1"/>
  <c r="O1105" i="1"/>
  <c r="Q1105" i="1" s="1"/>
  <c r="P1203" i="1"/>
  <c r="O1203" i="1"/>
  <c r="P1193" i="1"/>
  <c r="O1193" i="1"/>
  <c r="P1191" i="1"/>
  <c r="O1191" i="1"/>
  <c r="O1192" i="1"/>
  <c r="P1192" i="1"/>
  <c r="P1153" i="1"/>
  <c r="O1153" i="1"/>
  <c r="P1141" i="1"/>
  <c r="O1141" i="1"/>
  <c r="P1143" i="1"/>
  <c r="O1143" i="1"/>
  <c r="P1110" i="1"/>
  <c r="O1110" i="1"/>
  <c r="P1109" i="1"/>
  <c r="O1109" i="1"/>
  <c r="P1106" i="1"/>
  <c r="O1106" i="1"/>
  <c r="O1108" i="1"/>
  <c r="P1108" i="1"/>
  <c r="P1104" i="1"/>
  <c r="O1104" i="1"/>
  <c r="P1107" i="1"/>
  <c r="O1107" i="1"/>
  <c r="P1112" i="1"/>
  <c r="O1112" i="1"/>
  <c r="Q1113" i="1"/>
  <c r="P1111" i="1"/>
  <c r="O1111" i="1"/>
  <c r="O1013" i="1"/>
  <c r="P1013" i="1"/>
  <c r="O1001" i="1"/>
  <c r="P1001" i="1"/>
  <c r="P1003" i="1"/>
  <c r="O1003" i="1"/>
  <c r="P1002" i="1"/>
  <c r="O1002" i="1"/>
  <c r="P973" i="1"/>
  <c r="O973" i="1"/>
  <c r="O963" i="1"/>
  <c r="P963" i="1"/>
  <c r="P953" i="1"/>
  <c r="O953" i="1"/>
  <c r="Q942" i="1"/>
  <c r="P952" i="1"/>
  <c r="O952" i="1"/>
  <c r="P932" i="1"/>
  <c r="O932" i="1"/>
  <c r="P922" i="1"/>
  <c r="O922" i="1"/>
  <c r="O912" i="1"/>
  <c r="P912" i="1"/>
  <c r="P902" i="1"/>
  <c r="O902" i="1"/>
  <c r="P901" i="1"/>
  <c r="O901" i="1"/>
  <c r="O882" i="1"/>
  <c r="Q882" i="1" s="1"/>
  <c r="P871" i="1"/>
  <c r="O871" i="1"/>
  <c r="P872" i="1"/>
  <c r="O872" i="1"/>
  <c r="O852" i="1"/>
  <c r="P852" i="1"/>
  <c r="Q842" i="1"/>
  <c r="O832" i="1"/>
  <c r="P832" i="1"/>
  <c r="P822" i="1"/>
  <c r="O822" i="1"/>
  <c r="P812" i="1"/>
  <c r="O812" i="1"/>
  <c r="Q802" i="1"/>
  <c r="P792" i="1"/>
  <c r="O792" i="1"/>
  <c r="P781" i="1"/>
  <c r="O781" i="1"/>
  <c r="P782" i="1"/>
  <c r="O782" i="1"/>
  <c r="O762" i="1"/>
  <c r="P762" i="1"/>
  <c r="P761" i="1"/>
  <c r="O761" i="1"/>
  <c r="P742" i="1"/>
  <c r="O742" i="1"/>
  <c r="P739" i="1"/>
  <c r="O739" i="1"/>
  <c r="P736" i="1"/>
  <c r="O736" i="1"/>
  <c r="P740" i="1"/>
  <c r="O740" i="1"/>
  <c r="P738" i="1"/>
  <c r="O738" i="1"/>
  <c r="P737" i="1"/>
  <c r="O737" i="1"/>
  <c r="P741" i="1"/>
  <c r="O741" i="1"/>
  <c r="P735" i="1"/>
  <c r="O735" i="1"/>
  <c r="P662" i="1"/>
  <c r="O662" i="1"/>
  <c r="P652" i="1"/>
  <c r="O652" i="1"/>
  <c r="P641" i="1"/>
  <c r="O641" i="1"/>
  <c r="O642" i="1"/>
  <c r="P642" i="1"/>
  <c r="O622" i="1"/>
  <c r="P622" i="1"/>
  <c r="Q612" i="1"/>
  <c r="P601" i="1"/>
  <c r="O601" i="1"/>
  <c r="O602" i="1"/>
  <c r="Q602" i="1" s="1"/>
  <c r="P573" i="1"/>
  <c r="O573" i="1"/>
  <c r="Q553" i="1"/>
  <c r="P563" i="1"/>
  <c r="O563" i="1"/>
  <c r="Q489" i="1"/>
  <c r="P541" i="1"/>
  <c r="O541" i="1"/>
  <c r="P543" i="1"/>
  <c r="O543" i="1"/>
  <c r="O494" i="1"/>
  <c r="Q494" i="1" s="1"/>
  <c r="P542" i="1"/>
  <c r="O542" i="1"/>
  <c r="P513" i="1"/>
  <c r="O513" i="1"/>
  <c r="Q513" i="1" s="1"/>
  <c r="P512" i="1"/>
  <c r="O512" i="1"/>
  <c r="Q512" i="1" s="1"/>
  <c r="O401" i="1"/>
  <c r="Q401" i="1" s="1"/>
  <c r="P495" i="1"/>
  <c r="O495" i="1"/>
  <c r="Q495" i="1" s="1"/>
  <c r="O486" i="1"/>
  <c r="Q486" i="1" s="1"/>
  <c r="P484" i="1"/>
  <c r="O484" i="1"/>
  <c r="Q484" i="1" s="1"/>
  <c r="P487" i="1"/>
  <c r="O487" i="1"/>
  <c r="Q487" i="1" s="1"/>
  <c r="P488" i="1"/>
  <c r="O488" i="1"/>
  <c r="Q488" i="1" s="1"/>
  <c r="P485" i="1"/>
  <c r="O485" i="1"/>
  <c r="Q485" i="1" s="1"/>
  <c r="P455" i="1"/>
  <c r="O455" i="1"/>
  <c r="Q455" i="1" s="1"/>
  <c r="O445" i="1"/>
  <c r="P445" i="1"/>
  <c r="P447" i="1"/>
  <c r="O447" i="1"/>
  <c r="P446" i="1"/>
  <c r="O446" i="1"/>
  <c r="O444" i="1"/>
  <c r="P444" i="1"/>
  <c r="P402" i="1"/>
  <c r="O402" i="1"/>
  <c r="P388" i="1"/>
  <c r="Q388" i="1" s="1"/>
  <c r="P376" i="1"/>
  <c r="O376" i="1"/>
  <c r="P377" i="1"/>
  <c r="O377" i="1"/>
  <c r="P378" i="1"/>
  <c r="O378" i="1"/>
  <c r="P348" i="1"/>
  <c r="O348" i="1"/>
  <c r="P338" i="1"/>
  <c r="O338" i="1"/>
  <c r="P328" i="1"/>
  <c r="O328" i="1"/>
  <c r="Q237" i="1"/>
  <c r="P327" i="1"/>
  <c r="O327" i="1"/>
  <c r="P326" i="1"/>
  <c r="O326" i="1"/>
  <c r="P325" i="1"/>
  <c r="O325" i="1"/>
  <c r="P288" i="1"/>
  <c r="O288" i="1"/>
  <c r="P287" i="1"/>
  <c r="O287" i="1"/>
  <c r="P286" i="1"/>
  <c r="O286" i="1"/>
  <c r="O285" i="1"/>
  <c r="P285" i="1"/>
  <c r="Q240" i="1"/>
  <c r="Q242" i="1"/>
  <c r="Q238" i="1"/>
  <c r="Q236" i="1"/>
  <c r="Q244" i="1"/>
  <c r="Q239" i="1"/>
  <c r="Q245" i="1"/>
  <c r="Q243" i="1"/>
  <c r="Q241" i="1"/>
  <c r="Q248" i="1"/>
  <c r="P178" i="1"/>
  <c r="O178" i="1"/>
  <c r="O171" i="1"/>
  <c r="P161" i="1"/>
  <c r="O161" i="1"/>
  <c r="P160" i="1"/>
  <c r="O160" i="1"/>
  <c r="O107" i="1"/>
  <c r="Q107" i="1" s="1"/>
  <c r="Q141" i="1"/>
  <c r="O72" i="1"/>
  <c r="Q72" i="1" s="1"/>
  <c r="P131" i="1"/>
  <c r="O131" i="1"/>
  <c r="P117" i="1"/>
  <c r="O117" i="1"/>
  <c r="P92" i="1"/>
  <c r="O92" i="1"/>
  <c r="O82" i="1"/>
  <c r="P82" i="1"/>
  <c r="Q22" i="1"/>
  <c r="O62" i="1"/>
  <c r="P62" i="1"/>
  <c r="P52" i="1"/>
  <c r="O52" i="1"/>
  <c r="P51" i="1"/>
  <c r="O51" i="1"/>
  <c r="O32" i="1"/>
  <c r="P32" i="1"/>
  <c r="P12" i="1"/>
  <c r="O12" i="1"/>
  <c r="Q12" i="1" s="1"/>
  <c r="P1737" i="1"/>
  <c r="O1737" i="1"/>
  <c r="O621" i="1"/>
  <c r="P621" i="1"/>
  <c r="Q651" i="1"/>
  <c r="P640" i="1"/>
  <c r="O640" i="1"/>
  <c r="P639" i="1"/>
  <c r="O639" i="1"/>
  <c r="P661" i="1"/>
  <c r="O661" i="1"/>
  <c r="O729" i="1"/>
  <c r="P729" i="1"/>
  <c r="P732" i="1"/>
  <c r="O732" i="1"/>
  <c r="P727" i="1"/>
  <c r="O727" i="1"/>
  <c r="P731" i="1"/>
  <c r="O731" i="1"/>
  <c r="P728" i="1"/>
  <c r="O728" i="1"/>
  <c r="P733" i="1"/>
  <c r="O733" i="1"/>
  <c r="P734" i="1"/>
  <c r="O734" i="1"/>
  <c r="O730" i="1"/>
  <c r="P730" i="1"/>
  <c r="O760" i="1"/>
  <c r="P760" i="1"/>
  <c r="P759" i="1"/>
  <c r="O759" i="1"/>
  <c r="Q779" i="1"/>
  <c r="P780" i="1"/>
  <c r="O780" i="1"/>
  <c r="P791" i="1"/>
  <c r="O791" i="1"/>
  <c r="P801" i="1"/>
  <c r="O801" i="1"/>
  <c r="O811" i="1"/>
  <c r="P811" i="1"/>
  <c r="Q821" i="1"/>
  <c r="P831" i="1"/>
  <c r="O831" i="1"/>
  <c r="P841" i="1"/>
  <c r="O841" i="1"/>
  <c r="O851" i="1"/>
  <c r="P851" i="1"/>
  <c r="O870" i="1"/>
  <c r="P870" i="1"/>
  <c r="P869" i="1"/>
  <c r="O869" i="1"/>
  <c r="Q881" i="1"/>
  <c r="P899" i="1"/>
  <c r="O899" i="1"/>
  <c r="P900" i="1"/>
  <c r="O900" i="1"/>
  <c r="P911" i="1"/>
  <c r="O911" i="1"/>
  <c r="Q921" i="1"/>
  <c r="Q931" i="1"/>
  <c r="Q1000" i="1"/>
  <c r="O941" i="1"/>
  <c r="P941" i="1"/>
  <c r="O951" i="1"/>
  <c r="P951" i="1"/>
  <c r="P962" i="1"/>
  <c r="O962" i="1"/>
  <c r="P972" i="1"/>
  <c r="O972" i="1"/>
  <c r="O999" i="1"/>
  <c r="P999" i="1"/>
  <c r="P998" i="1"/>
  <c r="O998" i="1"/>
  <c r="P1012" i="1"/>
  <c r="O1012" i="1"/>
  <c r="O1102" i="1"/>
  <c r="P1102" i="1"/>
  <c r="O1099" i="1"/>
  <c r="P1099" i="1"/>
  <c r="P1097" i="1"/>
  <c r="O1097" i="1"/>
  <c r="P1095" i="1"/>
  <c r="O1095" i="1"/>
  <c r="O1101" i="1"/>
  <c r="P1101" i="1"/>
  <c r="O1098" i="1"/>
  <c r="P1098" i="1"/>
  <c r="Q1094" i="1"/>
  <c r="Q1103" i="1"/>
  <c r="O1100" i="1"/>
  <c r="P1100" i="1"/>
  <c r="P1096" i="1"/>
  <c r="O1096" i="1"/>
  <c r="O1140" i="1"/>
  <c r="P1140" i="1"/>
  <c r="P1138" i="1"/>
  <c r="O1138" i="1"/>
  <c r="Q1152" i="1"/>
  <c r="P1162" i="1"/>
  <c r="O1162" i="1"/>
  <c r="O1189" i="1"/>
  <c r="P1189" i="1"/>
  <c r="Q1190" i="1"/>
  <c r="O1188" i="1"/>
  <c r="P1188" i="1"/>
  <c r="P1202" i="1"/>
  <c r="O1202" i="1"/>
  <c r="O1212" i="1"/>
  <c r="P1212" i="1"/>
  <c r="P1222" i="1"/>
  <c r="O1222" i="1"/>
  <c r="P1232" i="1"/>
  <c r="O1232" i="1"/>
  <c r="P1260" i="1"/>
  <c r="O1260" i="1"/>
  <c r="O1258" i="1"/>
  <c r="P1258" i="1"/>
  <c r="P1259" i="1"/>
  <c r="O1259" i="1"/>
  <c r="O1288" i="1"/>
  <c r="P1288" i="1"/>
  <c r="P1318" i="1"/>
  <c r="O1318" i="1"/>
  <c r="O1320" i="1"/>
  <c r="P1320" i="1"/>
  <c r="P1319" i="1"/>
  <c r="O1319" i="1"/>
  <c r="P1340" i="1"/>
  <c r="O1340" i="1"/>
  <c r="P1341" i="1"/>
  <c r="O1341" i="1"/>
  <c r="P1361" i="1"/>
  <c r="O1361" i="1"/>
  <c r="P1360" i="1"/>
  <c r="O1360" i="1"/>
  <c r="P1390" i="1"/>
  <c r="O1390" i="1"/>
  <c r="O1389" i="1"/>
  <c r="P1389" i="1"/>
  <c r="P1388" i="1"/>
  <c r="O1388" i="1"/>
  <c r="P1402" i="1"/>
  <c r="O1402" i="1"/>
  <c r="Q611" i="1"/>
  <c r="P1440" i="1"/>
  <c r="Q1440" i="1" s="1"/>
  <c r="P1412" i="1"/>
  <c r="O1412" i="1"/>
  <c r="P1422" i="1"/>
  <c r="O1422" i="1"/>
  <c r="P1441" i="1"/>
  <c r="O1441" i="1"/>
  <c r="P1452" i="1"/>
  <c r="O1452" i="1"/>
  <c r="P1462" i="1"/>
  <c r="O1462" i="1"/>
  <c r="P1480" i="1"/>
  <c r="O1480" i="1"/>
  <c r="P1481" i="1"/>
  <c r="O1481" i="1"/>
  <c r="P1492" i="1"/>
  <c r="O1492" i="1"/>
  <c r="P599" i="1"/>
  <c r="O599" i="1"/>
  <c r="Q598" i="1"/>
  <c r="P572" i="1"/>
  <c r="O572" i="1"/>
  <c r="P562" i="1"/>
  <c r="O562" i="1"/>
  <c r="O552" i="1"/>
  <c r="Q539" i="1"/>
  <c r="P540" i="1"/>
  <c r="O540" i="1"/>
  <c r="P538" i="1"/>
  <c r="O538" i="1"/>
  <c r="L2005" i="1"/>
  <c r="M2005" i="1" s="1"/>
  <c r="P2005" i="1" s="1"/>
  <c r="Q2005" i="1" s="1"/>
  <c r="O577" i="2"/>
  <c r="P1838" i="1"/>
  <c r="P1837" i="1"/>
  <c r="O1837" i="1"/>
  <c r="P1999" i="1"/>
  <c r="O1999" i="1"/>
  <c r="N2004" i="1"/>
  <c r="M2004" i="1"/>
  <c r="P1998" i="1"/>
  <c r="O1998" i="1"/>
  <c r="M2000" i="1"/>
  <c r="N2000" i="1"/>
  <c r="O2002" i="1"/>
  <c r="P2002" i="1"/>
  <c r="P2001" i="1"/>
  <c r="O2001" i="1"/>
  <c r="N2003" i="1"/>
  <c r="M2003" i="1"/>
  <c r="P1934" i="1"/>
  <c r="O1934" i="1"/>
  <c r="P1931" i="1"/>
  <c r="O1931" i="1"/>
  <c r="P1927" i="1"/>
  <c r="O1927" i="1"/>
  <c r="Q1919" i="1"/>
  <c r="P1909" i="1"/>
  <c r="O1909" i="1"/>
  <c r="P1897" i="1"/>
  <c r="O1897" i="1"/>
  <c r="Q1901" i="1"/>
  <c r="P1873" i="1"/>
  <c r="O1873" i="1"/>
  <c r="Q1820" i="1"/>
  <c r="P1816" i="1"/>
  <c r="O1816" i="1"/>
  <c r="P1817" i="1"/>
  <c r="O1817" i="1"/>
  <c r="P1819" i="1"/>
  <c r="O1819" i="1"/>
  <c r="P1813" i="1"/>
  <c r="O1813" i="1"/>
  <c r="P1818" i="1"/>
  <c r="O1818" i="1"/>
  <c r="P1814" i="1"/>
  <c r="O1814" i="1"/>
  <c r="P1812" i="1"/>
  <c r="O1812" i="1"/>
  <c r="P1815" i="1"/>
  <c r="O1815" i="1"/>
  <c r="P1762" i="1"/>
  <c r="O1762" i="1"/>
  <c r="P1772" i="1"/>
  <c r="O1772" i="1"/>
  <c r="P1792" i="1"/>
  <c r="O1792" i="1"/>
  <c r="P1786" i="1"/>
  <c r="O1786" i="1"/>
  <c r="P1779" i="1"/>
  <c r="O1779" i="1"/>
  <c r="Q1688" i="1"/>
  <c r="Q1748" i="1"/>
  <c r="P1744" i="1"/>
  <c r="O1744" i="1"/>
  <c r="P1730" i="1"/>
  <c r="O1730" i="1"/>
  <c r="Q1732" i="1"/>
  <c r="P1719" i="1"/>
  <c r="O1719" i="1"/>
  <c r="P1718" i="1"/>
  <c r="O1718" i="1"/>
  <c r="O1716" i="1"/>
  <c r="P1716" i="1"/>
  <c r="P1717" i="1"/>
  <c r="O1717" i="1"/>
  <c r="P1679" i="1"/>
  <c r="O1679" i="1"/>
  <c r="P1669" i="1"/>
  <c r="O1669" i="1"/>
  <c r="P1659" i="1"/>
  <c r="O1659" i="1"/>
  <c r="P1649" i="1"/>
  <c r="O1649" i="1"/>
  <c r="Q1523" i="1"/>
  <c r="P1639" i="1"/>
  <c r="O1639" i="1"/>
  <c r="P1752" i="1"/>
  <c r="O1752" i="1"/>
  <c r="P1629" i="1"/>
  <c r="O1629" i="1"/>
  <c r="M478" i="1"/>
  <c r="P478" i="1" s="1"/>
  <c r="P1603" i="1"/>
  <c r="O1603" i="1"/>
  <c r="P1607" i="1"/>
  <c r="O1607" i="1"/>
  <c r="O1521" i="1"/>
  <c r="P1521" i="1"/>
  <c r="P1520" i="1"/>
  <c r="O1520" i="1"/>
  <c r="P1522" i="1"/>
  <c r="O1522" i="1"/>
  <c r="P1519" i="1"/>
  <c r="O1519" i="1"/>
  <c r="P1517" i="1"/>
  <c r="O1517" i="1"/>
  <c r="P1518" i="1"/>
  <c r="O1518" i="1"/>
  <c r="O511" i="1"/>
  <c r="Q511" i="1" s="1"/>
  <c r="P510" i="1"/>
  <c r="O510" i="1"/>
  <c r="Q510" i="1" s="1"/>
  <c r="O482" i="1"/>
  <c r="Q482" i="1" s="1"/>
  <c r="O493" i="1"/>
  <c r="Q493" i="1" s="1"/>
  <c r="P492" i="1"/>
  <c r="O492" i="1"/>
  <c r="Q492" i="1" s="1"/>
  <c r="P481" i="1"/>
  <c r="O481" i="1"/>
  <c r="Q481" i="1" s="1"/>
  <c r="P483" i="1"/>
  <c r="O483" i="1"/>
  <c r="Q483" i="1" s="1"/>
  <c r="P480" i="1"/>
  <c r="O480" i="1"/>
  <c r="Q480" i="1" s="1"/>
  <c r="Q450" i="1"/>
  <c r="P479" i="1"/>
  <c r="O479" i="1"/>
  <c r="Q479" i="1" s="1"/>
  <c r="Q232" i="1"/>
  <c r="Q233" i="1"/>
  <c r="Q229" i="1"/>
  <c r="Q228" i="1"/>
  <c r="Q231" i="1"/>
  <c r="Q230" i="1"/>
  <c r="Q235" i="1"/>
  <c r="Q234" i="1"/>
  <c r="P177" i="1"/>
  <c r="O177" i="1"/>
  <c r="Q2010" i="1" l="1"/>
  <c r="Q2014" i="1"/>
  <c r="Q2015" i="1"/>
  <c r="Q1899" i="1"/>
  <c r="Q2017" i="1"/>
  <c r="Q1932" i="1"/>
  <c r="Q2009" i="1"/>
  <c r="Q2020" i="1"/>
  <c r="Q2019" i="1"/>
  <c r="Q2007" i="1"/>
  <c r="Q2006" i="1"/>
  <c r="P2012" i="1"/>
  <c r="O2012" i="1"/>
  <c r="P2008" i="1"/>
  <c r="O2008" i="1"/>
  <c r="P2011" i="1"/>
  <c r="O2011" i="1"/>
  <c r="Q1935" i="1"/>
  <c r="Q1920" i="1"/>
  <c r="Q1910" i="1"/>
  <c r="Q1839" i="1"/>
  <c r="Q1840" i="1"/>
  <c r="Q1877" i="1"/>
  <c r="Q1928" i="1"/>
  <c r="Q1763" i="1"/>
  <c r="Q1793" i="1"/>
  <c r="Q1773" i="1"/>
  <c r="Q1721" i="1"/>
  <c r="Q1780" i="1"/>
  <c r="Q1749" i="1"/>
  <c r="Q1753" i="1"/>
  <c r="Q1723" i="1"/>
  <c r="Q1745" i="1"/>
  <c r="Q1689" i="1"/>
  <c r="Q1526" i="1"/>
  <c r="Q1720" i="1"/>
  <c r="Q1722" i="1"/>
  <c r="Q1650" i="1"/>
  <c r="Q1670" i="1"/>
  <c r="Q1680" i="1"/>
  <c r="Q1660" i="1"/>
  <c r="Q1483" i="1"/>
  <c r="Q1463" i="1"/>
  <c r="Q1640" i="1"/>
  <c r="Q1524" i="1"/>
  <c r="Q1616" i="1"/>
  <c r="Q1527" i="1"/>
  <c r="Q1525" i="1"/>
  <c r="Q1612" i="1"/>
  <c r="Q1528" i="1"/>
  <c r="Q1529" i="1"/>
  <c r="Q1493" i="1"/>
  <c r="Q1442" i="1"/>
  <c r="Q1291" i="1"/>
  <c r="Q1453" i="1"/>
  <c r="Q1443" i="1"/>
  <c r="Q1362" i="1"/>
  <c r="Q1393" i="1"/>
  <c r="Q1403" i="1"/>
  <c r="Q1391" i="1"/>
  <c r="Q1321" i="1"/>
  <c r="Q1322" i="1"/>
  <c r="Q1363" i="1"/>
  <c r="Q1343" i="1"/>
  <c r="Q1323" i="1"/>
  <c r="Q1111" i="1"/>
  <c r="Q1263" i="1"/>
  <c r="Q1262" i="1"/>
  <c r="Q1261" i="1"/>
  <c r="Q1233" i="1"/>
  <c r="Q1223" i="1"/>
  <c r="Q1112" i="1"/>
  <c r="Q1213" i="1"/>
  <c r="Q1192" i="1"/>
  <c r="Q1109" i="1"/>
  <c r="Q1143" i="1"/>
  <c r="Q1203" i="1"/>
  <c r="Q1191" i="1"/>
  <c r="Q1193" i="1"/>
  <c r="Q1153" i="1"/>
  <c r="Q1013" i="1"/>
  <c r="Q1107" i="1"/>
  <c r="Q1141" i="1"/>
  <c r="Q1110" i="1"/>
  <c r="Q1002" i="1"/>
  <c r="Q1108" i="1"/>
  <c r="Q1106" i="1"/>
  <c r="Q1104" i="1"/>
  <c r="Q1003" i="1"/>
  <c r="Q1001" i="1"/>
  <c r="Q973" i="1"/>
  <c r="Q963" i="1"/>
  <c r="Q953" i="1"/>
  <c r="Q932" i="1"/>
  <c r="Q952" i="1"/>
  <c r="Q922" i="1"/>
  <c r="Q901" i="1"/>
  <c r="Q872" i="1"/>
  <c r="Q912" i="1"/>
  <c r="Q902" i="1"/>
  <c r="Q852" i="1"/>
  <c r="Q871" i="1"/>
  <c r="Q761" i="1"/>
  <c r="Q832" i="1"/>
  <c r="Q812" i="1"/>
  <c r="Q822" i="1"/>
  <c r="Q736" i="1"/>
  <c r="Q781" i="1"/>
  <c r="Q782" i="1"/>
  <c r="Q735" i="1"/>
  <c r="Q739" i="1"/>
  <c r="Q792" i="1"/>
  <c r="Q741" i="1"/>
  <c r="Q742" i="1"/>
  <c r="Q738" i="1"/>
  <c r="Q740" i="1"/>
  <c r="Q762" i="1"/>
  <c r="Q737" i="1"/>
  <c r="Q662" i="1"/>
  <c r="Q641" i="1"/>
  <c r="Q642" i="1"/>
  <c r="Q652" i="1"/>
  <c r="Q543" i="1"/>
  <c r="Q563" i="1"/>
  <c r="Q622" i="1"/>
  <c r="Q601" i="1"/>
  <c r="Q573" i="1"/>
  <c r="Q541" i="1"/>
  <c r="Q542" i="1"/>
  <c r="Q178" i="1"/>
  <c r="Q327" i="1"/>
  <c r="Q444" i="1"/>
  <c r="Q326" i="1"/>
  <c r="Q328" i="1"/>
  <c r="Q348" i="1"/>
  <c r="Q325" i="1"/>
  <c r="Q446" i="1"/>
  <c r="Q447" i="1"/>
  <c r="Q402" i="1"/>
  <c r="Q445" i="1"/>
  <c r="Q376" i="1"/>
  <c r="Q286" i="1"/>
  <c r="Q338" i="1"/>
  <c r="Q378" i="1"/>
  <c r="Q131" i="1"/>
  <c r="Q285" i="1"/>
  <c r="Q377" i="1"/>
  <c r="Q287" i="1"/>
  <c r="Q288" i="1"/>
  <c r="Q160" i="1"/>
  <c r="Q171" i="1"/>
  <c r="Q161" i="1"/>
  <c r="Q117" i="1"/>
  <c r="Q92" i="1"/>
  <c r="Q51" i="1"/>
  <c r="Q82" i="1"/>
  <c r="Q32" i="1"/>
  <c r="Q62" i="1"/>
  <c r="Q52" i="1"/>
  <c r="Q727" i="1"/>
  <c r="Q1737" i="1"/>
  <c r="Q733" i="1"/>
  <c r="Q621" i="1"/>
  <c r="Q731" i="1"/>
  <c r="Q640" i="1"/>
  <c r="Q728" i="1"/>
  <c r="Q639" i="1"/>
  <c r="Q760" i="1"/>
  <c r="Q661" i="1"/>
  <c r="Q730" i="1"/>
  <c r="Q734" i="1"/>
  <c r="Q791" i="1"/>
  <c r="Q729" i="1"/>
  <c r="Q732" i="1"/>
  <c r="Q759" i="1"/>
  <c r="Q780" i="1"/>
  <c r="Q801" i="1"/>
  <c r="Q811" i="1"/>
  <c r="Q841" i="1"/>
  <c r="Q831" i="1"/>
  <c r="Q870" i="1"/>
  <c r="Q900" i="1"/>
  <c r="Q851" i="1"/>
  <c r="Q869" i="1"/>
  <c r="Q899" i="1"/>
  <c r="Q972" i="1"/>
  <c r="Q911" i="1"/>
  <c r="Q941" i="1"/>
  <c r="Q962" i="1"/>
  <c r="Q951" i="1"/>
  <c r="Q1101" i="1"/>
  <c r="Q999" i="1"/>
  <c r="Q998" i="1"/>
  <c r="Q1012" i="1"/>
  <c r="Q1098" i="1"/>
  <c r="Q1095" i="1"/>
  <c r="Q1096" i="1"/>
  <c r="Q1102" i="1"/>
  <c r="Q1097" i="1"/>
  <c r="Q1100" i="1"/>
  <c r="Q1099" i="1"/>
  <c r="Q1162" i="1"/>
  <c r="Q1140" i="1"/>
  <c r="Q1138" i="1"/>
  <c r="Q1212" i="1"/>
  <c r="Q1222" i="1"/>
  <c r="Q1319" i="1"/>
  <c r="Q1188" i="1"/>
  <c r="Q1189" i="1"/>
  <c r="Q1202" i="1"/>
  <c r="Q1260" i="1"/>
  <c r="Q1232" i="1"/>
  <c r="Q1259" i="1"/>
  <c r="Q1288" i="1"/>
  <c r="Q1402" i="1"/>
  <c r="Q1258" i="1"/>
  <c r="Q1318" i="1"/>
  <c r="Q1361" i="1"/>
  <c r="Q1320" i="1"/>
  <c r="Q1340" i="1"/>
  <c r="Q1341" i="1"/>
  <c r="Q1360" i="1"/>
  <c r="Q1388" i="1"/>
  <c r="Q1389" i="1"/>
  <c r="Q1390" i="1"/>
  <c r="Q1422" i="1"/>
  <c r="Q1412" i="1"/>
  <c r="Q1441" i="1"/>
  <c r="Q1452" i="1"/>
  <c r="Q1812" i="1"/>
  <c r="Q1462" i="1"/>
  <c r="Q1481" i="1"/>
  <c r="Q1480" i="1"/>
  <c r="Q1492" i="1"/>
  <c r="Q572" i="1"/>
  <c r="Q599" i="1"/>
  <c r="Q562" i="1"/>
  <c r="Q2002" i="1"/>
  <c r="Q1837" i="1"/>
  <c r="Q552" i="1"/>
  <c r="Q1931" i="1"/>
  <c r="Q2001" i="1"/>
  <c r="Q538" i="1"/>
  <c r="Q540" i="1"/>
  <c r="Q1838" i="1"/>
  <c r="Q1998" i="1"/>
  <c r="P2000" i="1"/>
  <c r="O2000" i="1"/>
  <c r="O2003" i="1"/>
  <c r="P2003" i="1"/>
  <c r="P2004" i="1"/>
  <c r="O2004" i="1"/>
  <c r="Q1999" i="1"/>
  <c r="Q1934" i="1"/>
  <c r="Q1927" i="1"/>
  <c r="Q1813" i="1"/>
  <c r="Q1818" i="1"/>
  <c r="Q1815" i="1"/>
  <c r="Q1909" i="1"/>
  <c r="Q1816" i="1"/>
  <c r="Q1814" i="1"/>
  <c r="Q1873" i="1"/>
  <c r="Q1897" i="1"/>
  <c r="Q1817" i="1"/>
  <c r="Q1819" i="1"/>
  <c r="Q1762" i="1"/>
  <c r="Q1772" i="1"/>
  <c r="Q1786" i="1"/>
  <c r="Q1792" i="1"/>
  <c r="Q1744" i="1"/>
  <c r="Q1716" i="1"/>
  <c r="Q1718" i="1"/>
  <c r="Q1779" i="1"/>
  <c r="Q1730" i="1"/>
  <c r="Q1717" i="1"/>
  <c r="Q1719" i="1"/>
  <c r="Q1679" i="1"/>
  <c r="Q1669" i="1"/>
  <c r="Q1659" i="1"/>
  <c r="Q1752" i="1"/>
  <c r="Q1639" i="1"/>
  <c r="Q1649" i="1"/>
  <c r="O478" i="1"/>
  <c r="Q478" i="1" s="1"/>
  <c r="Q1520" i="1"/>
  <c r="Q1629" i="1"/>
  <c r="Q1607" i="1"/>
  <c r="Q1521" i="1"/>
  <c r="Q1522" i="1"/>
  <c r="Q1518" i="1"/>
  <c r="Q1519" i="1"/>
  <c r="Q1603" i="1"/>
  <c r="Q1517" i="1"/>
  <c r="Q177" i="1"/>
  <c r="Q2012" i="1" l="1"/>
  <c r="Q2011" i="1"/>
  <c r="Q2008" i="1"/>
  <c r="Q2000" i="1"/>
  <c r="Q2004" i="1"/>
  <c r="Q2003" i="1"/>
  <c r="S170" i="1" l="1"/>
  <c r="J170" i="1"/>
  <c r="L170" i="1" s="1"/>
  <c r="J159" i="1"/>
  <c r="L159" i="1" s="1"/>
  <c r="J158" i="1"/>
  <c r="L158" i="1" s="1"/>
  <c r="J140" i="1"/>
  <c r="L140" i="1" s="1"/>
  <c r="J130" i="1"/>
  <c r="L130" i="1" s="1"/>
  <c r="J116" i="1"/>
  <c r="L116" i="1" s="1"/>
  <c r="J106" i="1"/>
  <c r="L106" i="1" s="1"/>
  <c r="J91" i="1"/>
  <c r="L91" i="1" s="1"/>
  <c r="J81" i="1"/>
  <c r="L81" i="1" s="1"/>
  <c r="J71" i="1"/>
  <c r="L71" i="1" s="1"/>
  <c r="J61" i="1"/>
  <c r="L61" i="1" s="1"/>
  <c r="N61" i="1" s="1"/>
  <c r="J50" i="1"/>
  <c r="L50" i="1" s="1"/>
  <c r="J49" i="1"/>
  <c r="L49" i="1" s="1"/>
  <c r="J31" i="1"/>
  <c r="L31" i="1" s="1"/>
  <c r="J21" i="1"/>
  <c r="L21" i="1" s="1"/>
  <c r="J11" i="1"/>
  <c r="L11" i="1" s="1"/>
  <c r="N11" i="1" s="1"/>
  <c r="N170" i="1" l="1"/>
  <c r="M170" i="1"/>
  <c r="N158" i="1"/>
  <c r="M158" i="1"/>
  <c r="M159" i="1"/>
  <c r="N159" i="1"/>
  <c r="N140" i="1"/>
  <c r="M140" i="1"/>
  <c r="N130" i="1"/>
  <c r="M130" i="1"/>
  <c r="N116" i="1"/>
  <c r="M116" i="1"/>
  <c r="N106" i="1"/>
  <c r="M106" i="1"/>
  <c r="N91" i="1"/>
  <c r="M91" i="1"/>
  <c r="M81" i="1"/>
  <c r="N81" i="1"/>
  <c r="N71" i="1"/>
  <c r="M71" i="1"/>
  <c r="M61" i="1"/>
  <c r="N50" i="1"/>
  <c r="M50" i="1"/>
  <c r="N49" i="1"/>
  <c r="M49" i="1"/>
  <c r="N31" i="1"/>
  <c r="M31" i="1"/>
  <c r="N21" i="1"/>
  <c r="M21" i="1"/>
  <c r="M11" i="1"/>
  <c r="S443" i="1"/>
  <c r="J443" i="1"/>
  <c r="J442" i="1"/>
  <c r="L442" i="1" s="1"/>
  <c r="J441" i="1"/>
  <c r="L441" i="1" s="1"/>
  <c r="J440" i="1"/>
  <c r="L440" i="1" s="1"/>
  <c r="J400" i="1"/>
  <c r="L400" i="1" s="1"/>
  <c r="M400" i="1" s="1"/>
  <c r="J399" i="1"/>
  <c r="L399" i="1" s="1"/>
  <c r="J387" i="1"/>
  <c r="L387" i="1" s="1"/>
  <c r="J375" i="1"/>
  <c r="L375" i="1" s="1"/>
  <c r="J374" i="1"/>
  <c r="L374" i="1" s="1"/>
  <c r="J373" i="1"/>
  <c r="L373" i="1" s="1"/>
  <c r="J347" i="1"/>
  <c r="L347" i="1" s="1"/>
  <c r="J337" i="1"/>
  <c r="L337" i="1" s="1"/>
  <c r="J324" i="1"/>
  <c r="L324" i="1" s="1"/>
  <c r="J323" i="1"/>
  <c r="L323" i="1" s="1"/>
  <c r="N323" i="1" s="1"/>
  <c r="J322" i="1"/>
  <c r="L322" i="1" s="1"/>
  <c r="N322" i="1" s="1"/>
  <c r="J321" i="1"/>
  <c r="L321" i="1" s="1"/>
  <c r="J284" i="1"/>
  <c r="L284" i="1" s="1"/>
  <c r="J283" i="1"/>
  <c r="L283" i="1" s="1"/>
  <c r="J282" i="1"/>
  <c r="J281" i="1"/>
  <c r="L281" i="1" s="1"/>
  <c r="H419" i="2"/>
  <c r="K419" i="2" s="1"/>
  <c r="L419" i="2" s="1"/>
  <c r="K394" i="2"/>
  <c r="L394" i="2" s="1"/>
  <c r="H378" i="2"/>
  <c r="K378" i="2" s="1"/>
  <c r="L378" i="2" s="1"/>
  <c r="H377" i="2"/>
  <c r="K377" i="2" s="1"/>
  <c r="L377" i="2" s="1"/>
  <c r="H376" i="2"/>
  <c r="K376" i="2" s="1"/>
  <c r="L376" i="2" s="1"/>
  <c r="H375" i="2"/>
  <c r="K375" i="2" s="1"/>
  <c r="L375" i="2" s="1"/>
  <c r="H374" i="2"/>
  <c r="K374" i="2" s="1"/>
  <c r="L374" i="2" s="1"/>
  <c r="H373" i="2"/>
  <c r="K373" i="2" s="1"/>
  <c r="L373" i="2" s="1"/>
  <c r="H372" i="2"/>
  <c r="K372" i="2" s="1"/>
  <c r="L372" i="2" s="1"/>
  <c r="H303" i="2"/>
  <c r="K303" i="2" s="1"/>
  <c r="L303" i="2" s="1"/>
  <c r="H302" i="2"/>
  <c r="K302" i="2" s="1"/>
  <c r="L302" i="2" s="1"/>
  <c r="H301" i="2"/>
  <c r="K301" i="2" s="1"/>
  <c r="L301" i="2" s="1"/>
  <c r="H300" i="2"/>
  <c r="K300" i="2" s="1"/>
  <c r="L300" i="2" s="1"/>
  <c r="H299" i="2"/>
  <c r="K299" i="2" s="1"/>
  <c r="L299" i="2" s="1"/>
  <c r="H298" i="2"/>
  <c r="K298" i="2" s="1"/>
  <c r="L298" i="2" s="1"/>
  <c r="H297" i="2"/>
  <c r="K297" i="2" s="1"/>
  <c r="L297" i="2" s="1"/>
  <c r="H296" i="2"/>
  <c r="K296" i="2" s="1"/>
  <c r="L296" i="2" s="1"/>
  <c r="H295" i="2"/>
  <c r="K295" i="2" s="1"/>
  <c r="L295" i="2" s="1"/>
  <c r="H294" i="2"/>
  <c r="K294" i="2" s="1"/>
  <c r="L294" i="2" s="1"/>
  <c r="H293" i="2"/>
  <c r="K293" i="2" s="1"/>
  <c r="L293" i="2" s="1"/>
  <c r="H292" i="2"/>
  <c r="K292" i="2" s="1"/>
  <c r="L292" i="2" s="1"/>
  <c r="K518" i="2"/>
  <c r="K519" i="2"/>
  <c r="K520" i="2"/>
  <c r="K521" i="2"/>
  <c r="K522" i="2"/>
  <c r="K523" i="2"/>
  <c r="K524" i="2"/>
  <c r="K525" i="2"/>
  <c r="K526" i="2"/>
  <c r="H528" i="2"/>
  <c r="K528" i="2" s="1"/>
  <c r="H529" i="2"/>
  <c r="K529" i="2" s="1"/>
  <c r="H530" i="2"/>
  <c r="K530" i="2" s="1"/>
  <c r="H531" i="2"/>
  <c r="K531" i="2" s="1"/>
  <c r="H532" i="2"/>
  <c r="K532" i="2" s="1"/>
  <c r="H533" i="2"/>
  <c r="K533" i="2" s="1"/>
  <c r="H534" i="2"/>
  <c r="K534" i="2" s="1"/>
  <c r="H535" i="2"/>
  <c r="K535" i="2" s="1"/>
  <c r="H536" i="2"/>
  <c r="K536" i="2" s="1"/>
  <c r="H538" i="2"/>
  <c r="K538" i="2" s="1"/>
  <c r="H539" i="2"/>
  <c r="K539" i="2" s="1"/>
  <c r="H540" i="2"/>
  <c r="K540" i="2" s="1"/>
  <c r="H541" i="2"/>
  <c r="K541" i="2" s="1"/>
  <c r="H542" i="2"/>
  <c r="K542" i="2" s="1"/>
  <c r="H543" i="2"/>
  <c r="K543" i="2" s="1"/>
  <c r="H544" i="2"/>
  <c r="K544" i="2" s="1"/>
  <c r="H545" i="2"/>
  <c r="K545" i="2" s="1"/>
  <c r="H546" i="2"/>
  <c r="K546" i="2" s="1"/>
  <c r="H548" i="2"/>
  <c r="K548" i="2" s="1"/>
  <c r="H549" i="2"/>
  <c r="K549" i="2" s="1"/>
  <c r="H550" i="2"/>
  <c r="K550" i="2" s="1"/>
  <c r="H551" i="2"/>
  <c r="K551" i="2" s="1"/>
  <c r="H552" i="2"/>
  <c r="K552" i="2" s="1"/>
  <c r="H553" i="2"/>
  <c r="K553" i="2" s="1"/>
  <c r="H554" i="2"/>
  <c r="K554" i="2" s="1"/>
  <c r="H555" i="2"/>
  <c r="K555" i="2" s="1"/>
  <c r="H556" i="2"/>
  <c r="K556" i="2" s="1"/>
  <c r="H558" i="2"/>
  <c r="K558" i="2" s="1"/>
  <c r="H559" i="2"/>
  <c r="K559" i="2" s="1"/>
  <c r="H560" i="2"/>
  <c r="K560" i="2" s="1"/>
  <c r="H561" i="2"/>
  <c r="K561" i="2" s="1"/>
  <c r="H562" i="2"/>
  <c r="K562" i="2" s="1"/>
  <c r="H563" i="2"/>
  <c r="K563" i="2" s="1"/>
  <c r="H564" i="2"/>
  <c r="K564" i="2" s="1"/>
  <c r="H565" i="2"/>
  <c r="K565" i="2" s="1"/>
  <c r="H566" i="2"/>
  <c r="K566" i="2" s="1"/>
  <c r="K193" i="2"/>
  <c r="L193" i="2" s="1"/>
  <c r="K204" i="2"/>
  <c r="L204" i="2" s="1"/>
  <c r="K203" i="2"/>
  <c r="L203" i="2" s="1"/>
  <c r="K196" i="2"/>
  <c r="L196" i="2" s="1"/>
  <c r="K197" i="2"/>
  <c r="L197" i="2" s="1"/>
  <c r="K205" i="2"/>
  <c r="L205" i="2" s="1"/>
  <c r="K206" i="2"/>
  <c r="L206" i="2" s="1"/>
  <c r="K207" i="2"/>
  <c r="L207" i="2" s="1"/>
  <c r="K198" i="2"/>
  <c r="L198" i="2" s="1"/>
  <c r="K187" i="2"/>
  <c r="L187" i="2" s="1"/>
  <c r="K188" i="2"/>
  <c r="L188" i="2" s="1"/>
  <c r="K199" i="2"/>
  <c r="L199" i="2" s="1"/>
  <c r="K189" i="2"/>
  <c r="L189" i="2" s="1"/>
  <c r="K190" i="2"/>
  <c r="L190" i="2" s="1"/>
  <c r="K200" i="2"/>
  <c r="L200" i="2" s="1"/>
  <c r="K191" i="2"/>
  <c r="L191" i="2" s="1"/>
  <c r="K192" i="2"/>
  <c r="L192" i="2" s="1"/>
  <c r="K201" i="2"/>
  <c r="L201" i="2" s="1"/>
  <c r="K202" i="2"/>
  <c r="L202" i="2" s="1"/>
  <c r="K513" i="2"/>
  <c r="L513" i="2" s="1"/>
  <c r="K512" i="2"/>
  <c r="L512" i="2" s="1"/>
  <c r="K511" i="2"/>
  <c r="L511" i="2" s="1"/>
  <c r="K499" i="2"/>
  <c r="L499" i="2" s="1"/>
  <c r="K486" i="2"/>
  <c r="L486" i="2" s="1"/>
  <c r="K467" i="2"/>
  <c r="L467" i="2" s="1"/>
  <c r="K506" i="2"/>
  <c r="L506" i="2" s="1"/>
  <c r="K502" i="2"/>
  <c r="L502" i="2" s="1"/>
  <c r="K507" i="2"/>
  <c r="L507" i="2" s="1"/>
  <c r="K503" i="2"/>
  <c r="L503" i="2" s="1"/>
  <c r="K493" i="2"/>
  <c r="L493" i="2" s="1"/>
  <c r="K515" i="2"/>
  <c r="L515" i="2" s="1"/>
  <c r="K508" i="2"/>
  <c r="L508" i="2" s="1"/>
  <c r="K504" i="2"/>
  <c r="L504" i="2" s="1"/>
  <c r="K494" i="2"/>
  <c r="L494" i="2" s="1"/>
  <c r="K516" i="2"/>
  <c r="L516" i="2" s="1"/>
  <c r="K488" i="2"/>
  <c r="L488" i="2" s="1"/>
  <c r="K509" i="2"/>
  <c r="L509" i="2" s="1"/>
  <c r="K505" i="2"/>
  <c r="L505" i="2" s="1"/>
  <c r="K495" i="2"/>
  <c r="L495" i="2" s="1"/>
  <c r="K517" i="2"/>
  <c r="L517" i="2" s="1"/>
  <c r="K489" i="2"/>
  <c r="L489" i="2" s="1"/>
  <c r="K496" i="2"/>
  <c r="L496" i="2" s="1"/>
  <c r="K490" i="2"/>
  <c r="L490" i="2" s="1"/>
  <c r="K497" i="2"/>
  <c r="L497" i="2" s="1"/>
  <c r="K498" i="2"/>
  <c r="L498" i="2" s="1"/>
  <c r="K510" i="2"/>
  <c r="L510" i="2" s="1"/>
  <c r="K451" i="2"/>
  <c r="L451" i="2" s="1"/>
  <c r="K464" i="2"/>
  <c r="L464" i="2" s="1"/>
  <c r="K439" i="2"/>
  <c r="L439" i="2" s="1"/>
  <c r="K438" i="2"/>
  <c r="L438" i="2" s="1"/>
  <c r="K477" i="2"/>
  <c r="L477" i="2" s="1"/>
  <c r="K470" i="2"/>
  <c r="L470" i="2" s="1"/>
  <c r="K425" i="2"/>
  <c r="L425" i="2" s="1"/>
  <c r="K457" i="2"/>
  <c r="L457" i="2" s="1"/>
  <c r="K454" i="2"/>
  <c r="L454" i="2" s="1"/>
  <c r="K480" i="2"/>
  <c r="L480" i="2" s="1"/>
  <c r="K421" i="2"/>
  <c r="L421" i="2" s="1"/>
  <c r="K422" i="2"/>
  <c r="L422" i="2" s="1"/>
  <c r="K471" i="2"/>
  <c r="L471" i="2" s="1"/>
  <c r="K426" i="2"/>
  <c r="L426" i="2" s="1"/>
  <c r="K458" i="2"/>
  <c r="L458" i="2" s="1"/>
  <c r="K455" i="2"/>
  <c r="L455" i="2" s="1"/>
  <c r="K423" i="2"/>
  <c r="L423" i="2" s="1"/>
  <c r="K444" i="2"/>
  <c r="L444" i="2" s="1"/>
  <c r="K472" i="2"/>
  <c r="L472" i="2" s="1"/>
  <c r="K427" i="2"/>
  <c r="L427" i="2" s="1"/>
  <c r="K428" i="2"/>
  <c r="L428" i="2" s="1"/>
  <c r="K459" i="2"/>
  <c r="L459" i="2" s="1"/>
  <c r="K456" i="2"/>
  <c r="L456" i="2" s="1"/>
  <c r="K424" i="2"/>
  <c r="L424" i="2" s="1"/>
  <c r="K445" i="2"/>
  <c r="L445" i="2" s="1"/>
  <c r="K473" i="2"/>
  <c r="L473" i="2" s="1"/>
  <c r="K429" i="2"/>
  <c r="L429" i="2" s="1"/>
  <c r="K430" i="2"/>
  <c r="L430" i="2" s="1"/>
  <c r="K460" i="2"/>
  <c r="L460" i="2" s="1"/>
  <c r="K446" i="2"/>
  <c r="L446" i="2" s="1"/>
  <c r="K447" i="2"/>
  <c r="L447" i="2" s="1"/>
  <c r="K474" i="2"/>
  <c r="L474" i="2" s="1"/>
  <c r="K431" i="2"/>
  <c r="L431" i="2" s="1"/>
  <c r="K432" i="2"/>
  <c r="L432" i="2" s="1"/>
  <c r="K461" i="2"/>
  <c r="L461" i="2" s="1"/>
  <c r="K448" i="2"/>
  <c r="L448" i="2" s="1"/>
  <c r="K481" i="2"/>
  <c r="L481" i="2" s="1"/>
  <c r="K475" i="2"/>
  <c r="L475" i="2" s="1"/>
  <c r="K433" i="2"/>
  <c r="L433" i="2" s="1"/>
  <c r="K434" i="2"/>
  <c r="L434" i="2" s="1"/>
  <c r="K462" i="2"/>
  <c r="L462" i="2" s="1"/>
  <c r="K449" i="2"/>
  <c r="L449" i="2" s="1"/>
  <c r="K482" i="2"/>
  <c r="L482" i="2" s="1"/>
  <c r="K476" i="2"/>
  <c r="L476" i="2" s="1"/>
  <c r="K435" i="2"/>
  <c r="L435" i="2" s="1"/>
  <c r="K436" i="2"/>
  <c r="L436" i="2" s="1"/>
  <c r="K437" i="2"/>
  <c r="L437" i="2" s="1"/>
  <c r="K463" i="2"/>
  <c r="L463" i="2" s="1"/>
  <c r="K450" i="2"/>
  <c r="L450" i="2" s="1"/>
  <c r="K483" i="2"/>
  <c r="L483" i="2" s="1"/>
  <c r="P170" i="1" l="1"/>
  <c r="O170" i="1"/>
  <c r="L282" i="1"/>
  <c r="N282" i="1" s="1"/>
  <c r="K567" i="2"/>
  <c r="L567" i="2" s="1"/>
  <c r="O159" i="1"/>
  <c r="P159" i="1"/>
  <c r="O158" i="1"/>
  <c r="P158" i="1"/>
  <c r="O140" i="1"/>
  <c r="P140" i="1"/>
  <c r="P130" i="1"/>
  <c r="O130" i="1"/>
  <c r="P116" i="1"/>
  <c r="O116" i="1"/>
  <c r="P106" i="1"/>
  <c r="O106" i="1"/>
  <c r="P91" i="1"/>
  <c r="O91" i="1"/>
  <c r="P81" i="1"/>
  <c r="O81" i="1"/>
  <c r="P71" i="1"/>
  <c r="O71" i="1"/>
  <c r="P61" i="1"/>
  <c r="O61" i="1"/>
  <c r="P49" i="1"/>
  <c r="O49" i="1"/>
  <c r="P50" i="1"/>
  <c r="O50" i="1"/>
  <c r="P31" i="1"/>
  <c r="O31" i="1"/>
  <c r="O21" i="1"/>
  <c r="P21" i="1"/>
  <c r="L443" i="1"/>
  <c r="N443" i="1" s="1"/>
  <c r="P11" i="1"/>
  <c r="O11" i="1"/>
  <c r="Q11" i="1" s="1"/>
  <c r="N441" i="1"/>
  <c r="M441" i="1"/>
  <c r="N440" i="1"/>
  <c r="M440" i="1"/>
  <c r="N442" i="1"/>
  <c r="M442" i="1"/>
  <c r="M399" i="1"/>
  <c r="N399" i="1"/>
  <c r="P400" i="1"/>
  <c r="O400" i="1"/>
  <c r="N400" i="1"/>
  <c r="N387" i="1"/>
  <c r="M387" i="1"/>
  <c r="M375" i="1"/>
  <c r="N375" i="1"/>
  <c r="M374" i="1"/>
  <c r="N374" i="1"/>
  <c r="M373" i="1"/>
  <c r="N373" i="1"/>
  <c r="N347" i="1"/>
  <c r="M347" i="1"/>
  <c r="N337" i="1"/>
  <c r="M337" i="1"/>
  <c r="N324" i="1"/>
  <c r="M324" i="1"/>
  <c r="M321" i="1"/>
  <c r="N321" i="1"/>
  <c r="M322" i="1"/>
  <c r="M323" i="1"/>
  <c r="N283" i="1"/>
  <c r="M283" i="1"/>
  <c r="N281" i="1"/>
  <c r="M281" i="1"/>
  <c r="N284" i="1"/>
  <c r="M284" i="1"/>
  <c r="K527" i="2"/>
  <c r="L527" i="2" s="1"/>
  <c r="K557" i="2"/>
  <c r="L557" i="2" s="1"/>
  <c r="K537" i="2"/>
  <c r="L537" i="2" s="1"/>
  <c r="K547" i="2"/>
  <c r="L547" i="2" s="1"/>
  <c r="H180" i="2"/>
  <c r="K180" i="2" s="1"/>
  <c r="L180" i="2" s="1"/>
  <c r="K179" i="2"/>
  <c r="L179" i="2" s="1"/>
  <c r="K174" i="2"/>
  <c r="L174" i="2" s="1"/>
  <c r="K183" i="2"/>
  <c r="L183" i="2" s="1"/>
  <c r="K184" i="2"/>
  <c r="L184" i="2" s="1"/>
  <c r="K175" i="2"/>
  <c r="L175" i="2" s="1"/>
  <c r="K185" i="2"/>
  <c r="L185" i="2" s="1"/>
  <c r="K176" i="2"/>
  <c r="L176" i="2" s="1"/>
  <c r="K186" i="2"/>
  <c r="L186" i="2" s="1"/>
  <c r="K177" i="2"/>
  <c r="L177" i="2" s="1"/>
  <c r="K178" i="2"/>
  <c r="L178" i="2" s="1"/>
  <c r="M282" i="1" l="1"/>
  <c r="O282" i="1" s="1"/>
  <c r="Q170" i="1"/>
  <c r="Q159" i="1"/>
  <c r="Q158" i="1"/>
  <c r="Q130" i="1"/>
  <c r="Q140" i="1"/>
  <c r="Q116" i="1"/>
  <c r="Q81" i="1"/>
  <c r="Q91" i="1"/>
  <c r="Q106" i="1"/>
  <c r="Q61" i="1"/>
  <c r="Q71" i="1"/>
  <c r="Q49" i="1"/>
  <c r="Q50" i="1"/>
  <c r="Q31" i="1"/>
  <c r="Q21" i="1"/>
  <c r="M443" i="1"/>
  <c r="P441" i="1"/>
  <c r="O441" i="1"/>
  <c r="O440" i="1"/>
  <c r="P440" i="1"/>
  <c r="P442" i="1"/>
  <c r="O442" i="1"/>
  <c r="Q400" i="1"/>
  <c r="P399" i="1"/>
  <c r="O399" i="1"/>
  <c r="P387" i="1"/>
  <c r="O387" i="1"/>
  <c r="P374" i="1"/>
  <c r="O374" i="1"/>
  <c r="P375" i="1"/>
  <c r="O375" i="1"/>
  <c r="O373" i="1"/>
  <c r="P373" i="1"/>
  <c r="O347" i="1"/>
  <c r="P347" i="1"/>
  <c r="P337" i="1"/>
  <c r="O337" i="1"/>
  <c r="P324" i="1"/>
  <c r="O324" i="1"/>
  <c r="P323" i="1"/>
  <c r="O323" i="1"/>
  <c r="P322" i="1"/>
  <c r="O322" i="1"/>
  <c r="P321" i="1"/>
  <c r="O321" i="1"/>
  <c r="P283" i="1"/>
  <c r="O283" i="1"/>
  <c r="O284" i="1"/>
  <c r="P284" i="1"/>
  <c r="P281" i="1"/>
  <c r="O281" i="1"/>
  <c r="H168" i="2"/>
  <c r="K168" i="2" s="1"/>
  <c r="L168" i="2" s="1"/>
  <c r="K170" i="2"/>
  <c r="L170" i="2" s="1"/>
  <c r="K171" i="2"/>
  <c r="L171" i="2" s="1"/>
  <c r="K162" i="2"/>
  <c r="L162" i="2" s="1"/>
  <c r="K159" i="2"/>
  <c r="L159" i="2" s="1"/>
  <c r="K172" i="2"/>
  <c r="L172" i="2" s="1"/>
  <c r="K163" i="2"/>
  <c r="L163" i="2" s="1"/>
  <c r="K160" i="2"/>
  <c r="L160" i="2" s="1"/>
  <c r="K173" i="2"/>
  <c r="L173" i="2" s="1"/>
  <c r="K164" i="2"/>
  <c r="L164" i="2" s="1"/>
  <c r="K165" i="2"/>
  <c r="L165" i="2" s="1"/>
  <c r="K166" i="2"/>
  <c r="L166" i="2" s="1"/>
  <c r="K156" i="2"/>
  <c r="L156" i="2" s="1"/>
  <c r="K167" i="2"/>
  <c r="L167" i="2" s="1"/>
  <c r="K157" i="2"/>
  <c r="L157" i="2" s="1"/>
  <c r="K158" i="2"/>
  <c r="L158" i="2" s="1"/>
  <c r="K161" i="2"/>
  <c r="L161" i="2" s="1"/>
  <c r="P282" i="1" l="1"/>
  <c r="Q282" i="1" s="1"/>
  <c r="Q442" i="1"/>
  <c r="Q441" i="1"/>
  <c r="Q440" i="1"/>
  <c r="O443" i="1"/>
  <c r="P443" i="1"/>
  <c r="Q387" i="1"/>
  <c r="Q324" i="1"/>
  <c r="Q399" i="1"/>
  <c r="Q373" i="1"/>
  <c r="Q323" i="1"/>
  <c r="Q375" i="1"/>
  <c r="Q374" i="1"/>
  <c r="Q337" i="1"/>
  <c r="Q347" i="1"/>
  <c r="Q283" i="1"/>
  <c r="Q284" i="1"/>
  <c r="Q321" i="1"/>
  <c r="Q322" i="1"/>
  <c r="Q281" i="1"/>
  <c r="H416" i="2"/>
  <c r="K416" i="2" s="1"/>
  <c r="L416" i="2" s="1"/>
  <c r="K417" i="2"/>
  <c r="L417" i="2" s="1"/>
  <c r="K418" i="2"/>
  <c r="L418" i="2" s="1"/>
  <c r="K402" i="2"/>
  <c r="L402" i="2" s="1"/>
  <c r="K403" i="2"/>
  <c r="L403" i="2" s="1"/>
  <c r="K404" i="2"/>
  <c r="L404" i="2" s="1"/>
  <c r="K405" i="2"/>
  <c r="L405" i="2" s="1"/>
  <c r="K406" i="2"/>
  <c r="L406" i="2" s="1"/>
  <c r="K408" i="2"/>
  <c r="L408" i="2" s="1"/>
  <c r="K414" i="2"/>
  <c r="L414" i="2" s="1"/>
  <c r="K407" i="2"/>
  <c r="L407" i="2" s="1"/>
  <c r="K409" i="2"/>
  <c r="L409" i="2" s="1"/>
  <c r="K410" i="2"/>
  <c r="L410" i="2" s="1"/>
  <c r="K411" i="2"/>
  <c r="L411" i="2" s="1"/>
  <c r="K415" i="2"/>
  <c r="L415" i="2" s="1"/>
  <c r="K412" i="2"/>
  <c r="L412" i="2" s="1"/>
  <c r="K413" i="2"/>
  <c r="L413" i="2" s="1"/>
  <c r="Q443" i="1" l="1"/>
  <c r="K396" i="2"/>
  <c r="L396" i="2" s="1"/>
  <c r="K397" i="2"/>
  <c r="L397" i="2" s="1"/>
  <c r="K398" i="2"/>
  <c r="L398" i="2" s="1"/>
  <c r="K399" i="2"/>
  <c r="L399" i="2" s="1"/>
  <c r="H400" i="2"/>
  <c r="K400" i="2" s="1"/>
  <c r="L400" i="2" s="1"/>
  <c r="K393" i="2" l="1"/>
  <c r="L393" i="2" s="1"/>
  <c r="H366" i="2"/>
  <c r="K366" i="2" s="1"/>
  <c r="L366" i="2" s="1"/>
  <c r="H367" i="2"/>
  <c r="K367" i="2" s="1"/>
  <c r="L367" i="2" s="1"/>
  <c r="H368" i="2"/>
  <c r="K368" i="2" s="1"/>
  <c r="L368" i="2" s="1"/>
  <c r="H369" i="2"/>
  <c r="K369" i="2" s="1"/>
  <c r="L369" i="2" s="1"/>
  <c r="H370" i="2"/>
  <c r="K370" i="2" s="1"/>
  <c r="L370" i="2" s="1"/>
  <c r="H371" i="2"/>
  <c r="K371" i="2" s="1"/>
  <c r="L371" i="2" s="1"/>
  <c r="H365" i="2"/>
  <c r="K365" i="2" s="1"/>
  <c r="L365" i="2" s="1"/>
  <c r="H281" i="2"/>
  <c r="K281" i="2" s="1"/>
  <c r="L281" i="2" s="1"/>
  <c r="H282" i="2"/>
  <c r="K282" i="2" s="1"/>
  <c r="L282" i="2" s="1"/>
  <c r="H283" i="2"/>
  <c r="K283" i="2" s="1"/>
  <c r="L283" i="2" s="1"/>
  <c r="H284" i="2"/>
  <c r="K284" i="2" s="1"/>
  <c r="L284" i="2" s="1"/>
  <c r="H285" i="2"/>
  <c r="K285" i="2" s="1"/>
  <c r="L285" i="2" s="1"/>
  <c r="H286" i="2"/>
  <c r="K286" i="2" s="1"/>
  <c r="L286" i="2" s="1"/>
  <c r="H287" i="2"/>
  <c r="K287" i="2" s="1"/>
  <c r="L287" i="2" s="1"/>
  <c r="H288" i="2"/>
  <c r="K288" i="2" s="1"/>
  <c r="L288" i="2" s="1"/>
  <c r="H289" i="2"/>
  <c r="K289" i="2" s="1"/>
  <c r="L289" i="2" s="1"/>
  <c r="H290" i="2"/>
  <c r="K290" i="2" s="1"/>
  <c r="L290" i="2" s="1"/>
  <c r="H291" i="2"/>
  <c r="K291" i="2" s="1"/>
  <c r="L291" i="2" s="1"/>
  <c r="H280" i="2"/>
  <c r="K280" i="2" s="1"/>
  <c r="L280" i="2" s="1"/>
  <c r="H131" i="2"/>
  <c r="K131" i="2" s="1"/>
  <c r="L131" i="2" s="1"/>
  <c r="H132" i="2"/>
  <c r="K132" i="2" s="1"/>
  <c r="L132" i="2" s="1"/>
  <c r="H133" i="2"/>
  <c r="K133" i="2" s="1"/>
  <c r="L133" i="2" s="1"/>
  <c r="H134" i="2"/>
  <c r="K134" i="2" s="1"/>
  <c r="L134" i="2" s="1"/>
  <c r="H135" i="2"/>
  <c r="K135" i="2" s="1"/>
  <c r="L135" i="2" s="1"/>
  <c r="H136" i="2"/>
  <c r="K136" i="2" s="1"/>
  <c r="L136" i="2" s="1"/>
  <c r="H137" i="2"/>
  <c r="K137" i="2" s="1"/>
  <c r="L137" i="2" s="1"/>
  <c r="H130" i="2"/>
  <c r="K130" i="2" s="1"/>
  <c r="L130" i="2" s="1"/>
  <c r="K87" i="2"/>
  <c r="L87" i="2" s="1"/>
  <c r="H77" i="2"/>
  <c r="K77" i="2" s="1"/>
  <c r="L77" i="2" s="1"/>
  <c r="K70" i="2"/>
  <c r="L70" i="2" s="1"/>
  <c r="K60" i="2"/>
  <c r="L60" i="2" s="1"/>
  <c r="K48" i="2"/>
  <c r="L48" i="2" s="1"/>
  <c r="K47" i="2"/>
  <c r="L47" i="2" s="1"/>
  <c r="H28" i="2"/>
  <c r="K28" i="2" s="1"/>
  <c r="L28" i="2" s="1"/>
  <c r="H27" i="2"/>
  <c r="K27" i="2" s="1"/>
  <c r="L27" i="2" s="1"/>
  <c r="K10" i="2"/>
  <c r="L10" i="2" s="1"/>
  <c r="L1933" i="1" l="1"/>
  <c r="J1135" i="1"/>
  <c r="L1135" i="1" s="1"/>
  <c r="N1135" i="1" s="1"/>
  <c r="J1151" i="1"/>
  <c r="L1151" i="1" s="1"/>
  <c r="N1151" i="1" s="1"/>
  <c r="L490" i="1"/>
  <c r="N490" i="1" s="1"/>
  <c r="L491" i="1"/>
  <c r="M491" i="1" s="1"/>
  <c r="J473" i="1"/>
  <c r="L473" i="1" s="1"/>
  <c r="N473" i="1" s="1"/>
  <c r="J474" i="1"/>
  <c r="L474" i="1" s="1"/>
  <c r="N474" i="1" s="1"/>
  <c r="J475" i="1"/>
  <c r="L475" i="1" s="1"/>
  <c r="N475" i="1" s="1"/>
  <c r="J476" i="1"/>
  <c r="L476" i="1" s="1"/>
  <c r="N476" i="1" s="1"/>
  <c r="J477" i="1"/>
  <c r="L477" i="1" s="1"/>
  <c r="N477" i="1" s="1"/>
  <c r="J472" i="1"/>
  <c r="L472" i="1" s="1"/>
  <c r="J449" i="1"/>
  <c r="L449" i="1" s="1"/>
  <c r="N449" i="1" s="1"/>
  <c r="L246" i="1"/>
  <c r="N246" i="1" s="1"/>
  <c r="N1933" i="1" l="1"/>
  <c r="M1933" i="1"/>
  <c r="M1135" i="1"/>
  <c r="M1151" i="1"/>
  <c r="M490" i="1"/>
  <c r="O490" i="1" s="1"/>
  <c r="Q490" i="1" s="1"/>
  <c r="O491" i="1"/>
  <c r="P491" i="1"/>
  <c r="N472" i="1"/>
  <c r="N491" i="1"/>
  <c r="M472" i="1"/>
  <c r="M474" i="1"/>
  <c r="M476" i="1"/>
  <c r="M473" i="1"/>
  <c r="M475" i="1"/>
  <c r="M477" i="1"/>
  <c r="M449" i="1"/>
  <c r="M246" i="1"/>
  <c r="O246" i="1" s="1"/>
  <c r="Q246" i="1" s="1"/>
  <c r="O1135" i="1" l="1"/>
  <c r="P1933" i="1"/>
  <c r="O1933" i="1"/>
  <c r="P490" i="1"/>
  <c r="Q491" i="1"/>
  <c r="P1151" i="1"/>
  <c r="O1151" i="1"/>
  <c r="O477" i="1"/>
  <c r="Q477" i="1" s="1"/>
  <c r="P477" i="1"/>
  <c r="O475" i="1"/>
  <c r="Q475" i="1" s="1"/>
  <c r="P475" i="1"/>
  <c r="O473" i="1"/>
  <c r="Q473" i="1" s="1"/>
  <c r="P473" i="1"/>
  <c r="P476" i="1"/>
  <c r="O476" i="1"/>
  <c r="Q476" i="1" s="1"/>
  <c r="P474" i="1"/>
  <c r="O474" i="1"/>
  <c r="Q474" i="1" s="1"/>
  <c r="P472" i="1"/>
  <c r="O472" i="1"/>
  <c r="Q472" i="1" s="1"/>
  <c r="P449" i="1"/>
  <c r="O449" i="1"/>
  <c r="Q449" i="1" s="1"/>
  <c r="L176" i="1"/>
  <c r="N176" i="1" s="1"/>
  <c r="J1991" i="1"/>
  <c r="J1993" i="1"/>
  <c r="J1994" i="1"/>
  <c r="J1990" i="1"/>
  <c r="L1990" i="1" s="1"/>
  <c r="J1930" i="1"/>
  <c r="L1930" i="1" s="1"/>
  <c r="N1930" i="1" s="1"/>
  <c r="J1926" i="1"/>
  <c r="L1926" i="1" s="1"/>
  <c r="N1926" i="1" s="1"/>
  <c r="J1918" i="1"/>
  <c r="L1918" i="1" s="1"/>
  <c r="N1918" i="1" s="1"/>
  <c r="J1908" i="1"/>
  <c r="L1908" i="1" s="1"/>
  <c r="N1908" i="1" s="1"/>
  <c r="J1896" i="1"/>
  <c r="L1896" i="1" s="1"/>
  <c r="N1896" i="1" s="1"/>
  <c r="J1895" i="1"/>
  <c r="J1870" i="1"/>
  <c r="J1871" i="1"/>
  <c r="J1872" i="1"/>
  <c r="J1869" i="1"/>
  <c r="L1895" i="1" l="1"/>
  <c r="N1895" i="1" s="1"/>
  <c r="Q1933" i="1"/>
  <c r="Q1151" i="1"/>
  <c r="M176" i="1"/>
  <c r="M1926" i="1"/>
  <c r="M1930" i="1"/>
  <c r="M1918" i="1"/>
  <c r="M1908" i="1"/>
  <c r="M1896" i="1"/>
  <c r="O1896" i="1" s="1"/>
  <c r="L1872" i="1"/>
  <c r="N1872" i="1" s="1"/>
  <c r="L1871" i="1"/>
  <c r="N1871" i="1" s="1"/>
  <c r="L1870" i="1"/>
  <c r="N1870" i="1" s="1"/>
  <c r="L1869" i="1"/>
  <c r="N1869" i="1" s="1"/>
  <c r="J1836" i="1"/>
  <c r="L1836" i="1" s="1"/>
  <c r="N1836" i="1" s="1"/>
  <c r="J1835" i="1"/>
  <c r="L1835" i="1" s="1"/>
  <c r="N1835" i="1" s="1"/>
  <c r="J1804" i="1"/>
  <c r="L1804" i="1" s="1"/>
  <c r="N1804" i="1" s="1"/>
  <c r="J1805" i="1"/>
  <c r="L1805" i="1" s="1"/>
  <c r="N1805" i="1" s="1"/>
  <c r="J1806" i="1"/>
  <c r="L1806" i="1" s="1"/>
  <c r="N1806" i="1" s="1"/>
  <c r="J1807" i="1"/>
  <c r="L1807" i="1" s="1"/>
  <c r="N1807" i="1" s="1"/>
  <c r="J1808" i="1"/>
  <c r="L1808" i="1" s="1"/>
  <c r="N1808" i="1" s="1"/>
  <c r="J1809" i="1"/>
  <c r="L1809" i="1" s="1"/>
  <c r="N1809" i="1" s="1"/>
  <c r="J1810" i="1"/>
  <c r="L1810" i="1" s="1"/>
  <c r="N1810" i="1" s="1"/>
  <c r="J1811" i="1"/>
  <c r="L1811" i="1" s="1"/>
  <c r="N1811" i="1" s="1"/>
  <c r="J1803" i="1"/>
  <c r="L1803" i="1" s="1"/>
  <c r="N1803" i="1" s="1"/>
  <c r="J1791" i="1"/>
  <c r="L1791" i="1" s="1"/>
  <c r="N1791" i="1" s="1"/>
  <c r="J1785" i="1"/>
  <c r="L1785" i="1" s="1"/>
  <c r="N1785" i="1" s="1"/>
  <c r="J1778" i="1"/>
  <c r="L1778" i="1" s="1"/>
  <c r="N1778" i="1" s="1"/>
  <c r="J1771" i="1"/>
  <c r="L1771" i="1" s="1"/>
  <c r="N1771" i="1" s="1"/>
  <c r="J1761" i="1"/>
  <c r="L1761" i="1" s="1"/>
  <c r="N1761" i="1" s="1"/>
  <c r="J1751" i="1"/>
  <c r="L1751" i="1" s="1"/>
  <c r="N1751" i="1" s="1"/>
  <c r="J1747" i="1"/>
  <c r="L1747" i="1" s="1"/>
  <c r="N1747" i="1" s="1"/>
  <c r="J1743" i="1"/>
  <c r="L1743" i="1" s="1"/>
  <c r="N1743" i="1" s="1"/>
  <c r="J1736" i="1"/>
  <c r="L1736" i="1" s="1"/>
  <c r="N1736" i="1" s="1"/>
  <c r="J1729" i="1"/>
  <c r="L1729" i="1" s="1"/>
  <c r="N1729" i="1" s="1"/>
  <c r="J1713" i="1"/>
  <c r="L1713" i="1" s="1"/>
  <c r="N1713" i="1" s="1"/>
  <c r="J1714" i="1"/>
  <c r="L1714" i="1" s="1"/>
  <c r="N1714" i="1" s="1"/>
  <c r="J1715" i="1"/>
  <c r="L1715" i="1" s="1"/>
  <c r="N1715" i="1" s="1"/>
  <c r="J1712" i="1"/>
  <c r="L1712" i="1" s="1"/>
  <c r="N1712" i="1" s="1"/>
  <c r="J1687" i="1"/>
  <c r="L1687" i="1" s="1"/>
  <c r="N1687" i="1" s="1"/>
  <c r="J1678" i="1"/>
  <c r="L1678" i="1" s="1"/>
  <c r="N1678" i="1" s="1"/>
  <c r="J1668" i="1"/>
  <c r="L1668" i="1" s="1"/>
  <c r="N1668" i="1" s="1"/>
  <c r="J1658" i="1"/>
  <c r="L1658" i="1" s="1"/>
  <c r="N1658" i="1" s="1"/>
  <c r="J1648" i="1"/>
  <c r="L1648" i="1" s="1"/>
  <c r="N1648" i="1" s="1"/>
  <c r="J1638" i="1"/>
  <c r="L1638" i="1" s="1"/>
  <c r="N1638" i="1" s="1"/>
  <c r="J1628" i="1"/>
  <c r="L1628" i="1" s="1"/>
  <c r="N1628" i="1" s="1"/>
  <c r="J1595" i="1"/>
  <c r="L1595" i="1" s="1"/>
  <c r="N1595" i="1" s="1"/>
  <c r="J1596" i="1"/>
  <c r="L1596" i="1" s="1"/>
  <c r="N1596" i="1" s="1"/>
  <c r="J1597" i="1"/>
  <c r="L1597" i="1" s="1"/>
  <c r="M1597" i="1" s="1"/>
  <c r="O1597" i="1" s="1"/>
  <c r="J1598" i="1"/>
  <c r="L1598" i="1" s="1"/>
  <c r="N1598" i="1" s="1"/>
  <c r="J1599" i="1"/>
  <c r="L1599" i="1" s="1"/>
  <c r="M1599" i="1" s="1"/>
  <c r="O1599" i="1" s="1"/>
  <c r="J1600" i="1"/>
  <c r="L1600" i="1" s="1"/>
  <c r="N1600" i="1" s="1"/>
  <c r="J1601" i="1"/>
  <c r="L1601" i="1" s="1"/>
  <c r="N1601" i="1" s="1"/>
  <c r="J1602" i="1"/>
  <c r="L1602" i="1" s="1"/>
  <c r="N1602" i="1" s="1"/>
  <c r="J1594" i="1"/>
  <c r="L1594" i="1" s="1"/>
  <c r="M1594" i="1" s="1"/>
  <c r="J1511" i="1"/>
  <c r="L1511" i="1" s="1"/>
  <c r="N1511" i="1" s="1"/>
  <c r="J1512" i="1"/>
  <c r="L1512" i="1" s="1"/>
  <c r="N1512" i="1" s="1"/>
  <c r="J1513" i="1"/>
  <c r="L1513" i="1" s="1"/>
  <c r="N1513" i="1" s="1"/>
  <c r="J1514" i="1"/>
  <c r="L1514" i="1" s="1"/>
  <c r="N1514" i="1" s="1"/>
  <c r="J1515" i="1"/>
  <c r="L1515" i="1" s="1"/>
  <c r="N1515" i="1" s="1"/>
  <c r="J1516" i="1"/>
  <c r="L1516" i="1" s="1"/>
  <c r="N1516" i="1" s="1"/>
  <c r="J1510" i="1"/>
  <c r="L1510" i="1" s="1"/>
  <c r="M1510" i="1" s="1"/>
  <c r="J1491" i="1"/>
  <c r="L1491" i="1" s="1"/>
  <c r="M1491" i="1" s="1"/>
  <c r="J1479" i="1"/>
  <c r="L1479" i="1" s="1"/>
  <c r="N1479" i="1" s="1"/>
  <c r="J1478" i="1"/>
  <c r="L1478" i="1" s="1"/>
  <c r="N1478" i="1" s="1"/>
  <c r="J1461" i="1"/>
  <c r="L1461" i="1" s="1"/>
  <c r="N1461" i="1" s="1"/>
  <c r="J1451" i="1"/>
  <c r="L1451" i="1" s="1"/>
  <c r="N1451" i="1" s="1"/>
  <c r="J1439" i="1"/>
  <c r="L1439" i="1" s="1"/>
  <c r="N1439" i="1" s="1"/>
  <c r="J1438" i="1"/>
  <c r="L1438" i="1" s="1"/>
  <c r="J1421" i="1"/>
  <c r="L1421" i="1" s="1"/>
  <c r="N1421" i="1" s="1"/>
  <c r="J1411" i="1"/>
  <c r="L1411" i="1" s="1"/>
  <c r="N1411" i="1" s="1"/>
  <c r="J1401" i="1"/>
  <c r="L1401" i="1" s="1"/>
  <c r="N1401" i="1" s="1"/>
  <c r="J1386" i="1"/>
  <c r="L1386" i="1" s="1"/>
  <c r="N1386" i="1" s="1"/>
  <c r="J1387" i="1"/>
  <c r="L1387" i="1" s="1"/>
  <c r="N1387" i="1" s="1"/>
  <c r="J1385" i="1"/>
  <c r="L1385" i="1" s="1"/>
  <c r="N1385" i="1" s="1"/>
  <c r="J1359" i="1"/>
  <c r="L1359" i="1" s="1"/>
  <c r="N1359" i="1" s="1"/>
  <c r="J1358" i="1"/>
  <c r="L1358" i="1" s="1"/>
  <c r="N1358" i="1" s="1"/>
  <c r="J1339" i="1"/>
  <c r="L1339" i="1" s="1"/>
  <c r="N1339" i="1" s="1"/>
  <c r="J1338" i="1"/>
  <c r="L1338" i="1" s="1"/>
  <c r="N1338" i="1" s="1"/>
  <c r="J1316" i="1"/>
  <c r="L1316" i="1" s="1"/>
  <c r="N1316" i="1" s="1"/>
  <c r="J1317" i="1"/>
  <c r="L1317" i="1" s="1"/>
  <c r="N1317" i="1" s="1"/>
  <c r="J1315" i="1"/>
  <c r="L1315" i="1" s="1"/>
  <c r="N1315" i="1" s="1"/>
  <c r="J1286" i="1"/>
  <c r="L1286" i="1" s="1"/>
  <c r="N1286" i="1" s="1"/>
  <c r="J1287" i="1"/>
  <c r="L1287" i="1" s="1"/>
  <c r="N1287" i="1" s="1"/>
  <c r="J1285" i="1"/>
  <c r="L1285" i="1" s="1"/>
  <c r="M1285" i="1" s="1"/>
  <c r="J1256" i="1"/>
  <c r="L1256" i="1" s="1"/>
  <c r="N1256" i="1" s="1"/>
  <c r="J1257" i="1"/>
  <c r="L1257" i="1" s="1"/>
  <c r="N1257" i="1" s="1"/>
  <c r="J1255" i="1"/>
  <c r="L1255" i="1" s="1"/>
  <c r="N1255" i="1" s="1"/>
  <c r="J1231" i="1"/>
  <c r="L1231" i="1" s="1"/>
  <c r="N1231" i="1" s="1"/>
  <c r="J1221" i="1"/>
  <c r="L1221" i="1" s="1"/>
  <c r="N1221" i="1" s="1"/>
  <c r="J1211" i="1"/>
  <c r="L1211" i="1" s="1"/>
  <c r="N1211" i="1" s="1"/>
  <c r="J1201" i="1"/>
  <c r="L1201" i="1" s="1"/>
  <c r="N1201" i="1" s="1"/>
  <c r="J1186" i="1"/>
  <c r="L1186" i="1" s="1"/>
  <c r="N1186" i="1" s="1"/>
  <c r="J1187" i="1"/>
  <c r="L1187" i="1" s="1"/>
  <c r="N1187" i="1" s="1"/>
  <c r="J1185" i="1"/>
  <c r="L1185" i="1" s="1"/>
  <c r="N1185" i="1" s="1"/>
  <c r="J1161" i="1"/>
  <c r="L1161" i="1" s="1"/>
  <c r="N1161" i="1" s="1"/>
  <c r="J1137" i="1"/>
  <c r="L1137" i="1" s="1"/>
  <c r="N1137" i="1" s="1"/>
  <c r="J1136" i="1"/>
  <c r="L1136" i="1" s="1"/>
  <c r="M1136" i="1" s="1"/>
  <c r="J1085" i="1"/>
  <c r="L1085" i="1" s="1"/>
  <c r="N1085" i="1" s="1"/>
  <c r="J1086" i="1"/>
  <c r="L1086" i="1" s="1"/>
  <c r="N1086" i="1" s="1"/>
  <c r="J1087" i="1"/>
  <c r="L1087" i="1" s="1"/>
  <c r="N1087" i="1" s="1"/>
  <c r="J1088" i="1"/>
  <c r="L1088" i="1" s="1"/>
  <c r="N1088" i="1" s="1"/>
  <c r="J1089" i="1"/>
  <c r="L1089" i="1" s="1"/>
  <c r="N1089" i="1" s="1"/>
  <c r="J1090" i="1"/>
  <c r="L1090" i="1" s="1"/>
  <c r="N1090" i="1" s="1"/>
  <c r="J1091" i="1"/>
  <c r="L1091" i="1" s="1"/>
  <c r="N1091" i="1" s="1"/>
  <c r="J1092" i="1"/>
  <c r="L1092" i="1" s="1"/>
  <c r="N1092" i="1" s="1"/>
  <c r="J1093" i="1"/>
  <c r="L1093" i="1" s="1"/>
  <c r="N1093" i="1" s="1"/>
  <c r="J1084" i="1"/>
  <c r="L1084" i="1" s="1"/>
  <c r="N1084" i="1" s="1"/>
  <c r="J1011" i="1"/>
  <c r="L1011" i="1" s="1"/>
  <c r="M1011" i="1" s="1"/>
  <c r="J996" i="1"/>
  <c r="L996" i="1" s="1"/>
  <c r="N996" i="1" s="1"/>
  <c r="J997" i="1"/>
  <c r="L997" i="1" s="1"/>
  <c r="N997" i="1" s="1"/>
  <c r="J995" i="1"/>
  <c r="L995" i="1" s="1"/>
  <c r="N995" i="1" s="1"/>
  <c r="J971" i="1"/>
  <c r="L971" i="1" s="1"/>
  <c r="N971" i="1" s="1"/>
  <c r="J961" i="1"/>
  <c r="L961" i="1" s="1"/>
  <c r="N961" i="1" s="1"/>
  <c r="J950" i="1"/>
  <c r="L950" i="1" s="1"/>
  <c r="M950" i="1" s="1"/>
  <c r="J940" i="1"/>
  <c r="L940" i="1" s="1"/>
  <c r="N940" i="1" s="1"/>
  <c r="J930" i="1"/>
  <c r="L930" i="1" s="1"/>
  <c r="N930" i="1" s="1"/>
  <c r="J920" i="1"/>
  <c r="L920" i="1" s="1"/>
  <c r="N920" i="1" s="1"/>
  <c r="J910" i="1"/>
  <c r="L910" i="1" s="1"/>
  <c r="N910" i="1" s="1"/>
  <c r="J898" i="1"/>
  <c r="L898" i="1" s="1"/>
  <c r="N898" i="1" s="1"/>
  <c r="J897" i="1"/>
  <c r="J880" i="1"/>
  <c r="L880" i="1" s="1"/>
  <c r="N880" i="1" s="1"/>
  <c r="J868" i="1"/>
  <c r="L868" i="1" s="1"/>
  <c r="N868" i="1" s="1"/>
  <c r="J867" i="1"/>
  <c r="L867" i="1" s="1"/>
  <c r="N867" i="1" s="1"/>
  <c r="J850" i="1"/>
  <c r="L850" i="1" s="1"/>
  <c r="N850" i="1" s="1"/>
  <c r="J840" i="1"/>
  <c r="L840" i="1" s="1"/>
  <c r="N840" i="1" s="1"/>
  <c r="J830" i="1"/>
  <c r="L830" i="1" s="1"/>
  <c r="N830" i="1" s="1"/>
  <c r="J820" i="1"/>
  <c r="L820" i="1" s="1"/>
  <c r="N820" i="1" s="1"/>
  <c r="J810" i="1"/>
  <c r="L810" i="1" s="1"/>
  <c r="N810" i="1" s="1"/>
  <c r="J800" i="1"/>
  <c r="L800" i="1" s="1"/>
  <c r="N800" i="1" s="1"/>
  <c r="J790" i="1"/>
  <c r="L790" i="1" s="1"/>
  <c r="N790" i="1" s="1"/>
  <c r="J778" i="1"/>
  <c r="L778" i="1" s="1"/>
  <c r="N778" i="1" s="1"/>
  <c r="J777" i="1"/>
  <c r="L777" i="1" s="1"/>
  <c r="N777" i="1" s="1"/>
  <c r="J758" i="1"/>
  <c r="L758" i="1" s="1"/>
  <c r="N758" i="1" s="1"/>
  <c r="J757" i="1"/>
  <c r="L757" i="1" s="1"/>
  <c r="N757" i="1" s="1"/>
  <c r="J720" i="1"/>
  <c r="L720" i="1" s="1"/>
  <c r="N720" i="1" s="1"/>
  <c r="J721" i="1"/>
  <c r="L721" i="1" s="1"/>
  <c r="N721" i="1" s="1"/>
  <c r="J722" i="1"/>
  <c r="L722" i="1" s="1"/>
  <c r="N722" i="1" s="1"/>
  <c r="J723" i="1"/>
  <c r="L723" i="1" s="1"/>
  <c r="N723" i="1" s="1"/>
  <c r="J724" i="1"/>
  <c r="L724" i="1" s="1"/>
  <c r="N724" i="1" s="1"/>
  <c r="J725" i="1"/>
  <c r="L725" i="1" s="1"/>
  <c r="J726" i="1"/>
  <c r="L726" i="1" s="1"/>
  <c r="N726" i="1" s="1"/>
  <c r="J719" i="1"/>
  <c r="L719" i="1" s="1"/>
  <c r="N719" i="1" s="1"/>
  <c r="G726" i="1"/>
  <c r="G725" i="1"/>
  <c r="G724" i="1"/>
  <c r="G723" i="1"/>
  <c r="G722" i="1"/>
  <c r="G721" i="1"/>
  <c r="G720" i="1"/>
  <c r="G719" i="1"/>
  <c r="J660" i="1"/>
  <c r="L660" i="1" s="1"/>
  <c r="N660" i="1" s="1"/>
  <c r="J650" i="1"/>
  <c r="L650" i="1" s="1"/>
  <c r="N650" i="1" s="1"/>
  <c r="J638" i="1"/>
  <c r="L638" i="1" s="1"/>
  <c r="N638" i="1" s="1"/>
  <c r="J637" i="1"/>
  <c r="L637" i="1" s="1"/>
  <c r="N637" i="1" s="1"/>
  <c r="J620" i="1"/>
  <c r="L620" i="1" s="1"/>
  <c r="N620" i="1" s="1"/>
  <c r="L610" i="1"/>
  <c r="N610" i="1" s="1"/>
  <c r="J596" i="1"/>
  <c r="L596" i="1" s="1"/>
  <c r="M596" i="1" s="1"/>
  <c r="J597" i="1"/>
  <c r="L597" i="1" s="1"/>
  <c r="N597" i="1" s="1"/>
  <c r="J595" i="1"/>
  <c r="L595" i="1" s="1"/>
  <c r="N595" i="1" s="1"/>
  <c r="J571" i="1"/>
  <c r="L571" i="1" s="1"/>
  <c r="N571" i="1" s="1"/>
  <c r="J561" i="1"/>
  <c r="L561" i="1" s="1"/>
  <c r="N561" i="1" s="1"/>
  <c r="J551" i="1"/>
  <c r="L551" i="1" s="1"/>
  <c r="N551" i="1" s="1"/>
  <c r="J536" i="1"/>
  <c r="L536" i="1" s="1"/>
  <c r="N536" i="1" s="1"/>
  <c r="J537" i="1"/>
  <c r="L537" i="1" s="1"/>
  <c r="N537" i="1" s="1"/>
  <c r="J535" i="1"/>
  <c r="L535" i="1" s="1"/>
  <c r="N535" i="1" s="1"/>
  <c r="J509" i="1"/>
  <c r="L509" i="1" s="1"/>
  <c r="N509" i="1" s="1"/>
  <c r="J508" i="1"/>
  <c r="L508" i="1" s="1"/>
  <c r="N508" i="1" s="1"/>
  <c r="J437" i="1"/>
  <c r="L437" i="1" s="1"/>
  <c r="N437" i="1" s="1"/>
  <c r="J438" i="1"/>
  <c r="L438" i="1" s="1"/>
  <c r="N438" i="1" s="1"/>
  <c r="J439" i="1"/>
  <c r="J436" i="1"/>
  <c r="L436" i="1" s="1"/>
  <c r="N436" i="1" s="1"/>
  <c r="J398" i="1"/>
  <c r="L398" i="1" s="1"/>
  <c r="N398" i="1" s="1"/>
  <c r="J397" i="1"/>
  <c r="L397" i="1" s="1"/>
  <c r="N397" i="1" s="1"/>
  <c r="J386" i="1"/>
  <c r="L386" i="1" s="1"/>
  <c r="N386" i="1" s="1"/>
  <c r="J371" i="1"/>
  <c r="L371" i="1" s="1"/>
  <c r="N371" i="1" s="1"/>
  <c r="J372" i="1"/>
  <c r="L372" i="1" s="1"/>
  <c r="N372" i="1" s="1"/>
  <c r="J370" i="1"/>
  <c r="L370" i="1" s="1"/>
  <c r="N370" i="1" s="1"/>
  <c r="J346" i="1"/>
  <c r="L346" i="1" s="1"/>
  <c r="N346" i="1" s="1"/>
  <c r="J336" i="1"/>
  <c r="L336" i="1" s="1"/>
  <c r="N336" i="1" s="1"/>
  <c r="J318" i="1"/>
  <c r="L318" i="1" s="1"/>
  <c r="M318" i="1" s="1"/>
  <c r="J319" i="1"/>
  <c r="L319" i="1" s="1"/>
  <c r="N319" i="1" s="1"/>
  <c r="J320" i="1"/>
  <c r="L320" i="1" s="1"/>
  <c r="N320" i="1" s="1"/>
  <c r="J317" i="1"/>
  <c r="L317" i="1" s="1"/>
  <c r="N317" i="1" s="1"/>
  <c r="J278" i="1"/>
  <c r="L278" i="1" s="1"/>
  <c r="N278" i="1" s="1"/>
  <c r="J279" i="1"/>
  <c r="L279" i="1" s="1"/>
  <c r="N279" i="1" s="1"/>
  <c r="J280" i="1"/>
  <c r="L280" i="1" s="1"/>
  <c r="N280" i="1" s="1"/>
  <c r="J277" i="1"/>
  <c r="L277" i="1" s="1"/>
  <c r="N277" i="1" s="1"/>
  <c r="J221" i="1"/>
  <c r="L221" i="1" s="1"/>
  <c r="N221" i="1" s="1"/>
  <c r="J222" i="1"/>
  <c r="L222" i="1" s="1"/>
  <c r="N222" i="1" s="1"/>
  <c r="J223" i="1"/>
  <c r="L223" i="1" s="1"/>
  <c r="N223" i="1" s="1"/>
  <c r="J224" i="1"/>
  <c r="L224" i="1" s="1"/>
  <c r="N224" i="1" s="1"/>
  <c r="J225" i="1"/>
  <c r="L225" i="1" s="1"/>
  <c r="N225" i="1" s="1"/>
  <c r="J226" i="1"/>
  <c r="L226" i="1" s="1"/>
  <c r="N226" i="1" s="1"/>
  <c r="J227" i="1"/>
  <c r="L227" i="1" s="1"/>
  <c r="N227" i="1" s="1"/>
  <c r="J220" i="1"/>
  <c r="L220" i="1" s="1"/>
  <c r="N220" i="1" s="1"/>
  <c r="J169" i="1"/>
  <c r="L169" i="1" s="1"/>
  <c r="S169" i="1"/>
  <c r="J157" i="1"/>
  <c r="L157" i="1" s="1"/>
  <c r="N157" i="1" s="1"/>
  <c r="J156" i="1"/>
  <c r="L156" i="1" s="1"/>
  <c r="N156" i="1" s="1"/>
  <c r="J139" i="1"/>
  <c r="L139" i="1" s="1"/>
  <c r="M139" i="1" s="1"/>
  <c r="J129" i="1"/>
  <c r="L129" i="1" s="1"/>
  <c r="N129" i="1" s="1"/>
  <c r="J115" i="1"/>
  <c r="L115" i="1" s="1"/>
  <c r="J105" i="1"/>
  <c r="L105" i="1" s="1"/>
  <c r="M105" i="1" s="1"/>
  <c r="J90" i="1"/>
  <c r="L90" i="1" s="1"/>
  <c r="N90" i="1" s="1"/>
  <c r="J80" i="1"/>
  <c r="L80" i="1" s="1"/>
  <c r="N80" i="1" s="1"/>
  <c r="J70" i="1"/>
  <c r="L70" i="1" s="1"/>
  <c r="N70" i="1" s="1"/>
  <c r="J60" i="1"/>
  <c r="L60" i="1" s="1"/>
  <c r="N60" i="1" s="1"/>
  <c r="J48" i="1"/>
  <c r="L48" i="1" s="1"/>
  <c r="N48" i="1" s="1"/>
  <c r="J47" i="1"/>
  <c r="L47" i="1" s="1"/>
  <c r="N47" i="1" s="1"/>
  <c r="J30" i="1"/>
  <c r="L30" i="1" s="1"/>
  <c r="N30" i="1" s="1"/>
  <c r="J20" i="1"/>
  <c r="L20" i="1" s="1"/>
  <c r="N20" i="1" s="1"/>
  <c r="J10" i="1"/>
  <c r="L10" i="1" s="1"/>
  <c r="K80" i="2"/>
  <c r="L80" i="2" s="1"/>
  <c r="K13" i="2"/>
  <c r="L13" i="2" s="1"/>
  <c r="K14" i="2"/>
  <c r="L14" i="2" s="1"/>
  <c r="K33" i="2"/>
  <c r="L33" i="2" s="1"/>
  <c r="K34" i="2"/>
  <c r="L34" i="2" s="1"/>
  <c r="K53" i="2"/>
  <c r="L53" i="2" s="1"/>
  <c r="K63" i="2"/>
  <c r="L63" i="2" s="1"/>
  <c r="K81" i="2"/>
  <c r="L81" i="2" s="1"/>
  <c r="K15" i="2"/>
  <c r="L15" i="2" s="1"/>
  <c r="K16" i="2"/>
  <c r="L16" i="2" s="1"/>
  <c r="K35" i="2"/>
  <c r="L35" i="2" s="1"/>
  <c r="K36" i="2"/>
  <c r="L36" i="2" s="1"/>
  <c r="K54" i="2"/>
  <c r="L54" i="2" s="1"/>
  <c r="K64" i="2"/>
  <c r="L64" i="2" s="1"/>
  <c r="K3" i="2"/>
  <c r="L3" i="2" s="1"/>
  <c r="K82" i="2"/>
  <c r="L82" i="2" s="1"/>
  <c r="K17" i="2"/>
  <c r="L17" i="2" s="1"/>
  <c r="K18" i="2"/>
  <c r="L18" i="2" s="1"/>
  <c r="K37" i="2"/>
  <c r="L37" i="2" s="1"/>
  <c r="K38" i="2"/>
  <c r="L38" i="2" s="1"/>
  <c r="K55" i="2"/>
  <c r="L55" i="2" s="1"/>
  <c r="K65" i="2"/>
  <c r="L65" i="2" s="1"/>
  <c r="K4" i="2"/>
  <c r="L4" i="2" s="1"/>
  <c r="K5" i="2"/>
  <c r="L5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83" i="2"/>
  <c r="L83" i="2" s="1"/>
  <c r="K19" i="2"/>
  <c r="L19" i="2" s="1"/>
  <c r="K20" i="2"/>
  <c r="L20" i="2" s="1"/>
  <c r="K39" i="2"/>
  <c r="L39" i="2" s="1"/>
  <c r="K40" i="2"/>
  <c r="L40" i="2" s="1"/>
  <c r="K56" i="2"/>
  <c r="L56" i="2" s="1"/>
  <c r="K66" i="2"/>
  <c r="L66" i="2" s="1"/>
  <c r="K6" i="2"/>
  <c r="L6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73" i="2"/>
  <c r="L73" i="2" s="1"/>
  <c r="K84" i="2"/>
  <c r="L84" i="2" s="1"/>
  <c r="K21" i="2"/>
  <c r="L21" i="2" s="1"/>
  <c r="K22" i="2"/>
  <c r="L22" i="2" s="1"/>
  <c r="K41" i="2"/>
  <c r="L41" i="2" s="1"/>
  <c r="K42" i="2"/>
  <c r="L42" i="2" s="1"/>
  <c r="K57" i="2"/>
  <c r="L57" i="2" s="1"/>
  <c r="K67" i="2"/>
  <c r="L67" i="2" s="1"/>
  <c r="K7" i="2"/>
  <c r="L7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74" i="2"/>
  <c r="L74" i="2" s="1"/>
  <c r="K85" i="2"/>
  <c r="L85" i="2" s="1"/>
  <c r="K23" i="2"/>
  <c r="L23" i="2" s="1"/>
  <c r="K24" i="2"/>
  <c r="L24" i="2" s="1"/>
  <c r="K43" i="2"/>
  <c r="L43" i="2" s="1"/>
  <c r="K44" i="2"/>
  <c r="L44" i="2" s="1"/>
  <c r="K58" i="2"/>
  <c r="L58" i="2" s="1"/>
  <c r="K68" i="2"/>
  <c r="L68" i="2" s="1"/>
  <c r="K8" i="2"/>
  <c r="L8" i="2" s="1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75" i="2"/>
  <c r="L75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45" i="2"/>
  <c r="L45" i="2" s="1"/>
  <c r="K46" i="2"/>
  <c r="L46" i="2" s="1"/>
  <c r="K76" i="2"/>
  <c r="L76" i="2" s="1"/>
  <c r="K86" i="2"/>
  <c r="L86" i="2" s="1"/>
  <c r="K25" i="2"/>
  <c r="L25" i="2" s="1"/>
  <c r="K26" i="2"/>
  <c r="L26" i="2" s="1"/>
  <c r="K59" i="2"/>
  <c r="L59" i="2" s="1"/>
  <c r="K9" i="2"/>
  <c r="L9" i="2" s="1"/>
  <c r="K69" i="2"/>
  <c r="L69" i="2" s="1"/>
  <c r="N169" i="1" l="1"/>
  <c r="M169" i="1"/>
  <c r="M1895" i="1"/>
  <c r="P1895" i="1" s="1"/>
  <c r="O1136" i="1"/>
  <c r="P1135" i="1"/>
  <c r="L897" i="1"/>
  <c r="N897" i="1" s="1"/>
  <c r="O176" i="1"/>
  <c r="P176" i="1"/>
  <c r="P1930" i="1"/>
  <c r="O1930" i="1"/>
  <c r="P1926" i="1"/>
  <c r="O1926" i="1"/>
  <c r="P1918" i="1"/>
  <c r="O1918" i="1"/>
  <c r="P1908" i="1"/>
  <c r="O1908" i="1"/>
  <c r="M1870" i="1"/>
  <c r="O1870" i="1" s="1"/>
  <c r="M1871" i="1"/>
  <c r="O1871" i="1" s="1"/>
  <c r="M1869" i="1"/>
  <c r="M1872" i="1"/>
  <c r="O1872" i="1" s="1"/>
  <c r="M1835" i="1"/>
  <c r="M1836" i="1"/>
  <c r="M1804" i="1"/>
  <c r="M1806" i="1"/>
  <c r="M1808" i="1"/>
  <c r="M1810" i="1"/>
  <c r="M1803" i="1"/>
  <c r="M1805" i="1"/>
  <c r="M1807" i="1"/>
  <c r="M1809" i="1"/>
  <c r="M1811" i="1"/>
  <c r="M1791" i="1"/>
  <c r="M1785" i="1"/>
  <c r="M1778" i="1"/>
  <c r="M1771" i="1"/>
  <c r="M1761" i="1"/>
  <c r="M1751" i="1"/>
  <c r="M1747" i="1"/>
  <c r="M1743" i="1"/>
  <c r="M1736" i="1"/>
  <c r="M1729" i="1"/>
  <c r="M1712" i="1"/>
  <c r="M1714" i="1"/>
  <c r="M1713" i="1"/>
  <c r="M1715" i="1"/>
  <c r="M1687" i="1"/>
  <c r="M1678" i="1"/>
  <c r="M1668" i="1"/>
  <c r="M1658" i="1"/>
  <c r="M1648" i="1"/>
  <c r="M1638" i="1"/>
  <c r="M1628" i="1"/>
  <c r="M1602" i="1"/>
  <c r="O1602" i="1" s="1"/>
  <c r="N1597" i="1"/>
  <c r="O1594" i="1"/>
  <c r="M1600" i="1"/>
  <c r="O1600" i="1" s="1"/>
  <c r="M1595" i="1"/>
  <c r="O1595" i="1" s="1"/>
  <c r="M1598" i="1"/>
  <c r="M1601" i="1"/>
  <c r="O1601" i="1" s="1"/>
  <c r="M1596" i="1"/>
  <c r="O1596" i="1" s="1"/>
  <c r="N1594" i="1"/>
  <c r="N1599" i="1"/>
  <c r="O1510" i="1"/>
  <c r="P1510" i="1"/>
  <c r="M1515" i="1"/>
  <c r="M1512" i="1"/>
  <c r="M1516" i="1"/>
  <c r="N1510" i="1"/>
  <c r="M1511" i="1"/>
  <c r="M1513" i="1"/>
  <c r="M1514" i="1"/>
  <c r="P1491" i="1"/>
  <c r="O1491" i="1"/>
  <c r="N1491" i="1"/>
  <c r="M1479" i="1"/>
  <c r="M1478" i="1"/>
  <c r="M1461" i="1"/>
  <c r="M1451" i="1"/>
  <c r="N1438" i="1"/>
  <c r="M1438" i="1"/>
  <c r="P1438" i="1" s="1"/>
  <c r="M1439" i="1"/>
  <c r="M1421" i="1"/>
  <c r="M1411" i="1"/>
  <c r="M1401" i="1"/>
  <c r="M1386" i="1"/>
  <c r="M1385" i="1"/>
  <c r="M1387" i="1"/>
  <c r="M1358" i="1"/>
  <c r="M1359" i="1"/>
  <c r="M1338" i="1"/>
  <c r="M1339" i="1"/>
  <c r="M1315" i="1"/>
  <c r="M1317" i="1"/>
  <c r="M1316" i="1"/>
  <c r="N1285" i="1"/>
  <c r="O1285" i="1"/>
  <c r="M1286" i="1"/>
  <c r="O1286" i="1" s="1"/>
  <c r="M1287" i="1"/>
  <c r="O1287" i="1" s="1"/>
  <c r="M1256" i="1"/>
  <c r="M1255" i="1"/>
  <c r="M1257" i="1"/>
  <c r="M1231" i="1"/>
  <c r="M1221" i="1"/>
  <c r="M1211" i="1"/>
  <c r="M1201" i="1"/>
  <c r="M1186" i="1"/>
  <c r="M1185" i="1"/>
  <c r="M1187" i="1"/>
  <c r="M1161" i="1"/>
  <c r="N1136" i="1"/>
  <c r="M1137" i="1"/>
  <c r="P1137" i="1" s="1"/>
  <c r="M1084" i="1"/>
  <c r="M1086" i="1"/>
  <c r="M1088" i="1"/>
  <c r="M1090" i="1"/>
  <c r="M1092" i="1"/>
  <c r="M1085" i="1"/>
  <c r="M1087" i="1"/>
  <c r="M1089" i="1"/>
  <c r="M1091" i="1"/>
  <c r="M1093" i="1"/>
  <c r="P1011" i="1"/>
  <c r="O1011" i="1"/>
  <c r="N1011" i="1"/>
  <c r="M996" i="1"/>
  <c r="M995" i="1"/>
  <c r="M997" i="1"/>
  <c r="M971" i="1"/>
  <c r="M961" i="1"/>
  <c r="P950" i="1"/>
  <c r="O950" i="1"/>
  <c r="N950" i="1"/>
  <c r="M940" i="1"/>
  <c r="M930" i="1"/>
  <c r="M920" i="1"/>
  <c r="M910" i="1"/>
  <c r="M898" i="1"/>
  <c r="M880" i="1"/>
  <c r="M867" i="1"/>
  <c r="M868" i="1"/>
  <c r="M850" i="1"/>
  <c r="M840" i="1"/>
  <c r="M830" i="1"/>
  <c r="M820" i="1"/>
  <c r="M810" i="1"/>
  <c r="M800" i="1"/>
  <c r="M790" i="1"/>
  <c r="M777" i="1"/>
  <c r="M778" i="1"/>
  <c r="M757" i="1"/>
  <c r="M758" i="1"/>
  <c r="M725" i="1"/>
  <c r="P725" i="1" s="1"/>
  <c r="N725" i="1"/>
  <c r="M720" i="1"/>
  <c r="M722" i="1"/>
  <c r="M724" i="1"/>
  <c r="M719" i="1"/>
  <c r="M726" i="1"/>
  <c r="M721" i="1"/>
  <c r="M723" i="1"/>
  <c r="M660" i="1"/>
  <c r="M650" i="1"/>
  <c r="M637" i="1"/>
  <c r="M638" i="1"/>
  <c r="M620" i="1"/>
  <c r="M610" i="1"/>
  <c r="O596" i="1"/>
  <c r="N596" i="1"/>
  <c r="M595" i="1"/>
  <c r="M597" i="1"/>
  <c r="O597" i="1" s="1"/>
  <c r="M571" i="1"/>
  <c r="M561" i="1"/>
  <c r="M551" i="1"/>
  <c r="P551" i="1" s="1"/>
  <c r="M536" i="1"/>
  <c r="M535" i="1"/>
  <c r="M537" i="1"/>
  <c r="M508" i="1"/>
  <c r="M509" i="1"/>
  <c r="L439" i="1"/>
  <c r="N439" i="1" s="1"/>
  <c r="M436" i="1"/>
  <c r="M438" i="1"/>
  <c r="M437" i="1"/>
  <c r="M397" i="1"/>
  <c r="M398" i="1"/>
  <c r="M386" i="1"/>
  <c r="M371" i="1"/>
  <c r="M370" i="1"/>
  <c r="M372" i="1"/>
  <c r="M346" i="1"/>
  <c r="M336" i="1"/>
  <c r="O318" i="1"/>
  <c r="P318" i="1"/>
  <c r="M317" i="1"/>
  <c r="M320" i="1"/>
  <c r="N318" i="1"/>
  <c r="M319" i="1"/>
  <c r="M277" i="1"/>
  <c r="M279" i="1"/>
  <c r="M278" i="1"/>
  <c r="M280" i="1"/>
  <c r="M223" i="1"/>
  <c r="O223" i="1" s="1"/>
  <c r="Q223" i="1" s="1"/>
  <c r="M221" i="1"/>
  <c r="O221" i="1" s="1"/>
  <c r="Q221" i="1" s="1"/>
  <c r="M226" i="1"/>
  <c r="O226" i="1" s="1"/>
  <c r="Q226" i="1" s="1"/>
  <c r="M224" i="1"/>
  <c r="O224" i="1" s="1"/>
  <c r="Q224" i="1" s="1"/>
  <c r="M222" i="1"/>
  <c r="O222" i="1" s="1"/>
  <c r="Q222" i="1" s="1"/>
  <c r="M227" i="1"/>
  <c r="O227" i="1" s="1"/>
  <c r="Q227" i="1" s="1"/>
  <c r="M220" i="1"/>
  <c r="O220" i="1" s="1"/>
  <c r="Q220" i="1" s="1"/>
  <c r="M225" i="1"/>
  <c r="O225" i="1" s="1"/>
  <c r="Q225" i="1" s="1"/>
  <c r="M156" i="1"/>
  <c r="M157" i="1"/>
  <c r="N139" i="1"/>
  <c r="P139" i="1"/>
  <c r="O139" i="1"/>
  <c r="M129" i="1"/>
  <c r="N115" i="1"/>
  <c r="M115" i="1"/>
  <c r="P115" i="1" s="1"/>
  <c r="P105" i="1"/>
  <c r="O105" i="1"/>
  <c r="N105" i="1"/>
  <c r="M90" i="1"/>
  <c r="M80" i="1"/>
  <c r="M70" i="1"/>
  <c r="M60" i="1"/>
  <c r="P60" i="1" s="1"/>
  <c r="M47" i="1"/>
  <c r="M48" i="1"/>
  <c r="N10" i="1"/>
  <c r="M10" i="1"/>
  <c r="P10" i="1" s="1"/>
  <c r="M30" i="1"/>
  <c r="M20" i="1"/>
  <c r="K209" i="2"/>
  <c r="L209" i="2" s="1"/>
  <c r="K210" i="2"/>
  <c r="L210" i="2" s="1"/>
  <c r="K211" i="2"/>
  <c r="L211" i="2" s="1"/>
  <c r="K212" i="2"/>
  <c r="L212" i="2" s="1"/>
  <c r="K213" i="2"/>
  <c r="L213" i="2" s="1"/>
  <c r="K386" i="2"/>
  <c r="L386" i="2" s="1"/>
  <c r="K316" i="2"/>
  <c r="L316" i="2" s="1"/>
  <c r="K317" i="2"/>
  <c r="L317" i="2" s="1"/>
  <c r="K318" i="2"/>
  <c r="L318" i="2" s="1"/>
  <c r="K319" i="2"/>
  <c r="L319" i="2" s="1"/>
  <c r="K320" i="2"/>
  <c r="L320" i="2" s="1"/>
  <c r="K321" i="2"/>
  <c r="L321" i="2" s="1"/>
  <c r="K322" i="2"/>
  <c r="L322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387" i="2"/>
  <c r="L387" i="2" s="1"/>
  <c r="K323" i="2"/>
  <c r="L323" i="2" s="1"/>
  <c r="K324" i="2"/>
  <c r="L324" i="2" s="1"/>
  <c r="K325" i="2"/>
  <c r="L325" i="2" s="1"/>
  <c r="K326" i="2"/>
  <c r="L326" i="2" s="1"/>
  <c r="K327" i="2"/>
  <c r="L327" i="2" s="1"/>
  <c r="K328" i="2"/>
  <c r="L328" i="2" s="1"/>
  <c r="K329" i="2"/>
  <c r="L32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388" i="2"/>
  <c r="L388" i="2" s="1"/>
  <c r="K330" i="2"/>
  <c r="L330" i="2" s="1"/>
  <c r="K331" i="2"/>
  <c r="L331" i="2" s="1"/>
  <c r="K332" i="2"/>
  <c r="L332" i="2" s="1"/>
  <c r="K333" i="2"/>
  <c r="L333" i="2" s="1"/>
  <c r="K334" i="2"/>
  <c r="L334" i="2" s="1"/>
  <c r="K335" i="2"/>
  <c r="L335" i="2" s="1"/>
  <c r="K336" i="2"/>
  <c r="L336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389" i="2"/>
  <c r="L389" i="2" s="1"/>
  <c r="K337" i="2"/>
  <c r="L337" i="2" s="1"/>
  <c r="K338" i="2"/>
  <c r="L338" i="2" s="1"/>
  <c r="K339" i="2"/>
  <c r="L339" i="2" s="1"/>
  <c r="K340" i="2"/>
  <c r="L340" i="2" s="1"/>
  <c r="K341" i="2"/>
  <c r="L341" i="2" s="1"/>
  <c r="K342" i="2"/>
  <c r="L342" i="2" s="1"/>
  <c r="K343" i="2"/>
  <c r="L3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L266" i="2" s="1"/>
  <c r="K267" i="2"/>
  <c r="L267" i="2" s="1"/>
  <c r="K390" i="2"/>
  <c r="L390" i="2" s="1"/>
  <c r="K391" i="2"/>
  <c r="L391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L349" i="2" s="1"/>
  <c r="K350" i="2"/>
  <c r="L350" i="2" s="1"/>
  <c r="K351" i="2"/>
  <c r="L351" i="2" s="1"/>
  <c r="K352" i="2"/>
  <c r="L352" i="2" s="1"/>
  <c r="K353" i="2"/>
  <c r="L353" i="2" s="1"/>
  <c r="K354" i="2"/>
  <c r="L354" i="2" s="1"/>
  <c r="K355" i="2"/>
  <c r="L355" i="2" s="1"/>
  <c r="K356" i="2"/>
  <c r="L356" i="2" s="1"/>
  <c r="K357" i="2"/>
  <c r="L357" i="2" s="1"/>
  <c r="K268" i="2"/>
  <c r="L268" i="2" s="1"/>
  <c r="K269" i="2"/>
  <c r="L269" i="2" s="1"/>
  <c r="K270" i="2"/>
  <c r="L270" i="2" s="1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 s="1"/>
  <c r="K279" i="2"/>
  <c r="L279" i="2" s="1"/>
  <c r="K392" i="2"/>
  <c r="L392" i="2" s="1"/>
  <c r="K358" i="2"/>
  <c r="L358" i="2" s="1"/>
  <c r="K359" i="2"/>
  <c r="L359" i="2" s="1"/>
  <c r="K360" i="2"/>
  <c r="L360" i="2" s="1"/>
  <c r="K361" i="2"/>
  <c r="L361" i="2" s="1"/>
  <c r="K362" i="2"/>
  <c r="L362" i="2" s="1"/>
  <c r="K363" i="2"/>
  <c r="L363" i="2" s="1"/>
  <c r="K364" i="2"/>
  <c r="L364" i="2" s="1"/>
  <c r="K208" i="2"/>
  <c r="L208" i="2" s="1"/>
  <c r="O1895" i="1" l="1"/>
  <c r="Q1895" i="1" s="1"/>
  <c r="Q1135" i="1"/>
  <c r="O30" i="1"/>
  <c r="P30" i="1"/>
  <c r="M897" i="1"/>
  <c r="O897" i="1" s="1"/>
  <c r="Q176" i="1"/>
  <c r="Q1926" i="1"/>
  <c r="Q1930" i="1"/>
  <c r="Q1908" i="1"/>
  <c r="Q1918" i="1"/>
  <c r="P1869" i="1"/>
  <c r="O1869" i="1"/>
  <c r="P1836" i="1"/>
  <c r="O1836" i="1"/>
  <c r="P1835" i="1"/>
  <c r="O1835" i="1"/>
  <c r="P1808" i="1"/>
  <c r="O1808" i="1"/>
  <c r="P1806" i="1"/>
  <c r="O1806" i="1"/>
  <c r="P1804" i="1"/>
  <c r="O1804" i="1"/>
  <c r="P1811" i="1"/>
  <c r="O1811" i="1"/>
  <c r="P1809" i="1"/>
  <c r="O1809" i="1"/>
  <c r="P1807" i="1"/>
  <c r="O1807" i="1"/>
  <c r="P1805" i="1"/>
  <c r="O1805" i="1"/>
  <c r="P1803" i="1"/>
  <c r="O1803" i="1"/>
  <c r="P1810" i="1"/>
  <c r="O1810" i="1"/>
  <c r="P1791" i="1"/>
  <c r="O1791" i="1"/>
  <c r="P1785" i="1"/>
  <c r="O1785" i="1"/>
  <c r="P1778" i="1"/>
  <c r="O1778" i="1"/>
  <c r="P1771" i="1"/>
  <c r="O1771" i="1"/>
  <c r="P1761" i="1"/>
  <c r="O1761" i="1"/>
  <c r="P1751" i="1"/>
  <c r="O1751" i="1"/>
  <c r="P1747" i="1"/>
  <c r="O1747" i="1"/>
  <c r="P1743" i="1"/>
  <c r="O1743" i="1"/>
  <c r="P1736" i="1"/>
  <c r="O1736" i="1"/>
  <c r="P1729" i="1"/>
  <c r="O1729" i="1"/>
  <c r="O1715" i="1"/>
  <c r="P1715" i="1"/>
  <c r="P1713" i="1"/>
  <c r="O1713" i="1"/>
  <c r="P1714" i="1"/>
  <c r="O1714" i="1"/>
  <c r="O1712" i="1"/>
  <c r="P1712" i="1"/>
  <c r="P1687" i="1"/>
  <c r="O1687" i="1"/>
  <c r="P1678" i="1"/>
  <c r="O1678" i="1"/>
  <c r="P1668" i="1"/>
  <c r="O1668" i="1"/>
  <c r="P1658" i="1"/>
  <c r="O1658" i="1"/>
  <c r="P1648" i="1"/>
  <c r="O1648" i="1"/>
  <c r="P1638" i="1"/>
  <c r="O1638" i="1"/>
  <c r="P1628" i="1"/>
  <c r="O1628" i="1"/>
  <c r="P1598" i="1"/>
  <c r="O1598" i="1"/>
  <c r="P1594" i="1"/>
  <c r="Q1594" i="1" s="1"/>
  <c r="Q1510" i="1"/>
  <c r="O1516" i="1"/>
  <c r="P1516" i="1"/>
  <c r="O1512" i="1"/>
  <c r="P1512" i="1"/>
  <c r="P1515" i="1"/>
  <c r="O1515" i="1"/>
  <c r="P1514" i="1"/>
  <c r="O1514" i="1"/>
  <c r="P1513" i="1"/>
  <c r="O1513" i="1"/>
  <c r="O1511" i="1"/>
  <c r="P1511" i="1"/>
  <c r="Q1491" i="1"/>
  <c r="P1479" i="1"/>
  <c r="O1479" i="1"/>
  <c r="P1478" i="1"/>
  <c r="O1478" i="1"/>
  <c r="O1461" i="1"/>
  <c r="P1461" i="1"/>
  <c r="P1451" i="1"/>
  <c r="O1451" i="1"/>
  <c r="O1438" i="1"/>
  <c r="Q1438" i="1" s="1"/>
  <c r="P1439" i="1"/>
  <c r="O1439" i="1"/>
  <c r="P1421" i="1"/>
  <c r="O1421" i="1"/>
  <c r="P1411" i="1"/>
  <c r="O1411" i="1"/>
  <c r="P1401" i="1"/>
  <c r="O1401" i="1"/>
  <c r="P1387" i="1"/>
  <c r="O1387" i="1"/>
  <c r="P1385" i="1"/>
  <c r="O1385" i="1"/>
  <c r="P1386" i="1"/>
  <c r="O1386" i="1"/>
  <c r="P1358" i="1"/>
  <c r="O1358" i="1"/>
  <c r="P1359" i="1"/>
  <c r="O1359" i="1"/>
  <c r="P1339" i="1"/>
  <c r="O1339" i="1"/>
  <c r="P1338" i="1"/>
  <c r="O1338" i="1"/>
  <c r="O1316" i="1"/>
  <c r="P1316" i="1"/>
  <c r="P1317" i="1"/>
  <c r="O1317" i="1"/>
  <c r="P1315" i="1"/>
  <c r="O1315" i="1"/>
  <c r="P1285" i="1"/>
  <c r="Q1285" i="1" s="1"/>
  <c r="P1257" i="1"/>
  <c r="O1257" i="1"/>
  <c r="P1255" i="1"/>
  <c r="O1255" i="1"/>
  <c r="P1256" i="1"/>
  <c r="O1256" i="1"/>
  <c r="P1231" i="1"/>
  <c r="O1231" i="1"/>
  <c r="P1221" i="1"/>
  <c r="O1221" i="1"/>
  <c r="P1211" i="1"/>
  <c r="O1211" i="1"/>
  <c r="P1201" i="1"/>
  <c r="O1201" i="1"/>
  <c r="O1187" i="1"/>
  <c r="P1187" i="1"/>
  <c r="O1185" i="1"/>
  <c r="P1185" i="1"/>
  <c r="P1186" i="1"/>
  <c r="O1186" i="1"/>
  <c r="P1161" i="1"/>
  <c r="O1161" i="1"/>
  <c r="O1137" i="1"/>
  <c r="Q1137" i="1" s="1"/>
  <c r="P1086" i="1"/>
  <c r="O1086" i="1"/>
  <c r="P1084" i="1"/>
  <c r="O1084" i="1"/>
  <c r="O1093" i="1"/>
  <c r="O1091" i="1"/>
  <c r="P1091" i="1"/>
  <c r="O1089" i="1"/>
  <c r="P1089" i="1"/>
  <c r="O1087" i="1"/>
  <c r="P1087" i="1"/>
  <c r="O1085" i="1"/>
  <c r="P1085" i="1"/>
  <c r="P1092" i="1"/>
  <c r="O1092" i="1"/>
  <c r="P1090" i="1"/>
  <c r="O1090" i="1"/>
  <c r="P1088" i="1"/>
  <c r="O1088" i="1"/>
  <c r="Q1011" i="1"/>
  <c r="P997" i="1"/>
  <c r="O997" i="1"/>
  <c r="P995" i="1"/>
  <c r="O995" i="1"/>
  <c r="P996" i="1"/>
  <c r="O996" i="1"/>
  <c r="P971" i="1"/>
  <c r="O971" i="1"/>
  <c r="P961" i="1"/>
  <c r="O961" i="1"/>
  <c r="Q950" i="1"/>
  <c r="P940" i="1"/>
  <c r="O940" i="1"/>
  <c r="O930" i="1"/>
  <c r="P930" i="1"/>
  <c r="P920" i="1"/>
  <c r="O920" i="1"/>
  <c r="P910" i="1"/>
  <c r="O910" i="1"/>
  <c r="P898" i="1"/>
  <c r="O898" i="1"/>
  <c r="P880" i="1"/>
  <c r="O880" i="1"/>
  <c r="P868" i="1"/>
  <c r="O868" i="1"/>
  <c r="O867" i="1"/>
  <c r="P867" i="1"/>
  <c r="P850" i="1"/>
  <c r="O850" i="1"/>
  <c r="O840" i="1"/>
  <c r="P840" i="1"/>
  <c r="O725" i="1"/>
  <c r="Q725" i="1" s="1"/>
  <c r="P830" i="1"/>
  <c r="O830" i="1"/>
  <c r="P820" i="1"/>
  <c r="O820" i="1"/>
  <c r="P810" i="1"/>
  <c r="O810" i="1"/>
  <c r="P800" i="1"/>
  <c r="O800" i="1"/>
  <c r="P790" i="1"/>
  <c r="O790" i="1"/>
  <c r="P778" i="1"/>
  <c r="O778" i="1"/>
  <c r="P777" i="1"/>
  <c r="O777" i="1"/>
  <c r="P758" i="1"/>
  <c r="O758" i="1"/>
  <c r="P757" i="1"/>
  <c r="O757" i="1"/>
  <c r="P724" i="1"/>
  <c r="O724" i="1"/>
  <c r="P722" i="1"/>
  <c r="O722" i="1"/>
  <c r="P720" i="1"/>
  <c r="O720" i="1"/>
  <c r="P723" i="1"/>
  <c r="O723" i="1"/>
  <c r="P721" i="1"/>
  <c r="O721" i="1"/>
  <c r="P726" i="1"/>
  <c r="O726" i="1"/>
  <c r="P719" i="1"/>
  <c r="O719" i="1"/>
  <c r="P660" i="1"/>
  <c r="O660" i="1"/>
  <c r="P650" i="1"/>
  <c r="O650" i="1"/>
  <c r="P638" i="1"/>
  <c r="O638" i="1"/>
  <c r="P637" i="1"/>
  <c r="O637" i="1"/>
  <c r="P620" i="1"/>
  <c r="O620" i="1"/>
  <c r="O610" i="1"/>
  <c r="P610" i="1"/>
  <c r="O595" i="1"/>
  <c r="P595" i="1"/>
  <c r="P596" i="1"/>
  <c r="Q596" i="1" s="1"/>
  <c r="P571" i="1"/>
  <c r="O571" i="1"/>
  <c r="P561" i="1"/>
  <c r="O561" i="1"/>
  <c r="O551" i="1"/>
  <c r="P537" i="1"/>
  <c r="O537" i="1"/>
  <c r="P535" i="1"/>
  <c r="O535" i="1"/>
  <c r="P536" i="1"/>
  <c r="O536" i="1"/>
  <c r="M439" i="1"/>
  <c r="P439" i="1" s="1"/>
  <c r="P509" i="1"/>
  <c r="O509" i="1"/>
  <c r="Q509" i="1" s="1"/>
  <c r="O508" i="1"/>
  <c r="Q508" i="1" s="1"/>
  <c r="P508" i="1"/>
  <c r="P436" i="1"/>
  <c r="O436" i="1"/>
  <c r="P437" i="1"/>
  <c r="O437" i="1"/>
  <c r="P438" i="1"/>
  <c r="O438" i="1"/>
  <c r="O398" i="1"/>
  <c r="P398" i="1"/>
  <c r="P397" i="1"/>
  <c r="O397" i="1"/>
  <c r="O386" i="1"/>
  <c r="P386" i="1"/>
  <c r="P372" i="1"/>
  <c r="O372" i="1"/>
  <c r="P370" i="1"/>
  <c r="O370" i="1"/>
  <c r="P371" i="1"/>
  <c r="O371" i="1"/>
  <c r="P346" i="1"/>
  <c r="O346" i="1"/>
  <c r="P336" i="1"/>
  <c r="O336" i="1"/>
  <c r="Q318" i="1"/>
  <c r="P319" i="1"/>
  <c r="O319" i="1"/>
  <c r="P320" i="1"/>
  <c r="O320" i="1"/>
  <c r="P317" i="1"/>
  <c r="O317" i="1"/>
  <c r="Q139" i="1"/>
  <c r="P280" i="1"/>
  <c r="O280" i="1"/>
  <c r="P277" i="1"/>
  <c r="O277" i="1"/>
  <c r="P278" i="1"/>
  <c r="O278" i="1"/>
  <c r="P279" i="1"/>
  <c r="O279" i="1"/>
  <c r="P169" i="1"/>
  <c r="O169" i="1"/>
  <c r="P156" i="1"/>
  <c r="O156" i="1"/>
  <c r="P157" i="1"/>
  <c r="O157" i="1"/>
  <c r="P129" i="1"/>
  <c r="O129" i="1"/>
  <c r="O115" i="1"/>
  <c r="Q115" i="1" s="1"/>
  <c r="Q105" i="1"/>
  <c r="P90" i="1"/>
  <c r="O90" i="1"/>
  <c r="P80" i="1"/>
  <c r="O80" i="1"/>
  <c r="P70" i="1"/>
  <c r="O70" i="1"/>
  <c r="O60" i="1"/>
  <c r="O10" i="1"/>
  <c r="Q10" i="1" s="1"/>
  <c r="P48" i="1"/>
  <c r="O48" i="1"/>
  <c r="P47" i="1"/>
  <c r="O47" i="1"/>
  <c r="P20" i="1"/>
  <c r="O20" i="1"/>
  <c r="L1942" i="1"/>
  <c r="L1943" i="1"/>
  <c r="L1945" i="1"/>
  <c r="L1946" i="1"/>
  <c r="L1937" i="1"/>
  <c r="Q30" i="1" l="1"/>
  <c r="P897" i="1"/>
  <c r="Q897" i="1" s="1"/>
  <c r="Q1807" i="1"/>
  <c r="Q1778" i="1"/>
  <c r="Q1809" i="1"/>
  <c r="Q1836" i="1"/>
  <c r="Q1810" i="1"/>
  <c r="Q1804" i="1"/>
  <c r="Q1714" i="1"/>
  <c r="Q1747" i="1"/>
  <c r="Q1811" i="1"/>
  <c r="Q1869" i="1"/>
  <c r="Q1835" i="1"/>
  <c r="Q1729" i="1"/>
  <c r="Q1803" i="1"/>
  <c r="Q1806" i="1"/>
  <c r="Q1805" i="1"/>
  <c r="Q1808" i="1"/>
  <c r="Q1515" i="1"/>
  <c r="Q1791" i="1"/>
  <c r="Q1785" i="1"/>
  <c r="Q1771" i="1"/>
  <c r="Q1751" i="1"/>
  <c r="Q1761" i="1"/>
  <c r="Q1743" i="1"/>
  <c r="Q1736" i="1"/>
  <c r="Q1713" i="1"/>
  <c r="Q1715" i="1"/>
  <c r="Q1712" i="1"/>
  <c r="Q1687" i="1"/>
  <c r="Q1668" i="1"/>
  <c r="Q1678" i="1"/>
  <c r="Q1658" i="1"/>
  <c r="Q1648" i="1"/>
  <c r="Q1638" i="1"/>
  <c r="Q1514" i="1"/>
  <c r="Q1628" i="1"/>
  <c r="Q1385" i="1"/>
  <c r="Q1513" i="1"/>
  <c r="Q1598" i="1"/>
  <c r="Q1359" i="1"/>
  <c r="Q1386" i="1"/>
  <c r="Q1511" i="1"/>
  <c r="Q1512" i="1"/>
  <c r="Q1516" i="1"/>
  <c r="Q1479" i="1"/>
  <c r="Q1478" i="1"/>
  <c r="Q1451" i="1"/>
  <c r="Q1461" i="1"/>
  <c r="Q1439" i="1"/>
  <c r="Q1421" i="1"/>
  <c r="Q1411" i="1"/>
  <c r="Q1401" i="1"/>
  <c r="Q1387" i="1"/>
  <c r="Q1255" i="1"/>
  <c r="Q1358" i="1"/>
  <c r="Q1088" i="1"/>
  <c r="Q1186" i="1"/>
  <c r="Q1231" i="1"/>
  <c r="Q1338" i="1"/>
  <c r="Q1257" i="1"/>
  <c r="Q1339" i="1"/>
  <c r="Q1317" i="1"/>
  <c r="Q1315" i="1"/>
  <c r="Q1316" i="1"/>
  <c r="Q1256" i="1"/>
  <c r="Q650" i="1"/>
  <c r="Q720" i="1"/>
  <c r="Q961" i="1"/>
  <c r="Q1221" i="1"/>
  <c r="Q1211" i="1"/>
  <c r="Q1201" i="1"/>
  <c r="Q1185" i="1"/>
  <c r="Q1187" i="1"/>
  <c r="Q1161" i="1"/>
  <c r="Q971" i="1"/>
  <c r="Q1086" i="1"/>
  <c r="Q1092" i="1"/>
  <c r="Q1084" i="1"/>
  <c r="Q1090" i="1"/>
  <c r="Q1087" i="1"/>
  <c r="Q1089" i="1"/>
  <c r="Q1091" i="1"/>
  <c r="Q1093" i="1"/>
  <c r="Q1085" i="1"/>
  <c r="Q996" i="1"/>
  <c r="Q940" i="1"/>
  <c r="Q997" i="1"/>
  <c r="Q995" i="1"/>
  <c r="Q850" i="1"/>
  <c r="Q868" i="1"/>
  <c r="Q920" i="1"/>
  <c r="Q930" i="1"/>
  <c r="Q757" i="1"/>
  <c r="Q810" i="1"/>
  <c r="Q910" i="1"/>
  <c r="Q898" i="1"/>
  <c r="Q880" i="1"/>
  <c r="Q820" i="1"/>
  <c r="Q867" i="1"/>
  <c r="Q800" i="1"/>
  <c r="Q840" i="1"/>
  <c r="Q830" i="1"/>
  <c r="Q721" i="1"/>
  <c r="Q724" i="1"/>
  <c r="Q638" i="1"/>
  <c r="Q723" i="1"/>
  <c r="Q790" i="1"/>
  <c r="Q777" i="1"/>
  <c r="Q722" i="1"/>
  <c r="Q778" i="1"/>
  <c r="Q758" i="1"/>
  <c r="Q726" i="1"/>
  <c r="Q719" i="1"/>
  <c r="Q660" i="1"/>
  <c r="Q637" i="1"/>
  <c r="Q536" i="1"/>
  <c r="Q620" i="1"/>
  <c r="Q610" i="1"/>
  <c r="Q535" i="1"/>
  <c r="Q595" i="1"/>
  <c r="Q571" i="1"/>
  <c r="Q551" i="1"/>
  <c r="Q561" i="1"/>
  <c r="Q397" i="1"/>
  <c r="Q437" i="1"/>
  <c r="Q537" i="1"/>
  <c r="O439" i="1"/>
  <c r="Q439" i="1" s="1"/>
  <c r="Q371" i="1"/>
  <c r="Q438" i="1"/>
  <c r="Q279" i="1"/>
  <c r="Q317" i="1"/>
  <c r="Q436" i="1"/>
  <c r="Q398" i="1"/>
  <c r="Q386" i="1"/>
  <c r="Q336" i="1"/>
  <c r="Q319" i="1"/>
  <c r="Q370" i="1"/>
  <c r="Q372" i="1"/>
  <c r="Q346" i="1"/>
  <c r="Q320" i="1"/>
  <c r="Q129" i="1"/>
  <c r="Q70" i="1"/>
  <c r="Q278" i="1"/>
  <c r="Q277" i="1"/>
  <c r="Q280" i="1"/>
  <c r="Q169" i="1"/>
  <c r="Q157" i="1"/>
  <c r="Q156" i="1"/>
  <c r="Q60" i="1"/>
  <c r="Q90" i="1"/>
  <c r="Q80" i="1"/>
  <c r="Q47" i="1"/>
  <c r="Q48" i="1"/>
  <c r="Q20" i="1"/>
  <c r="L1944" i="1"/>
  <c r="L1947" i="1"/>
  <c r="L1728" i="1" l="1"/>
  <c r="M1728" i="1" s="1"/>
  <c r="L1727" i="1"/>
  <c r="L1706" i="1"/>
  <c r="M1706" i="1" s="1"/>
  <c r="O1706" i="1" s="1"/>
  <c r="L1705" i="1"/>
  <c r="L1704" i="1"/>
  <c r="M1704" i="1" s="1"/>
  <c r="L1701" i="1"/>
  <c r="L1700" i="1"/>
  <c r="M1700" i="1" s="1"/>
  <c r="O1700" i="1" s="1"/>
  <c r="L1694" i="1"/>
  <c r="M1694" i="1" s="1"/>
  <c r="O1694" i="1" s="1"/>
  <c r="L1693" i="1"/>
  <c r="M1693" i="1" s="1"/>
  <c r="L1691" i="1"/>
  <c r="M1691" i="1" s="1"/>
  <c r="L1682" i="1"/>
  <c r="L1676" i="1"/>
  <c r="M1676" i="1" s="1"/>
  <c r="O1676" i="1" s="1"/>
  <c r="L1677" i="1"/>
  <c r="N1677" i="1" s="1"/>
  <c r="L1681" i="1"/>
  <c r="M1681" i="1" s="1"/>
  <c r="O1681" i="1" s="1"/>
  <c r="L1683" i="1"/>
  <c r="M1683" i="1" s="1"/>
  <c r="L1684" i="1"/>
  <c r="M1684" i="1" s="1"/>
  <c r="L1685" i="1"/>
  <c r="M1685" i="1" s="1"/>
  <c r="O1685" i="1" s="1"/>
  <c r="L1686" i="1"/>
  <c r="M1686" i="1" s="1"/>
  <c r="L1690" i="1"/>
  <c r="M1690" i="1" s="1"/>
  <c r="O1690" i="1" s="1"/>
  <c r="L1692" i="1"/>
  <c r="N1692" i="1" s="1"/>
  <c r="L1695" i="1"/>
  <c r="M1695" i="1" s="1"/>
  <c r="O1695" i="1" s="1"/>
  <c r="L1696" i="1"/>
  <c r="M1696" i="1" s="1"/>
  <c r="O1696" i="1" s="1"/>
  <c r="L1697" i="1"/>
  <c r="N1697" i="1" s="1"/>
  <c r="L1698" i="1"/>
  <c r="M1698" i="1" s="1"/>
  <c r="L1699" i="1"/>
  <c r="M1699" i="1" s="1"/>
  <c r="O1699" i="1" s="1"/>
  <c r="L1702" i="1"/>
  <c r="M1702" i="1" s="1"/>
  <c r="O1702" i="1" s="1"/>
  <c r="L1703" i="1"/>
  <c r="N1703" i="1" s="1"/>
  <c r="L1707" i="1"/>
  <c r="M1707" i="1" s="1"/>
  <c r="L1708" i="1"/>
  <c r="M1708" i="1" s="1"/>
  <c r="O1708" i="1" s="1"/>
  <c r="L1709" i="1"/>
  <c r="N1709" i="1" s="1"/>
  <c r="L1710" i="1"/>
  <c r="M1710" i="1" s="1"/>
  <c r="L1711" i="1"/>
  <c r="N1711" i="1" s="1"/>
  <c r="L1724" i="1"/>
  <c r="M1724" i="1" s="1"/>
  <c r="O1724" i="1" s="1"/>
  <c r="L1725" i="1"/>
  <c r="M1725" i="1" s="1"/>
  <c r="L1726" i="1"/>
  <c r="M1726" i="1" s="1"/>
  <c r="O1726" i="1" s="1"/>
  <c r="L1733" i="1"/>
  <c r="M1733" i="1" s="1"/>
  <c r="O1733" i="1" s="1"/>
  <c r="L1734" i="1"/>
  <c r="M1734" i="1" s="1"/>
  <c r="L1735" i="1"/>
  <c r="M1735" i="1" s="1"/>
  <c r="O1735" i="1" s="1"/>
  <c r="L1739" i="1"/>
  <c r="N1739" i="1" s="1"/>
  <c r="L1740" i="1"/>
  <c r="M1740" i="1" s="1"/>
  <c r="L1741" i="1"/>
  <c r="M1741" i="1" s="1"/>
  <c r="O1741" i="1" s="1"/>
  <c r="L1742" i="1"/>
  <c r="M1742" i="1" s="1"/>
  <c r="O1742" i="1" s="1"/>
  <c r="L1746" i="1"/>
  <c r="M1746" i="1" s="1"/>
  <c r="L1750" i="1"/>
  <c r="M1750" i="1" s="1"/>
  <c r="O1750" i="1" s="1"/>
  <c r="L1755" i="1"/>
  <c r="M1755" i="1" s="1"/>
  <c r="L1756" i="1"/>
  <c r="N1756" i="1" s="1"/>
  <c r="L1757" i="1"/>
  <c r="M1757" i="1" s="1"/>
  <c r="O1757" i="1" s="1"/>
  <c r="L1758" i="1"/>
  <c r="M1758" i="1" s="1"/>
  <c r="O1758" i="1" s="1"/>
  <c r="L1759" i="1"/>
  <c r="M1759" i="1" s="1"/>
  <c r="O1759" i="1" s="1"/>
  <c r="L1760" i="1"/>
  <c r="N1760" i="1" s="1"/>
  <c r="L1764" i="1"/>
  <c r="M1764" i="1" s="1"/>
  <c r="L1765" i="1"/>
  <c r="M1765" i="1" s="1"/>
  <c r="O1765" i="1" s="1"/>
  <c r="L1766" i="1"/>
  <c r="M1766" i="1" s="1"/>
  <c r="O1766" i="1" s="1"/>
  <c r="L1767" i="1"/>
  <c r="M1767" i="1" s="1"/>
  <c r="O1767" i="1" s="1"/>
  <c r="L1768" i="1"/>
  <c r="M1768" i="1" s="1"/>
  <c r="O1768" i="1" s="1"/>
  <c r="L1769" i="1"/>
  <c r="N1769" i="1" s="1"/>
  <c r="L1770" i="1"/>
  <c r="M1770" i="1" s="1"/>
  <c r="L1774" i="1"/>
  <c r="M1774" i="1" s="1"/>
  <c r="L1775" i="1"/>
  <c r="M1775" i="1" s="1"/>
  <c r="O1775" i="1" s="1"/>
  <c r="L1776" i="1"/>
  <c r="M1776" i="1" s="1"/>
  <c r="O1776" i="1" s="1"/>
  <c r="L1777" i="1"/>
  <c r="M1777" i="1" s="1"/>
  <c r="O1777" i="1" s="1"/>
  <c r="L1781" i="1"/>
  <c r="N1781" i="1" s="1"/>
  <c r="L1782" i="1"/>
  <c r="M1782" i="1" s="1"/>
  <c r="L1783" i="1"/>
  <c r="N1783" i="1" s="1"/>
  <c r="L1784" i="1"/>
  <c r="M1784" i="1" s="1"/>
  <c r="O1784" i="1" s="1"/>
  <c r="L1788" i="1"/>
  <c r="M1788" i="1" s="1"/>
  <c r="O1788" i="1" s="1"/>
  <c r="L1789" i="1"/>
  <c r="M1789" i="1" s="1"/>
  <c r="O1789" i="1" s="1"/>
  <c r="L1790" i="1"/>
  <c r="N1790" i="1" s="1"/>
  <c r="L1794" i="1"/>
  <c r="M1794" i="1" s="1"/>
  <c r="L1795" i="1"/>
  <c r="M1795" i="1" s="1"/>
  <c r="O1795" i="1" s="1"/>
  <c r="L1796" i="1"/>
  <c r="M1796" i="1" s="1"/>
  <c r="O1796" i="1" s="1"/>
  <c r="L1797" i="1"/>
  <c r="M1797" i="1" s="1"/>
  <c r="O1797" i="1" s="1"/>
  <c r="L1798" i="1"/>
  <c r="M1798" i="1" s="1"/>
  <c r="O1798" i="1" s="1"/>
  <c r="L1799" i="1"/>
  <c r="N1799" i="1" s="1"/>
  <c r="L1800" i="1"/>
  <c r="M1800" i="1" s="1"/>
  <c r="L1801" i="1"/>
  <c r="M1801" i="1" s="1"/>
  <c r="L1802" i="1"/>
  <c r="M1802" i="1" s="1"/>
  <c r="O1802" i="1" s="1"/>
  <c r="L1821" i="1"/>
  <c r="M1821" i="1" s="1"/>
  <c r="L1823" i="1"/>
  <c r="M1823" i="1" s="1"/>
  <c r="O1823" i="1" s="1"/>
  <c r="L1822" i="1"/>
  <c r="N1822" i="1" s="1"/>
  <c r="L1824" i="1"/>
  <c r="M1824" i="1" s="1"/>
  <c r="P1824" i="1" s="1"/>
  <c r="L1825" i="1"/>
  <c r="N1825" i="1" s="1"/>
  <c r="L1826" i="1"/>
  <c r="M1826" i="1" s="1"/>
  <c r="O1826" i="1" s="1"/>
  <c r="L1827" i="1"/>
  <c r="M1827" i="1" s="1"/>
  <c r="O1827" i="1" s="1"/>
  <c r="L1828" i="1"/>
  <c r="L1829" i="1"/>
  <c r="N1829" i="1" s="1"/>
  <c r="L1830" i="1"/>
  <c r="L1831" i="1"/>
  <c r="M1831" i="1" s="1"/>
  <c r="O1831" i="1" s="1"/>
  <c r="L1832" i="1"/>
  <c r="L1833" i="1"/>
  <c r="M1833" i="1" s="1"/>
  <c r="O1833" i="1" s="1"/>
  <c r="L1834" i="1"/>
  <c r="L1841" i="1"/>
  <c r="N1841" i="1" s="1"/>
  <c r="L1843" i="1"/>
  <c r="L1845" i="1"/>
  <c r="N1845" i="1" s="1"/>
  <c r="L1847" i="1"/>
  <c r="L1842" i="1"/>
  <c r="M1842" i="1" s="1"/>
  <c r="O1842" i="1" s="1"/>
  <c r="L1844" i="1"/>
  <c r="L1846" i="1"/>
  <c r="N1846" i="1" s="1"/>
  <c r="L1848" i="1"/>
  <c r="L1849" i="1"/>
  <c r="N1849" i="1" s="1"/>
  <c r="L1850" i="1"/>
  <c r="L1851" i="1"/>
  <c r="M1851" i="1" s="1"/>
  <c r="O1851" i="1" s="1"/>
  <c r="L1852" i="1"/>
  <c r="L1853" i="1"/>
  <c r="N1853" i="1" s="1"/>
  <c r="L1854" i="1"/>
  <c r="L1855" i="1"/>
  <c r="N1855" i="1" s="1"/>
  <c r="L1856" i="1"/>
  <c r="L1857" i="1"/>
  <c r="M1857" i="1" s="1"/>
  <c r="L1858" i="1"/>
  <c r="L1859" i="1"/>
  <c r="N1859" i="1" s="1"/>
  <c r="L1860" i="1"/>
  <c r="L1861" i="1"/>
  <c r="M1861" i="1" s="1"/>
  <c r="L1862" i="1"/>
  <c r="N1862" i="1" s="1"/>
  <c r="L1863" i="1"/>
  <c r="M1863" i="1" s="1"/>
  <c r="L1864" i="1"/>
  <c r="M1864" i="1" s="1"/>
  <c r="L1865" i="1"/>
  <c r="M1865" i="1" s="1"/>
  <c r="L1866" i="1"/>
  <c r="L1867" i="1"/>
  <c r="M1867" i="1" s="1"/>
  <c r="O1867" i="1" s="1"/>
  <c r="L1868" i="1"/>
  <c r="N1868" i="1" s="1"/>
  <c r="L1881" i="1"/>
  <c r="M1881" i="1" s="1"/>
  <c r="L1883" i="1"/>
  <c r="M1883" i="1" s="1"/>
  <c r="L1882" i="1"/>
  <c r="M1882" i="1" s="1"/>
  <c r="O1882" i="1" s="1"/>
  <c r="L1884" i="1"/>
  <c r="N1884" i="1" s="1"/>
  <c r="L1885" i="1"/>
  <c r="N1885" i="1" s="1"/>
  <c r="L1886" i="1"/>
  <c r="N1886" i="1" s="1"/>
  <c r="L1887" i="1"/>
  <c r="M1887" i="1" s="1"/>
  <c r="L1888" i="1"/>
  <c r="N1888" i="1" s="1"/>
  <c r="L1889" i="1"/>
  <c r="L1890" i="1"/>
  <c r="N1890" i="1" s="1"/>
  <c r="L1891" i="1"/>
  <c r="N1891" i="1" s="1"/>
  <c r="L1892" i="1"/>
  <c r="M1892" i="1" s="1"/>
  <c r="O1892" i="1" s="1"/>
  <c r="L1893" i="1"/>
  <c r="M1893" i="1" s="1"/>
  <c r="L1894" i="1"/>
  <c r="N1894" i="1" s="1"/>
  <c r="L1903" i="1"/>
  <c r="M1903" i="1" s="1"/>
  <c r="L1904" i="1"/>
  <c r="N1904" i="1" s="1"/>
  <c r="L1905" i="1"/>
  <c r="M1905" i="1" s="1"/>
  <c r="O1905" i="1" s="1"/>
  <c r="L1906" i="1"/>
  <c r="M1906" i="1" s="1"/>
  <c r="L1907" i="1"/>
  <c r="N1907" i="1" s="1"/>
  <c r="L1911" i="1"/>
  <c r="L1912" i="1"/>
  <c r="M1912" i="1" s="1"/>
  <c r="O1912" i="1" s="1"/>
  <c r="L1913" i="1"/>
  <c r="N1913" i="1" s="1"/>
  <c r="L1914" i="1"/>
  <c r="M1914" i="1" s="1"/>
  <c r="O1914" i="1" s="1"/>
  <c r="L1915" i="1"/>
  <c r="M1915" i="1" s="1"/>
  <c r="L1916" i="1"/>
  <c r="M1916" i="1" s="1"/>
  <c r="O1916" i="1" s="1"/>
  <c r="L1917" i="1"/>
  <c r="M1917" i="1" s="1"/>
  <c r="L1921" i="1"/>
  <c r="N1921" i="1" s="1"/>
  <c r="L1922" i="1"/>
  <c r="M1922" i="1" s="1"/>
  <c r="L1923" i="1"/>
  <c r="M1923" i="1" s="1"/>
  <c r="O1923" i="1" s="1"/>
  <c r="L1924" i="1"/>
  <c r="M1924" i="1" s="1"/>
  <c r="O1924" i="1" s="1"/>
  <c r="L1925" i="1"/>
  <c r="M1929" i="1"/>
  <c r="O1929" i="1" s="1"/>
  <c r="L1936" i="1"/>
  <c r="L1939" i="1"/>
  <c r="L1940" i="1"/>
  <c r="L1950" i="1"/>
  <c r="L1951" i="1"/>
  <c r="L1953" i="1"/>
  <c r="L1954" i="1"/>
  <c r="L1958" i="1"/>
  <c r="L1959" i="1"/>
  <c r="L1961" i="1"/>
  <c r="L1962" i="1"/>
  <c r="L1966" i="1"/>
  <c r="L1967" i="1"/>
  <c r="L1969" i="1"/>
  <c r="L1970" i="1"/>
  <c r="L1974" i="1"/>
  <c r="L1975" i="1"/>
  <c r="L1977" i="1"/>
  <c r="L1978" i="1"/>
  <c r="L1982" i="1"/>
  <c r="L1983" i="1"/>
  <c r="L1985" i="1"/>
  <c r="L1986" i="1"/>
  <c r="L1991" i="1"/>
  <c r="L1993" i="1"/>
  <c r="L1996" i="1" s="1"/>
  <c r="L1994" i="1"/>
  <c r="M1994" i="1" s="1"/>
  <c r="L2021" i="1"/>
  <c r="N2021" i="1" s="1"/>
  <c r="L2022" i="1"/>
  <c r="M2022" i="1" s="1"/>
  <c r="O2022" i="1" s="1"/>
  <c r="L2023" i="1"/>
  <c r="M2023" i="1" s="1"/>
  <c r="L2024" i="1"/>
  <c r="M2024" i="1" s="1"/>
  <c r="O2024" i="1" s="1"/>
  <c r="L2025" i="1"/>
  <c r="N2025" i="1" s="1"/>
  <c r="L2026" i="1"/>
  <c r="M2026" i="1" s="1"/>
  <c r="O2026" i="1" s="1"/>
  <c r="L2027" i="1"/>
  <c r="M2027" i="1" s="1"/>
  <c r="L2028" i="1"/>
  <c r="N2028" i="1" s="1"/>
  <c r="L2029" i="1"/>
  <c r="M2029" i="1" s="1"/>
  <c r="O2029" i="1" s="1"/>
  <c r="L2030" i="1"/>
  <c r="M2030" i="1" s="1"/>
  <c r="L2031" i="1"/>
  <c r="M2031" i="1" s="1"/>
  <c r="L2032" i="1"/>
  <c r="N2032" i="1" s="1"/>
  <c r="L2033" i="1"/>
  <c r="N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1673" i="1"/>
  <c r="M1673" i="1" s="1"/>
  <c r="L1672" i="1"/>
  <c r="L1655" i="1"/>
  <c r="M1655" i="1" s="1"/>
  <c r="L1643" i="1"/>
  <c r="N1643" i="1" s="1"/>
  <c r="L1642" i="1"/>
  <c r="M1642" i="1" s="1"/>
  <c r="L1625" i="1"/>
  <c r="L1531" i="1"/>
  <c r="M1531" i="1" s="1"/>
  <c r="L1533" i="1"/>
  <c r="M1533" i="1" s="1"/>
  <c r="L1535" i="1"/>
  <c r="M1535" i="1" s="1"/>
  <c r="L1537" i="1"/>
  <c r="M1537" i="1" s="1"/>
  <c r="L1539" i="1"/>
  <c r="M1539" i="1" s="1"/>
  <c r="L1541" i="1"/>
  <c r="M1541" i="1" s="1"/>
  <c r="O1541" i="1" s="1"/>
  <c r="L1543" i="1"/>
  <c r="M1543" i="1" s="1"/>
  <c r="L1545" i="1"/>
  <c r="N1545" i="1" s="1"/>
  <c r="L1547" i="1"/>
  <c r="M1547" i="1" s="1"/>
  <c r="L1532" i="1"/>
  <c r="M1532" i="1" s="1"/>
  <c r="L1534" i="1"/>
  <c r="M1534" i="1" s="1"/>
  <c r="L1536" i="1"/>
  <c r="M1536" i="1" s="1"/>
  <c r="L1538" i="1"/>
  <c r="M1538" i="1" s="1"/>
  <c r="L1540" i="1"/>
  <c r="M1540" i="1" s="1"/>
  <c r="L1542" i="1"/>
  <c r="M1542" i="1" s="1"/>
  <c r="L1544" i="1"/>
  <c r="N1544" i="1" s="1"/>
  <c r="L1546" i="1"/>
  <c r="M1546" i="1" s="1"/>
  <c r="L1548" i="1"/>
  <c r="N1548" i="1" s="1"/>
  <c r="L1549" i="1"/>
  <c r="M1549" i="1" s="1"/>
  <c r="L1550" i="1"/>
  <c r="N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O1560" i="1" s="1"/>
  <c r="L1561" i="1"/>
  <c r="M1561" i="1" s="1"/>
  <c r="L1562" i="1"/>
  <c r="N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N1568" i="1" s="1"/>
  <c r="L1569" i="1"/>
  <c r="M1569" i="1" s="1"/>
  <c r="L1570" i="1"/>
  <c r="M1570" i="1" s="1"/>
  <c r="L1571" i="1"/>
  <c r="M1571" i="1" s="1"/>
  <c r="L1572" i="1"/>
  <c r="M1572" i="1" s="1"/>
  <c r="O1572" i="1" s="1"/>
  <c r="L1573" i="1"/>
  <c r="M1573" i="1" s="1"/>
  <c r="L1574" i="1"/>
  <c r="N1574" i="1" s="1"/>
  <c r="L1575" i="1"/>
  <c r="M1575" i="1" s="1"/>
  <c r="L1576" i="1"/>
  <c r="M1576" i="1" s="1"/>
  <c r="L1577" i="1"/>
  <c r="M1577" i="1" s="1"/>
  <c r="L1578" i="1"/>
  <c r="N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N1584" i="1" s="1"/>
  <c r="L1585" i="1"/>
  <c r="M1585" i="1" s="1"/>
  <c r="L1586" i="1"/>
  <c r="N1586" i="1" s="1"/>
  <c r="L1587" i="1"/>
  <c r="M1587" i="1" s="1"/>
  <c r="L1588" i="1"/>
  <c r="M1588" i="1" s="1"/>
  <c r="L1589" i="1"/>
  <c r="M1589" i="1" s="1"/>
  <c r="L1590" i="1"/>
  <c r="N1590" i="1" s="1"/>
  <c r="L1591" i="1"/>
  <c r="M1591" i="1" s="1"/>
  <c r="L1592" i="1"/>
  <c r="N1592" i="1" s="1"/>
  <c r="L1593" i="1"/>
  <c r="M1593" i="1" s="1"/>
  <c r="L1621" i="1"/>
  <c r="M1621" i="1" s="1"/>
  <c r="L1622" i="1"/>
  <c r="M1622" i="1" s="1"/>
  <c r="L1623" i="1"/>
  <c r="M1623" i="1" s="1"/>
  <c r="O1623" i="1" s="1"/>
  <c r="L1624" i="1"/>
  <c r="M1624" i="1" s="1"/>
  <c r="L1626" i="1"/>
  <c r="M1626" i="1" s="1"/>
  <c r="L1627" i="1"/>
  <c r="M1627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N1636" i="1" s="1"/>
  <c r="L1637" i="1"/>
  <c r="M1637" i="1" s="1"/>
  <c r="L1644" i="1"/>
  <c r="M1644" i="1" s="1"/>
  <c r="L1645" i="1"/>
  <c r="N1645" i="1" s="1"/>
  <c r="L1646" i="1"/>
  <c r="M1646" i="1" s="1"/>
  <c r="L1647" i="1"/>
  <c r="M1647" i="1" s="1"/>
  <c r="L1651" i="1"/>
  <c r="M1651" i="1" s="1"/>
  <c r="L1652" i="1"/>
  <c r="N1652" i="1" s="1"/>
  <c r="L1653" i="1"/>
  <c r="M1653" i="1" s="1"/>
  <c r="L1654" i="1"/>
  <c r="M1654" i="1" s="1"/>
  <c r="O1654" i="1" s="1"/>
  <c r="L1656" i="1"/>
  <c r="M1656" i="1" s="1"/>
  <c r="O1656" i="1" s="1"/>
  <c r="L1657" i="1"/>
  <c r="M1657" i="1" s="1"/>
  <c r="L1662" i="1"/>
  <c r="M1662" i="1" s="1"/>
  <c r="L1663" i="1"/>
  <c r="M1663" i="1" s="1"/>
  <c r="L1664" i="1"/>
  <c r="M1664" i="1" s="1"/>
  <c r="L1665" i="1"/>
  <c r="N1665" i="1" s="1"/>
  <c r="L1666" i="1"/>
  <c r="M1666" i="1" s="1"/>
  <c r="L1667" i="1"/>
  <c r="M1667" i="1" s="1"/>
  <c r="L1671" i="1"/>
  <c r="M1671" i="1" s="1"/>
  <c r="L1674" i="1"/>
  <c r="M1674" i="1" s="1"/>
  <c r="P1674" i="1" s="1"/>
  <c r="L1675" i="1"/>
  <c r="M1675" i="1" s="1"/>
  <c r="N1996" i="1" l="1"/>
  <c r="M1996" i="1"/>
  <c r="O1996" i="1" s="1"/>
  <c r="M1991" i="1"/>
  <c r="P1991" i="1" s="1"/>
  <c r="L1992" i="1"/>
  <c r="N1746" i="1"/>
  <c r="N1725" i="1"/>
  <c r="M1993" i="1"/>
  <c r="O1993" i="1" s="1"/>
  <c r="L1995" i="1"/>
  <c r="M1995" i="1" s="1"/>
  <c r="O1995" i="1" s="1"/>
  <c r="M1990" i="1"/>
  <c r="O1990" i="1" s="1"/>
  <c r="P1916" i="1"/>
  <c r="N1797" i="1"/>
  <c r="N1993" i="1"/>
  <c r="P1923" i="1"/>
  <c r="M1907" i="1"/>
  <c r="P1907" i="1" s="1"/>
  <c r="M1841" i="1"/>
  <c r="O1841" i="1" s="1"/>
  <c r="N2022" i="1"/>
  <c r="L1984" i="1"/>
  <c r="L1988" i="1"/>
  <c r="M1988" i="1" s="1"/>
  <c r="O1988" i="1" s="1"/>
  <c r="L1976" i="1"/>
  <c r="L1980" i="1"/>
  <c r="N1980" i="1" s="1"/>
  <c r="L1971" i="1"/>
  <c r="L1972" i="1"/>
  <c r="M1972" i="1" s="1"/>
  <c r="O1972" i="1" s="1"/>
  <c r="L1968" i="1"/>
  <c r="L1987" i="1"/>
  <c r="L1979" i="1"/>
  <c r="P2022" i="1"/>
  <c r="L1963" i="1"/>
  <c r="N1857" i="1"/>
  <c r="L1938" i="1"/>
  <c r="L1948" i="1"/>
  <c r="M1948" i="1" s="1"/>
  <c r="O1948" i="1" s="1"/>
  <c r="N2030" i="1"/>
  <c r="L1956" i="1"/>
  <c r="M1956" i="1" s="1"/>
  <c r="O1956" i="1" s="1"/>
  <c r="L1952" i="1"/>
  <c r="L1960" i="1"/>
  <c r="L1964" i="1"/>
  <c r="M1964" i="1" s="1"/>
  <c r="O1964" i="1" s="1"/>
  <c r="L1955" i="1"/>
  <c r="O1881" i="1"/>
  <c r="P1797" i="1"/>
  <c r="L1941" i="1"/>
  <c r="O1887" i="1"/>
  <c r="O1857" i="1"/>
  <c r="N1990" i="1"/>
  <c r="N2029" i="1"/>
  <c r="P1558" i="1"/>
  <c r="N2037" i="1"/>
  <c r="M1822" i="1"/>
  <c r="O1822" i="1" s="1"/>
  <c r="M1884" i="1"/>
  <c r="O1884" i="1" s="1"/>
  <c r="M1756" i="1"/>
  <c r="O1756" i="1" s="1"/>
  <c r="N2035" i="1"/>
  <c r="N1912" i="1"/>
  <c r="N1788" i="1"/>
  <c r="O2035" i="1"/>
  <c r="P2035" i="1"/>
  <c r="M1890" i="1"/>
  <c r="O1890" i="1" s="1"/>
  <c r="M1550" i="1"/>
  <c r="O1550" i="1" s="1"/>
  <c r="M2025" i="1"/>
  <c r="O2025" i="1" s="1"/>
  <c r="M1799" i="1"/>
  <c r="P1799" i="1" s="1"/>
  <c r="M1888" i="1"/>
  <c r="P1887" i="1" s="1"/>
  <c r="P1767" i="1"/>
  <c r="M1913" i="1"/>
  <c r="O1913" i="1" s="1"/>
  <c r="M1825" i="1"/>
  <c r="O1825" i="1" s="1"/>
  <c r="M1783" i="1"/>
  <c r="O1783" i="1" s="1"/>
  <c r="N1767" i="1"/>
  <c r="P2030" i="1"/>
  <c r="O2030" i="1"/>
  <c r="N1695" i="1"/>
  <c r="M1885" i="1"/>
  <c r="P1788" i="1"/>
  <c r="N1758" i="1"/>
  <c r="N1922" i="1"/>
  <c r="M1859" i="1"/>
  <c r="O1859" i="1" s="1"/>
  <c r="M1894" i="1"/>
  <c r="O1894" i="1" s="1"/>
  <c r="N1881" i="1"/>
  <c r="N1831" i="1"/>
  <c r="M1548" i="1"/>
  <c r="O1548" i="1" s="1"/>
  <c r="M2032" i="1"/>
  <c r="O2032" i="1" s="1"/>
  <c r="M1921" i="1"/>
  <c r="P1921" i="1" s="1"/>
  <c r="P1823" i="1"/>
  <c r="M1781" i="1"/>
  <c r="O1781" i="1" s="1"/>
  <c r="N1893" i="1"/>
  <c r="M1697" i="1"/>
  <c r="O1697" i="1" s="1"/>
  <c r="M1886" i="1"/>
  <c r="O1886" i="1" s="1"/>
  <c r="O1821" i="1"/>
  <c r="M1868" i="1"/>
  <c r="O1868" i="1" s="1"/>
  <c r="M1846" i="1"/>
  <c r="N1865" i="1"/>
  <c r="M1855" i="1"/>
  <c r="O1855" i="1" s="1"/>
  <c r="M1862" i="1"/>
  <c r="O1862" i="1" s="1"/>
  <c r="O2023" i="1"/>
  <c r="P2023" i="1"/>
  <c r="N2023" i="1"/>
  <c r="N1924" i="1"/>
  <c r="N1892" i="1"/>
  <c r="M1845" i="1"/>
  <c r="O1845" i="1" s="1"/>
  <c r="M1677" i="1"/>
  <c r="O1677" i="1" s="1"/>
  <c r="P1661" i="1"/>
  <c r="M2033" i="1"/>
  <c r="O2033" i="1" s="1"/>
  <c r="M2028" i="1"/>
  <c r="P2028" i="1" s="1"/>
  <c r="M1904" i="1"/>
  <c r="P1759" i="1"/>
  <c r="O2036" i="1"/>
  <c r="P2036" i="1"/>
  <c r="O1861" i="1"/>
  <c r="O1725" i="1"/>
  <c r="P1725" i="1"/>
  <c r="O2038" i="1"/>
  <c r="P2038" i="1"/>
  <c r="P1621" i="1"/>
  <c r="N1580" i="1"/>
  <c r="N2036" i="1"/>
  <c r="N2024" i="1"/>
  <c r="N1905" i="1"/>
  <c r="N1861" i="1"/>
  <c r="P1764" i="1"/>
  <c r="N1914" i="1"/>
  <c r="N1867" i="1"/>
  <c r="N1833" i="1"/>
  <c r="P1768" i="1"/>
  <c r="P1758" i="1"/>
  <c r="P1690" i="1"/>
  <c r="P1631" i="1"/>
  <c r="P1553" i="1"/>
  <c r="P1531" i="1"/>
  <c r="N2038" i="1"/>
  <c r="N2026" i="1"/>
  <c r="N1883" i="1"/>
  <c r="M1849" i="1"/>
  <c r="N1795" i="1"/>
  <c r="N1801" i="1"/>
  <c r="P1774" i="1"/>
  <c r="O1774" i="1"/>
  <c r="P1776" i="1"/>
  <c r="N1776" i="1"/>
  <c r="N1774" i="1"/>
  <c r="N1765" i="1"/>
  <c r="M1769" i="1"/>
  <c r="O1769" i="1" s="1"/>
  <c r="P1750" i="1"/>
  <c r="M1739" i="1"/>
  <c r="P1739" i="1" s="1"/>
  <c r="N1741" i="1"/>
  <c r="N1727" i="1"/>
  <c r="M1727" i="1"/>
  <c r="O1727" i="1" s="1"/>
  <c r="O1922" i="1"/>
  <c r="P1922" i="1"/>
  <c r="O1865" i="1"/>
  <c r="O2034" i="1"/>
  <c r="P2034" i="1"/>
  <c r="O2037" i="1"/>
  <c r="P2037" i="1"/>
  <c r="O2039" i="1"/>
  <c r="P2039" i="1"/>
  <c r="O1746" i="1"/>
  <c r="P1746" i="1"/>
  <c r="O2031" i="1"/>
  <c r="P2031" i="1"/>
  <c r="O1734" i="1"/>
  <c r="P1734" i="1"/>
  <c r="O1801" i="1"/>
  <c r="P1801" i="1"/>
  <c r="O1994" i="1"/>
  <c r="P1994" i="1"/>
  <c r="N1916" i="1"/>
  <c r="P1735" i="1"/>
  <c r="M1711" i="1"/>
  <c r="N2039" i="1"/>
  <c r="N2034" i="1"/>
  <c r="N2031" i="1"/>
  <c r="P2024" i="1"/>
  <c r="N1994" i="1"/>
  <c r="N1929" i="1"/>
  <c r="P1905" i="1"/>
  <c r="M1891" i="1"/>
  <c r="P1891" i="1" s="1"/>
  <c r="N1842" i="1"/>
  <c r="P1827" i="1"/>
  <c r="P1789" i="1"/>
  <c r="P1777" i="1"/>
  <c r="P1741" i="1"/>
  <c r="N1734" i="1"/>
  <c r="P1726" i="1"/>
  <c r="M2021" i="1"/>
  <c r="O2021" i="1" s="1"/>
  <c r="N1882" i="1"/>
  <c r="N1851" i="1"/>
  <c r="P1833" i="1"/>
  <c r="N1827" i="1"/>
  <c r="N1821" i="1"/>
  <c r="P1798" i="1"/>
  <c r="N1707" i="1"/>
  <c r="P1708" i="1"/>
  <c r="P1695" i="1"/>
  <c r="M1692" i="1"/>
  <c r="P1692" i="1" s="1"/>
  <c r="O1707" i="1"/>
  <c r="P1707" i="1"/>
  <c r="P1702" i="1"/>
  <c r="N1699" i="1"/>
  <c r="M1705" i="1"/>
  <c r="O1705" i="1" s="1"/>
  <c r="N1705" i="1"/>
  <c r="M1701" i="1"/>
  <c r="N1701" i="1"/>
  <c r="N1686" i="1"/>
  <c r="O1686" i="1"/>
  <c r="P1686" i="1"/>
  <c r="N1682" i="1"/>
  <c r="M1682" i="1"/>
  <c r="P1682" i="1" s="1"/>
  <c r="P1681" i="1"/>
  <c r="P1684" i="1"/>
  <c r="O1684" i="1"/>
  <c r="O1693" i="1"/>
  <c r="O1915" i="1"/>
  <c r="P1915" i="1"/>
  <c r="O1863" i="1"/>
  <c r="O2027" i="1"/>
  <c r="P2027" i="1"/>
  <c r="O1917" i="1"/>
  <c r="P1917" i="1"/>
  <c r="P1903" i="1"/>
  <c r="O1903" i="1"/>
  <c r="O1893" i="1"/>
  <c r="M1852" i="1"/>
  <c r="N1852" i="1"/>
  <c r="M1828" i="1"/>
  <c r="N1828" i="1"/>
  <c r="O1698" i="1"/>
  <c r="P1698" i="1"/>
  <c r="M1925" i="1"/>
  <c r="N1925" i="1"/>
  <c r="N2027" i="1"/>
  <c r="N1991" i="1"/>
  <c r="N1915" i="1"/>
  <c r="O1906" i="1"/>
  <c r="P1906" i="1"/>
  <c r="N1903" i="1"/>
  <c r="M1866" i="1"/>
  <c r="N1866" i="1"/>
  <c r="N1863" i="1"/>
  <c r="P1831" i="1"/>
  <c r="P1795" i="1"/>
  <c r="O1710" i="1"/>
  <c r="P1710" i="1"/>
  <c r="N1693" i="1"/>
  <c r="P2029" i="1"/>
  <c r="P1924" i="1"/>
  <c r="M1860" i="1"/>
  <c r="N1860" i="1"/>
  <c r="M1844" i="1"/>
  <c r="N1844" i="1"/>
  <c r="M1843" i="1"/>
  <c r="N1843" i="1"/>
  <c r="O1800" i="1"/>
  <c r="P1800" i="1"/>
  <c r="O1770" i="1"/>
  <c r="P1770" i="1"/>
  <c r="M1709" i="1"/>
  <c r="P1696" i="1"/>
  <c r="O1683" i="1"/>
  <c r="P1683" i="1"/>
  <c r="P2026" i="1"/>
  <c r="P1914" i="1"/>
  <c r="M1911" i="1"/>
  <c r="P1911" i="1" s="1"/>
  <c r="N1911" i="1"/>
  <c r="O1864" i="1"/>
  <c r="M1848" i="1"/>
  <c r="N1848" i="1"/>
  <c r="O1824" i="1"/>
  <c r="O1782" i="1"/>
  <c r="P1782" i="1"/>
  <c r="O1740" i="1"/>
  <c r="P1740" i="1"/>
  <c r="N1917" i="1"/>
  <c r="M1858" i="1"/>
  <c r="N1858" i="1"/>
  <c r="M1854" i="1"/>
  <c r="N1854" i="1"/>
  <c r="M1834" i="1"/>
  <c r="N1834" i="1"/>
  <c r="M1830" i="1"/>
  <c r="N1830" i="1"/>
  <c r="O1794" i="1"/>
  <c r="P1794" i="1"/>
  <c r="O1764" i="1"/>
  <c r="O1704" i="1"/>
  <c r="P1704" i="1"/>
  <c r="P1699" i="1"/>
  <c r="N1684" i="1"/>
  <c r="O1728" i="1"/>
  <c r="P1728" i="1"/>
  <c r="O1883" i="1"/>
  <c r="O1755" i="1"/>
  <c r="O1691" i="1"/>
  <c r="P1929" i="1"/>
  <c r="M1889" i="1"/>
  <c r="N1889" i="1"/>
  <c r="M1853" i="1"/>
  <c r="M1829" i="1"/>
  <c r="M1790" i="1"/>
  <c r="M1760" i="1"/>
  <c r="M1703" i="1"/>
  <c r="N1923" i="1"/>
  <c r="N1906" i="1"/>
  <c r="N1887" i="1"/>
  <c r="N1864" i="1"/>
  <c r="P1826" i="1"/>
  <c r="P1802" i="1"/>
  <c r="P1796" i="1"/>
  <c r="P1784" i="1"/>
  <c r="P1775" i="1"/>
  <c r="P1766" i="1"/>
  <c r="P1757" i="1"/>
  <c r="P1742" i="1"/>
  <c r="P1733" i="1"/>
  <c r="P1724" i="1"/>
  <c r="P1706" i="1"/>
  <c r="P1700" i="1"/>
  <c r="P1694" i="1"/>
  <c r="P1685" i="1"/>
  <c r="P1676" i="1"/>
  <c r="M1856" i="1"/>
  <c r="N1856" i="1"/>
  <c r="M1850" i="1"/>
  <c r="N1850" i="1"/>
  <c r="M1847" i="1"/>
  <c r="N1847" i="1"/>
  <c r="M1832" i="1"/>
  <c r="N1832" i="1"/>
  <c r="N1826" i="1"/>
  <c r="N1824" i="1"/>
  <c r="N1823" i="1"/>
  <c r="N1802" i="1"/>
  <c r="N1800" i="1"/>
  <c r="N1798" i="1"/>
  <c r="N1796" i="1"/>
  <c r="N1794" i="1"/>
  <c r="N1789" i="1"/>
  <c r="N1784" i="1"/>
  <c r="N1782" i="1"/>
  <c r="N1777" i="1"/>
  <c r="N1775" i="1"/>
  <c r="N1770" i="1"/>
  <c r="N1768" i="1"/>
  <c r="N1766" i="1"/>
  <c r="N1764" i="1"/>
  <c r="N1759" i="1"/>
  <c r="N1757" i="1"/>
  <c r="N1755" i="1"/>
  <c r="N1750" i="1"/>
  <c r="N1742" i="1"/>
  <c r="N1740" i="1"/>
  <c r="N1735" i="1"/>
  <c r="N1733" i="1"/>
  <c r="N1728" i="1"/>
  <c r="N1726" i="1"/>
  <c r="N1724" i="1"/>
  <c r="N1710" i="1"/>
  <c r="N1708" i="1"/>
  <c r="N1706" i="1"/>
  <c r="N1704" i="1"/>
  <c r="N1702" i="1"/>
  <c r="N1700" i="1"/>
  <c r="N1698" i="1"/>
  <c r="N1696" i="1"/>
  <c r="N1694" i="1"/>
  <c r="N1691" i="1"/>
  <c r="N1690" i="1"/>
  <c r="N1685" i="1"/>
  <c r="N1683" i="1"/>
  <c r="N1681" i="1"/>
  <c r="N1676" i="1"/>
  <c r="N1672" i="1"/>
  <c r="M1672" i="1"/>
  <c r="P1671" i="1" s="1"/>
  <c r="N1667" i="1"/>
  <c r="M1645" i="1"/>
  <c r="P1645" i="1" s="1"/>
  <c r="N1625" i="1"/>
  <c r="N1556" i="1"/>
  <c r="N1564" i="1"/>
  <c r="M1636" i="1"/>
  <c r="P1636" i="1" s="1"/>
  <c r="M1584" i="1"/>
  <c r="O1584" i="1" s="1"/>
  <c r="N1554" i="1"/>
  <c r="N1536" i="1"/>
  <c r="N1541" i="1"/>
  <c r="O1564" i="1"/>
  <c r="M1625" i="1"/>
  <c r="O1625" i="1" s="1"/>
  <c r="M1578" i="1"/>
  <c r="P1576" i="1" s="1"/>
  <c r="M1665" i="1"/>
  <c r="P1665" i="1" s="1"/>
  <c r="M1586" i="1"/>
  <c r="O1586" i="1" s="1"/>
  <c r="M1568" i="1"/>
  <c r="N1560" i="1"/>
  <c r="N1674" i="1"/>
  <c r="N1533" i="1"/>
  <c r="N1634" i="1"/>
  <c r="N1654" i="1"/>
  <c r="N1582" i="1"/>
  <c r="M1643" i="1"/>
  <c r="O1643" i="1" s="1"/>
  <c r="M1590" i="1"/>
  <c r="M1574" i="1"/>
  <c r="O1574" i="1" s="1"/>
  <c r="P1647" i="1"/>
  <c r="O1647" i="1"/>
  <c r="O1554" i="1"/>
  <c r="O1632" i="1"/>
  <c r="O1588" i="1"/>
  <c r="O1582" i="1"/>
  <c r="O1532" i="1"/>
  <c r="N1588" i="1"/>
  <c r="M1652" i="1"/>
  <c r="O1652" i="1" s="1"/>
  <c r="N1632" i="1"/>
  <c r="N1532" i="1"/>
  <c r="N1647" i="1"/>
  <c r="M1592" i="1"/>
  <c r="O1592" i="1" s="1"/>
  <c r="N1572" i="1"/>
  <c r="N1566" i="1"/>
  <c r="O1674" i="1"/>
  <c r="M1544" i="1"/>
  <c r="O1544" i="1" s="1"/>
  <c r="O1558" i="1"/>
  <c r="O1570" i="1"/>
  <c r="O1540" i="1"/>
  <c r="O1537" i="1"/>
  <c r="O1621" i="1"/>
  <c r="N1621" i="1"/>
  <c r="N1656" i="1"/>
  <c r="N1558" i="1"/>
  <c r="N1540" i="1"/>
  <c r="N1537" i="1"/>
  <c r="M1562" i="1"/>
  <c r="M1545" i="1"/>
  <c r="O1545" i="1" s="1"/>
  <c r="P1654" i="1"/>
  <c r="N1623" i="1"/>
  <c r="N1570" i="1"/>
  <c r="O1576" i="1"/>
  <c r="O1580" i="1"/>
  <c r="O1566" i="1"/>
  <c r="O1627" i="1"/>
  <c r="P1627" i="1"/>
  <c r="O1634" i="1"/>
  <c r="P1634" i="1"/>
  <c r="O1552" i="1"/>
  <c r="O1556" i="1"/>
  <c r="O1536" i="1"/>
  <c r="O1533" i="1"/>
  <c r="P1663" i="1"/>
  <c r="O1663" i="1"/>
  <c r="O1667" i="1"/>
  <c r="P1667" i="1"/>
  <c r="N1663" i="1"/>
  <c r="P1656" i="1"/>
  <c r="N1627" i="1"/>
  <c r="P1623" i="1"/>
  <c r="N1576" i="1"/>
  <c r="N1552" i="1"/>
  <c r="O1546" i="1"/>
  <c r="O1651" i="1"/>
  <c r="O1591" i="1"/>
  <c r="O1567" i="1"/>
  <c r="O1538" i="1"/>
  <c r="P1664" i="1"/>
  <c r="O1664" i="1"/>
  <c r="O1631" i="1"/>
  <c r="O1577" i="1"/>
  <c r="O1553" i="1"/>
  <c r="P1646" i="1"/>
  <c r="O1646" i="1"/>
  <c r="O1589" i="1"/>
  <c r="O1565" i="1"/>
  <c r="O1662" i="1"/>
  <c r="P1626" i="1"/>
  <c r="O1626" i="1"/>
  <c r="O1575" i="1"/>
  <c r="O1551" i="1"/>
  <c r="P1675" i="1"/>
  <c r="O1675" i="1"/>
  <c r="O1642" i="1"/>
  <c r="O1585" i="1"/>
  <c r="O1561" i="1"/>
  <c r="O1622" i="1"/>
  <c r="O1571" i="1"/>
  <c r="O1671" i="1"/>
  <c r="P1635" i="1"/>
  <c r="O1635" i="1"/>
  <c r="O1581" i="1"/>
  <c r="O1557" i="1"/>
  <c r="O1535" i="1"/>
  <c r="P1644" i="1"/>
  <c r="O1644" i="1"/>
  <c r="O1587" i="1"/>
  <c r="O1563" i="1"/>
  <c r="O1657" i="1"/>
  <c r="P1657" i="1"/>
  <c r="P1624" i="1"/>
  <c r="O1624" i="1"/>
  <c r="O1573" i="1"/>
  <c r="O1549" i="1"/>
  <c r="O1543" i="1"/>
  <c r="O1673" i="1"/>
  <c r="P1673" i="1"/>
  <c r="P1637" i="1"/>
  <c r="O1637" i="1"/>
  <c r="O1583" i="1"/>
  <c r="O1559" i="1"/>
  <c r="O1539" i="1"/>
  <c r="P1655" i="1"/>
  <c r="O1655" i="1"/>
  <c r="P1653" i="1"/>
  <c r="O1653" i="1"/>
  <c r="O1593" i="1"/>
  <c r="O1569" i="1"/>
  <c r="O1542" i="1"/>
  <c r="O1534" i="1"/>
  <c r="O1547" i="1"/>
  <c r="P1666" i="1"/>
  <c r="O1666" i="1"/>
  <c r="P1633" i="1"/>
  <c r="O1633" i="1"/>
  <c r="O1579" i="1"/>
  <c r="O1555" i="1"/>
  <c r="O1531" i="1"/>
  <c r="N1675" i="1"/>
  <c r="N1673" i="1"/>
  <c r="N1671" i="1"/>
  <c r="N1666" i="1"/>
  <c r="N1664" i="1"/>
  <c r="N1662" i="1"/>
  <c r="N1657" i="1"/>
  <c r="N1655" i="1"/>
  <c r="N1653" i="1"/>
  <c r="N1651" i="1"/>
  <c r="N1646" i="1"/>
  <c r="N1644" i="1"/>
  <c r="N1642" i="1"/>
  <c r="N1637" i="1"/>
  <c r="N1635" i="1"/>
  <c r="N1633" i="1"/>
  <c r="N1631" i="1"/>
  <c r="N1626" i="1"/>
  <c r="N1624" i="1"/>
  <c r="N1622" i="1"/>
  <c r="N1593" i="1"/>
  <c r="N1591" i="1"/>
  <c r="N1589" i="1"/>
  <c r="N1587" i="1"/>
  <c r="N1585" i="1"/>
  <c r="N1583" i="1"/>
  <c r="N1581" i="1"/>
  <c r="N1579" i="1"/>
  <c r="N1577" i="1"/>
  <c r="N1575" i="1"/>
  <c r="N1573" i="1"/>
  <c r="N1571" i="1"/>
  <c r="N1569" i="1"/>
  <c r="N1567" i="1"/>
  <c r="N1565" i="1"/>
  <c r="N1563" i="1"/>
  <c r="N1561" i="1"/>
  <c r="N1559" i="1"/>
  <c r="N1557" i="1"/>
  <c r="N1555" i="1"/>
  <c r="N1553" i="1"/>
  <c r="N1551" i="1"/>
  <c r="N1549" i="1"/>
  <c r="N1546" i="1"/>
  <c r="N1542" i="1"/>
  <c r="N1538" i="1"/>
  <c r="N1534" i="1"/>
  <c r="N1547" i="1"/>
  <c r="N1543" i="1"/>
  <c r="N1539" i="1"/>
  <c r="N1535" i="1"/>
  <c r="N1531" i="1"/>
  <c r="M1992" i="1" l="1"/>
  <c r="P1992" i="1" s="1"/>
  <c r="L1997" i="1"/>
  <c r="M1997" i="1" s="1"/>
  <c r="P1997" i="1" s="1"/>
  <c r="Q1997" i="1" s="1"/>
  <c r="O1991" i="1"/>
  <c r="Q1991" i="1" s="1"/>
  <c r="P1995" i="1"/>
  <c r="P1993" i="1"/>
  <c r="Q1993" i="1" s="1"/>
  <c r="P1990" i="1"/>
  <c r="Q1990" i="1" s="1"/>
  <c r="P1996" i="1"/>
  <c r="Q1996" i="1" s="1"/>
  <c r="N1995" i="1"/>
  <c r="N1992" i="1"/>
  <c r="Q1916" i="1"/>
  <c r="Q1797" i="1"/>
  <c r="Q1923" i="1"/>
  <c r="O1907" i="1"/>
  <c r="Q1907" i="1" s="1"/>
  <c r="P2033" i="1"/>
  <c r="Q2033" i="1" s="1"/>
  <c r="O1799" i="1"/>
  <c r="Q1799" i="1" s="1"/>
  <c r="Q2022" i="1"/>
  <c r="N1972" i="1"/>
  <c r="Q1972" i="1" s="1"/>
  <c r="N1988" i="1"/>
  <c r="Q1988" i="1" s="1"/>
  <c r="L1965" i="1"/>
  <c r="M1965" i="1" s="1"/>
  <c r="P1965" i="1" s="1"/>
  <c r="Q1965" i="1" s="1"/>
  <c r="L1981" i="1"/>
  <c r="M1981" i="1" s="1"/>
  <c r="P1981" i="1" s="1"/>
  <c r="Q1981" i="1" s="1"/>
  <c r="L1957" i="1"/>
  <c r="M1957" i="1" s="1"/>
  <c r="P1957" i="1" s="1"/>
  <c r="Q1957" i="1" s="1"/>
  <c r="N1948" i="1"/>
  <c r="Q1948" i="1" s="1"/>
  <c r="L1973" i="1"/>
  <c r="M1973" i="1" s="1"/>
  <c r="P1973" i="1" s="1"/>
  <c r="Q1973" i="1" s="1"/>
  <c r="Q1795" i="1"/>
  <c r="M1980" i="1"/>
  <c r="O1980" i="1" s="1"/>
  <c r="Q1980" i="1" s="1"/>
  <c r="P1861" i="1"/>
  <c r="Q1861" i="1" s="1"/>
  <c r="L1989" i="1"/>
  <c r="M1989" i="1" s="1"/>
  <c r="P1989" i="1" s="1"/>
  <c r="Q1989" i="1" s="1"/>
  <c r="Q1767" i="1"/>
  <c r="P1697" i="1"/>
  <c r="Q1697" i="1" s="1"/>
  <c r="O2028" i="1"/>
  <c r="Q2028" i="1" s="1"/>
  <c r="N1956" i="1"/>
  <c r="Q1956" i="1" s="1"/>
  <c r="N1964" i="1"/>
  <c r="Q1964" i="1" s="1"/>
  <c r="L1949" i="1"/>
  <c r="M1949" i="1" s="1"/>
  <c r="P1949" i="1" s="1"/>
  <c r="Q1949" i="1" s="1"/>
  <c r="P1756" i="1"/>
  <c r="Q1756" i="1" s="1"/>
  <c r="Q2030" i="1"/>
  <c r="P2025" i="1"/>
  <c r="Q2025" i="1" s="1"/>
  <c r="P1865" i="1"/>
  <c r="Q2029" i="1"/>
  <c r="P1853" i="1"/>
  <c r="Q1758" i="1"/>
  <c r="Q1788" i="1"/>
  <c r="P1841" i="1"/>
  <c r="P1885" i="1"/>
  <c r="P1893" i="1"/>
  <c r="Q1893" i="1" s="1"/>
  <c r="Q1695" i="1"/>
  <c r="P1889" i="1"/>
  <c r="Q2035" i="1"/>
  <c r="P1881" i="1"/>
  <c r="Q1881" i="1" s="1"/>
  <c r="P1857" i="1"/>
  <c r="O1739" i="1"/>
  <c r="Q1739" i="1" s="1"/>
  <c r="O1849" i="1"/>
  <c r="P1849" i="1"/>
  <c r="P1821" i="1"/>
  <c r="Q1821" i="1" s="1"/>
  <c r="P2032" i="1"/>
  <c r="Q2032" i="1" s="1"/>
  <c r="Q1654" i="1"/>
  <c r="O1891" i="1"/>
  <c r="Q1891" i="1" s="1"/>
  <c r="P1913" i="1"/>
  <c r="Q1913" i="1" s="1"/>
  <c r="O1888" i="1"/>
  <c r="Q1887" i="1" s="1"/>
  <c r="Q1774" i="1"/>
  <c r="P1825" i="1"/>
  <c r="Q1825" i="1" s="1"/>
  <c r="O1846" i="1"/>
  <c r="P1783" i="1"/>
  <c r="Q1783" i="1" s="1"/>
  <c r="Q1823" i="1"/>
  <c r="P1549" i="1"/>
  <c r="Q1549" i="1" s="1"/>
  <c r="P1781" i="1"/>
  <c r="Q1781" i="1" s="1"/>
  <c r="Q1741" i="1"/>
  <c r="O1921" i="1"/>
  <c r="Q1921" i="1" s="1"/>
  <c r="O1885" i="1"/>
  <c r="Q2038" i="1"/>
  <c r="Q1824" i="1"/>
  <c r="Q1831" i="1"/>
  <c r="Q2039" i="1"/>
  <c r="Q2026" i="1"/>
  <c r="Q2023" i="1"/>
  <c r="Q1914" i="1"/>
  <c r="Q1750" i="1"/>
  <c r="O1904" i="1"/>
  <c r="P1904" i="1"/>
  <c r="Q1924" i="1"/>
  <c r="Q1690" i="1"/>
  <c r="Q2024" i="1"/>
  <c r="Q1725" i="1"/>
  <c r="Q2036" i="1"/>
  <c r="Q2037" i="1"/>
  <c r="P1571" i="1"/>
  <c r="Q1571" i="1" s="1"/>
  <c r="Q1661" i="1"/>
  <c r="Q1789" i="1"/>
  <c r="Q1621" i="1"/>
  <c r="Q1759" i="1"/>
  <c r="P1677" i="1"/>
  <c r="Q1677" i="1" s="1"/>
  <c r="Q1631" i="1"/>
  <c r="Q1558" i="1"/>
  <c r="P1651" i="1"/>
  <c r="Q1651" i="1" s="1"/>
  <c r="Q1531" i="1"/>
  <c r="P1539" i="1"/>
  <c r="Q1539" i="1" s="1"/>
  <c r="P1769" i="1"/>
  <c r="Q1769" i="1" s="1"/>
  <c r="O1692" i="1"/>
  <c r="Q1692" i="1" s="1"/>
  <c r="P1727" i="1"/>
  <c r="Q1727" i="1" s="1"/>
  <c r="Q1833" i="1"/>
  <c r="Q2031" i="1"/>
  <c r="Q1708" i="1"/>
  <c r="P1754" i="1"/>
  <c r="Q1768" i="1"/>
  <c r="Q1905" i="1"/>
  <c r="Q1764" i="1"/>
  <c r="Q2027" i="1"/>
  <c r="Q1802" i="1"/>
  <c r="Q1776" i="1"/>
  <c r="Q1777" i="1"/>
  <c r="Q1766" i="1"/>
  <c r="Q1929" i="1"/>
  <c r="Q1740" i="1"/>
  <c r="Q1733" i="1"/>
  <c r="Q1724" i="1"/>
  <c r="Q1726" i="1"/>
  <c r="Q1728" i="1"/>
  <c r="O1711" i="1"/>
  <c r="P1711" i="1"/>
  <c r="Q1906" i="1"/>
  <c r="Q1801" i="1"/>
  <c r="Q1742" i="1"/>
  <c r="Q1994" i="1"/>
  <c r="Q1746" i="1"/>
  <c r="Q2034" i="1"/>
  <c r="Q1734" i="1"/>
  <c r="P1589" i="1"/>
  <c r="O1682" i="1"/>
  <c r="Q1682" i="1" s="1"/>
  <c r="P1585" i="1"/>
  <c r="Q1585" i="1" s="1"/>
  <c r="P2021" i="1"/>
  <c r="Q2021" i="1" s="1"/>
  <c r="Q1922" i="1"/>
  <c r="P1641" i="1"/>
  <c r="O1568" i="1"/>
  <c r="P1567" i="1"/>
  <c r="Q1735" i="1"/>
  <c r="Q1827" i="1"/>
  <c r="Q1553" i="1"/>
  <c r="O1562" i="1"/>
  <c r="P1562" i="1"/>
  <c r="O1645" i="1"/>
  <c r="Q1645" i="1" s="1"/>
  <c r="Q1798" i="1"/>
  <c r="Q1800" i="1"/>
  <c r="P1580" i="1"/>
  <c r="Q1580" i="1" s="1"/>
  <c r="Q1707" i="1"/>
  <c r="Q1702" i="1"/>
  <c r="P1705" i="1"/>
  <c r="Q1705" i="1" s="1"/>
  <c r="Q1699" i="1"/>
  <c r="Q1710" i="1"/>
  <c r="Q1696" i="1"/>
  <c r="O1701" i="1"/>
  <c r="P1701" i="1"/>
  <c r="Q1704" i="1"/>
  <c r="Q1686" i="1"/>
  <c r="Q1683" i="1"/>
  <c r="Q1684" i="1"/>
  <c r="Q1681" i="1"/>
  <c r="Q1685" i="1"/>
  <c r="O1829" i="1"/>
  <c r="P1829" i="1"/>
  <c r="O1866" i="1"/>
  <c r="O1853" i="1"/>
  <c r="Q1694" i="1"/>
  <c r="Q1775" i="1"/>
  <c r="O1709" i="1"/>
  <c r="P1709" i="1"/>
  <c r="O1790" i="1"/>
  <c r="P1790" i="1"/>
  <c r="O1911" i="1"/>
  <c r="Q1911" i="1" s="1"/>
  <c r="Q1826" i="1"/>
  <c r="O1830" i="1"/>
  <c r="P1830" i="1"/>
  <c r="Q1903" i="1"/>
  <c r="O1889" i="1"/>
  <c r="Q1917" i="1"/>
  <c r="O1848" i="1"/>
  <c r="O1843" i="1"/>
  <c r="O1828" i="1"/>
  <c r="P1828" i="1"/>
  <c r="O1760" i="1"/>
  <c r="P1760" i="1"/>
  <c r="Q1782" i="1"/>
  <c r="Q1700" i="1"/>
  <c r="Q1784" i="1"/>
  <c r="O1844" i="1"/>
  <c r="O1852" i="1"/>
  <c r="O1847" i="1"/>
  <c r="O1854" i="1"/>
  <c r="Q1915" i="1"/>
  <c r="Q1770" i="1"/>
  <c r="Q1698" i="1"/>
  <c r="O1925" i="1"/>
  <c r="P1925" i="1"/>
  <c r="Q1794" i="1"/>
  <c r="O1860" i="1"/>
  <c r="O1856" i="1"/>
  <c r="O1832" i="1"/>
  <c r="P1832" i="1"/>
  <c r="O1834" i="1"/>
  <c r="P1834" i="1"/>
  <c r="Q1676" i="1"/>
  <c r="Q1706" i="1"/>
  <c r="Q1757" i="1"/>
  <c r="Q1796" i="1"/>
  <c r="O1850" i="1"/>
  <c r="O1703" i="1"/>
  <c r="P1703" i="1"/>
  <c r="O1858" i="1"/>
  <c r="O1672" i="1"/>
  <c r="Q1671" i="1" s="1"/>
  <c r="Q1644" i="1"/>
  <c r="P1625" i="1"/>
  <c r="Q1625" i="1" s="1"/>
  <c r="O1636" i="1"/>
  <c r="Q1636" i="1" s="1"/>
  <c r="O1578" i="1"/>
  <c r="Q1576" i="1" s="1"/>
  <c r="O1665" i="1"/>
  <c r="Q1665" i="1" s="1"/>
  <c r="Q1674" i="1"/>
  <c r="Q1657" i="1"/>
  <c r="P1643" i="1"/>
  <c r="Q1643" i="1" s="1"/>
  <c r="Q1647" i="1"/>
  <c r="O1590" i="1"/>
  <c r="Q1623" i="1"/>
  <c r="Q1656" i="1"/>
  <c r="Q1637" i="1"/>
  <c r="Q1667" i="1"/>
  <c r="Q1624" i="1"/>
  <c r="Q1633" i="1"/>
  <c r="Q1627" i="1"/>
  <c r="Q1634" i="1"/>
  <c r="Q1626" i="1"/>
  <c r="Q1663" i="1"/>
  <c r="Q1666" i="1"/>
  <c r="Q1673" i="1"/>
  <c r="Q1655" i="1"/>
  <c r="Q1646" i="1"/>
  <c r="Q1653" i="1"/>
  <c r="Q1635" i="1"/>
  <c r="Q1675" i="1"/>
  <c r="Q1664" i="1"/>
  <c r="O1992" i="1" l="1"/>
  <c r="Q1992" i="1" s="1"/>
  <c r="Q1995" i="1"/>
  <c r="Q1865" i="1"/>
  <c r="Q1889" i="1"/>
  <c r="Q1567" i="1"/>
  <c r="Q1841" i="1"/>
  <c r="Q1857" i="1"/>
  <c r="Q1853" i="1"/>
  <c r="Q1885" i="1"/>
  <c r="Q1849" i="1"/>
  <c r="Q1925" i="1"/>
  <c r="Q1562" i="1"/>
  <c r="Q1904" i="1"/>
  <c r="Q1754" i="1"/>
  <c r="Q1828" i="1"/>
  <c r="Q1830" i="1"/>
  <c r="Q1641" i="1"/>
  <c r="Q1589" i="1"/>
  <c r="Q1834" i="1"/>
  <c r="Q1711" i="1"/>
  <c r="Q1832" i="1"/>
  <c r="Q1701" i="1"/>
  <c r="Q1709" i="1"/>
  <c r="Q1703" i="1"/>
  <c r="Q1760" i="1"/>
  <c r="Q1790" i="1"/>
  <c r="Q1829" i="1"/>
  <c r="L1495" i="1" l="1"/>
  <c r="N1495" i="1" s="1"/>
  <c r="L1496" i="1"/>
  <c r="M1496" i="1" s="1"/>
  <c r="L1497" i="1"/>
  <c r="M1497" i="1" s="1"/>
  <c r="O1497" i="1" s="1"/>
  <c r="L1498" i="1"/>
  <c r="M1498" i="1" s="1"/>
  <c r="O1498" i="1" s="1"/>
  <c r="L1499" i="1"/>
  <c r="M1499" i="1" s="1"/>
  <c r="O1499" i="1" s="1"/>
  <c r="L1500" i="1"/>
  <c r="M1500" i="1" s="1"/>
  <c r="L1501" i="1"/>
  <c r="M1501" i="1" s="1"/>
  <c r="O1501" i="1" s="1"/>
  <c r="L1502" i="1"/>
  <c r="M1502" i="1" s="1"/>
  <c r="O1502" i="1" s="1"/>
  <c r="L1503" i="1"/>
  <c r="N1503" i="1" s="1"/>
  <c r="L1504" i="1"/>
  <c r="N1504" i="1" s="1"/>
  <c r="L1505" i="1"/>
  <c r="M1505" i="1" s="1"/>
  <c r="O1505" i="1" s="1"/>
  <c r="L1506" i="1"/>
  <c r="N1506" i="1" s="1"/>
  <c r="L1507" i="1"/>
  <c r="M1507" i="1" s="1"/>
  <c r="O1507" i="1" s="1"/>
  <c r="L1508" i="1"/>
  <c r="N1508" i="1" s="1"/>
  <c r="L1509" i="1"/>
  <c r="N1509" i="1" s="1"/>
  <c r="L1494" i="1"/>
  <c r="M1494" i="1" s="1"/>
  <c r="P1494" i="1" s="1"/>
  <c r="M1504" i="1" l="1"/>
  <c r="P1504" i="1" s="1"/>
  <c r="N1499" i="1"/>
  <c r="N1496" i="1"/>
  <c r="M1495" i="1"/>
  <c r="O1495" i="1" s="1"/>
  <c r="M1503" i="1"/>
  <c r="O1503" i="1" s="1"/>
  <c r="O1496" i="1"/>
  <c r="P1496" i="1"/>
  <c r="M1509" i="1"/>
  <c r="O1509" i="1" s="1"/>
  <c r="N1502" i="1"/>
  <c r="M1508" i="1"/>
  <c r="P1508" i="1" s="1"/>
  <c r="N1505" i="1"/>
  <c r="M1506" i="1"/>
  <c r="O1506" i="1" s="1"/>
  <c r="N1494" i="1"/>
  <c r="N1498" i="1"/>
  <c r="O1500" i="1"/>
  <c r="P1500" i="1"/>
  <c r="P1498" i="1"/>
  <c r="N1507" i="1"/>
  <c r="N1501" i="1"/>
  <c r="N1497" i="1"/>
  <c r="N1500" i="1"/>
  <c r="P1502" i="1"/>
  <c r="P1507" i="1"/>
  <c r="P1505" i="1"/>
  <c r="P1501" i="1"/>
  <c r="P1499" i="1"/>
  <c r="P1497" i="1"/>
  <c r="L1490" i="1"/>
  <c r="N1490" i="1" s="1"/>
  <c r="L1489" i="1"/>
  <c r="N1489" i="1" s="1"/>
  <c r="L1488" i="1"/>
  <c r="N1488" i="1" s="1"/>
  <c r="L1487" i="1"/>
  <c r="N1487" i="1" s="1"/>
  <c r="L1486" i="1"/>
  <c r="N1486" i="1" s="1"/>
  <c r="L1485" i="1"/>
  <c r="N1485" i="1" s="1"/>
  <c r="L1484" i="1"/>
  <c r="N1484" i="1" s="1"/>
  <c r="L1466" i="1"/>
  <c r="M1466" i="1" s="1"/>
  <c r="L1465" i="1"/>
  <c r="N1465" i="1" s="1"/>
  <c r="L1467" i="1"/>
  <c r="M1467" i="1" s="1"/>
  <c r="L1468" i="1"/>
  <c r="M1468" i="1" s="1"/>
  <c r="O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54" i="1"/>
  <c r="N1454" i="1" s="1"/>
  <c r="L1455" i="1"/>
  <c r="M1455" i="1" s="1"/>
  <c r="O1455" i="1" s="1"/>
  <c r="L1456" i="1"/>
  <c r="N1456" i="1" s="1"/>
  <c r="L1457" i="1"/>
  <c r="M1457" i="1" s="1"/>
  <c r="L1458" i="1"/>
  <c r="N1458" i="1" s="1"/>
  <c r="L1459" i="1"/>
  <c r="M1459" i="1" s="1"/>
  <c r="L1460" i="1"/>
  <c r="N1460" i="1" s="1"/>
  <c r="L1464" i="1"/>
  <c r="M1464" i="1" s="1"/>
  <c r="L1444" i="1"/>
  <c r="N1444" i="1" s="1"/>
  <c r="L1445" i="1"/>
  <c r="M1445" i="1" s="1"/>
  <c r="O1445" i="1" s="1"/>
  <c r="L1446" i="1"/>
  <c r="N1446" i="1" s="1"/>
  <c r="L1447" i="1"/>
  <c r="M1447" i="1" s="1"/>
  <c r="O1447" i="1" s="1"/>
  <c r="L1448" i="1"/>
  <c r="N1448" i="1" s="1"/>
  <c r="L1449" i="1"/>
  <c r="M1449" i="1" s="1"/>
  <c r="L1450" i="1"/>
  <c r="M1450" i="1" s="1"/>
  <c r="L1431" i="1"/>
  <c r="M1431" i="1" s="1"/>
  <c r="L1428" i="1"/>
  <c r="M1428" i="1" s="1"/>
  <c r="L1424" i="1"/>
  <c r="M1424" i="1" s="1"/>
  <c r="L1426" i="1"/>
  <c r="M1426" i="1" s="1"/>
  <c r="O1426" i="1" s="1"/>
  <c r="L1425" i="1"/>
  <c r="M1425" i="1" s="1"/>
  <c r="L1427" i="1"/>
  <c r="M1427" i="1" s="1"/>
  <c r="L1429" i="1"/>
  <c r="M1429" i="1" s="1"/>
  <c r="O1429" i="1" s="1"/>
  <c r="L1430" i="1"/>
  <c r="M1430" i="1" s="1"/>
  <c r="L1432" i="1"/>
  <c r="M1432" i="1" s="1"/>
  <c r="L1433" i="1"/>
  <c r="M1433" i="1" s="1"/>
  <c r="O1433" i="1" s="1"/>
  <c r="L1434" i="1"/>
  <c r="M1434" i="1" s="1"/>
  <c r="L1435" i="1"/>
  <c r="M1435" i="1" s="1"/>
  <c r="L1436" i="1"/>
  <c r="M1436" i="1" s="1"/>
  <c r="L1437" i="1"/>
  <c r="M1437" i="1" s="1"/>
  <c r="P1437" i="1" s="1"/>
  <c r="L1417" i="1"/>
  <c r="N1417" i="1" s="1"/>
  <c r="L1414" i="1"/>
  <c r="M1414" i="1" s="1"/>
  <c r="O1414" i="1" s="1"/>
  <c r="L1415" i="1"/>
  <c r="M1415" i="1" s="1"/>
  <c r="O1415" i="1" s="1"/>
  <c r="L1416" i="1"/>
  <c r="N1416" i="1" s="1"/>
  <c r="L1418" i="1"/>
  <c r="M1418" i="1" s="1"/>
  <c r="O1418" i="1" s="1"/>
  <c r="L1419" i="1"/>
  <c r="N1419" i="1" s="1"/>
  <c r="L1420" i="1"/>
  <c r="M1420" i="1" s="1"/>
  <c r="L1404" i="1"/>
  <c r="M1404" i="1" s="1"/>
  <c r="O1404" i="1" s="1"/>
  <c r="L1405" i="1"/>
  <c r="N1405" i="1" s="1"/>
  <c r="L1406" i="1"/>
  <c r="M1406" i="1" s="1"/>
  <c r="O1406" i="1" s="1"/>
  <c r="L1407" i="1"/>
  <c r="N1407" i="1" s="1"/>
  <c r="L1408" i="1"/>
  <c r="N1408" i="1" s="1"/>
  <c r="L1409" i="1"/>
  <c r="N1409" i="1" s="1"/>
  <c r="L1410" i="1"/>
  <c r="M1410" i="1" s="1"/>
  <c r="O1410" i="1" s="1"/>
  <c r="L1394" i="1"/>
  <c r="M1394" i="1" s="1"/>
  <c r="L1395" i="1"/>
  <c r="M1395" i="1" s="1"/>
  <c r="O1395" i="1" s="1"/>
  <c r="L1396" i="1"/>
  <c r="M1396" i="1" s="1"/>
  <c r="L1397" i="1"/>
  <c r="N1397" i="1" s="1"/>
  <c r="L1398" i="1"/>
  <c r="M1398" i="1" s="1"/>
  <c r="L1399" i="1"/>
  <c r="M1399" i="1" s="1"/>
  <c r="L1400" i="1"/>
  <c r="M1400" i="1" s="1"/>
  <c r="L1364" i="1"/>
  <c r="M1364" i="1" s="1"/>
  <c r="L1366" i="1"/>
  <c r="M1366" i="1" s="1"/>
  <c r="L1368" i="1"/>
  <c r="N1368" i="1" s="1"/>
  <c r="L1365" i="1"/>
  <c r="M1365" i="1" s="1"/>
  <c r="L1367" i="1"/>
  <c r="M1367" i="1" s="1"/>
  <c r="O1367" i="1" s="1"/>
  <c r="L1369" i="1"/>
  <c r="M1369" i="1" s="1"/>
  <c r="L1370" i="1"/>
  <c r="N1370" i="1" s="1"/>
  <c r="L1371" i="1"/>
  <c r="M1371" i="1" s="1"/>
  <c r="L1372" i="1"/>
  <c r="M1372" i="1" s="1"/>
  <c r="P1372" i="1" s="1"/>
  <c r="L1373" i="1"/>
  <c r="M1373" i="1" s="1"/>
  <c r="L1374" i="1"/>
  <c r="N1374" i="1" s="1"/>
  <c r="L1375" i="1"/>
  <c r="M1375" i="1" s="1"/>
  <c r="L1376" i="1"/>
  <c r="M1376" i="1" s="1"/>
  <c r="O1376" i="1" s="1"/>
  <c r="L1377" i="1"/>
  <c r="M1377" i="1" s="1"/>
  <c r="L1378" i="1"/>
  <c r="N1378" i="1" s="1"/>
  <c r="L1379" i="1"/>
  <c r="N1379" i="1" s="1"/>
  <c r="L1380" i="1"/>
  <c r="M1380" i="1" s="1"/>
  <c r="L1381" i="1"/>
  <c r="M1381" i="1" s="1"/>
  <c r="O1381" i="1" s="1"/>
  <c r="L1382" i="1"/>
  <c r="N1382" i="1" s="1"/>
  <c r="L1383" i="1"/>
  <c r="M1383" i="1" s="1"/>
  <c r="L1384" i="1"/>
  <c r="M1384" i="1" s="1"/>
  <c r="L1344" i="1"/>
  <c r="N1344" i="1" s="1"/>
  <c r="L1346" i="1"/>
  <c r="M1346" i="1" s="1"/>
  <c r="L1345" i="1"/>
  <c r="N1345" i="1" s="1"/>
  <c r="L1347" i="1"/>
  <c r="M1347" i="1" s="1"/>
  <c r="O1347" i="1" s="1"/>
  <c r="L1348" i="1"/>
  <c r="N1348" i="1" s="1"/>
  <c r="L1349" i="1"/>
  <c r="M1349" i="1" s="1"/>
  <c r="L1350" i="1"/>
  <c r="N1350" i="1" s="1"/>
  <c r="L1351" i="1"/>
  <c r="M1351" i="1" s="1"/>
  <c r="O1351" i="1" s="1"/>
  <c r="L1352" i="1"/>
  <c r="N1352" i="1" s="1"/>
  <c r="L1353" i="1"/>
  <c r="M1353" i="1" s="1"/>
  <c r="L1354" i="1"/>
  <c r="N1354" i="1" s="1"/>
  <c r="L1355" i="1"/>
  <c r="M1355" i="1" s="1"/>
  <c r="L1356" i="1"/>
  <c r="N1356" i="1" s="1"/>
  <c r="L1357" i="1"/>
  <c r="M1357" i="1" s="1"/>
  <c r="L1337" i="1"/>
  <c r="L1336" i="1"/>
  <c r="L1332" i="1"/>
  <c r="L1330" i="1"/>
  <c r="L1329" i="1"/>
  <c r="L1327" i="1"/>
  <c r="L1324" i="1"/>
  <c r="N1324" i="1" s="1"/>
  <c r="L1326" i="1"/>
  <c r="N1326" i="1" s="1"/>
  <c r="L1325" i="1"/>
  <c r="N1325" i="1" s="1"/>
  <c r="L1328" i="1"/>
  <c r="N1328" i="1" s="1"/>
  <c r="L1331" i="1"/>
  <c r="N1331" i="1" s="1"/>
  <c r="L1333" i="1"/>
  <c r="N1333" i="1" s="1"/>
  <c r="L1334" i="1"/>
  <c r="M1334" i="1" s="1"/>
  <c r="O1334" i="1" s="1"/>
  <c r="L1335" i="1"/>
  <c r="M1335" i="1" s="1"/>
  <c r="O1335" i="1" s="1"/>
  <c r="Q1502" i="1" l="1"/>
  <c r="P1509" i="1"/>
  <c r="Q1509" i="1" s="1"/>
  <c r="Q1499" i="1"/>
  <c r="M1448" i="1"/>
  <c r="O1448" i="1" s="1"/>
  <c r="O1504" i="1"/>
  <c r="Q1504" i="1" s="1"/>
  <c r="P1495" i="1"/>
  <c r="Q1495" i="1" s="1"/>
  <c r="M1405" i="1"/>
  <c r="O1405" i="1" s="1"/>
  <c r="Q1496" i="1"/>
  <c r="N1476" i="1"/>
  <c r="M1397" i="1"/>
  <c r="O1397" i="1" s="1"/>
  <c r="P1503" i="1"/>
  <c r="Q1503" i="1" s="1"/>
  <c r="M1368" i="1"/>
  <c r="O1368" i="1" s="1"/>
  <c r="N1415" i="1"/>
  <c r="Q1505" i="1"/>
  <c r="O1508" i="1"/>
  <c r="Q1508" i="1" s="1"/>
  <c r="M1444" i="1"/>
  <c r="O1444" i="1" s="1"/>
  <c r="M1379" i="1"/>
  <c r="O1379" i="1" s="1"/>
  <c r="N1450" i="1"/>
  <c r="N1395" i="1"/>
  <c r="M1419" i="1"/>
  <c r="P1419" i="1" s="1"/>
  <c r="N1432" i="1"/>
  <c r="N1457" i="1"/>
  <c r="M1331" i="1"/>
  <c r="O1331" i="1" s="1"/>
  <c r="M1407" i="1"/>
  <c r="O1407" i="1" s="1"/>
  <c r="M1465" i="1"/>
  <c r="O1465" i="1" s="1"/>
  <c r="N1404" i="1"/>
  <c r="N1426" i="1"/>
  <c r="P1506" i="1"/>
  <c r="Q1506" i="1" s="1"/>
  <c r="N1436" i="1"/>
  <c r="N1437" i="1"/>
  <c r="N1410" i="1"/>
  <c r="N1435" i="1"/>
  <c r="N1371" i="1"/>
  <c r="M1416" i="1"/>
  <c r="O1416" i="1" s="1"/>
  <c r="M1446" i="1"/>
  <c r="N1468" i="1"/>
  <c r="Q1498" i="1"/>
  <c r="N1372" i="1"/>
  <c r="N1414" i="1"/>
  <c r="N1433" i="1"/>
  <c r="N1447" i="1"/>
  <c r="N1474" i="1"/>
  <c r="M1409" i="1"/>
  <c r="N1420" i="1"/>
  <c r="N1424" i="1"/>
  <c r="M1458" i="1"/>
  <c r="N1418" i="1"/>
  <c r="N1347" i="1"/>
  <c r="N1429" i="1"/>
  <c r="M1417" i="1"/>
  <c r="O1417" i="1" s="1"/>
  <c r="Q1497" i="1"/>
  <c r="M1408" i="1"/>
  <c r="O1408" i="1" s="1"/>
  <c r="P1426" i="1"/>
  <c r="P1466" i="1"/>
  <c r="Q1501" i="1"/>
  <c r="N1445" i="1"/>
  <c r="Q1500" i="1"/>
  <c r="N1367" i="1"/>
  <c r="M1354" i="1"/>
  <c r="P1354" i="1" s="1"/>
  <c r="M1374" i="1"/>
  <c r="N1434" i="1"/>
  <c r="N1425" i="1"/>
  <c r="N1470" i="1"/>
  <c r="Q1507" i="1"/>
  <c r="P1459" i="1"/>
  <c r="O1459" i="1"/>
  <c r="O1474" i="1"/>
  <c r="P1474" i="1"/>
  <c r="P1420" i="1"/>
  <c r="O1420" i="1"/>
  <c r="O1450" i="1"/>
  <c r="P1450" i="1"/>
  <c r="P1457" i="1"/>
  <c r="O1457" i="1"/>
  <c r="O1449" i="1"/>
  <c r="P1449" i="1"/>
  <c r="M1378" i="1"/>
  <c r="N1353" i="1"/>
  <c r="N1384" i="1"/>
  <c r="N1376" i="1"/>
  <c r="N1428" i="1"/>
  <c r="P1366" i="1"/>
  <c r="N1369" i="1"/>
  <c r="N1399" i="1"/>
  <c r="N1406" i="1"/>
  <c r="P1429" i="1"/>
  <c r="N1449" i="1"/>
  <c r="N1459" i="1"/>
  <c r="P1364" i="1"/>
  <c r="P1424" i="1"/>
  <c r="M1454" i="1"/>
  <c r="O1454" i="1" s="1"/>
  <c r="M1486" i="1"/>
  <c r="M1488" i="1"/>
  <c r="M1490" i="1"/>
  <c r="M1484" i="1"/>
  <c r="M1487" i="1"/>
  <c r="M1489" i="1"/>
  <c r="M1485" i="1"/>
  <c r="O1485" i="1" s="1"/>
  <c r="O1476" i="1"/>
  <c r="P1476" i="1"/>
  <c r="O1371" i="1"/>
  <c r="P1371" i="1"/>
  <c r="O1384" i="1"/>
  <c r="P1384" i="1"/>
  <c r="O1399" i="1"/>
  <c r="P1399" i="1"/>
  <c r="O1472" i="1"/>
  <c r="P1472" i="1"/>
  <c r="O1470" i="1"/>
  <c r="P1470" i="1"/>
  <c r="P1394" i="1"/>
  <c r="N1351" i="1"/>
  <c r="M1456" i="1"/>
  <c r="P1414" i="1"/>
  <c r="M1350" i="1"/>
  <c r="N1455" i="1"/>
  <c r="M1328" i="1"/>
  <c r="O1328" i="1" s="1"/>
  <c r="P1410" i="1"/>
  <c r="P1433" i="1"/>
  <c r="N1472" i="1"/>
  <c r="P1468" i="1"/>
  <c r="M1370" i="1"/>
  <c r="O1370" i="1" s="1"/>
  <c r="O1437" i="1"/>
  <c r="M1460" i="1"/>
  <c r="O1467" i="1"/>
  <c r="O1475" i="1"/>
  <c r="P1475" i="1"/>
  <c r="O1471" i="1"/>
  <c r="P1471" i="1"/>
  <c r="O1477" i="1"/>
  <c r="P1477" i="1"/>
  <c r="O1473" i="1"/>
  <c r="P1473" i="1"/>
  <c r="O1469" i="1"/>
  <c r="P1469" i="1"/>
  <c r="O1466" i="1"/>
  <c r="N1477" i="1"/>
  <c r="N1475" i="1"/>
  <c r="N1473" i="1"/>
  <c r="N1471" i="1"/>
  <c r="N1469" i="1"/>
  <c r="N1467" i="1"/>
  <c r="N1466" i="1"/>
  <c r="O1464" i="1"/>
  <c r="N1464" i="1"/>
  <c r="P1447" i="1"/>
  <c r="O1427" i="1"/>
  <c r="P1435" i="1"/>
  <c r="O1435" i="1"/>
  <c r="N1355" i="1"/>
  <c r="M1382" i="1"/>
  <c r="P1382" i="1" s="1"/>
  <c r="P1406" i="1"/>
  <c r="P1418" i="1"/>
  <c r="N1430" i="1"/>
  <c r="N1427" i="1"/>
  <c r="O1431" i="1"/>
  <c r="P1431" i="1"/>
  <c r="N1431" i="1"/>
  <c r="O1432" i="1"/>
  <c r="P1432" i="1"/>
  <c r="O1425" i="1"/>
  <c r="O1434" i="1"/>
  <c r="P1434" i="1"/>
  <c r="O1428" i="1"/>
  <c r="P1428" i="1"/>
  <c r="O1436" i="1"/>
  <c r="P1436" i="1"/>
  <c r="O1430" i="1"/>
  <c r="P1430" i="1"/>
  <c r="O1424" i="1"/>
  <c r="O1396" i="1"/>
  <c r="P1396" i="1"/>
  <c r="O1400" i="1"/>
  <c r="P1400" i="1"/>
  <c r="O1398" i="1"/>
  <c r="P1398" i="1"/>
  <c r="O1394" i="1"/>
  <c r="N1400" i="1"/>
  <c r="N1398" i="1"/>
  <c r="N1396" i="1"/>
  <c r="N1394" i="1"/>
  <c r="O1353" i="1"/>
  <c r="P1353" i="1"/>
  <c r="P1383" i="1"/>
  <c r="O1383" i="1"/>
  <c r="N1383" i="1"/>
  <c r="N1373" i="1"/>
  <c r="N1366" i="1"/>
  <c r="N1381" i="1"/>
  <c r="P1376" i="1"/>
  <c r="O1372" i="1"/>
  <c r="P1375" i="1"/>
  <c r="O1375" i="1"/>
  <c r="O1380" i="1"/>
  <c r="P1380" i="1"/>
  <c r="O1377" i="1"/>
  <c r="P1377" i="1"/>
  <c r="P1346" i="1"/>
  <c r="O1373" i="1"/>
  <c r="P1373" i="1"/>
  <c r="O1355" i="1"/>
  <c r="P1355" i="1"/>
  <c r="O1364" i="1"/>
  <c r="N1380" i="1"/>
  <c r="M1348" i="1"/>
  <c r="N1375" i="1"/>
  <c r="N1364" i="1"/>
  <c r="P1381" i="1"/>
  <c r="N1377" i="1"/>
  <c r="N1365" i="1"/>
  <c r="M1333" i="1"/>
  <c r="O1369" i="1"/>
  <c r="O1366" i="1"/>
  <c r="O1365" i="1"/>
  <c r="O1357" i="1"/>
  <c r="P1357" i="1"/>
  <c r="O1349" i="1"/>
  <c r="P1349" i="1"/>
  <c r="O1346" i="1"/>
  <c r="M1345" i="1"/>
  <c r="N1346" i="1"/>
  <c r="N1357" i="1"/>
  <c r="M1352" i="1"/>
  <c r="P1351" i="1"/>
  <c r="N1349" i="1"/>
  <c r="M1356" i="1"/>
  <c r="M1344" i="1"/>
  <c r="M1325" i="1"/>
  <c r="O1325" i="1" s="1"/>
  <c r="N1335" i="1"/>
  <c r="N1334" i="1"/>
  <c r="M1327" i="1"/>
  <c r="N1327" i="1"/>
  <c r="M1329" i="1"/>
  <c r="O1329" i="1" s="1"/>
  <c r="N1329" i="1"/>
  <c r="N1330" i="1"/>
  <c r="M1330" i="1"/>
  <c r="O1330" i="1" s="1"/>
  <c r="M1332" i="1"/>
  <c r="O1332" i="1" s="1"/>
  <c r="N1332" i="1"/>
  <c r="M1336" i="1"/>
  <c r="O1336" i="1" s="1"/>
  <c r="N1336" i="1"/>
  <c r="M1337" i="1"/>
  <c r="O1337" i="1" s="1"/>
  <c r="N1337" i="1"/>
  <c r="P1335" i="1"/>
  <c r="M1326" i="1"/>
  <c r="M1324" i="1"/>
  <c r="P1334" i="1"/>
  <c r="P1448" i="1" l="1"/>
  <c r="Q1448" i="1" s="1"/>
  <c r="P1407" i="1"/>
  <c r="Q1407" i="1" s="1"/>
  <c r="P1404" i="1"/>
  <c r="Q1404" i="1" s="1"/>
  <c r="P1397" i="1"/>
  <c r="Q1397" i="1" s="1"/>
  <c r="P1444" i="1"/>
  <c r="Q1444" i="1" s="1"/>
  <c r="P1331" i="1"/>
  <c r="Q1331" i="1" s="1"/>
  <c r="Q1433" i="1"/>
  <c r="Q1371" i="1"/>
  <c r="O1419" i="1"/>
  <c r="Q1419" i="1" s="1"/>
  <c r="P1379" i="1"/>
  <c r="Q1379" i="1" s="1"/>
  <c r="P1368" i="1"/>
  <c r="Q1368" i="1" s="1"/>
  <c r="Q1418" i="1"/>
  <c r="Q1468" i="1"/>
  <c r="P1464" i="1"/>
  <c r="Q1464" i="1" s="1"/>
  <c r="P1416" i="1"/>
  <c r="Q1416" i="1" s="1"/>
  <c r="Q1426" i="1"/>
  <c r="Q1437" i="1"/>
  <c r="Q1420" i="1"/>
  <c r="O1446" i="1"/>
  <c r="P1446" i="1"/>
  <c r="Q1466" i="1"/>
  <c r="Q1406" i="1"/>
  <c r="P1417" i="1"/>
  <c r="Q1417" i="1" s="1"/>
  <c r="Q1335" i="1"/>
  <c r="Q1383" i="1"/>
  <c r="P1370" i="1"/>
  <c r="Q1370" i="1" s="1"/>
  <c r="Q1410" i="1"/>
  <c r="Q1429" i="1"/>
  <c r="P1409" i="1"/>
  <c r="O1409" i="1"/>
  <c r="P1458" i="1"/>
  <c r="O1458" i="1"/>
  <c r="P1408" i="1"/>
  <c r="Q1408" i="1" s="1"/>
  <c r="Q1376" i="1"/>
  <c r="Q1447" i="1"/>
  <c r="Q1372" i="1"/>
  <c r="Q1414" i="1"/>
  <c r="Q1450" i="1"/>
  <c r="O1374" i="1"/>
  <c r="P1374" i="1"/>
  <c r="Q1384" i="1"/>
  <c r="Q1351" i="1"/>
  <c r="O1354" i="1"/>
  <c r="Q1354" i="1" s="1"/>
  <c r="Q1457" i="1"/>
  <c r="Q1475" i="1"/>
  <c r="P1454" i="1"/>
  <c r="Q1454" i="1" s="1"/>
  <c r="Q1364" i="1"/>
  <c r="Q1474" i="1"/>
  <c r="Q1459" i="1"/>
  <c r="O1378" i="1"/>
  <c r="P1378" i="1"/>
  <c r="P1328" i="1"/>
  <c r="Q1328" i="1" s="1"/>
  <c r="Q1353" i="1"/>
  <c r="P1329" i="1"/>
  <c r="Q1329" i="1" s="1"/>
  <c r="Q1449" i="1"/>
  <c r="P1487" i="1"/>
  <c r="O1487" i="1"/>
  <c r="P1484" i="1"/>
  <c r="O1484" i="1"/>
  <c r="P1490" i="1"/>
  <c r="O1490" i="1"/>
  <c r="P1488" i="1"/>
  <c r="O1488" i="1"/>
  <c r="P1486" i="1"/>
  <c r="O1486" i="1"/>
  <c r="O1494" i="1"/>
  <c r="Q1494" i="1" s="1"/>
  <c r="P1489" i="1"/>
  <c r="O1489" i="1"/>
  <c r="Q1399" i="1"/>
  <c r="O1460" i="1"/>
  <c r="P1460" i="1"/>
  <c r="O1456" i="1"/>
  <c r="P1456" i="1"/>
  <c r="O1382" i="1"/>
  <c r="Q1382" i="1" s="1"/>
  <c r="Q1424" i="1"/>
  <c r="P1344" i="1"/>
  <c r="Q1394" i="1"/>
  <c r="P1350" i="1"/>
  <c r="O1350" i="1"/>
  <c r="Q1470" i="1"/>
  <c r="Q1366" i="1"/>
  <c r="Q1472" i="1"/>
  <c r="Q1476" i="1"/>
  <c r="Q1471" i="1"/>
  <c r="Q1473" i="1"/>
  <c r="Q1469" i="1"/>
  <c r="Q1477" i="1"/>
  <c r="Q1435" i="1"/>
  <c r="Q1380" i="1"/>
  <c r="Q1398" i="1"/>
  <c r="Q1396" i="1"/>
  <c r="Q1355" i="1"/>
  <c r="Q1381" i="1"/>
  <c r="Q1400" i="1"/>
  <c r="Q1431" i="1"/>
  <c r="Q1428" i="1"/>
  <c r="Q1434" i="1"/>
  <c r="Q1430" i="1"/>
  <c r="Q1436" i="1"/>
  <c r="Q1432" i="1"/>
  <c r="Q1377" i="1"/>
  <c r="Q1373" i="1"/>
  <c r="Q1334" i="1"/>
  <c r="P1330" i="1"/>
  <c r="Q1330" i="1" s="1"/>
  <c r="Q1375" i="1"/>
  <c r="Q1357" i="1"/>
  <c r="Q1346" i="1"/>
  <c r="Q1349" i="1"/>
  <c r="O1333" i="1"/>
  <c r="P1333" i="1"/>
  <c r="P1348" i="1"/>
  <c r="O1348" i="1"/>
  <c r="P1356" i="1"/>
  <c r="O1356" i="1"/>
  <c r="O1345" i="1"/>
  <c r="O1352" i="1"/>
  <c r="P1352" i="1"/>
  <c r="O1344" i="1"/>
  <c r="O1326" i="1"/>
  <c r="P1326" i="1"/>
  <c r="O1324" i="1"/>
  <c r="P1324" i="1"/>
  <c r="P1332" i="1"/>
  <c r="Q1332" i="1" s="1"/>
  <c r="P1336" i="1"/>
  <c r="Q1336" i="1" s="1"/>
  <c r="O1327" i="1"/>
  <c r="P1337" i="1"/>
  <c r="Q1337" i="1" s="1"/>
  <c r="Q1458" i="1" l="1"/>
  <c r="Q1409" i="1"/>
  <c r="Q1446" i="1"/>
  <c r="Q1484" i="1"/>
  <c r="Q1486" i="1"/>
  <c r="Q1489" i="1"/>
  <c r="Q1374" i="1"/>
  <c r="Q1488" i="1"/>
  <c r="Q1490" i="1"/>
  <c r="Q1378" i="1"/>
  <c r="Q1487" i="1"/>
  <c r="Q1460" i="1"/>
  <c r="Q1350" i="1"/>
  <c r="Q1344" i="1"/>
  <c r="Q1456" i="1"/>
  <c r="Q1333" i="1"/>
  <c r="Q1348" i="1"/>
  <c r="Q1326" i="1"/>
  <c r="Q1352" i="1"/>
  <c r="Q1356" i="1"/>
  <c r="Q1324" i="1"/>
  <c r="L1279" i="1" l="1"/>
  <c r="L1278" i="1"/>
  <c r="M1278" i="1" s="1"/>
  <c r="L1277" i="1"/>
  <c r="L1276" i="1"/>
  <c r="M1276" i="1" s="1"/>
  <c r="L1275" i="1"/>
  <c r="L1273" i="1"/>
  <c r="L1267" i="1"/>
  <c r="M1267" i="1" s="1"/>
  <c r="L1249" i="1"/>
  <c r="N1249" i="1" s="1"/>
  <c r="L1248" i="1"/>
  <c r="L1247" i="1"/>
  <c r="M1247" i="1" s="1"/>
  <c r="L1246" i="1"/>
  <c r="L1243" i="1"/>
  <c r="N1243" i="1" s="1"/>
  <c r="L1235" i="1"/>
  <c r="M1235" i="1" s="1"/>
  <c r="L1207" i="1"/>
  <c r="M1207" i="1" s="1"/>
  <c r="O1207" i="1" s="1"/>
  <c r="L1206" i="1"/>
  <c r="M1206" i="1" s="1"/>
  <c r="L1205" i="1"/>
  <c r="M1205" i="1" s="1"/>
  <c r="O1205" i="1" s="1"/>
  <c r="L1195" i="1"/>
  <c r="L1178" i="1"/>
  <c r="M1178" i="1" s="1"/>
  <c r="L1177" i="1"/>
  <c r="M1177" i="1" s="1"/>
  <c r="O1177" i="1" s="1"/>
  <c r="L1176" i="1"/>
  <c r="M1176" i="1" s="1"/>
  <c r="L1175" i="1"/>
  <c r="M1175" i="1" s="1"/>
  <c r="O1175" i="1" s="1"/>
  <c r="L1174" i="1"/>
  <c r="M1174" i="1" s="1"/>
  <c r="L1165" i="1"/>
  <c r="M1165" i="1" s="1"/>
  <c r="O1165" i="1" s="1"/>
  <c r="L1160" i="1"/>
  <c r="N1160" i="1" s="1"/>
  <c r="L1159" i="1"/>
  <c r="N1159" i="1" s="1"/>
  <c r="L1158" i="1"/>
  <c r="M1158" i="1" s="1"/>
  <c r="L1157" i="1"/>
  <c r="N1157" i="1" s="1"/>
  <c r="L1156" i="1"/>
  <c r="N1156" i="1" s="1"/>
  <c r="L1155" i="1"/>
  <c r="N1155" i="1" s="1"/>
  <c r="L1154" i="1"/>
  <c r="N1154" i="1" s="1"/>
  <c r="L1132" i="1"/>
  <c r="M1132" i="1" s="1"/>
  <c r="O1132" i="1" s="1"/>
  <c r="L1126" i="1"/>
  <c r="M1126" i="1" s="1"/>
  <c r="O1126" i="1" s="1"/>
  <c r="L1123" i="1"/>
  <c r="M1123" i="1" s="1"/>
  <c r="L1120" i="1"/>
  <c r="M1120" i="1" s="1"/>
  <c r="O1120" i="1" s="1"/>
  <c r="L1115" i="1"/>
  <c r="L1015" i="1"/>
  <c r="M1015" i="1" s="1"/>
  <c r="O1015" i="1" s="1"/>
  <c r="L1017" i="1"/>
  <c r="M1017" i="1" s="1"/>
  <c r="L1019" i="1"/>
  <c r="M1019" i="1" s="1"/>
  <c r="O1019" i="1" s="1"/>
  <c r="L1021" i="1"/>
  <c r="M1021" i="1" s="1"/>
  <c r="L1023" i="1"/>
  <c r="M1023" i="1" s="1"/>
  <c r="O1023" i="1" s="1"/>
  <c r="L1025" i="1"/>
  <c r="M1025" i="1" s="1"/>
  <c r="L1027" i="1"/>
  <c r="M1027" i="1" s="1"/>
  <c r="O1027" i="1" s="1"/>
  <c r="L1029" i="1"/>
  <c r="N1029" i="1" s="1"/>
  <c r="L1031" i="1"/>
  <c r="M1031" i="1" s="1"/>
  <c r="O1031" i="1" s="1"/>
  <c r="L1033" i="1"/>
  <c r="M1033" i="1" s="1"/>
  <c r="O1033" i="1" s="1"/>
  <c r="L1034" i="1"/>
  <c r="M1034" i="1" s="1"/>
  <c r="O1034" i="1" s="1"/>
  <c r="L1035" i="1"/>
  <c r="M1035" i="1" s="1"/>
  <c r="L1036" i="1"/>
  <c r="M1036" i="1" s="1"/>
  <c r="O1036" i="1" s="1"/>
  <c r="L1037" i="1"/>
  <c r="M1037" i="1" s="1"/>
  <c r="L1038" i="1"/>
  <c r="M1038" i="1" s="1"/>
  <c r="O1038" i="1" s="1"/>
  <c r="L1039" i="1"/>
  <c r="N1039" i="1" s="1"/>
  <c r="L1040" i="1"/>
  <c r="M1040" i="1" s="1"/>
  <c r="O1040" i="1" s="1"/>
  <c r="L1041" i="1"/>
  <c r="M1041" i="1" s="1"/>
  <c r="O1041" i="1" s="1"/>
  <c r="L1042" i="1"/>
  <c r="M1042" i="1" s="1"/>
  <c r="O1042" i="1" s="1"/>
  <c r="L1043" i="1"/>
  <c r="M1043" i="1" s="1"/>
  <c r="L1044" i="1"/>
  <c r="M1044" i="1" s="1"/>
  <c r="O1044" i="1" s="1"/>
  <c r="L1045" i="1"/>
  <c r="M1045" i="1" s="1"/>
  <c r="L1046" i="1"/>
  <c r="M1046" i="1" s="1"/>
  <c r="O1046" i="1" s="1"/>
  <c r="L1047" i="1"/>
  <c r="N1047" i="1" s="1"/>
  <c r="L1048" i="1"/>
  <c r="M1048" i="1" s="1"/>
  <c r="O1048" i="1" s="1"/>
  <c r="L1049" i="1"/>
  <c r="M1049" i="1" s="1"/>
  <c r="L1050" i="1"/>
  <c r="M1050" i="1" s="1"/>
  <c r="O1050" i="1" s="1"/>
  <c r="L1051" i="1"/>
  <c r="M1051" i="1" s="1"/>
  <c r="L1052" i="1"/>
  <c r="M1052" i="1" s="1"/>
  <c r="O1052" i="1" s="1"/>
  <c r="L1053" i="1"/>
  <c r="M1053" i="1" s="1"/>
  <c r="L1054" i="1"/>
  <c r="M1054" i="1" s="1"/>
  <c r="O1054" i="1" s="1"/>
  <c r="L1055" i="1"/>
  <c r="N1055" i="1" s="1"/>
  <c r="L1056" i="1"/>
  <c r="M1056" i="1" s="1"/>
  <c r="O1056" i="1" s="1"/>
  <c r="L1057" i="1"/>
  <c r="M1057" i="1" s="1"/>
  <c r="L1058" i="1"/>
  <c r="M1058" i="1" s="1"/>
  <c r="O1058" i="1" s="1"/>
  <c r="L1059" i="1"/>
  <c r="M1059" i="1" s="1"/>
  <c r="L1060" i="1"/>
  <c r="M1060" i="1" s="1"/>
  <c r="O1060" i="1" s="1"/>
  <c r="L1061" i="1"/>
  <c r="N1061" i="1" s="1"/>
  <c r="L1062" i="1"/>
  <c r="M1062" i="1" s="1"/>
  <c r="O1062" i="1" s="1"/>
  <c r="L1063" i="1"/>
  <c r="M1063" i="1" s="1"/>
  <c r="L1064" i="1"/>
  <c r="M1064" i="1" s="1"/>
  <c r="O1064" i="1" s="1"/>
  <c r="L1065" i="1"/>
  <c r="M1065" i="1" s="1"/>
  <c r="L1066" i="1"/>
  <c r="M1066" i="1" s="1"/>
  <c r="O1066" i="1" s="1"/>
  <c r="L1067" i="1"/>
  <c r="M1067" i="1" s="1"/>
  <c r="L1068" i="1"/>
  <c r="M1068" i="1" s="1"/>
  <c r="O1068" i="1" s="1"/>
  <c r="L1069" i="1"/>
  <c r="M1069" i="1" s="1"/>
  <c r="L1070" i="1"/>
  <c r="M1070" i="1" s="1"/>
  <c r="O1070" i="1" s="1"/>
  <c r="L1071" i="1"/>
  <c r="M1071" i="1" s="1"/>
  <c r="O1071" i="1" s="1"/>
  <c r="L1072" i="1"/>
  <c r="M1072" i="1" s="1"/>
  <c r="O1072" i="1" s="1"/>
  <c r="L1073" i="1"/>
  <c r="N1073" i="1" s="1"/>
  <c r="L1074" i="1"/>
  <c r="M1074" i="1" s="1"/>
  <c r="O1074" i="1" s="1"/>
  <c r="L1075" i="1"/>
  <c r="M1075" i="1" s="1"/>
  <c r="L1076" i="1"/>
  <c r="M1076" i="1" s="1"/>
  <c r="O1076" i="1" s="1"/>
  <c r="L1077" i="1"/>
  <c r="M1077" i="1" s="1"/>
  <c r="L1078" i="1"/>
  <c r="M1078" i="1" s="1"/>
  <c r="O1078" i="1" s="1"/>
  <c r="L1079" i="1"/>
  <c r="M1079" i="1" s="1"/>
  <c r="L1080" i="1"/>
  <c r="M1080" i="1" s="1"/>
  <c r="O1080" i="1" s="1"/>
  <c r="L1081" i="1"/>
  <c r="M1081" i="1" s="1"/>
  <c r="L1082" i="1"/>
  <c r="M1082" i="1" s="1"/>
  <c r="O1082" i="1" s="1"/>
  <c r="L1083" i="1"/>
  <c r="M1083" i="1" s="1"/>
  <c r="L1114" i="1"/>
  <c r="M1114" i="1" s="1"/>
  <c r="O1114" i="1" s="1"/>
  <c r="L1116" i="1"/>
  <c r="M1116" i="1" s="1"/>
  <c r="L1118" i="1"/>
  <c r="M1118" i="1" s="1"/>
  <c r="O1118" i="1" s="1"/>
  <c r="L1117" i="1"/>
  <c r="M1117" i="1" s="1"/>
  <c r="O1117" i="1" s="1"/>
  <c r="L1119" i="1"/>
  <c r="M1119" i="1" s="1"/>
  <c r="L1121" i="1"/>
  <c r="N1121" i="1" s="1"/>
  <c r="L1122" i="1"/>
  <c r="M1122" i="1" s="1"/>
  <c r="O1122" i="1" s="1"/>
  <c r="L1124" i="1"/>
  <c r="M1124" i="1" s="1"/>
  <c r="O1124" i="1" s="1"/>
  <c r="L1125" i="1"/>
  <c r="M1125" i="1" s="1"/>
  <c r="O1125" i="1" s="1"/>
  <c r="L1127" i="1"/>
  <c r="M1127" i="1" s="1"/>
  <c r="L1128" i="1"/>
  <c r="M1128" i="1" s="1"/>
  <c r="O1128" i="1" s="1"/>
  <c r="L1129" i="1"/>
  <c r="N1129" i="1" s="1"/>
  <c r="L1130" i="1"/>
  <c r="M1130" i="1" s="1"/>
  <c r="O1130" i="1" s="1"/>
  <c r="L1131" i="1"/>
  <c r="M1131" i="1" s="1"/>
  <c r="L1133" i="1"/>
  <c r="N1133" i="1" s="1"/>
  <c r="L1134" i="1"/>
  <c r="M1134" i="1" s="1"/>
  <c r="O1134" i="1" s="1"/>
  <c r="L1144" i="1"/>
  <c r="M1144" i="1" s="1"/>
  <c r="L1145" i="1"/>
  <c r="M1145" i="1" s="1"/>
  <c r="O1145" i="1" s="1"/>
  <c r="L1146" i="1"/>
  <c r="M1146" i="1" s="1"/>
  <c r="L1147" i="1"/>
  <c r="M1147" i="1" s="1"/>
  <c r="O1147" i="1" s="1"/>
  <c r="L1148" i="1"/>
  <c r="M1148" i="1" s="1"/>
  <c r="L1149" i="1"/>
  <c r="M1149" i="1" s="1"/>
  <c r="O1149" i="1" s="1"/>
  <c r="L1150" i="1"/>
  <c r="M1150" i="1" s="1"/>
  <c r="L1164" i="1"/>
  <c r="N1164" i="1" s="1"/>
  <c r="L1166" i="1"/>
  <c r="M1166" i="1" s="1"/>
  <c r="O1166" i="1" s="1"/>
  <c r="L1168" i="1"/>
  <c r="M1168" i="1" s="1"/>
  <c r="L1167" i="1"/>
  <c r="M1167" i="1" s="1"/>
  <c r="L1169" i="1"/>
  <c r="M1169" i="1" s="1"/>
  <c r="O1169" i="1" s="1"/>
  <c r="L1170" i="1"/>
  <c r="N1170" i="1" s="1"/>
  <c r="L1171" i="1"/>
  <c r="M1171" i="1" s="1"/>
  <c r="O1171" i="1" s="1"/>
  <c r="L1172" i="1"/>
  <c r="M1172" i="1" s="1"/>
  <c r="L1173" i="1"/>
  <c r="M1173" i="1" s="1"/>
  <c r="O1173" i="1" s="1"/>
  <c r="L1179" i="1"/>
  <c r="M1179" i="1" s="1"/>
  <c r="O1179" i="1" s="1"/>
  <c r="L1180" i="1"/>
  <c r="M1180" i="1" s="1"/>
  <c r="L1181" i="1"/>
  <c r="M1181" i="1" s="1"/>
  <c r="O1181" i="1" s="1"/>
  <c r="L1182" i="1"/>
  <c r="N1182" i="1" s="1"/>
  <c r="L1183" i="1"/>
  <c r="M1183" i="1" s="1"/>
  <c r="O1183" i="1" s="1"/>
  <c r="L1184" i="1"/>
  <c r="M1184" i="1" s="1"/>
  <c r="L1194" i="1"/>
  <c r="M1194" i="1" s="1"/>
  <c r="O1194" i="1" s="1"/>
  <c r="L1196" i="1"/>
  <c r="M1196" i="1" s="1"/>
  <c r="O1196" i="1" s="1"/>
  <c r="L1197" i="1"/>
  <c r="M1197" i="1" s="1"/>
  <c r="L1198" i="1"/>
  <c r="M1198" i="1" s="1"/>
  <c r="O1198" i="1" s="1"/>
  <c r="L1199" i="1"/>
  <c r="M1199" i="1" s="1"/>
  <c r="L1200" i="1"/>
  <c r="M1200" i="1" s="1"/>
  <c r="O1200" i="1" s="1"/>
  <c r="L1204" i="1"/>
  <c r="M1204" i="1" s="1"/>
  <c r="L1208" i="1"/>
  <c r="M1208" i="1" s="1"/>
  <c r="P1208" i="1" s="1"/>
  <c r="L1209" i="1"/>
  <c r="M1209" i="1" s="1"/>
  <c r="O1209" i="1" s="1"/>
  <c r="L1210" i="1"/>
  <c r="M1210" i="1" s="1"/>
  <c r="L1214" i="1"/>
  <c r="M1214" i="1" s="1"/>
  <c r="O1214" i="1" s="1"/>
  <c r="L1215" i="1"/>
  <c r="M1215" i="1" s="1"/>
  <c r="L1216" i="1"/>
  <c r="M1216" i="1" s="1"/>
  <c r="O1216" i="1" s="1"/>
  <c r="L1217" i="1"/>
  <c r="M1217" i="1" s="1"/>
  <c r="L1218" i="1"/>
  <c r="M1218" i="1" s="1"/>
  <c r="O1218" i="1" s="1"/>
  <c r="L1219" i="1"/>
  <c r="M1219" i="1" s="1"/>
  <c r="L1220" i="1"/>
  <c r="M1220" i="1" s="1"/>
  <c r="O1220" i="1" s="1"/>
  <c r="L1224" i="1"/>
  <c r="M1224" i="1" s="1"/>
  <c r="L1225" i="1"/>
  <c r="L1226" i="1"/>
  <c r="M1226" i="1" s="1"/>
  <c r="L1227" i="1"/>
  <c r="L1228" i="1"/>
  <c r="M1228" i="1" s="1"/>
  <c r="L1229" i="1"/>
  <c r="L1230" i="1"/>
  <c r="M1230" i="1" s="1"/>
  <c r="L1234" i="1"/>
  <c r="L1236" i="1"/>
  <c r="M1236" i="1" s="1"/>
  <c r="L1238" i="1"/>
  <c r="L1237" i="1"/>
  <c r="L1239" i="1"/>
  <c r="M1239" i="1" s="1"/>
  <c r="L1240" i="1"/>
  <c r="L1241" i="1"/>
  <c r="N1241" i="1" s="1"/>
  <c r="L1242" i="1"/>
  <c r="L1244" i="1"/>
  <c r="L1245" i="1"/>
  <c r="M1245" i="1" s="1"/>
  <c r="L1250" i="1"/>
  <c r="L1251" i="1"/>
  <c r="M1251" i="1" s="1"/>
  <c r="L1252" i="1"/>
  <c r="L1253" i="1"/>
  <c r="M1253" i="1" s="1"/>
  <c r="L1254" i="1"/>
  <c r="L1264" i="1"/>
  <c r="M1264" i="1" s="1"/>
  <c r="L1265" i="1"/>
  <c r="L1266" i="1"/>
  <c r="M1266" i="1" s="1"/>
  <c r="L1268" i="1"/>
  <c r="N1268" i="1" s="1"/>
  <c r="L1269" i="1"/>
  <c r="L1270" i="1"/>
  <c r="M1270" i="1" s="1"/>
  <c r="L1271" i="1"/>
  <c r="L1272" i="1"/>
  <c r="M1272" i="1" s="1"/>
  <c r="L1274" i="1"/>
  <c r="M1274" i="1" s="1"/>
  <c r="O1274" i="1" s="1"/>
  <c r="L1280" i="1"/>
  <c r="M1280" i="1" s="1"/>
  <c r="L1281" i="1"/>
  <c r="L1282" i="1"/>
  <c r="N1282" i="1" s="1"/>
  <c r="L1283" i="1"/>
  <c r="L1284" i="1"/>
  <c r="N1284" i="1" s="1"/>
  <c r="L1294" i="1"/>
  <c r="L1296" i="1"/>
  <c r="N1296" i="1" s="1"/>
  <c r="L1298" i="1"/>
  <c r="L1295" i="1"/>
  <c r="M1295" i="1" s="1"/>
  <c r="O1295" i="1" s="1"/>
  <c r="L1297" i="1"/>
  <c r="L1299" i="1"/>
  <c r="M1299" i="1" s="1"/>
  <c r="L1300" i="1"/>
  <c r="L1301" i="1"/>
  <c r="M1301" i="1" s="1"/>
  <c r="O1301" i="1" s="1"/>
  <c r="L1302" i="1"/>
  <c r="L1303" i="1"/>
  <c r="M1303" i="1" s="1"/>
  <c r="L1304" i="1"/>
  <c r="L1305" i="1"/>
  <c r="M1305" i="1" s="1"/>
  <c r="L1306" i="1"/>
  <c r="L1307" i="1"/>
  <c r="M1307" i="1" s="1"/>
  <c r="L1308" i="1"/>
  <c r="L1309" i="1"/>
  <c r="M1309" i="1" s="1"/>
  <c r="L1310" i="1"/>
  <c r="L1311" i="1"/>
  <c r="N1311" i="1" s="1"/>
  <c r="L1312" i="1"/>
  <c r="L1313" i="1"/>
  <c r="M1313" i="1" s="1"/>
  <c r="O1313" i="1" s="1"/>
  <c r="L1314" i="1"/>
  <c r="L1014" i="1"/>
  <c r="M1014" i="1" s="1"/>
  <c r="L1016" i="1"/>
  <c r="N1016" i="1" s="1"/>
  <c r="L1018" i="1"/>
  <c r="M1018" i="1" s="1"/>
  <c r="L1020" i="1"/>
  <c r="M1020" i="1" s="1"/>
  <c r="L1022" i="1"/>
  <c r="M1022" i="1" s="1"/>
  <c r="L1024" i="1"/>
  <c r="N1024" i="1" s="1"/>
  <c r="L1026" i="1"/>
  <c r="M1026" i="1" s="1"/>
  <c r="L1028" i="1"/>
  <c r="M1028" i="1" s="1"/>
  <c r="L1030" i="1"/>
  <c r="M1030" i="1" s="1"/>
  <c r="L1032" i="1"/>
  <c r="M1032" i="1" s="1"/>
  <c r="P1026" i="1" l="1"/>
  <c r="P1204" i="1"/>
  <c r="P1123" i="1"/>
  <c r="P1168" i="1"/>
  <c r="M1073" i="1"/>
  <c r="P1062" i="1"/>
  <c r="M1039" i="1"/>
  <c r="P1039" i="1" s="1"/>
  <c r="P1166" i="1"/>
  <c r="P1018" i="1"/>
  <c r="P1214" i="1"/>
  <c r="P1022" i="1"/>
  <c r="P1020" i="1"/>
  <c r="N1195" i="1"/>
  <c r="M1195" i="1"/>
  <c r="P1194" i="1" s="1"/>
  <c r="P1126" i="1"/>
  <c r="P1144" i="1"/>
  <c r="M1284" i="1"/>
  <c r="P1030" i="1"/>
  <c r="N1247" i="1"/>
  <c r="N1168" i="1"/>
  <c r="O1158" i="1"/>
  <c r="P1158" i="1"/>
  <c r="M1157" i="1"/>
  <c r="M1159" i="1"/>
  <c r="M1155" i="1"/>
  <c r="O1155" i="1" s="1"/>
  <c r="M1156" i="1"/>
  <c r="M1160" i="1"/>
  <c r="N1158" i="1"/>
  <c r="M1154" i="1"/>
  <c r="P1014" i="1"/>
  <c r="P1076" i="1"/>
  <c r="M1029" i="1"/>
  <c r="O1029" i="1" s="1"/>
  <c r="M1133" i="1"/>
  <c r="O1133" i="1" s="1"/>
  <c r="M1115" i="1"/>
  <c r="P1114" i="1" s="1"/>
  <c r="N1115" i="1"/>
  <c r="M1311" i="1"/>
  <c r="P1311" i="1" s="1"/>
  <c r="N1028" i="1"/>
  <c r="M1243" i="1"/>
  <c r="O1243" i="1" s="1"/>
  <c r="P1179" i="1"/>
  <c r="M1121" i="1"/>
  <c r="N1049" i="1"/>
  <c r="N1239" i="1"/>
  <c r="M1024" i="1"/>
  <c r="N1174" i="1"/>
  <c r="N1065" i="1"/>
  <c r="O1057" i="1"/>
  <c r="P1057" i="1"/>
  <c r="N1057" i="1"/>
  <c r="N1236" i="1"/>
  <c r="M1047" i="1"/>
  <c r="O1047" i="1" s="1"/>
  <c r="M1061" i="1"/>
  <c r="P1061" i="1" s="1"/>
  <c r="N1033" i="1"/>
  <c r="N1270" i="1"/>
  <c r="N1295" i="1"/>
  <c r="P1036" i="1"/>
  <c r="N1307" i="1"/>
  <c r="N1278" i="1"/>
  <c r="N1210" i="1"/>
  <c r="M1170" i="1"/>
  <c r="O1170" i="1" s="1"/>
  <c r="N1127" i="1"/>
  <c r="N1119" i="1"/>
  <c r="N1071" i="1"/>
  <c r="N1045" i="1"/>
  <c r="P1078" i="1"/>
  <c r="N1208" i="1"/>
  <c r="P1196" i="1"/>
  <c r="N1264" i="1"/>
  <c r="N1125" i="1"/>
  <c r="O1278" i="1"/>
  <c r="N1022" i="1"/>
  <c r="N1313" i="1"/>
  <c r="M1268" i="1"/>
  <c r="O1268" i="1" s="1"/>
  <c r="M1249" i="1"/>
  <c r="O1249" i="1" s="1"/>
  <c r="M1241" i="1"/>
  <c r="O1241" i="1" s="1"/>
  <c r="P1183" i="1"/>
  <c r="P1068" i="1"/>
  <c r="N1131" i="1"/>
  <c r="N1020" i="1"/>
  <c r="P1149" i="1"/>
  <c r="P1050" i="1"/>
  <c r="P1219" i="1"/>
  <c r="O1219" i="1"/>
  <c r="O1127" i="1"/>
  <c r="O1049" i="1"/>
  <c r="P1049" i="1"/>
  <c r="O1174" i="1"/>
  <c r="P1174" i="1"/>
  <c r="O1236" i="1"/>
  <c r="O1303" i="1"/>
  <c r="P1303" i="1"/>
  <c r="P1199" i="1"/>
  <c r="O1199" i="1"/>
  <c r="N1116" i="1"/>
  <c r="N1077" i="1"/>
  <c r="P1070" i="1"/>
  <c r="N1041" i="1"/>
  <c r="N1030" i="1"/>
  <c r="M1282" i="1"/>
  <c r="N1274" i="1"/>
  <c r="N1219" i="1"/>
  <c r="O1208" i="1"/>
  <c r="N1199" i="1"/>
  <c r="P1034" i="1"/>
  <c r="M1016" i="1"/>
  <c r="M1182" i="1"/>
  <c r="O1182" i="1" s="1"/>
  <c r="N1014" i="1"/>
  <c r="N1303" i="1"/>
  <c r="P1207" i="1"/>
  <c r="N1180" i="1"/>
  <c r="P1046" i="1"/>
  <c r="O1028" i="1"/>
  <c r="O1280" i="1"/>
  <c r="O1119" i="1"/>
  <c r="P1119" i="1"/>
  <c r="O1270" i="1"/>
  <c r="O1210" i="1"/>
  <c r="P1210" i="1"/>
  <c r="N1228" i="1"/>
  <c r="M1164" i="1"/>
  <c r="P1054" i="1"/>
  <c r="N1037" i="1"/>
  <c r="N1017" i="1"/>
  <c r="N1026" i="1"/>
  <c r="P1313" i="1"/>
  <c r="N1280" i="1"/>
  <c r="P1218" i="1"/>
  <c r="N1178" i="1"/>
  <c r="N1144" i="1"/>
  <c r="P1060" i="1"/>
  <c r="P1041" i="1"/>
  <c r="N1299" i="1"/>
  <c r="N1251" i="1"/>
  <c r="P1066" i="1"/>
  <c r="O1251" i="1"/>
  <c r="P1251" i="1"/>
  <c r="P1197" i="1"/>
  <c r="O1197" i="1"/>
  <c r="O1020" i="1"/>
  <c r="O1032" i="1"/>
  <c r="P1065" i="1"/>
  <c r="O1065" i="1"/>
  <c r="O1224" i="1"/>
  <c r="O1168" i="1"/>
  <c r="P1230" i="1"/>
  <c r="O1230" i="1"/>
  <c r="O1307" i="1"/>
  <c r="P1307" i="1"/>
  <c r="P1081" i="1"/>
  <c r="O1081" i="1"/>
  <c r="O1017" i="1"/>
  <c r="O1144" i="1"/>
  <c r="P1122" i="1"/>
  <c r="P1117" i="1"/>
  <c r="M1055" i="1"/>
  <c r="O1055" i="1" s="1"/>
  <c r="N1032" i="1"/>
  <c r="N1301" i="1"/>
  <c r="N1266" i="1"/>
  <c r="N1230" i="1"/>
  <c r="N1197" i="1"/>
  <c r="P1171" i="1"/>
  <c r="M1129" i="1"/>
  <c r="P1129" i="1" s="1"/>
  <c r="N1081" i="1"/>
  <c r="P1147" i="1"/>
  <c r="M1296" i="1"/>
  <c r="N1224" i="1"/>
  <c r="P1216" i="1"/>
  <c r="P1200" i="1"/>
  <c r="P1177" i="1"/>
  <c r="N1148" i="1"/>
  <c r="P1125" i="1"/>
  <c r="P1118" i="1"/>
  <c r="N1069" i="1"/>
  <c r="N1053" i="1"/>
  <c r="P1042" i="1"/>
  <c r="N1018" i="1"/>
  <c r="P1128" i="1"/>
  <c r="P1038" i="1"/>
  <c r="N1025" i="1"/>
  <c r="O1305" i="1"/>
  <c r="P1305" i="1"/>
  <c r="O1025" i="1"/>
  <c r="P1079" i="1"/>
  <c r="O1079" i="1"/>
  <c r="O1063" i="1"/>
  <c r="O1299" i="1"/>
  <c r="O1309" i="1"/>
  <c r="P1309" i="1"/>
  <c r="O1180" i="1"/>
  <c r="P1180" i="1"/>
  <c r="O1123" i="1"/>
  <c r="O1206" i="1"/>
  <c r="P1206" i="1"/>
  <c r="O1150" i="1"/>
  <c r="P1150" i="1"/>
  <c r="O1272" i="1"/>
  <c r="P1172" i="1"/>
  <c r="O1172" i="1"/>
  <c r="O1217" i="1"/>
  <c r="P1217" i="1"/>
  <c r="O1266" i="1"/>
  <c r="O1276" i="1"/>
  <c r="M1294" i="1"/>
  <c r="P1294" i="1" s="1"/>
  <c r="N1294" i="1"/>
  <c r="O1226" i="1"/>
  <c r="P1226" i="1"/>
  <c r="M1304" i="1"/>
  <c r="N1304" i="1"/>
  <c r="M1271" i="1"/>
  <c r="P1270" i="1" s="1"/>
  <c r="N1271" i="1"/>
  <c r="O1264" i="1"/>
  <c r="O1178" i="1"/>
  <c r="P1178" i="1"/>
  <c r="O1116" i="1"/>
  <c r="P1116" i="1"/>
  <c r="O1021" i="1"/>
  <c r="M1314" i="1"/>
  <c r="N1314" i="1"/>
  <c r="M1281" i="1"/>
  <c r="N1281" i="1"/>
  <c r="O1077" i="1"/>
  <c r="P1077" i="1"/>
  <c r="O1267" i="1"/>
  <c r="O1247" i="1"/>
  <c r="P1247" i="1"/>
  <c r="M1225" i="1"/>
  <c r="P1224" i="1" s="1"/>
  <c r="N1225" i="1"/>
  <c r="O1215" i="1"/>
  <c r="O1069" i="1"/>
  <c r="P1069" i="1"/>
  <c r="M1277" i="1"/>
  <c r="P1276" i="1" s="1"/>
  <c r="N1277" i="1"/>
  <c r="O1204" i="1"/>
  <c r="O1148" i="1"/>
  <c r="P1148" i="1"/>
  <c r="M1298" i="1"/>
  <c r="P1298" i="1" s="1"/>
  <c r="N1298" i="1"/>
  <c r="M1254" i="1"/>
  <c r="N1254" i="1"/>
  <c r="O1239" i="1"/>
  <c r="O1131" i="1"/>
  <c r="P1131" i="1"/>
  <c r="M1273" i="1"/>
  <c r="N1273" i="1"/>
  <c r="O1228" i="1"/>
  <c r="P1228" i="1"/>
  <c r="O1176" i="1"/>
  <c r="P1176" i="1"/>
  <c r="O1083" i="1"/>
  <c r="O1045" i="1"/>
  <c r="P1045" i="1"/>
  <c r="M1283" i="1"/>
  <c r="N1283" i="1"/>
  <c r="O1253" i="1"/>
  <c r="P1253" i="1"/>
  <c r="M1246" i="1"/>
  <c r="N1246" i="1"/>
  <c r="O1167" i="1"/>
  <c r="O1075" i="1"/>
  <c r="P1075" i="1"/>
  <c r="P1071" i="1"/>
  <c r="O1037" i="1"/>
  <c r="P1037" i="1"/>
  <c r="O1053" i="1"/>
  <c r="N1309" i="1"/>
  <c r="M1302" i="1"/>
  <c r="N1302" i="1"/>
  <c r="N1276" i="1"/>
  <c r="M1269" i="1"/>
  <c r="N1269" i="1"/>
  <c r="N1217" i="1"/>
  <c r="P1175" i="1"/>
  <c r="N1172" i="1"/>
  <c r="N1123" i="1"/>
  <c r="P1082" i="1"/>
  <c r="N1079" i="1"/>
  <c r="O1067" i="1"/>
  <c r="P1067" i="1"/>
  <c r="P1052" i="1"/>
  <c r="M1300" i="1"/>
  <c r="N1300" i="1"/>
  <c r="O1184" i="1"/>
  <c r="P1184" i="1"/>
  <c r="M1306" i="1"/>
  <c r="N1306" i="1"/>
  <c r="M1312" i="1"/>
  <c r="N1312" i="1"/>
  <c r="M1279" i="1"/>
  <c r="N1279" i="1"/>
  <c r="O1245" i="1"/>
  <c r="P1245" i="1"/>
  <c r="M1237" i="1"/>
  <c r="P1236" i="1" s="1"/>
  <c r="N1237" i="1"/>
  <c r="O1146" i="1"/>
  <c r="P1146" i="1"/>
  <c r="P1074" i="1"/>
  <c r="O1059" i="1"/>
  <c r="P1059" i="1"/>
  <c r="P1044" i="1"/>
  <c r="N1305" i="1"/>
  <c r="P1301" i="1"/>
  <c r="M1297" i="1"/>
  <c r="N1297" i="1"/>
  <c r="N1272" i="1"/>
  <c r="M1252" i="1"/>
  <c r="N1252" i="1"/>
  <c r="M1227" i="1"/>
  <c r="N1227" i="1"/>
  <c r="N1206" i="1"/>
  <c r="N1150" i="1"/>
  <c r="N1063" i="1"/>
  <c r="O1051" i="1"/>
  <c r="P1051" i="1"/>
  <c r="M1244" i="1"/>
  <c r="N1244" i="1"/>
  <c r="O1035" i="1"/>
  <c r="P1035" i="1"/>
  <c r="M1238" i="1"/>
  <c r="P1238" i="1" s="1"/>
  <c r="N1238" i="1"/>
  <c r="M1310" i="1"/>
  <c r="N1310" i="1"/>
  <c r="M1308" i="1"/>
  <c r="N1308" i="1"/>
  <c r="M1275" i="1"/>
  <c r="N1275" i="1"/>
  <c r="O1235" i="1"/>
  <c r="P1058" i="1"/>
  <c r="O1043" i="1"/>
  <c r="M1265" i="1"/>
  <c r="N1265" i="1"/>
  <c r="M1248" i="1"/>
  <c r="N1248" i="1"/>
  <c r="M1240" i="1"/>
  <c r="N1240" i="1"/>
  <c r="M1229" i="1"/>
  <c r="N1229" i="1"/>
  <c r="N1267" i="1"/>
  <c r="N1253" i="1"/>
  <c r="N1245" i="1"/>
  <c r="N1235" i="1"/>
  <c r="N1226" i="1"/>
  <c r="N1215" i="1"/>
  <c r="N1204" i="1"/>
  <c r="N1184" i="1"/>
  <c r="N1176" i="1"/>
  <c r="N1167" i="1"/>
  <c r="N1146" i="1"/>
  <c r="N1083" i="1"/>
  <c r="N1075" i="1"/>
  <c r="N1067" i="1"/>
  <c r="N1059" i="1"/>
  <c r="N1051" i="1"/>
  <c r="N1043" i="1"/>
  <c r="N1035" i="1"/>
  <c r="N1021" i="1"/>
  <c r="P1220" i="1"/>
  <c r="P1209" i="1"/>
  <c r="P1198" i="1"/>
  <c r="P1181" i="1"/>
  <c r="P1173" i="1"/>
  <c r="P1134" i="1"/>
  <c r="P1080" i="1"/>
  <c r="P1072" i="1"/>
  <c r="P1064" i="1"/>
  <c r="P1056" i="1"/>
  <c r="P1048" i="1"/>
  <c r="P1040" i="1"/>
  <c r="M1250" i="1"/>
  <c r="N1250" i="1"/>
  <c r="M1242" i="1"/>
  <c r="N1242" i="1"/>
  <c r="M1234" i="1"/>
  <c r="P1234" i="1" s="1"/>
  <c r="N1234" i="1"/>
  <c r="N1220" i="1"/>
  <c r="N1218" i="1"/>
  <c r="N1216" i="1"/>
  <c r="N1214" i="1"/>
  <c r="N1209" i="1"/>
  <c r="N1207" i="1"/>
  <c r="N1205" i="1"/>
  <c r="N1200" i="1"/>
  <c r="N1198" i="1"/>
  <c r="N1196" i="1"/>
  <c r="N1194" i="1"/>
  <c r="N1183" i="1"/>
  <c r="N1181" i="1"/>
  <c r="N1179" i="1"/>
  <c r="N1177" i="1"/>
  <c r="N1175" i="1"/>
  <c r="N1173" i="1"/>
  <c r="N1171" i="1"/>
  <c r="N1169" i="1"/>
  <c r="N1165" i="1"/>
  <c r="N1166" i="1"/>
  <c r="N1149" i="1"/>
  <c r="N1147" i="1"/>
  <c r="N1145" i="1"/>
  <c r="N1134" i="1"/>
  <c r="N1132" i="1"/>
  <c r="N1130" i="1"/>
  <c r="N1128" i="1"/>
  <c r="N1126" i="1"/>
  <c r="N1124" i="1"/>
  <c r="N1122" i="1"/>
  <c r="N1120" i="1"/>
  <c r="N1117" i="1"/>
  <c r="N1118" i="1"/>
  <c r="N1114" i="1"/>
  <c r="N1082" i="1"/>
  <c r="N1080" i="1"/>
  <c r="N1078" i="1"/>
  <c r="N1076" i="1"/>
  <c r="N1074" i="1"/>
  <c r="N1072" i="1"/>
  <c r="N1070" i="1"/>
  <c r="N1068" i="1"/>
  <c r="N1066" i="1"/>
  <c r="N1064" i="1"/>
  <c r="N1062" i="1"/>
  <c r="N1060" i="1"/>
  <c r="N1058" i="1"/>
  <c r="N1056" i="1"/>
  <c r="N1054" i="1"/>
  <c r="N1052" i="1"/>
  <c r="N1050" i="1"/>
  <c r="N1048" i="1"/>
  <c r="N1046" i="1"/>
  <c r="N1044" i="1"/>
  <c r="N1042" i="1"/>
  <c r="N1040" i="1"/>
  <c r="N1038" i="1"/>
  <c r="N1036" i="1"/>
  <c r="N1034" i="1"/>
  <c r="N1031" i="1"/>
  <c r="N1027" i="1"/>
  <c r="N1023" i="1"/>
  <c r="N1019" i="1"/>
  <c r="N1015" i="1"/>
  <c r="O1018" i="1"/>
  <c r="O1030" i="1"/>
  <c r="O1022" i="1"/>
  <c r="O1026" i="1"/>
  <c r="O1014" i="1"/>
  <c r="P1273" i="1" l="1"/>
  <c r="O1296" i="1"/>
  <c r="P1296" i="1"/>
  <c r="P1264" i="1"/>
  <c r="O1282" i="1"/>
  <c r="P1282" i="1"/>
  <c r="P1279" i="1"/>
  <c r="O1073" i="1"/>
  <c r="Q1073" i="1" s="1"/>
  <c r="Q1062" i="1"/>
  <c r="O1039" i="1"/>
  <c r="Q1039" i="1" s="1"/>
  <c r="Q1044" i="1"/>
  <c r="Q1204" i="1"/>
  <c r="O1195" i="1"/>
  <c r="Q1194" i="1" s="1"/>
  <c r="Q1168" i="1"/>
  <c r="P1243" i="1"/>
  <c r="Q1243" i="1" s="1"/>
  <c r="Q1214" i="1"/>
  <c r="Q1071" i="1"/>
  <c r="O1311" i="1"/>
  <c r="Q1311" i="1" s="1"/>
  <c r="O1164" i="1"/>
  <c r="P1164" i="1"/>
  <c r="O1284" i="1"/>
  <c r="Q1166" i="1"/>
  <c r="Q1126" i="1"/>
  <c r="Q1020" i="1"/>
  <c r="Q1144" i="1"/>
  <c r="Q1030" i="1"/>
  <c r="Q1076" i="1"/>
  <c r="Q1123" i="1"/>
  <c r="O1121" i="1"/>
  <c r="P1120" i="1"/>
  <c r="Q1018" i="1"/>
  <c r="P1132" i="1"/>
  <c r="Q1132" i="1" s="1"/>
  <c r="P1157" i="1"/>
  <c r="O1157" i="1"/>
  <c r="P1159" i="1"/>
  <c r="O1159" i="1"/>
  <c r="P1160" i="1"/>
  <c r="O1160" i="1"/>
  <c r="P1156" i="1"/>
  <c r="O1156" i="1"/>
  <c r="O1154" i="1"/>
  <c r="P1154" i="1"/>
  <c r="Q1158" i="1"/>
  <c r="Q1014" i="1"/>
  <c r="P1170" i="1"/>
  <c r="Q1170" i="1" s="1"/>
  <c r="Q1179" i="1"/>
  <c r="O1024" i="1"/>
  <c r="P1024" i="1"/>
  <c r="Q1022" i="1"/>
  <c r="O1016" i="1"/>
  <c r="P1016" i="1"/>
  <c r="Q1026" i="1"/>
  <c r="P1028" i="1"/>
  <c r="Q1028" i="1" s="1"/>
  <c r="O1115" i="1"/>
  <c r="Q1114" i="1" s="1"/>
  <c r="O1061" i="1"/>
  <c r="Q1061" i="1" s="1"/>
  <c r="P1241" i="1"/>
  <c r="Q1241" i="1" s="1"/>
  <c r="Q1313" i="1"/>
  <c r="Q1057" i="1"/>
  <c r="Q1208" i="1"/>
  <c r="Q1183" i="1"/>
  <c r="Q1078" i="1"/>
  <c r="Q1036" i="1"/>
  <c r="P1047" i="1"/>
  <c r="Q1047" i="1" s="1"/>
  <c r="P1249" i="1"/>
  <c r="Q1249" i="1" s="1"/>
  <c r="Q1034" i="1"/>
  <c r="Q1043" i="1"/>
  <c r="Q1122" i="1"/>
  <c r="Q1174" i="1"/>
  <c r="Q1196" i="1"/>
  <c r="Q1117" i="1"/>
  <c r="Q1033" i="1"/>
  <c r="Q1050" i="1"/>
  <c r="Q1066" i="1"/>
  <c r="Q1077" i="1"/>
  <c r="Q1125" i="1"/>
  <c r="Q1046" i="1"/>
  <c r="Q1149" i="1"/>
  <c r="Q1049" i="1"/>
  <c r="Q1065" i="1"/>
  <c r="Q1251" i="1"/>
  <c r="Q1064" i="1"/>
  <c r="Q1301" i="1"/>
  <c r="Q1305" i="1"/>
  <c r="Q1068" i="1"/>
  <c r="P1182" i="1"/>
  <c r="Q1182" i="1" s="1"/>
  <c r="Q1199" i="1"/>
  <c r="Q1219" i="1"/>
  <c r="Q1070" i="1"/>
  <c r="Q1056" i="1"/>
  <c r="Q1209" i="1"/>
  <c r="Q1041" i="1"/>
  <c r="Q1037" i="1"/>
  <c r="Q1119" i="1"/>
  <c r="Q1303" i="1"/>
  <c r="Q1207" i="1"/>
  <c r="Q1147" i="1"/>
  <c r="Q1228" i="1"/>
  <c r="Q1181" i="1"/>
  <c r="Q1197" i="1"/>
  <c r="Q1253" i="1"/>
  <c r="Q1045" i="1"/>
  <c r="Q1081" i="1"/>
  <c r="Q1150" i="1"/>
  <c r="Q1054" i="1"/>
  <c r="Q1175" i="1"/>
  <c r="Q1060" i="1"/>
  <c r="Q1216" i="1"/>
  <c r="Q1116" i="1"/>
  <c r="Q1038" i="1"/>
  <c r="Q1118" i="1"/>
  <c r="Q1218" i="1"/>
  <c r="Q1309" i="1"/>
  <c r="Q1210" i="1"/>
  <c r="Q1307" i="1"/>
  <c r="Q1042" i="1"/>
  <c r="Q1226" i="1"/>
  <c r="Q1069" i="1"/>
  <c r="Q1040" i="1"/>
  <c r="Q1048" i="1"/>
  <c r="Q1198" i="1"/>
  <c r="Q1245" i="1"/>
  <c r="Q1206" i="1"/>
  <c r="Q1178" i="1"/>
  <c r="Q1247" i="1"/>
  <c r="Q1230" i="1"/>
  <c r="Q1074" i="1"/>
  <c r="Q1128" i="1"/>
  <c r="Q1200" i="1"/>
  <c r="Q1177" i="1"/>
  <c r="O1129" i="1"/>
  <c r="Q1129" i="1" s="1"/>
  <c r="Q1035" i="1"/>
  <c r="Q1053" i="1"/>
  <c r="P1055" i="1"/>
  <c r="Q1055" i="1" s="1"/>
  <c r="Q1032" i="1"/>
  <c r="Q1220" i="1"/>
  <c r="Q1059" i="1"/>
  <c r="Q1171" i="1"/>
  <c r="Q1217" i="1"/>
  <c r="Q1131" i="1"/>
  <c r="Q1148" i="1"/>
  <c r="O1297" i="1"/>
  <c r="Q1051" i="1"/>
  <c r="O1234" i="1"/>
  <c r="Q1234" i="1" s="1"/>
  <c r="O1306" i="1"/>
  <c r="P1306" i="1"/>
  <c r="O1283" i="1"/>
  <c r="O1269" i="1"/>
  <c r="O1294" i="1"/>
  <c r="Q1294" i="1" s="1"/>
  <c r="Q1063" i="1"/>
  <c r="O1302" i="1"/>
  <c r="P1302" i="1"/>
  <c r="Q1180" i="1"/>
  <c r="Q1083" i="1"/>
  <c r="O1227" i="1"/>
  <c r="P1227" i="1"/>
  <c r="Q1146" i="1"/>
  <c r="O1279" i="1"/>
  <c r="Q1082" i="1"/>
  <c r="O1300" i="1"/>
  <c r="P1300" i="1"/>
  <c r="O1308" i="1"/>
  <c r="P1308" i="1"/>
  <c r="O1237" i="1"/>
  <c r="Q1236" i="1" s="1"/>
  <c r="Q1079" i="1"/>
  <c r="Q1072" i="1"/>
  <c r="O1242" i="1"/>
  <c r="P1242" i="1"/>
  <c r="Q1067" i="1"/>
  <c r="O1225" i="1"/>
  <c r="Q1224" i="1" s="1"/>
  <c r="O1281" i="1"/>
  <c r="Q1075" i="1"/>
  <c r="O1254" i="1"/>
  <c r="P1254" i="1"/>
  <c r="Q1052" i="1"/>
  <c r="O1250" i="1"/>
  <c r="P1250" i="1"/>
  <c r="O1238" i="1"/>
  <c r="Q1238" i="1" s="1"/>
  <c r="O1277" i="1"/>
  <c r="Q1276" i="1" s="1"/>
  <c r="O1314" i="1"/>
  <c r="P1314" i="1"/>
  <c r="O1271" i="1"/>
  <c r="Q1270" i="1" s="1"/>
  <c r="O1246" i="1"/>
  <c r="P1246" i="1"/>
  <c r="O1298" i="1"/>
  <c r="Q1298" i="1" s="1"/>
  <c r="Q1080" i="1"/>
  <c r="Q1173" i="1"/>
  <c r="O1229" i="1"/>
  <c r="P1229" i="1"/>
  <c r="O1304" i="1"/>
  <c r="P1304" i="1"/>
  <c r="Q1058" i="1"/>
  <c r="Q1172" i="1"/>
  <c r="Q1176" i="1"/>
  <c r="O1240" i="1"/>
  <c r="P1240" i="1"/>
  <c r="O1244" i="1"/>
  <c r="P1244" i="1"/>
  <c r="O1248" i="1"/>
  <c r="P1248" i="1"/>
  <c r="O1265" i="1"/>
  <c r="O1310" i="1"/>
  <c r="P1310" i="1"/>
  <c r="Q1134" i="1"/>
  <c r="O1252" i="1"/>
  <c r="P1252" i="1"/>
  <c r="Q1184" i="1"/>
  <c r="O1275" i="1"/>
  <c r="O1312" i="1"/>
  <c r="P1312" i="1"/>
  <c r="O1273" i="1"/>
  <c r="Q1120" i="1" l="1"/>
  <c r="Q1273" i="1"/>
  <c r="Q1164" i="1"/>
  <c r="Q1296" i="1"/>
  <c r="Q1264" i="1"/>
  <c r="Q1282" i="1"/>
  <c r="Q1279" i="1"/>
  <c r="Q1156" i="1"/>
  <c r="Q1016" i="1"/>
  <c r="Q1157" i="1"/>
  <c r="Q1159" i="1"/>
  <c r="Q1154" i="1"/>
  <c r="Q1160" i="1"/>
  <c r="Q1024" i="1"/>
  <c r="Q1227" i="1"/>
  <c r="Q1248" i="1"/>
  <c r="Q1250" i="1"/>
  <c r="Q1246" i="1"/>
  <c r="Q1312" i="1"/>
  <c r="Q1300" i="1"/>
  <c r="Q1304" i="1"/>
  <c r="Q1229" i="1"/>
  <c r="Q1244" i="1"/>
  <c r="Q1252" i="1"/>
  <c r="Q1240" i="1"/>
  <c r="Q1242" i="1"/>
  <c r="Q1310" i="1"/>
  <c r="Q1306" i="1"/>
  <c r="Q1314" i="1"/>
  <c r="Q1308" i="1"/>
  <c r="Q1254" i="1"/>
  <c r="Q1302" i="1"/>
  <c r="L1008" i="1" l="1"/>
  <c r="M1008" i="1" s="1"/>
  <c r="L1007" i="1"/>
  <c r="N1007" i="1" s="1"/>
  <c r="L1004" i="1"/>
  <c r="M1004" i="1" s="1"/>
  <c r="L1005" i="1"/>
  <c r="N1005" i="1" s="1"/>
  <c r="L1006" i="1"/>
  <c r="M1006" i="1" s="1"/>
  <c r="L1009" i="1"/>
  <c r="M1009" i="1" s="1"/>
  <c r="L1010" i="1"/>
  <c r="M1010" i="1" s="1"/>
  <c r="L974" i="1"/>
  <c r="M974" i="1" s="1"/>
  <c r="L976" i="1"/>
  <c r="M976" i="1" s="1"/>
  <c r="L978" i="1"/>
  <c r="M978" i="1" s="1"/>
  <c r="L975" i="1"/>
  <c r="M975" i="1" s="1"/>
  <c r="L977" i="1"/>
  <c r="N977" i="1" s="1"/>
  <c r="L979" i="1"/>
  <c r="M979" i="1" s="1"/>
  <c r="O979" i="1" s="1"/>
  <c r="L980" i="1"/>
  <c r="M980" i="1" s="1"/>
  <c r="L981" i="1"/>
  <c r="M981" i="1" s="1"/>
  <c r="L982" i="1"/>
  <c r="M982" i="1" s="1"/>
  <c r="O982" i="1" s="1"/>
  <c r="L983" i="1"/>
  <c r="N983" i="1" s="1"/>
  <c r="L984" i="1"/>
  <c r="N984" i="1" s="1"/>
  <c r="L985" i="1"/>
  <c r="N985" i="1" s="1"/>
  <c r="L986" i="1"/>
  <c r="N986" i="1" s="1"/>
  <c r="L987" i="1"/>
  <c r="N987" i="1" s="1"/>
  <c r="L988" i="1"/>
  <c r="M988" i="1" s="1"/>
  <c r="L989" i="1"/>
  <c r="M989" i="1" s="1"/>
  <c r="L990" i="1"/>
  <c r="M990" i="1" s="1"/>
  <c r="L991" i="1"/>
  <c r="N991" i="1" s="1"/>
  <c r="L992" i="1"/>
  <c r="N992" i="1" s="1"/>
  <c r="L993" i="1"/>
  <c r="M993" i="1" s="1"/>
  <c r="L994" i="1"/>
  <c r="M994" i="1" s="1"/>
  <c r="L970" i="1"/>
  <c r="N970" i="1" s="1"/>
  <c r="L969" i="1"/>
  <c r="N969" i="1" s="1"/>
  <c r="L968" i="1"/>
  <c r="N968" i="1" s="1"/>
  <c r="L967" i="1"/>
  <c r="N967" i="1" s="1"/>
  <c r="L966" i="1"/>
  <c r="N966" i="1" s="1"/>
  <c r="L965" i="1"/>
  <c r="N965" i="1" s="1"/>
  <c r="L964" i="1"/>
  <c r="N964" i="1" s="1"/>
  <c r="L960" i="1"/>
  <c r="N960" i="1" s="1"/>
  <c r="L959" i="1"/>
  <c r="N959" i="1" s="1"/>
  <c r="L958" i="1"/>
  <c r="N958" i="1" s="1"/>
  <c r="L957" i="1"/>
  <c r="N957" i="1" s="1"/>
  <c r="L956" i="1"/>
  <c r="N956" i="1" s="1"/>
  <c r="L955" i="1"/>
  <c r="N955" i="1" s="1"/>
  <c r="L954" i="1"/>
  <c r="M954" i="1" s="1"/>
  <c r="L949" i="1"/>
  <c r="N949" i="1" s="1"/>
  <c r="L948" i="1"/>
  <c r="N948" i="1" s="1"/>
  <c r="L947" i="1"/>
  <c r="N947" i="1" s="1"/>
  <c r="L946" i="1"/>
  <c r="N946" i="1" s="1"/>
  <c r="L945" i="1"/>
  <c r="N945" i="1" s="1"/>
  <c r="L944" i="1"/>
  <c r="M944" i="1" s="1"/>
  <c r="L943" i="1"/>
  <c r="N943" i="1" s="1"/>
  <c r="L939" i="1"/>
  <c r="N939" i="1" s="1"/>
  <c r="L938" i="1"/>
  <c r="N938" i="1" s="1"/>
  <c r="L937" i="1"/>
  <c r="N937" i="1" s="1"/>
  <c r="L936" i="1"/>
  <c r="N936" i="1" s="1"/>
  <c r="L935" i="1"/>
  <c r="N935" i="1" s="1"/>
  <c r="L934" i="1"/>
  <c r="N934" i="1" s="1"/>
  <c r="L933" i="1"/>
  <c r="N933" i="1" s="1"/>
  <c r="L929" i="1"/>
  <c r="M929" i="1" s="1"/>
  <c r="L928" i="1"/>
  <c r="N928" i="1" s="1"/>
  <c r="L927" i="1"/>
  <c r="M927" i="1" s="1"/>
  <c r="L926" i="1"/>
  <c r="N926" i="1" s="1"/>
  <c r="L925" i="1"/>
  <c r="M925" i="1" s="1"/>
  <c r="L924" i="1"/>
  <c r="M924" i="1" s="1"/>
  <c r="O924" i="1" s="1"/>
  <c r="L923" i="1"/>
  <c r="M923" i="1" s="1"/>
  <c r="L919" i="1"/>
  <c r="M919" i="1" s="1"/>
  <c r="L918" i="1"/>
  <c r="N918" i="1" s="1"/>
  <c r="L917" i="1"/>
  <c r="M917" i="1" s="1"/>
  <c r="L916" i="1"/>
  <c r="N916" i="1" s="1"/>
  <c r="L915" i="1"/>
  <c r="M915" i="1" s="1"/>
  <c r="L914" i="1"/>
  <c r="N914" i="1" s="1"/>
  <c r="L913" i="1"/>
  <c r="N913" i="1" s="1"/>
  <c r="L903" i="1"/>
  <c r="M903" i="1" s="1"/>
  <c r="L904" i="1"/>
  <c r="M904" i="1" s="1"/>
  <c r="O904" i="1" s="1"/>
  <c r="L905" i="1"/>
  <c r="M905" i="1" s="1"/>
  <c r="L906" i="1"/>
  <c r="M906" i="1" s="1"/>
  <c r="L907" i="1"/>
  <c r="M907" i="1" s="1"/>
  <c r="L908" i="1"/>
  <c r="M908" i="1" s="1"/>
  <c r="L909" i="1"/>
  <c r="M909" i="1" s="1"/>
  <c r="M1005" i="1" l="1"/>
  <c r="O1005" i="1" s="1"/>
  <c r="N988" i="1"/>
  <c r="M977" i="1"/>
  <c r="O977" i="1" s="1"/>
  <c r="N908" i="1"/>
  <c r="N980" i="1"/>
  <c r="P908" i="1"/>
  <c r="O908" i="1"/>
  <c r="M992" i="1"/>
  <c r="O992" i="1" s="1"/>
  <c r="N982" i="1"/>
  <c r="M991" i="1"/>
  <c r="P991" i="1" s="1"/>
  <c r="M985" i="1"/>
  <c r="O985" i="1" s="1"/>
  <c r="N904" i="1"/>
  <c r="P974" i="1"/>
  <c r="O988" i="1"/>
  <c r="P988" i="1"/>
  <c r="N989" i="1"/>
  <c r="N975" i="1"/>
  <c r="M984" i="1"/>
  <c r="M987" i="1"/>
  <c r="N1009" i="1"/>
  <c r="N979" i="1"/>
  <c r="O978" i="1"/>
  <c r="P978" i="1"/>
  <c r="O993" i="1"/>
  <c r="P993" i="1"/>
  <c r="O1009" i="1"/>
  <c r="P1009" i="1"/>
  <c r="N978" i="1"/>
  <c r="N976" i="1"/>
  <c r="N993" i="1"/>
  <c r="P982" i="1"/>
  <c r="M986" i="1"/>
  <c r="O986" i="1" s="1"/>
  <c r="M1007" i="1"/>
  <c r="O1010" i="1"/>
  <c r="P1010" i="1"/>
  <c r="O1006" i="1"/>
  <c r="P1006" i="1"/>
  <c r="P1008" i="1"/>
  <c r="O1008" i="1"/>
  <c r="O1004" i="1"/>
  <c r="N1010" i="1"/>
  <c r="N1008" i="1"/>
  <c r="N1006" i="1"/>
  <c r="N1004" i="1"/>
  <c r="P980" i="1"/>
  <c r="O980" i="1"/>
  <c r="O989" i="1"/>
  <c r="P989" i="1"/>
  <c r="O976" i="1"/>
  <c r="N990" i="1"/>
  <c r="P903" i="1"/>
  <c r="M983" i="1"/>
  <c r="O983" i="1" s="1"/>
  <c r="N974" i="1"/>
  <c r="P990" i="1"/>
  <c r="O990" i="1"/>
  <c r="O906" i="1"/>
  <c r="P906" i="1"/>
  <c r="O981" i="1"/>
  <c r="P981" i="1"/>
  <c r="O994" i="1"/>
  <c r="P994" i="1"/>
  <c r="O975" i="1"/>
  <c r="M947" i="1"/>
  <c r="O947" i="1" s="1"/>
  <c r="N923" i="1"/>
  <c r="N954" i="1"/>
  <c r="M943" i="1"/>
  <c r="O943" i="1" s="1"/>
  <c r="M949" i="1"/>
  <c r="O949" i="1" s="1"/>
  <c r="N906" i="1"/>
  <c r="M945" i="1"/>
  <c r="O945" i="1" s="1"/>
  <c r="N994" i="1"/>
  <c r="N981" i="1"/>
  <c r="O974" i="1"/>
  <c r="M967" i="1"/>
  <c r="M965" i="1"/>
  <c r="O965" i="1" s="1"/>
  <c r="M966" i="1"/>
  <c r="M968" i="1"/>
  <c r="M970" i="1"/>
  <c r="M964" i="1"/>
  <c r="M969" i="1"/>
  <c r="O954" i="1"/>
  <c r="M957" i="1"/>
  <c r="M955" i="1"/>
  <c r="O955" i="1" s="1"/>
  <c r="M956" i="1"/>
  <c r="M958" i="1"/>
  <c r="M960" i="1"/>
  <c r="M959" i="1"/>
  <c r="O944" i="1"/>
  <c r="M946" i="1"/>
  <c r="M948" i="1"/>
  <c r="N944" i="1"/>
  <c r="M936" i="1"/>
  <c r="M938" i="1"/>
  <c r="M934" i="1"/>
  <c r="O934" i="1" s="1"/>
  <c r="M935" i="1"/>
  <c r="M937" i="1"/>
  <c r="M939" i="1"/>
  <c r="M933" i="1"/>
  <c r="O923" i="1"/>
  <c r="P923" i="1"/>
  <c r="P925" i="1"/>
  <c r="O925" i="1"/>
  <c r="P927" i="1"/>
  <c r="O927" i="1"/>
  <c r="P929" i="1"/>
  <c r="O929" i="1"/>
  <c r="N924" i="1"/>
  <c r="M926" i="1"/>
  <c r="M928" i="1"/>
  <c r="N925" i="1"/>
  <c r="N927" i="1"/>
  <c r="N929" i="1"/>
  <c r="P915" i="1"/>
  <c r="O915" i="1"/>
  <c r="P917" i="1"/>
  <c r="O917" i="1"/>
  <c r="P919" i="1"/>
  <c r="O919" i="1"/>
  <c r="M914" i="1"/>
  <c r="O914" i="1" s="1"/>
  <c r="N915" i="1"/>
  <c r="N917" i="1"/>
  <c r="N919" i="1"/>
  <c r="M913" i="1"/>
  <c r="M918" i="1"/>
  <c r="M916" i="1"/>
  <c r="P909" i="1"/>
  <c r="O909" i="1"/>
  <c r="P905" i="1"/>
  <c r="O905" i="1"/>
  <c r="P907" i="1"/>
  <c r="O907" i="1"/>
  <c r="O903" i="1"/>
  <c r="N909" i="1"/>
  <c r="N907" i="1"/>
  <c r="N905" i="1"/>
  <c r="N903" i="1"/>
  <c r="P985" i="1" l="1"/>
  <c r="Q985" i="1" s="1"/>
  <c r="P1004" i="1"/>
  <c r="Q1004" i="1" s="1"/>
  <c r="P976" i="1"/>
  <c r="Q976" i="1" s="1"/>
  <c r="Q908" i="1"/>
  <c r="Q988" i="1"/>
  <c r="Q982" i="1"/>
  <c r="P992" i="1"/>
  <c r="Q992" i="1" s="1"/>
  <c r="P986" i="1"/>
  <c r="Q986" i="1" s="1"/>
  <c r="Q907" i="1"/>
  <c r="O991" i="1"/>
  <c r="Q991" i="1" s="1"/>
  <c r="Q974" i="1"/>
  <c r="Q1009" i="1"/>
  <c r="O984" i="1"/>
  <c r="P984" i="1"/>
  <c r="P943" i="1"/>
  <c r="Q943" i="1" s="1"/>
  <c r="Q989" i="1"/>
  <c r="P987" i="1"/>
  <c r="O987" i="1"/>
  <c r="P983" i="1"/>
  <c r="Q983" i="1" s="1"/>
  <c r="Q917" i="1"/>
  <c r="Q978" i="1"/>
  <c r="Q903" i="1"/>
  <c r="Q905" i="1"/>
  <c r="Q1010" i="1"/>
  <c r="Q993" i="1"/>
  <c r="Q1008" i="1"/>
  <c r="P1007" i="1"/>
  <c r="O1007" i="1"/>
  <c r="Q1006" i="1"/>
  <c r="Q909" i="1"/>
  <c r="Q915" i="1"/>
  <c r="Q980" i="1"/>
  <c r="Q923" i="1"/>
  <c r="Q906" i="1"/>
  <c r="P947" i="1"/>
  <c r="Q947" i="1" s="1"/>
  <c r="Q981" i="1"/>
  <c r="Q994" i="1"/>
  <c r="P949" i="1"/>
  <c r="Q949" i="1" s="1"/>
  <c r="P945" i="1"/>
  <c r="Q945" i="1" s="1"/>
  <c r="Q990" i="1"/>
  <c r="P969" i="1"/>
  <c r="O969" i="1"/>
  <c r="O964" i="1"/>
  <c r="P964" i="1"/>
  <c r="P970" i="1"/>
  <c r="O970" i="1"/>
  <c r="P968" i="1"/>
  <c r="O968" i="1"/>
  <c r="P966" i="1"/>
  <c r="O966" i="1"/>
  <c r="P967" i="1"/>
  <c r="O967" i="1"/>
  <c r="P960" i="1"/>
  <c r="O960" i="1"/>
  <c r="P958" i="1"/>
  <c r="O958" i="1"/>
  <c r="P956" i="1"/>
  <c r="O956" i="1"/>
  <c r="O957" i="1"/>
  <c r="P957" i="1"/>
  <c r="P954" i="1"/>
  <c r="Q954" i="1" s="1"/>
  <c r="P959" i="1"/>
  <c r="O959" i="1"/>
  <c r="P948" i="1"/>
  <c r="O948" i="1"/>
  <c r="O946" i="1"/>
  <c r="P946" i="1"/>
  <c r="P939" i="1"/>
  <c r="O939" i="1"/>
  <c r="P938" i="1"/>
  <c r="O938" i="1"/>
  <c r="P937" i="1"/>
  <c r="O937" i="1"/>
  <c r="P935" i="1"/>
  <c r="O935" i="1"/>
  <c r="O936" i="1"/>
  <c r="P936" i="1"/>
  <c r="O933" i="1"/>
  <c r="P933" i="1"/>
  <c r="Q929" i="1"/>
  <c r="Q927" i="1"/>
  <c r="Q925" i="1"/>
  <c r="O928" i="1"/>
  <c r="P928" i="1"/>
  <c r="P926" i="1"/>
  <c r="O926" i="1"/>
  <c r="O916" i="1"/>
  <c r="P916" i="1"/>
  <c r="P918" i="1"/>
  <c r="O918" i="1"/>
  <c r="O913" i="1"/>
  <c r="P913" i="1"/>
  <c r="Q919" i="1"/>
  <c r="Q926" i="1" l="1"/>
  <c r="Q959" i="1"/>
  <c r="Q960" i="1"/>
  <c r="Q969" i="1"/>
  <c r="Q1007" i="1"/>
  <c r="Q987" i="1"/>
  <c r="Q956" i="1"/>
  <c r="Q918" i="1"/>
  <c r="Q948" i="1"/>
  <c r="Q939" i="1"/>
  <c r="Q984" i="1"/>
  <c r="Q958" i="1"/>
  <c r="Q968" i="1"/>
  <c r="Q964" i="1"/>
  <c r="Q970" i="1"/>
  <c r="Q967" i="1"/>
  <c r="Q966" i="1"/>
  <c r="Q957" i="1"/>
  <c r="Q946" i="1"/>
  <c r="Q936" i="1"/>
  <c r="Q935" i="1"/>
  <c r="Q937" i="1"/>
  <c r="Q933" i="1"/>
  <c r="Q938" i="1"/>
  <c r="Q928" i="1"/>
  <c r="Q913" i="1"/>
  <c r="Q916" i="1"/>
  <c r="L888" i="1" l="1"/>
  <c r="M888" i="1" s="1"/>
  <c r="L889" i="1"/>
  <c r="M889" i="1" s="1"/>
  <c r="L890" i="1"/>
  <c r="M890" i="1" s="1"/>
  <c r="L891" i="1"/>
  <c r="M891" i="1" s="1"/>
  <c r="O891" i="1" s="1"/>
  <c r="L892" i="1"/>
  <c r="M892" i="1" s="1"/>
  <c r="L893" i="1"/>
  <c r="N893" i="1" s="1"/>
  <c r="L894" i="1"/>
  <c r="M894" i="1" s="1"/>
  <c r="L895" i="1"/>
  <c r="M895" i="1" s="1"/>
  <c r="O895" i="1" s="1"/>
  <c r="L896" i="1"/>
  <c r="M896" i="1" s="1"/>
  <c r="L887" i="1"/>
  <c r="M887" i="1" s="1"/>
  <c r="L886" i="1"/>
  <c r="N886" i="1" s="1"/>
  <c r="L884" i="1"/>
  <c r="N884" i="1" s="1"/>
  <c r="L885" i="1"/>
  <c r="N885" i="1" s="1"/>
  <c r="L883" i="1"/>
  <c r="N883" i="1" s="1"/>
  <c r="L879" i="1"/>
  <c r="N879" i="1" s="1"/>
  <c r="L878" i="1"/>
  <c r="N878" i="1" s="1"/>
  <c r="L877" i="1"/>
  <c r="N877" i="1" s="1"/>
  <c r="L876" i="1"/>
  <c r="N876" i="1" s="1"/>
  <c r="L875" i="1"/>
  <c r="N875" i="1" s="1"/>
  <c r="L874" i="1"/>
  <c r="M874" i="1" s="1"/>
  <c r="O874" i="1" s="1"/>
  <c r="L873" i="1"/>
  <c r="N873" i="1" s="1"/>
  <c r="G746" i="1"/>
  <c r="G747" i="1"/>
  <c r="G748" i="1"/>
  <c r="G749" i="1"/>
  <c r="G750" i="1"/>
  <c r="G751" i="1"/>
  <c r="G752" i="1"/>
  <c r="G745" i="1"/>
  <c r="G744" i="1"/>
  <c r="G743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671" i="1"/>
  <c r="G664" i="1"/>
  <c r="G665" i="1"/>
  <c r="G666" i="1"/>
  <c r="G667" i="1"/>
  <c r="G668" i="1"/>
  <c r="G669" i="1"/>
  <c r="G670" i="1"/>
  <c r="G663" i="1"/>
  <c r="L853" i="1"/>
  <c r="M853" i="1" s="1"/>
  <c r="L855" i="1"/>
  <c r="M855" i="1" s="1"/>
  <c r="L854" i="1"/>
  <c r="M854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N864" i="1" s="1"/>
  <c r="L865" i="1"/>
  <c r="M865" i="1" s="1"/>
  <c r="L866" i="1"/>
  <c r="N866" i="1" s="1"/>
  <c r="L849" i="1"/>
  <c r="N849" i="1" s="1"/>
  <c r="L848" i="1"/>
  <c r="M848" i="1" s="1"/>
  <c r="L847" i="1"/>
  <c r="M847" i="1" s="1"/>
  <c r="O847" i="1" s="1"/>
  <c r="L846" i="1"/>
  <c r="M846" i="1" s="1"/>
  <c r="L845" i="1"/>
  <c r="M845" i="1" s="1"/>
  <c r="O845" i="1" s="1"/>
  <c r="L844" i="1"/>
  <c r="N844" i="1" s="1"/>
  <c r="L843" i="1"/>
  <c r="N843" i="1" s="1"/>
  <c r="L839" i="1"/>
  <c r="N839" i="1" s="1"/>
  <c r="L838" i="1"/>
  <c r="M838" i="1" s="1"/>
  <c r="L837" i="1"/>
  <c r="N837" i="1" s="1"/>
  <c r="L836" i="1"/>
  <c r="N836" i="1" s="1"/>
  <c r="L835" i="1"/>
  <c r="N835" i="1" s="1"/>
  <c r="L834" i="1"/>
  <c r="N834" i="1" s="1"/>
  <c r="L833" i="1"/>
  <c r="N833" i="1" s="1"/>
  <c r="L829" i="1"/>
  <c r="N829" i="1" s="1"/>
  <c r="L828" i="1"/>
  <c r="N828" i="1" s="1"/>
  <c r="L827" i="1"/>
  <c r="N827" i="1" s="1"/>
  <c r="L826" i="1"/>
  <c r="N826" i="1" s="1"/>
  <c r="L825" i="1"/>
  <c r="M825" i="1" s="1"/>
  <c r="O825" i="1" s="1"/>
  <c r="L824" i="1"/>
  <c r="N824" i="1" s="1"/>
  <c r="L823" i="1"/>
  <c r="N823" i="1" s="1"/>
  <c r="L819" i="1"/>
  <c r="M819" i="1" s="1"/>
  <c r="L818" i="1"/>
  <c r="N818" i="1" s="1"/>
  <c r="L817" i="1"/>
  <c r="M817" i="1" s="1"/>
  <c r="L816" i="1"/>
  <c r="N816" i="1" s="1"/>
  <c r="L815" i="1"/>
  <c r="N815" i="1" s="1"/>
  <c r="L814" i="1"/>
  <c r="N814" i="1" s="1"/>
  <c r="L813" i="1"/>
  <c r="N813" i="1" s="1"/>
  <c r="L809" i="1"/>
  <c r="N809" i="1" s="1"/>
  <c r="L808" i="1"/>
  <c r="N808" i="1" s="1"/>
  <c r="L807" i="1"/>
  <c r="N807" i="1" s="1"/>
  <c r="L806" i="1"/>
  <c r="N806" i="1" s="1"/>
  <c r="L805" i="1"/>
  <c r="N805" i="1" s="1"/>
  <c r="L804" i="1"/>
  <c r="N804" i="1" s="1"/>
  <c r="L803" i="1"/>
  <c r="N803" i="1" s="1"/>
  <c r="L799" i="1"/>
  <c r="M799" i="1" s="1"/>
  <c r="P799" i="1" s="1"/>
  <c r="L798" i="1"/>
  <c r="M798" i="1" s="1"/>
  <c r="L797" i="1"/>
  <c r="N797" i="1" s="1"/>
  <c r="L796" i="1"/>
  <c r="N796" i="1" s="1"/>
  <c r="L795" i="1"/>
  <c r="N795" i="1" s="1"/>
  <c r="L794" i="1"/>
  <c r="N794" i="1" s="1"/>
  <c r="L793" i="1"/>
  <c r="N793" i="1" s="1"/>
  <c r="L783" i="1"/>
  <c r="M783" i="1" s="1"/>
  <c r="L784" i="1"/>
  <c r="M784" i="1" s="1"/>
  <c r="O784" i="1" s="1"/>
  <c r="L785" i="1"/>
  <c r="M785" i="1" s="1"/>
  <c r="L786" i="1"/>
  <c r="M786" i="1" s="1"/>
  <c r="L787" i="1"/>
  <c r="M787" i="1" s="1"/>
  <c r="L788" i="1"/>
  <c r="M788" i="1" s="1"/>
  <c r="L789" i="1"/>
  <c r="M789" i="1" s="1"/>
  <c r="L763" i="1"/>
  <c r="N763" i="1" s="1"/>
  <c r="L765" i="1"/>
  <c r="M765" i="1" s="1"/>
  <c r="L764" i="1"/>
  <c r="N764" i="1" s="1"/>
  <c r="L766" i="1"/>
  <c r="M766" i="1" s="1"/>
  <c r="O766" i="1" s="1"/>
  <c r="L767" i="1"/>
  <c r="N767" i="1" s="1"/>
  <c r="L768" i="1"/>
  <c r="M768" i="1" s="1"/>
  <c r="L769" i="1"/>
  <c r="N769" i="1" s="1"/>
  <c r="L770" i="1"/>
  <c r="N770" i="1" s="1"/>
  <c r="L771" i="1"/>
  <c r="N771" i="1" s="1"/>
  <c r="L772" i="1"/>
  <c r="N772" i="1" s="1"/>
  <c r="L773" i="1"/>
  <c r="N773" i="1" s="1"/>
  <c r="L774" i="1"/>
  <c r="N774" i="1" s="1"/>
  <c r="L775" i="1"/>
  <c r="M775" i="1" s="1"/>
  <c r="O775" i="1" s="1"/>
  <c r="L776" i="1"/>
  <c r="N776" i="1" s="1"/>
  <c r="L753" i="1"/>
  <c r="M753" i="1" s="1"/>
  <c r="L754" i="1"/>
  <c r="N754" i="1" s="1"/>
  <c r="L755" i="1"/>
  <c r="M755" i="1" s="1"/>
  <c r="L756" i="1"/>
  <c r="M756" i="1" s="1"/>
  <c r="L743" i="1"/>
  <c r="M743" i="1" s="1"/>
  <c r="L744" i="1"/>
  <c r="N744" i="1" s="1"/>
  <c r="L745" i="1"/>
  <c r="N745" i="1" s="1"/>
  <c r="L746" i="1"/>
  <c r="N746" i="1" s="1"/>
  <c r="L747" i="1"/>
  <c r="N747" i="1" s="1"/>
  <c r="L748" i="1"/>
  <c r="M748" i="1" s="1"/>
  <c r="L749" i="1"/>
  <c r="M749" i="1" s="1"/>
  <c r="L750" i="1"/>
  <c r="M750" i="1" s="1"/>
  <c r="L751" i="1"/>
  <c r="N751" i="1" s="1"/>
  <c r="L752" i="1"/>
  <c r="M752" i="1" s="1"/>
  <c r="M772" i="1" l="1"/>
  <c r="P772" i="1" s="1"/>
  <c r="M866" i="1"/>
  <c r="O866" i="1" s="1"/>
  <c r="N889" i="1"/>
  <c r="N855" i="1"/>
  <c r="M893" i="1"/>
  <c r="O893" i="1" s="1"/>
  <c r="N788" i="1"/>
  <c r="M769" i="1"/>
  <c r="O769" i="1" s="1"/>
  <c r="M774" i="1"/>
  <c r="O774" i="1" s="1"/>
  <c r="N753" i="1"/>
  <c r="N748" i="1"/>
  <c r="M744" i="1"/>
  <c r="P744" i="1" s="1"/>
  <c r="N858" i="1"/>
  <c r="P858" i="1"/>
  <c r="O858" i="1"/>
  <c r="N891" i="1"/>
  <c r="M751" i="1"/>
  <c r="O751" i="1" s="1"/>
  <c r="M747" i="1"/>
  <c r="P747" i="1" s="1"/>
  <c r="M746" i="1"/>
  <c r="P746" i="1" s="1"/>
  <c r="N784" i="1"/>
  <c r="N752" i="1"/>
  <c r="N895" i="1"/>
  <c r="P860" i="1"/>
  <c r="O860" i="1"/>
  <c r="P783" i="1"/>
  <c r="N755" i="1"/>
  <c r="N860" i="1"/>
  <c r="O748" i="1"/>
  <c r="M770" i="1"/>
  <c r="O770" i="1" s="1"/>
  <c r="P855" i="1"/>
  <c r="P862" i="1"/>
  <c r="O862" i="1"/>
  <c r="P853" i="1"/>
  <c r="N765" i="1"/>
  <c r="N775" i="1"/>
  <c r="N862" i="1"/>
  <c r="P891" i="1"/>
  <c r="O749" i="1"/>
  <c r="P748" i="1"/>
  <c r="N845" i="1"/>
  <c r="O786" i="1"/>
  <c r="P786" i="1"/>
  <c r="O755" i="1"/>
  <c r="P755" i="1"/>
  <c r="O889" i="1"/>
  <c r="P889" i="1"/>
  <c r="M849" i="1"/>
  <c r="P849" i="1" s="1"/>
  <c r="N756" i="1"/>
  <c r="N749" i="1"/>
  <c r="N786" i="1"/>
  <c r="M827" i="1"/>
  <c r="O827" i="1" s="1"/>
  <c r="M864" i="1"/>
  <c r="O864" i="1" s="1"/>
  <c r="P895" i="1"/>
  <c r="M745" i="1"/>
  <c r="O745" i="1" s="1"/>
  <c r="P890" i="1"/>
  <c r="O890" i="1"/>
  <c r="O894" i="1"/>
  <c r="P894" i="1"/>
  <c r="P892" i="1"/>
  <c r="O892" i="1"/>
  <c r="P896" i="1"/>
  <c r="O896" i="1"/>
  <c r="P888" i="1"/>
  <c r="O888" i="1"/>
  <c r="N896" i="1"/>
  <c r="N894" i="1"/>
  <c r="N892" i="1"/>
  <c r="N890" i="1"/>
  <c r="N888" i="1"/>
  <c r="O887" i="1"/>
  <c r="P887" i="1"/>
  <c r="M875" i="1"/>
  <c r="M877" i="1"/>
  <c r="M879" i="1"/>
  <c r="M886" i="1"/>
  <c r="M873" i="1"/>
  <c r="N887" i="1"/>
  <c r="N874" i="1"/>
  <c r="M885" i="1"/>
  <c r="M876" i="1"/>
  <c r="M878" i="1"/>
  <c r="M883" i="1"/>
  <c r="M884" i="1"/>
  <c r="P753" i="1"/>
  <c r="O753" i="1"/>
  <c r="P765" i="1"/>
  <c r="O756" i="1"/>
  <c r="P756" i="1"/>
  <c r="O768" i="1"/>
  <c r="P768" i="1"/>
  <c r="O788" i="1"/>
  <c r="P788" i="1"/>
  <c r="M829" i="1"/>
  <c r="P829" i="1" s="1"/>
  <c r="N847" i="1"/>
  <c r="N768" i="1"/>
  <c r="M795" i="1"/>
  <c r="P795" i="1" s="1"/>
  <c r="M839" i="1"/>
  <c r="P839" i="1" s="1"/>
  <c r="M776" i="1"/>
  <c r="O776" i="1" s="1"/>
  <c r="N856" i="1"/>
  <c r="N799" i="1"/>
  <c r="M837" i="1"/>
  <c r="P837" i="1" s="1"/>
  <c r="M797" i="1"/>
  <c r="P797" i="1" s="1"/>
  <c r="N825" i="1"/>
  <c r="M835" i="1"/>
  <c r="P835" i="1" s="1"/>
  <c r="M843" i="1"/>
  <c r="O843" i="1" s="1"/>
  <c r="M754" i="1"/>
  <c r="O754" i="1" s="1"/>
  <c r="N766" i="1"/>
  <c r="N750" i="1"/>
  <c r="N743" i="1"/>
  <c r="O861" i="1"/>
  <c r="P861" i="1"/>
  <c r="O857" i="1"/>
  <c r="P857" i="1"/>
  <c r="O854" i="1"/>
  <c r="O865" i="1"/>
  <c r="P865" i="1"/>
  <c r="P863" i="1"/>
  <c r="O863" i="1"/>
  <c r="O856" i="1"/>
  <c r="O855" i="1"/>
  <c r="P859" i="1"/>
  <c r="O859" i="1"/>
  <c r="O853" i="1"/>
  <c r="N865" i="1"/>
  <c r="N863" i="1"/>
  <c r="N861" i="1"/>
  <c r="N859" i="1"/>
  <c r="N857" i="1"/>
  <c r="N854" i="1"/>
  <c r="N853" i="1"/>
  <c r="P848" i="1"/>
  <c r="O848" i="1"/>
  <c r="P846" i="1"/>
  <c r="O846" i="1"/>
  <c r="N846" i="1"/>
  <c r="M844" i="1"/>
  <c r="N848" i="1"/>
  <c r="P845" i="1"/>
  <c r="P847" i="1"/>
  <c r="P838" i="1"/>
  <c r="O838" i="1"/>
  <c r="M836" i="1"/>
  <c r="N838" i="1"/>
  <c r="M834" i="1"/>
  <c r="O834" i="1" s="1"/>
  <c r="M833" i="1"/>
  <c r="M826" i="1"/>
  <c r="M828" i="1"/>
  <c r="M824" i="1"/>
  <c r="O824" i="1" s="1"/>
  <c r="M823" i="1"/>
  <c r="P825" i="1"/>
  <c r="P817" i="1"/>
  <c r="O817" i="1"/>
  <c r="P819" i="1"/>
  <c r="O819" i="1"/>
  <c r="M816" i="1"/>
  <c r="N819" i="1"/>
  <c r="M813" i="1"/>
  <c r="M818" i="1"/>
  <c r="N817" i="1"/>
  <c r="M814" i="1"/>
  <c r="O814" i="1" s="1"/>
  <c r="M815" i="1"/>
  <c r="M806" i="1"/>
  <c r="M805" i="1"/>
  <c r="M807" i="1"/>
  <c r="M809" i="1"/>
  <c r="M803" i="1"/>
  <c r="M808" i="1"/>
  <c r="M804" i="1"/>
  <c r="O804" i="1" s="1"/>
  <c r="P798" i="1"/>
  <c r="O798" i="1"/>
  <c r="M796" i="1"/>
  <c r="N798" i="1"/>
  <c r="M794" i="1"/>
  <c r="O794" i="1" s="1"/>
  <c r="M793" i="1"/>
  <c r="O799" i="1"/>
  <c r="O785" i="1"/>
  <c r="P785" i="1"/>
  <c r="O789" i="1"/>
  <c r="P789" i="1"/>
  <c r="O787" i="1"/>
  <c r="P787" i="1"/>
  <c r="O783" i="1"/>
  <c r="N789" i="1"/>
  <c r="N787" i="1"/>
  <c r="N785" i="1"/>
  <c r="N783" i="1"/>
  <c r="O752" i="1"/>
  <c r="P752" i="1"/>
  <c r="O750" i="1"/>
  <c r="P750" i="1"/>
  <c r="O743" i="1"/>
  <c r="P743" i="1"/>
  <c r="M771" i="1"/>
  <c r="O771" i="1" s="1"/>
  <c r="M764" i="1"/>
  <c r="O764" i="1" s="1"/>
  <c r="P749" i="1"/>
  <c r="M773" i="1"/>
  <c r="O773" i="1" s="1"/>
  <c r="M767" i="1"/>
  <c r="O767" i="1" s="1"/>
  <c r="M763" i="1"/>
  <c r="O765" i="1"/>
  <c r="P775" i="1"/>
  <c r="P866" i="1" l="1"/>
  <c r="Q866" i="1" s="1"/>
  <c r="O772" i="1"/>
  <c r="Q772" i="1" s="1"/>
  <c r="P893" i="1"/>
  <c r="Q893" i="1" s="1"/>
  <c r="Q889" i="1"/>
  <c r="P769" i="1"/>
  <c r="Q769" i="1" s="1"/>
  <c r="P774" i="1"/>
  <c r="Q774" i="1" s="1"/>
  <c r="Q748" i="1"/>
  <c r="Q895" i="1"/>
  <c r="Q860" i="1"/>
  <c r="P745" i="1"/>
  <c r="Q745" i="1" s="1"/>
  <c r="Q858" i="1"/>
  <c r="Q891" i="1"/>
  <c r="P751" i="1"/>
  <c r="Q751" i="1" s="1"/>
  <c r="O744" i="1"/>
  <c r="Q744" i="1" s="1"/>
  <c r="O746" i="1"/>
  <c r="Q746" i="1" s="1"/>
  <c r="Q783" i="1"/>
  <c r="Q846" i="1"/>
  <c r="Q847" i="1"/>
  <c r="P770" i="1"/>
  <c r="Q770" i="1" s="1"/>
  <c r="O747" i="1"/>
  <c r="Q747" i="1" s="1"/>
  <c r="Q755" i="1"/>
  <c r="Q862" i="1"/>
  <c r="O795" i="1"/>
  <c r="Q795" i="1" s="1"/>
  <c r="P827" i="1"/>
  <c r="Q827" i="1" s="1"/>
  <c r="P776" i="1"/>
  <c r="Q776" i="1" s="1"/>
  <c r="Q845" i="1"/>
  <c r="P754" i="1"/>
  <c r="Q754" i="1" s="1"/>
  <c r="P885" i="1"/>
  <c r="Q788" i="1"/>
  <c r="Q890" i="1"/>
  <c r="Q756" i="1"/>
  <c r="Q896" i="1"/>
  <c r="P883" i="1"/>
  <c r="P771" i="1"/>
  <c r="Q771" i="1" s="1"/>
  <c r="Q787" i="1"/>
  <c r="Q825" i="1"/>
  <c r="Q775" i="1"/>
  <c r="P864" i="1"/>
  <c r="Q864" i="1" s="1"/>
  <c r="Q753" i="1"/>
  <c r="O835" i="1"/>
  <c r="Q835" i="1" s="1"/>
  <c r="Q749" i="1"/>
  <c r="Q853" i="1"/>
  <c r="Q857" i="1"/>
  <c r="O829" i="1"/>
  <c r="Q829" i="1" s="1"/>
  <c r="P773" i="1"/>
  <c r="Q773" i="1" s="1"/>
  <c r="Q855" i="1"/>
  <c r="Q894" i="1"/>
  <c r="Q859" i="1"/>
  <c r="Q819" i="1"/>
  <c r="O849" i="1"/>
  <c r="Q849" i="1" s="1"/>
  <c r="Q786" i="1"/>
  <c r="O839" i="1"/>
  <c r="Q839" i="1" s="1"/>
  <c r="Q888" i="1"/>
  <c r="Q892" i="1"/>
  <c r="O878" i="1"/>
  <c r="P878" i="1"/>
  <c r="O885" i="1"/>
  <c r="Q887" i="1"/>
  <c r="O873" i="1"/>
  <c r="P873" i="1"/>
  <c r="O886" i="1"/>
  <c r="P877" i="1"/>
  <c r="O877" i="1"/>
  <c r="O884" i="1"/>
  <c r="O883" i="1"/>
  <c r="O876" i="1"/>
  <c r="P876" i="1"/>
  <c r="O879" i="1"/>
  <c r="P879" i="1"/>
  <c r="P875" i="1"/>
  <c r="O875" i="1"/>
  <c r="Q768" i="1"/>
  <c r="Q799" i="1"/>
  <c r="O837" i="1"/>
  <c r="Q837" i="1" s="1"/>
  <c r="Q785" i="1"/>
  <c r="O797" i="1"/>
  <c r="Q797" i="1" s="1"/>
  <c r="Q848" i="1"/>
  <c r="Q865" i="1"/>
  <c r="O763" i="1"/>
  <c r="P763" i="1"/>
  <c r="Q789" i="1"/>
  <c r="Q765" i="1"/>
  <c r="Q838" i="1"/>
  <c r="Q743" i="1"/>
  <c r="Q798" i="1"/>
  <c r="Q863" i="1"/>
  <c r="Q861" i="1"/>
  <c r="P843" i="1"/>
  <c r="O844" i="1"/>
  <c r="O833" i="1"/>
  <c r="P833" i="1"/>
  <c r="P836" i="1"/>
  <c r="O836" i="1"/>
  <c r="O823" i="1"/>
  <c r="P823" i="1"/>
  <c r="O828" i="1"/>
  <c r="P828" i="1"/>
  <c r="O826" i="1"/>
  <c r="P826" i="1"/>
  <c r="P818" i="1"/>
  <c r="O818" i="1"/>
  <c r="O813" i="1"/>
  <c r="P813" i="1"/>
  <c r="P816" i="1"/>
  <c r="O816" i="1"/>
  <c r="P815" i="1"/>
  <c r="O815" i="1"/>
  <c r="Q817" i="1"/>
  <c r="P808" i="1"/>
  <c r="O808" i="1"/>
  <c r="O803" i="1"/>
  <c r="P803" i="1"/>
  <c r="P809" i="1"/>
  <c r="O809" i="1"/>
  <c r="P807" i="1"/>
  <c r="O807" i="1"/>
  <c r="P805" i="1"/>
  <c r="O805" i="1"/>
  <c r="P806" i="1"/>
  <c r="O806" i="1"/>
  <c r="P796" i="1"/>
  <c r="O796" i="1"/>
  <c r="O793" i="1"/>
  <c r="P793" i="1"/>
  <c r="P767" i="1"/>
  <c r="Q767" i="1" s="1"/>
  <c r="Q750" i="1"/>
  <c r="Q752" i="1"/>
  <c r="Q815" i="1" l="1"/>
  <c r="Q796" i="1"/>
  <c r="Q808" i="1"/>
  <c r="Q807" i="1"/>
  <c r="Q877" i="1"/>
  <c r="Q885" i="1"/>
  <c r="Q883" i="1"/>
  <c r="Q836" i="1"/>
  <c r="Q809" i="1"/>
  <c r="Q875" i="1"/>
  <c r="Q826" i="1"/>
  <c r="Q763" i="1"/>
  <c r="Q879" i="1"/>
  <c r="Q873" i="1"/>
  <c r="Q876" i="1"/>
  <c r="Q878" i="1"/>
  <c r="Q806" i="1"/>
  <c r="Q805" i="1"/>
  <c r="Q843" i="1"/>
  <c r="Q833" i="1"/>
  <c r="Q828" i="1"/>
  <c r="Q823" i="1"/>
  <c r="Q816" i="1"/>
  <c r="Q813" i="1"/>
  <c r="Q818" i="1"/>
  <c r="Q803" i="1"/>
  <c r="Q793" i="1"/>
  <c r="L672" i="1" l="1"/>
  <c r="N672" i="1" s="1"/>
  <c r="L673" i="1"/>
  <c r="M673" i="1" s="1"/>
  <c r="L674" i="1"/>
  <c r="N674" i="1" s="1"/>
  <c r="L675" i="1"/>
  <c r="M675" i="1" s="1"/>
  <c r="L676" i="1"/>
  <c r="N676" i="1" s="1"/>
  <c r="L677" i="1"/>
  <c r="M677" i="1" s="1"/>
  <c r="O677" i="1" s="1"/>
  <c r="L678" i="1"/>
  <c r="N678" i="1" s="1"/>
  <c r="L679" i="1"/>
  <c r="M679" i="1" s="1"/>
  <c r="L680" i="1"/>
  <c r="N680" i="1" s="1"/>
  <c r="L681" i="1"/>
  <c r="M681" i="1" s="1"/>
  <c r="L682" i="1"/>
  <c r="N682" i="1" s="1"/>
  <c r="L683" i="1"/>
  <c r="N683" i="1" s="1"/>
  <c r="L684" i="1"/>
  <c r="N684" i="1" s="1"/>
  <c r="L685" i="1"/>
  <c r="M685" i="1" s="1"/>
  <c r="L686" i="1"/>
  <c r="N686" i="1" s="1"/>
  <c r="L687" i="1"/>
  <c r="M687" i="1" s="1"/>
  <c r="L688" i="1"/>
  <c r="N688" i="1" s="1"/>
  <c r="L689" i="1"/>
  <c r="M689" i="1" s="1"/>
  <c r="L690" i="1"/>
  <c r="N690" i="1" s="1"/>
  <c r="L691" i="1"/>
  <c r="M691" i="1" s="1"/>
  <c r="L692" i="1"/>
  <c r="N692" i="1" s="1"/>
  <c r="L693" i="1"/>
  <c r="N693" i="1" s="1"/>
  <c r="L694" i="1"/>
  <c r="N694" i="1" s="1"/>
  <c r="L695" i="1"/>
  <c r="N695" i="1" s="1"/>
  <c r="L696" i="1"/>
  <c r="N696" i="1" s="1"/>
  <c r="L697" i="1"/>
  <c r="M697" i="1" s="1"/>
  <c r="L698" i="1"/>
  <c r="N698" i="1" s="1"/>
  <c r="L699" i="1"/>
  <c r="N699" i="1" s="1"/>
  <c r="L700" i="1"/>
  <c r="N700" i="1" s="1"/>
  <c r="L701" i="1"/>
  <c r="M701" i="1" s="1"/>
  <c r="L702" i="1"/>
  <c r="N702" i="1" s="1"/>
  <c r="L703" i="1"/>
  <c r="N703" i="1" s="1"/>
  <c r="L704" i="1"/>
  <c r="N704" i="1" s="1"/>
  <c r="L705" i="1"/>
  <c r="N705" i="1" s="1"/>
  <c r="L706" i="1"/>
  <c r="N706" i="1" s="1"/>
  <c r="L707" i="1"/>
  <c r="N707" i="1" s="1"/>
  <c r="L708" i="1"/>
  <c r="N708" i="1" s="1"/>
  <c r="L709" i="1"/>
  <c r="M709" i="1" s="1"/>
  <c r="L710" i="1"/>
  <c r="N710" i="1" s="1"/>
  <c r="L711" i="1"/>
  <c r="N711" i="1" s="1"/>
  <c r="L712" i="1"/>
  <c r="N712" i="1" s="1"/>
  <c r="L713" i="1"/>
  <c r="M713" i="1" s="1"/>
  <c r="L714" i="1"/>
  <c r="N714" i="1" s="1"/>
  <c r="L715" i="1"/>
  <c r="M715" i="1" s="1"/>
  <c r="L716" i="1"/>
  <c r="N716" i="1" s="1"/>
  <c r="L717" i="1"/>
  <c r="N717" i="1" s="1"/>
  <c r="L718" i="1"/>
  <c r="N718" i="1" s="1"/>
  <c r="L663" i="1"/>
  <c r="M663" i="1" s="1"/>
  <c r="P663" i="1" s="1"/>
  <c r="L664" i="1"/>
  <c r="N664" i="1" s="1"/>
  <c r="L665" i="1"/>
  <c r="M665" i="1" s="1"/>
  <c r="L666" i="1"/>
  <c r="M666" i="1" s="1"/>
  <c r="L667" i="1"/>
  <c r="M667" i="1" s="1"/>
  <c r="L668" i="1"/>
  <c r="N668" i="1" s="1"/>
  <c r="L669" i="1"/>
  <c r="M669" i="1" s="1"/>
  <c r="L670" i="1"/>
  <c r="N670" i="1" s="1"/>
  <c r="L671" i="1"/>
  <c r="M671" i="1" s="1"/>
  <c r="P671" i="1" s="1"/>
  <c r="L659" i="1"/>
  <c r="N659" i="1" s="1"/>
  <c r="L658" i="1"/>
  <c r="N658" i="1" s="1"/>
  <c r="L657" i="1"/>
  <c r="N657" i="1" s="1"/>
  <c r="L656" i="1"/>
  <c r="N656" i="1" s="1"/>
  <c r="L655" i="1"/>
  <c r="N655" i="1" s="1"/>
  <c r="L654" i="1"/>
  <c r="N654" i="1" s="1"/>
  <c r="L653" i="1"/>
  <c r="N653" i="1" s="1"/>
  <c r="L649" i="1"/>
  <c r="N649" i="1" s="1"/>
  <c r="L648" i="1"/>
  <c r="N648" i="1" s="1"/>
  <c r="L647" i="1"/>
  <c r="M647" i="1" s="1"/>
  <c r="P647" i="1" s="1"/>
  <c r="L646" i="1"/>
  <c r="M646" i="1" s="1"/>
  <c r="L645" i="1"/>
  <c r="M645" i="1" s="1"/>
  <c r="P645" i="1" s="1"/>
  <c r="L644" i="1"/>
  <c r="N644" i="1" s="1"/>
  <c r="L643" i="1"/>
  <c r="N643" i="1" s="1"/>
  <c r="L628" i="1"/>
  <c r="N628" i="1" s="1"/>
  <c r="L629" i="1"/>
  <c r="M629" i="1" s="1"/>
  <c r="L630" i="1"/>
  <c r="N630" i="1" s="1"/>
  <c r="L631" i="1"/>
  <c r="N631" i="1" s="1"/>
  <c r="L632" i="1"/>
  <c r="N632" i="1" s="1"/>
  <c r="L633" i="1"/>
  <c r="M633" i="1" s="1"/>
  <c r="L634" i="1"/>
  <c r="N634" i="1" s="1"/>
  <c r="L635" i="1"/>
  <c r="N635" i="1" s="1"/>
  <c r="L636" i="1"/>
  <c r="N636" i="1" s="1"/>
  <c r="L627" i="1"/>
  <c r="N627" i="1" s="1"/>
  <c r="L626" i="1"/>
  <c r="N626" i="1" s="1"/>
  <c r="L625" i="1"/>
  <c r="N625" i="1" s="1"/>
  <c r="L624" i="1"/>
  <c r="N624" i="1" s="1"/>
  <c r="L623" i="1"/>
  <c r="N623" i="1" s="1"/>
  <c r="L619" i="1"/>
  <c r="N619" i="1" s="1"/>
  <c r="L618" i="1"/>
  <c r="N618" i="1" s="1"/>
  <c r="L617" i="1"/>
  <c r="N617" i="1" s="1"/>
  <c r="L616" i="1"/>
  <c r="N616" i="1" s="1"/>
  <c r="L615" i="1"/>
  <c r="N615" i="1" s="1"/>
  <c r="L614" i="1"/>
  <c r="M614" i="1" s="1"/>
  <c r="O614" i="1" s="1"/>
  <c r="L613" i="1"/>
  <c r="N613" i="1" s="1"/>
  <c r="L606" i="1"/>
  <c r="N606" i="1" s="1"/>
  <c r="L607" i="1"/>
  <c r="N607" i="1" s="1"/>
  <c r="L608" i="1"/>
  <c r="M608" i="1" s="1"/>
  <c r="O608" i="1" s="1"/>
  <c r="L609" i="1"/>
  <c r="M609" i="1" s="1"/>
  <c r="L605" i="1"/>
  <c r="M605" i="1" s="1"/>
  <c r="P605" i="1" s="1"/>
  <c r="L604" i="1"/>
  <c r="M604" i="1" s="1"/>
  <c r="O604" i="1" s="1"/>
  <c r="L603" i="1"/>
  <c r="N603" i="1" s="1"/>
  <c r="L592" i="1"/>
  <c r="M703" i="1" l="1"/>
  <c r="O703" i="1" s="1"/>
  <c r="M692" i="1"/>
  <c r="O692" i="1" s="1"/>
  <c r="M698" i="1"/>
  <c r="O698" i="1" s="1"/>
  <c r="M699" i="1"/>
  <c r="O699" i="1" s="1"/>
  <c r="M636" i="1"/>
  <c r="O636" i="1" s="1"/>
  <c r="N715" i="1"/>
  <c r="N687" i="1"/>
  <c r="M695" i="1"/>
  <c r="O695" i="1" s="1"/>
  <c r="N689" i="1"/>
  <c r="N697" i="1"/>
  <c r="M668" i="1"/>
  <c r="O668" i="1" s="1"/>
  <c r="M676" i="1"/>
  <c r="O676" i="1" s="1"/>
  <c r="M628" i="1"/>
  <c r="O628" i="1" s="1"/>
  <c r="M693" i="1"/>
  <c r="O693" i="1" s="1"/>
  <c r="M682" i="1"/>
  <c r="O682" i="1" s="1"/>
  <c r="N673" i="1"/>
  <c r="M670" i="1"/>
  <c r="P670" i="1" s="1"/>
  <c r="M716" i="1"/>
  <c r="O716" i="1" s="1"/>
  <c r="M706" i="1"/>
  <c r="O706" i="1" s="1"/>
  <c r="N681" i="1"/>
  <c r="O697" i="1"/>
  <c r="P697" i="1"/>
  <c r="N713" i="1"/>
  <c r="M683" i="1"/>
  <c r="O683" i="1" s="1"/>
  <c r="N675" i="1"/>
  <c r="M635" i="1"/>
  <c r="P635" i="1" s="1"/>
  <c r="M717" i="1"/>
  <c r="O717" i="1" s="1"/>
  <c r="N709" i="1"/>
  <c r="M688" i="1"/>
  <c r="O688" i="1" s="1"/>
  <c r="P633" i="1"/>
  <c r="O633" i="1"/>
  <c r="N633" i="1"/>
  <c r="M702" i="1"/>
  <c r="O702" i="1" s="1"/>
  <c r="N685" i="1"/>
  <c r="N679" i="1"/>
  <c r="M672" i="1"/>
  <c r="O672" i="1" s="1"/>
  <c r="M632" i="1"/>
  <c r="O632" i="1" s="1"/>
  <c r="N701" i="1"/>
  <c r="M684" i="1"/>
  <c r="O684" i="1" s="1"/>
  <c r="M678" i="1"/>
  <c r="O678" i="1" s="1"/>
  <c r="M696" i="1"/>
  <c r="O696" i="1" s="1"/>
  <c r="M649" i="1"/>
  <c r="P649" i="1" s="1"/>
  <c r="M707" i="1"/>
  <c r="O707" i="1" s="1"/>
  <c r="M700" i="1"/>
  <c r="O700" i="1" s="1"/>
  <c r="P629" i="1"/>
  <c r="O629" i="1"/>
  <c r="O715" i="1"/>
  <c r="P715" i="1"/>
  <c r="O713" i="1"/>
  <c r="P713" i="1"/>
  <c r="P709" i="1"/>
  <c r="O709" i="1"/>
  <c r="O691" i="1"/>
  <c r="P691" i="1"/>
  <c r="O701" i="1"/>
  <c r="P701" i="1"/>
  <c r="N647" i="1"/>
  <c r="M705" i="1"/>
  <c r="O705" i="1" s="1"/>
  <c r="M657" i="1"/>
  <c r="P657" i="1" s="1"/>
  <c r="N629" i="1"/>
  <c r="N691" i="1"/>
  <c r="M664" i="1"/>
  <c r="O664" i="1" s="1"/>
  <c r="M712" i="1"/>
  <c r="O712" i="1" s="1"/>
  <c r="M708" i="1"/>
  <c r="O708" i="1" s="1"/>
  <c r="M704" i="1"/>
  <c r="O704" i="1" s="1"/>
  <c r="M694" i="1"/>
  <c r="O694" i="1" s="1"/>
  <c r="M711" i="1"/>
  <c r="O711" i="1" s="1"/>
  <c r="M690" i="1"/>
  <c r="O690" i="1" s="1"/>
  <c r="N677" i="1"/>
  <c r="M718" i="1"/>
  <c r="O718" i="1" s="1"/>
  <c r="M714" i="1"/>
  <c r="O714" i="1" s="1"/>
  <c r="M710" i="1"/>
  <c r="O710" i="1" s="1"/>
  <c r="M634" i="1"/>
  <c r="M631" i="1"/>
  <c r="O681" i="1"/>
  <c r="P681" i="1"/>
  <c r="O685" i="1"/>
  <c r="P685" i="1"/>
  <c r="O679" i="1"/>
  <c r="P679" i="1"/>
  <c r="O673" i="1"/>
  <c r="P673" i="1"/>
  <c r="O687" i="1"/>
  <c r="P687" i="1"/>
  <c r="O675" i="1"/>
  <c r="P675" i="1"/>
  <c r="O689" i="1"/>
  <c r="P689" i="1"/>
  <c r="N645" i="1"/>
  <c r="N608" i="1"/>
  <c r="P677" i="1"/>
  <c r="M630" i="1"/>
  <c r="M686" i="1"/>
  <c r="O686" i="1" s="1"/>
  <c r="M680" i="1"/>
  <c r="O680" i="1" s="1"/>
  <c r="M674" i="1"/>
  <c r="O674" i="1" s="1"/>
  <c r="O671" i="1"/>
  <c r="O666" i="1"/>
  <c r="P666" i="1"/>
  <c r="O667" i="1"/>
  <c r="P667" i="1"/>
  <c r="O665" i="1"/>
  <c r="P665" i="1"/>
  <c r="O669" i="1"/>
  <c r="P669" i="1"/>
  <c r="O663" i="1"/>
  <c r="N666" i="1"/>
  <c r="N671" i="1"/>
  <c r="N669" i="1"/>
  <c r="N667" i="1"/>
  <c r="N665" i="1"/>
  <c r="N663" i="1"/>
  <c r="M656" i="1"/>
  <c r="M658" i="1"/>
  <c r="M654" i="1"/>
  <c r="O654" i="1" s="1"/>
  <c r="M655" i="1"/>
  <c r="P655" i="1" s="1"/>
  <c r="M659" i="1"/>
  <c r="M653" i="1"/>
  <c r="P646" i="1"/>
  <c r="O646" i="1"/>
  <c r="M648" i="1"/>
  <c r="N646" i="1"/>
  <c r="M644" i="1"/>
  <c r="O644" i="1" s="1"/>
  <c r="M643" i="1"/>
  <c r="O645" i="1"/>
  <c r="O647" i="1"/>
  <c r="M627" i="1"/>
  <c r="P627" i="1" s="1"/>
  <c r="M625" i="1"/>
  <c r="M626" i="1"/>
  <c r="O626" i="1" s="1"/>
  <c r="M623" i="1"/>
  <c r="M624" i="1"/>
  <c r="O624" i="1" s="1"/>
  <c r="O609" i="1"/>
  <c r="P609" i="1"/>
  <c r="M607" i="1"/>
  <c r="N609" i="1"/>
  <c r="M606" i="1"/>
  <c r="M618" i="1"/>
  <c r="N614" i="1"/>
  <c r="M619" i="1"/>
  <c r="M615" i="1"/>
  <c r="P615" i="1" s="1"/>
  <c r="M616" i="1"/>
  <c r="M617" i="1"/>
  <c r="M613" i="1"/>
  <c r="P613" i="1" s="1"/>
  <c r="P608" i="1"/>
  <c r="O605" i="1"/>
  <c r="N604" i="1"/>
  <c r="N605" i="1"/>
  <c r="M603" i="1"/>
  <c r="P703" i="1" l="1"/>
  <c r="Q703" i="1" s="1"/>
  <c r="P692" i="1"/>
  <c r="Q692" i="1" s="1"/>
  <c r="P698" i="1"/>
  <c r="Q698" i="1" s="1"/>
  <c r="P699" i="1"/>
  <c r="Q699" i="1" s="1"/>
  <c r="P636" i="1"/>
  <c r="Q636" i="1" s="1"/>
  <c r="P695" i="1"/>
  <c r="Q695" i="1" s="1"/>
  <c r="Q709" i="1"/>
  <c r="P683" i="1"/>
  <c r="Q683" i="1" s="1"/>
  <c r="P668" i="1"/>
  <c r="Q668" i="1" s="1"/>
  <c r="Q629" i="1"/>
  <c r="Q715" i="1"/>
  <c r="P676" i="1"/>
  <c r="Q676" i="1" s="1"/>
  <c r="P628" i="1"/>
  <c r="Q628" i="1" s="1"/>
  <c r="Q697" i="1"/>
  <c r="O670" i="1"/>
  <c r="Q670" i="1" s="1"/>
  <c r="P672" i="1"/>
  <c r="Q672" i="1" s="1"/>
  <c r="P717" i="1"/>
  <c r="Q717" i="1" s="1"/>
  <c r="P682" i="1"/>
  <c r="Q682" i="1" s="1"/>
  <c r="P693" i="1"/>
  <c r="Q693" i="1" s="1"/>
  <c r="P700" i="1"/>
  <c r="Q700" i="1" s="1"/>
  <c r="P702" i="1"/>
  <c r="Q702" i="1" s="1"/>
  <c r="P632" i="1"/>
  <c r="Q632" i="1" s="1"/>
  <c r="P706" i="1"/>
  <c r="Q706" i="1" s="1"/>
  <c r="P710" i="1"/>
  <c r="Q710" i="1" s="1"/>
  <c r="P707" i="1"/>
  <c r="Q707" i="1" s="1"/>
  <c r="O649" i="1"/>
  <c r="Q649" i="1" s="1"/>
  <c r="P712" i="1"/>
  <c r="Q712" i="1" s="1"/>
  <c r="P716" i="1"/>
  <c r="Q716" i="1" s="1"/>
  <c r="P718" i="1"/>
  <c r="Q718" i="1" s="1"/>
  <c r="P696" i="1"/>
  <c r="Q696" i="1" s="1"/>
  <c r="P688" i="1"/>
  <c r="Q688" i="1" s="1"/>
  <c r="Q677" i="1"/>
  <c r="P704" i="1"/>
  <c r="Q704" i="1" s="1"/>
  <c r="O635" i="1"/>
  <c r="Q635" i="1" s="1"/>
  <c r="Q633" i="1"/>
  <c r="O657" i="1"/>
  <c r="Q657" i="1" s="1"/>
  <c r="P678" i="1"/>
  <c r="Q678" i="1" s="1"/>
  <c r="P684" i="1"/>
  <c r="Q684" i="1" s="1"/>
  <c r="P705" i="1"/>
  <c r="Q705" i="1" s="1"/>
  <c r="Q713" i="1"/>
  <c r="Q701" i="1"/>
  <c r="P680" i="1"/>
  <c r="Q680" i="1" s="1"/>
  <c r="Q605" i="1"/>
  <c r="Q609" i="1"/>
  <c r="Q645" i="1"/>
  <c r="P686" i="1"/>
  <c r="Q686" i="1" s="1"/>
  <c r="P643" i="1"/>
  <c r="P664" i="1"/>
  <c r="Q664" i="1" s="1"/>
  <c r="Q691" i="1"/>
  <c r="O631" i="1"/>
  <c r="P631" i="1"/>
  <c r="P711" i="1"/>
  <c r="Q711" i="1" s="1"/>
  <c r="O634" i="1"/>
  <c r="P634" i="1"/>
  <c r="Q647" i="1"/>
  <c r="P708" i="1"/>
  <c r="Q708" i="1" s="1"/>
  <c r="P625" i="1"/>
  <c r="P690" i="1"/>
  <c r="Q690" i="1" s="1"/>
  <c r="P714" i="1"/>
  <c r="Q714" i="1" s="1"/>
  <c r="Q646" i="1"/>
  <c r="P694" i="1"/>
  <c r="Q694" i="1" s="1"/>
  <c r="Q689" i="1"/>
  <c r="Q608" i="1"/>
  <c r="Q679" i="1"/>
  <c r="Q673" i="1"/>
  <c r="P623" i="1"/>
  <c r="O630" i="1"/>
  <c r="P630" i="1"/>
  <c r="Q685" i="1"/>
  <c r="Q687" i="1"/>
  <c r="P674" i="1"/>
  <c r="Q674" i="1" s="1"/>
  <c r="Q681" i="1"/>
  <c r="P653" i="1"/>
  <c r="Q675" i="1"/>
  <c r="Q663" i="1"/>
  <c r="Q667" i="1"/>
  <c r="Q669" i="1"/>
  <c r="Q665" i="1"/>
  <c r="Q671" i="1"/>
  <c r="Q666" i="1"/>
  <c r="O653" i="1"/>
  <c r="P659" i="1"/>
  <c r="O659" i="1"/>
  <c r="O655" i="1"/>
  <c r="Q655" i="1" s="1"/>
  <c r="P658" i="1"/>
  <c r="O658" i="1"/>
  <c r="P656" i="1"/>
  <c r="O656" i="1"/>
  <c r="O643" i="1"/>
  <c r="P648" i="1"/>
  <c r="O648" i="1"/>
  <c r="O627" i="1"/>
  <c r="Q627" i="1" s="1"/>
  <c r="O625" i="1"/>
  <c r="O623" i="1"/>
  <c r="O606" i="1"/>
  <c r="P606" i="1"/>
  <c r="O607" i="1"/>
  <c r="P607" i="1"/>
  <c r="P619" i="1"/>
  <c r="O619" i="1"/>
  <c r="P616" i="1"/>
  <c r="O616" i="1"/>
  <c r="P618" i="1"/>
  <c r="O618" i="1"/>
  <c r="P617" i="1"/>
  <c r="O617" i="1"/>
  <c r="O615" i="1"/>
  <c r="Q615" i="1" s="1"/>
  <c r="O613" i="1"/>
  <c r="Q613" i="1" s="1"/>
  <c r="O603" i="1"/>
  <c r="P603" i="1"/>
  <c r="Q634" i="1" l="1"/>
  <c r="Q643" i="1"/>
  <c r="Q659" i="1"/>
  <c r="Q607" i="1"/>
  <c r="Q658" i="1"/>
  <c r="Q631" i="1"/>
  <c r="Q630" i="1"/>
  <c r="Q623" i="1"/>
  <c r="Q653" i="1"/>
  <c r="Q656" i="1"/>
  <c r="Q648" i="1"/>
  <c r="Q625" i="1"/>
  <c r="Q616" i="1"/>
  <c r="Q619" i="1"/>
  <c r="Q603" i="1"/>
  <c r="Q606" i="1"/>
  <c r="Q618" i="1"/>
  <c r="Q617" i="1"/>
  <c r="L594" i="1" l="1"/>
  <c r="M594" i="1" s="1"/>
  <c r="O594" i="1" s="1"/>
  <c r="L593" i="1"/>
  <c r="M593" i="1" s="1"/>
  <c r="N592" i="1"/>
  <c r="M592" i="1"/>
  <c r="P592" i="1" s="1"/>
  <c r="L591" i="1"/>
  <c r="L590" i="1"/>
  <c r="N590" i="1" s="1"/>
  <c r="L589" i="1"/>
  <c r="N589" i="1" s="1"/>
  <c r="L588" i="1"/>
  <c r="L587" i="1"/>
  <c r="N587" i="1" s="1"/>
  <c r="L586" i="1"/>
  <c r="L585" i="1"/>
  <c r="L584" i="1"/>
  <c r="M584" i="1" s="1"/>
  <c r="O584" i="1" s="1"/>
  <c r="L583" i="1"/>
  <c r="L582" i="1"/>
  <c r="N582" i="1" s="1"/>
  <c r="L581" i="1"/>
  <c r="N581" i="1" s="1"/>
  <c r="L580" i="1"/>
  <c r="L579" i="1"/>
  <c r="N579" i="1" s="1"/>
  <c r="L578" i="1"/>
  <c r="L577" i="1"/>
  <c r="L576" i="1"/>
  <c r="N576" i="1" s="1"/>
  <c r="L575" i="1"/>
  <c r="M575" i="1" s="1"/>
  <c r="O575" i="1" s="1"/>
  <c r="L574" i="1"/>
  <c r="L570" i="1"/>
  <c r="M570" i="1" s="1"/>
  <c r="L569" i="1"/>
  <c r="L568" i="1"/>
  <c r="M568" i="1" s="1"/>
  <c r="P568" i="1" s="1"/>
  <c r="L567" i="1"/>
  <c r="L566" i="1"/>
  <c r="M566" i="1" s="1"/>
  <c r="P566" i="1" s="1"/>
  <c r="L565" i="1"/>
  <c r="N565" i="1" s="1"/>
  <c r="L564" i="1"/>
  <c r="N564" i="1" s="1"/>
  <c r="L560" i="1"/>
  <c r="M560" i="1" s="1"/>
  <c r="L559" i="1"/>
  <c r="N559" i="1" s="1"/>
  <c r="L558" i="1"/>
  <c r="N558" i="1" s="1"/>
  <c r="L557" i="1"/>
  <c r="N557" i="1" s="1"/>
  <c r="L556" i="1"/>
  <c r="M556" i="1" s="1"/>
  <c r="L555" i="1"/>
  <c r="M555" i="1" s="1"/>
  <c r="O555" i="1" s="1"/>
  <c r="L554" i="1"/>
  <c r="L550" i="1"/>
  <c r="N550" i="1" s="1"/>
  <c r="L549" i="1"/>
  <c r="L548" i="1"/>
  <c r="M548" i="1" s="1"/>
  <c r="P548" i="1" s="1"/>
  <c r="L547" i="1"/>
  <c r="L546" i="1"/>
  <c r="N546" i="1" s="1"/>
  <c r="L545" i="1"/>
  <c r="L544" i="1"/>
  <c r="N544" i="1" s="1"/>
  <c r="L534" i="1"/>
  <c r="L533" i="1"/>
  <c r="N533" i="1" s="1"/>
  <c r="L532" i="1"/>
  <c r="L531" i="1"/>
  <c r="N531" i="1" s="1"/>
  <c r="L530" i="1"/>
  <c r="L529" i="1"/>
  <c r="N529" i="1" s="1"/>
  <c r="L528" i="1"/>
  <c r="L527" i="1"/>
  <c r="N527" i="1" s="1"/>
  <c r="L526" i="1"/>
  <c r="L525" i="1"/>
  <c r="M525" i="1" s="1"/>
  <c r="O525" i="1" s="1"/>
  <c r="L524" i="1"/>
  <c r="L523" i="1"/>
  <c r="M523" i="1" s="1"/>
  <c r="L522" i="1"/>
  <c r="L521" i="1"/>
  <c r="N521" i="1" s="1"/>
  <c r="L520" i="1"/>
  <c r="L519" i="1"/>
  <c r="M519" i="1" s="1"/>
  <c r="O519" i="1" s="1"/>
  <c r="L518" i="1"/>
  <c r="M518" i="1" s="1"/>
  <c r="O518" i="1" s="1"/>
  <c r="L517" i="1"/>
  <c r="L516" i="1"/>
  <c r="L515" i="1"/>
  <c r="L514" i="1"/>
  <c r="N514" i="1" s="1"/>
  <c r="L507" i="1"/>
  <c r="L506" i="1"/>
  <c r="M506" i="1" s="1"/>
  <c r="L505" i="1"/>
  <c r="L504" i="1"/>
  <c r="M504" i="1" s="1"/>
  <c r="L503" i="1"/>
  <c r="L502" i="1"/>
  <c r="N502" i="1" s="1"/>
  <c r="L501" i="1"/>
  <c r="L500" i="1"/>
  <c r="N500" i="1" s="1"/>
  <c r="L499" i="1"/>
  <c r="L498" i="1"/>
  <c r="N498" i="1" s="1"/>
  <c r="L497" i="1"/>
  <c r="L496" i="1"/>
  <c r="N496" i="1" s="1"/>
  <c r="L471" i="1"/>
  <c r="L470" i="1"/>
  <c r="M470" i="1" s="1"/>
  <c r="L469" i="1"/>
  <c r="L468" i="1"/>
  <c r="N468" i="1" s="1"/>
  <c r="L467" i="1"/>
  <c r="L466" i="1"/>
  <c r="N466" i="1" s="1"/>
  <c r="L465" i="1"/>
  <c r="L464" i="1"/>
  <c r="M464" i="1" s="1"/>
  <c r="L463" i="1"/>
  <c r="L462" i="1"/>
  <c r="N462" i="1" s="1"/>
  <c r="L461" i="1"/>
  <c r="L460" i="1"/>
  <c r="N460" i="1" s="1"/>
  <c r="L459" i="1"/>
  <c r="L458" i="1"/>
  <c r="N458" i="1" s="1"/>
  <c r="L457" i="1"/>
  <c r="L456" i="1"/>
  <c r="M456" i="1" s="1"/>
  <c r="O456" i="1" s="1"/>
  <c r="L454" i="1"/>
  <c r="L453" i="1"/>
  <c r="M453" i="1" s="1"/>
  <c r="L452" i="1"/>
  <c r="L451" i="1"/>
  <c r="N451" i="1" s="1"/>
  <c r="L448" i="1"/>
  <c r="L435" i="1"/>
  <c r="N435" i="1" s="1"/>
  <c r="L434" i="1"/>
  <c r="L433" i="1"/>
  <c r="N433" i="1" s="1"/>
  <c r="L432" i="1"/>
  <c r="L431" i="1"/>
  <c r="N431" i="1" s="1"/>
  <c r="L430" i="1"/>
  <c r="L429" i="1"/>
  <c r="M429" i="1" s="1"/>
  <c r="O429" i="1" s="1"/>
  <c r="L428" i="1"/>
  <c r="L427" i="1"/>
  <c r="N427" i="1" s="1"/>
  <c r="L426" i="1"/>
  <c r="L425" i="1"/>
  <c r="M425" i="1" s="1"/>
  <c r="L424" i="1"/>
  <c r="L423" i="1"/>
  <c r="M423" i="1" s="1"/>
  <c r="O423" i="1" s="1"/>
  <c r="L422" i="1"/>
  <c r="L421" i="1"/>
  <c r="M421" i="1" s="1"/>
  <c r="L420" i="1"/>
  <c r="L419" i="1"/>
  <c r="L418" i="1"/>
  <c r="L417" i="1"/>
  <c r="L416" i="1"/>
  <c r="M416" i="1" s="1"/>
  <c r="O416" i="1" s="1"/>
  <c r="L415" i="1"/>
  <c r="L414" i="1"/>
  <c r="L413" i="1"/>
  <c r="M413" i="1" s="1"/>
  <c r="O413" i="1" s="1"/>
  <c r="L412" i="1"/>
  <c r="N412" i="1" s="1"/>
  <c r="L411" i="1"/>
  <c r="L410" i="1"/>
  <c r="N410" i="1" s="1"/>
  <c r="L409" i="1"/>
  <c r="M409" i="1" s="1"/>
  <c r="O409" i="1" s="1"/>
  <c r="L408" i="1"/>
  <c r="L407" i="1"/>
  <c r="M407" i="1" s="1"/>
  <c r="L406" i="1"/>
  <c r="N406" i="1" s="1"/>
  <c r="L405" i="1"/>
  <c r="N405" i="1" s="1"/>
  <c r="L404" i="1"/>
  <c r="L403" i="1"/>
  <c r="N403" i="1" s="1"/>
  <c r="L396" i="1"/>
  <c r="L395" i="1"/>
  <c r="M395" i="1" s="1"/>
  <c r="L394" i="1"/>
  <c r="N394" i="1" s="1"/>
  <c r="L393" i="1"/>
  <c r="N393" i="1" s="1"/>
  <c r="L392" i="1"/>
  <c r="N392" i="1" s="1"/>
  <c r="L391" i="1"/>
  <c r="L390" i="1"/>
  <c r="M390" i="1" s="1"/>
  <c r="O390" i="1" s="1"/>
  <c r="L389" i="1"/>
  <c r="N389" i="1" s="1"/>
  <c r="L385" i="1"/>
  <c r="L384" i="1"/>
  <c r="M384" i="1" s="1"/>
  <c r="P384" i="1" s="1"/>
  <c r="L383" i="1"/>
  <c r="M383" i="1" s="1"/>
  <c r="P383" i="1" s="1"/>
  <c r="L382" i="1"/>
  <c r="N382" i="1" s="1"/>
  <c r="L381" i="1"/>
  <c r="M381" i="1" s="1"/>
  <c r="P381" i="1" s="1"/>
  <c r="L380" i="1"/>
  <c r="L379" i="1"/>
  <c r="N379" i="1" s="1"/>
  <c r="L369" i="1"/>
  <c r="N369" i="1" s="1"/>
  <c r="L368" i="1"/>
  <c r="M368" i="1" s="1"/>
  <c r="L367" i="1"/>
  <c r="L366" i="1"/>
  <c r="N366" i="1" s="1"/>
  <c r="L365" i="1"/>
  <c r="N365" i="1" s="1"/>
  <c r="L364" i="1"/>
  <c r="N364" i="1" s="1"/>
  <c r="L363" i="1"/>
  <c r="N363" i="1" s="1"/>
  <c r="L362" i="1"/>
  <c r="L361" i="1"/>
  <c r="L360" i="1"/>
  <c r="N360" i="1" s="1"/>
  <c r="L359" i="1"/>
  <c r="M359" i="1" s="1"/>
  <c r="L358" i="1"/>
  <c r="M358" i="1" s="1"/>
  <c r="O358" i="1" s="1"/>
  <c r="L357" i="1"/>
  <c r="M357" i="1" s="1"/>
  <c r="P357" i="1" s="1"/>
  <c r="L356" i="1"/>
  <c r="N356" i="1" s="1"/>
  <c r="L355" i="1"/>
  <c r="L354" i="1"/>
  <c r="N354" i="1" s="1"/>
  <c r="L353" i="1"/>
  <c r="L352" i="1"/>
  <c r="N352" i="1" s="1"/>
  <c r="L351" i="1"/>
  <c r="L350" i="1"/>
  <c r="N350" i="1" s="1"/>
  <c r="L349" i="1"/>
  <c r="N349" i="1" s="1"/>
  <c r="L345" i="1"/>
  <c r="L344" i="1"/>
  <c r="N344" i="1" s="1"/>
  <c r="L343" i="1"/>
  <c r="L342" i="1"/>
  <c r="N342" i="1" s="1"/>
  <c r="L341" i="1"/>
  <c r="N341" i="1" s="1"/>
  <c r="L340" i="1"/>
  <c r="M340" i="1" s="1"/>
  <c r="O340" i="1" s="1"/>
  <c r="L339" i="1"/>
  <c r="M339" i="1" s="1"/>
  <c r="O339" i="1" s="1"/>
  <c r="L335" i="1"/>
  <c r="N335" i="1" s="1"/>
  <c r="L334" i="1"/>
  <c r="N334" i="1" s="1"/>
  <c r="L333" i="1"/>
  <c r="N333" i="1" s="1"/>
  <c r="L332" i="1"/>
  <c r="N332" i="1" s="1"/>
  <c r="L331" i="1"/>
  <c r="M331" i="1" s="1"/>
  <c r="L330" i="1"/>
  <c r="L329" i="1"/>
  <c r="N329" i="1" s="1"/>
  <c r="L316" i="1"/>
  <c r="M316" i="1" s="1"/>
  <c r="L315" i="1"/>
  <c r="N315" i="1" s="1"/>
  <c r="L314" i="1"/>
  <c r="N314" i="1" s="1"/>
  <c r="L313" i="1"/>
  <c r="M313" i="1" s="1"/>
  <c r="L312" i="1"/>
  <c r="N312" i="1" s="1"/>
  <c r="L311" i="1"/>
  <c r="N311" i="1" s="1"/>
  <c r="L310" i="1"/>
  <c r="N310" i="1" s="1"/>
  <c r="L309" i="1"/>
  <c r="N309" i="1" s="1"/>
  <c r="L308" i="1"/>
  <c r="L307" i="1"/>
  <c r="M307" i="1" s="1"/>
  <c r="L306" i="1"/>
  <c r="N306" i="1" s="1"/>
  <c r="L305" i="1"/>
  <c r="N305" i="1" s="1"/>
  <c r="L304" i="1"/>
  <c r="N304" i="1" s="1"/>
  <c r="L303" i="1"/>
  <c r="M303" i="1" s="1"/>
  <c r="L302" i="1"/>
  <c r="N302" i="1" s="1"/>
  <c r="L301" i="1"/>
  <c r="N301" i="1" s="1"/>
  <c r="L300" i="1"/>
  <c r="N300" i="1" s="1"/>
  <c r="L299" i="1"/>
  <c r="N299" i="1" s="1"/>
  <c r="L298" i="1"/>
  <c r="L297" i="1"/>
  <c r="N297" i="1" s="1"/>
  <c r="L296" i="1"/>
  <c r="L295" i="1"/>
  <c r="M295" i="1" s="1"/>
  <c r="L294" i="1"/>
  <c r="N294" i="1" s="1"/>
  <c r="L293" i="1"/>
  <c r="N293" i="1" s="1"/>
  <c r="L292" i="1"/>
  <c r="M292" i="1" s="1"/>
  <c r="O292" i="1" s="1"/>
  <c r="L291" i="1"/>
  <c r="M291" i="1" s="1"/>
  <c r="L290" i="1"/>
  <c r="L289" i="1"/>
  <c r="L276" i="1"/>
  <c r="M276" i="1" s="1"/>
  <c r="O276" i="1" s="1"/>
  <c r="L275" i="1"/>
  <c r="N275" i="1" s="1"/>
  <c r="L274" i="1"/>
  <c r="L273" i="1"/>
  <c r="N273" i="1" s="1"/>
  <c r="L272" i="1"/>
  <c r="N272" i="1" s="1"/>
  <c r="L271" i="1"/>
  <c r="L270" i="1"/>
  <c r="L269" i="1"/>
  <c r="N269" i="1" s="1"/>
  <c r="L268" i="1"/>
  <c r="N268" i="1" s="1"/>
  <c r="L267" i="1"/>
  <c r="N267" i="1" s="1"/>
  <c r="L266" i="1"/>
  <c r="L265" i="1"/>
  <c r="L264" i="1"/>
  <c r="N264" i="1" s="1"/>
  <c r="L263" i="1"/>
  <c r="N263" i="1" s="1"/>
  <c r="L262" i="1"/>
  <c r="N262" i="1" s="1"/>
  <c r="L261" i="1"/>
  <c r="L260" i="1"/>
  <c r="N260" i="1" s="1"/>
  <c r="L259" i="1"/>
  <c r="N259" i="1" s="1"/>
  <c r="L258" i="1"/>
  <c r="L257" i="1"/>
  <c r="N257" i="1" s="1"/>
  <c r="L256" i="1"/>
  <c r="N256" i="1" s="1"/>
  <c r="L255" i="1"/>
  <c r="N255" i="1" s="1"/>
  <c r="L254" i="1"/>
  <c r="L253" i="1"/>
  <c r="N253" i="1" s="1"/>
  <c r="L252" i="1"/>
  <c r="N252" i="1" s="1"/>
  <c r="L251" i="1"/>
  <c r="N251" i="1" s="1"/>
  <c r="L250" i="1"/>
  <c r="N250" i="1" s="1"/>
  <c r="L249" i="1"/>
  <c r="L219" i="1"/>
  <c r="L218" i="1"/>
  <c r="N218" i="1" s="1"/>
  <c r="L217" i="1"/>
  <c r="M217" i="1" s="1"/>
  <c r="O217" i="1" s="1"/>
  <c r="L216" i="1"/>
  <c r="N216" i="1" s="1"/>
  <c r="L215" i="1"/>
  <c r="L214" i="1"/>
  <c r="N214" i="1" s="1"/>
  <c r="L213" i="1"/>
  <c r="N213" i="1" s="1"/>
  <c r="L212" i="1"/>
  <c r="M212" i="1" s="1"/>
  <c r="O212" i="1" s="1"/>
  <c r="L211" i="1"/>
  <c r="M211" i="1" s="1"/>
  <c r="O211" i="1" s="1"/>
  <c r="L210" i="1"/>
  <c r="L209" i="1"/>
  <c r="M209" i="1" s="1"/>
  <c r="O209" i="1" s="1"/>
  <c r="L208" i="1"/>
  <c r="M208" i="1" s="1"/>
  <c r="O208" i="1" s="1"/>
  <c r="L207" i="1"/>
  <c r="M207" i="1" s="1"/>
  <c r="O207" i="1" s="1"/>
  <c r="L206" i="1"/>
  <c r="M206" i="1" s="1"/>
  <c r="O206" i="1" s="1"/>
  <c r="L205" i="1"/>
  <c r="M205" i="1" s="1"/>
  <c r="O205" i="1" s="1"/>
  <c r="L204" i="1"/>
  <c r="N204" i="1" s="1"/>
  <c r="L203" i="1"/>
  <c r="N203" i="1" s="1"/>
  <c r="L202" i="1"/>
  <c r="N202" i="1" s="1"/>
  <c r="L201" i="1"/>
  <c r="N201" i="1" s="1"/>
  <c r="L200" i="1"/>
  <c r="N200" i="1" s="1"/>
  <c r="L199" i="1"/>
  <c r="M199" i="1" s="1"/>
  <c r="O199" i="1" s="1"/>
  <c r="L198" i="1"/>
  <c r="N198" i="1" s="1"/>
  <c r="L197" i="1"/>
  <c r="M197" i="1" s="1"/>
  <c r="O197" i="1" s="1"/>
  <c r="L196" i="1"/>
  <c r="N196" i="1" s="1"/>
  <c r="L195" i="1"/>
  <c r="M195" i="1" s="1"/>
  <c r="O195" i="1" s="1"/>
  <c r="L194" i="1"/>
  <c r="N194" i="1" s="1"/>
  <c r="L193" i="1"/>
  <c r="M193" i="1" s="1"/>
  <c r="O193" i="1" s="1"/>
  <c r="L192" i="1"/>
  <c r="N192" i="1" s="1"/>
  <c r="L191" i="1"/>
  <c r="M191" i="1" s="1"/>
  <c r="O191" i="1" s="1"/>
  <c r="L190" i="1"/>
  <c r="N190" i="1" s="1"/>
  <c r="L189" i="1"/>
  <c r="N189" i="1" s="1"/>
  <c r="L188" i="1"/>
  <c r="M188" i="1" s="1"/>
  <c r="O188" i="1" s="1"/>
  <c r="L187" i="1"/>
  <c r="N187" i="1" s="1"/>
  <c r="L186" i="1"/>
  <c r="M186" i="1" s="1"/>
  <c r="O186" i="1" s="1"/>
  <c r="L183" i="1"/>
  <c r="M183" i="1" s="1"/>
  <c r="O183" i="1" s="1"/>
  <c r="L182" i="1"/>
  <c r="N182" i="1" s="1"/>
  <c r="L181" i="1"/>
  <c r="L180" i="1"/>
  <c r="N180" i="1" s="1"/>
  <c r="L179" i="1"/>
  <c r="M179" i="1" s="1"/>
  <c r="O179" i="1" s="1"/>
  <c r="L175" i="1"/>
  <c r="N175" i="1" s="1"/>
  <c r="L174" i="1"/>
  <c r="N174" i="1" s="1"/>
  <c r="L173" i="1"/>
  <c r="L172" i="1"/>
  <c r="N172" i="1" s="1"/>
  <c r="S168" i="1"/>
  <c r="L168" i="1"/>
  <c r="S167" i="1"/>
  <c r="L167" i="1"/>
  <c r="M167" i="1" s="1"/>
  <c r="S166" i="1"/>
  <c r="L166" i="1"/>
  <c r="M166" i="1" s="1"/>
  <c r="S165" i="1"/>
  <c r="L165" i="1"/>
  <c r="N165" i="1" s="1"/>
  <c r="S164" i="1"/>
  <c r="L164" i="1"/>
  <c r="S163" i="1"/>
  <c r="L163" i="1"/>
  <c r="M163" i="1" s="1"/>
  <c r="L162" i="1"/>
  <c r="M162" i="1" s="1"/>
  <c r="O162" i="1" s="1"/>
  <c r="L155" i="1"/>
  <c r="M155" i="1" s="1"/>
  <c r="L154" i="1"/>
  <c r="N154" i="1" s="1"/>
  <c r="L153" i="1"/>
  <c r="M153" i="1" s="1"/>
  <c r="L152" i="1"/>
  <c r="N152" i="1" s="1"/>
  <c r="L151" i="1"/>
  <c r="N151" i="1" s="1"/>
  <c r="L150" i="1"/>
  <c r="L149" i="1"/>
  <c r="N149" i="1" s="1"/>
  <c r="L148" i="1"/>
  <c r="N148" i="1" s="1"/>
  <c r="L147" i="1"/>
  <c r="M147" i="1" s="1"/>
  <c r="O147" i="1" s="1"/>
  <c r="L146" i="1"/>
  <c r="N146" i="1" s="1"/>
  <c r="L145" i="1"/>
  <c r="N145" i="1" s="1"/>
  <c r="L144" i="1"/>
  <c r="N144" i="1" s="1"/>
  <c r="L143" i="1"/>
  <c r="N143" i="1" s="1"/>
  <c r="L142" i="1"/>
  <c r="L138" i="1"/>
  <c r="M138" i="1" s="1"/>
  <c r="P138" i="1" s="1"/>
  <c r="L137" i="1"/>
  <c r="L136" i="1"/>
  <c r="N136" i="1" s="1"/>
  <c r="L135" i="1"/>
  <c r="M135" i="1" s="1"/>
  <c r="P135" i="1" s="1"/>
  <c r="L134" i="1"/>
  <c r="L133" i="1"/>
  <c r="N133" i="1" s="1"/>
  <c r="L132" i="1"/>
  <c r="N132" i="1" s="1"/>
  <c r="L128" i="1"/>
  <c r="N128" i="1" s="1"/>
  <c r="L127" i="1"/>
  <c r="N127" i="1" s="1"/>
  <c r="L126" i="1"/>
  <c r="M126" i="1" s="1"/>
  <c r="L125" i="1"/>
  <c r="N125" i="1" s="1"/>
  <c r="L124" i="1"/>
  <c r="N124" i="1" s="1"/>
  <c r="L123" i="1"/>
  <c r="N123" i="1" s="1"/>
  <c r="L122" i="1"/>
  <c r="M122" i="1" s="1"/>
  <c r="O122" i="1" s="1"/>
  <c r="L121" i="1"/>
  <c r="L120" i="1"/>
  <c r="L119" i="1"/>
  <c r="N119" i="1" s="1"/>
  <c r="L118" i="1"/>
  <c r="M118" i="1" s="1"/>
  <c r="L114" i="1"/>
  <c r="M114" i="1" s="1"/>
  <c r="P114" i="1" s="1"/>
  <c r="L113" i="1"/>
  <c r="L112" i="1"/>
  <c r="N112" i="1" s="1"/>
  <c r="L111" i="1"/>
  <c r="N111" i="1" s="1"/>
  <c r="L110" i="1"/>
  <c r="M110" i="1" s="1"/>
  <c r="L109" i="1"/>
  <c r="L108" i="1"/>
  <c r="N108" i="1" s="1"/>
  <c r="L104" i="1"/>
  <c r="M104" i="1" s="1"/>
  <c r="O104" i="1" s="1"/>
  <c r="L103" i="1"/>
  <c r="N103" i="1" s="1"/>
  <c r="L102" i="1"/>
  <c r="N102" i="1" s="1"/>
  <c r="L101" i="1"/>
  <c r="N101" i="1" s="1"/>
  <c r="L100" i="1"/>
  <c r="N100" i="1" s="1"/>
  <c r="L99" i="1"/>
  <c r="M99" i="1" s="1"/>
  <c r="L98" i="1"/>
  <c r="M98" i="1" s="1"/>
  <c r="L97" i="1"/>
  <c r="M97" i="1" s="1"/>
  <c r="L96" i="1"/>
  <c r="N96" i="1" s="1"/>
  <c r="L95" i="1"/>
  <c r="N95" i="1" s="1"/>
  <c r="L94" i="1"/>
  <c r="N94" i="1" s="1"/>
  <c r="L93" i="1"/>
  <c r="M93" i="1" s="1"/>
  <c r="O93" i="1" s="1"/>
  <c r="L89" i="1"/>
  <c r="N89" i="1" s="1"/>
  <c r="L88" i="1"/>
  <c r="L87" i="1"/>
  <c r="M87" i="1" s="1"/>
  <c r="L86" i="1"/>
  <c r="L85" i="1"/>
  <c r="N85" i="1" s="1"/>
  <c r="L84" i="1"/>
  <c r="M84" i="1" s="1"/>
  <c r="O84" i="1" s="1"/>
  <c r="L83" i="1"/>
  <c r="M83" i="1" s="1"/>
  <c r="L79" i="1"/>
  <c r="N79" i="1" s="1"/>
  <c r="L78" i="1"/>
  <c r="M78" i="1" s="1"/>
  <c r="L77" i="1"/>
  <c r="M77" i="1" s="1"/>
  <c r="L76" i="1"/>
  <c r="N76" i="1" s="1"/>
  <c r="L75" i="1"/>
  <c r="M75" i="1" s="1"/>
  <c r="P75" i="1" s="1"/>
  <c r="L74" i="1"/>
  <c r="M74" i="1" s="1"/>
  <c r="O74" i="1" s="1"/>
  <c r="L73" i="1"/>
  <c r="N73" i="1" s="1"/>
  <c r="L69" i="1"/>
  <c r="M69" i="1" s="1"/>
  <c r="O69" i="1" s="1"/>
  <c r="L68" i="1"/>
  <c r="L67" i="1"/>
  <c r="N67" i="1" s="1"/>
  <c r="L66" i="1"/>
  <c r="N66" i="1" s="1"/>
  <c r="L65" i="1"/>
  <c r="N65" i="1" s="1"/>
  <c r="L64" i="1"/>
  <c r="N64" i="1" s="1"/>
  <c r="L59" i="1"/>
  <c r="M59" i="1" s="1"/>
  <c r="L58" i="1"/>
  <c r="L57" i="1"/>
  <c r="N57" i="1" s="1"/>
  <c r="L56" i="1"/>
  <c r="M56" i="1" s="1"/>
  <c r="P56" i="1" s="1"/>
  <c r="L55" i="1"/>
  <c r="M55" i="1" s="1"/>
  <c r="O55" i="1" s="1"/>
  <c r="L54" i="1"/>
  <c r="L53" i="1"/>
  <c r="L46" i="1"/>
  <c r="N46" i="1" s="1"/>
  <c r="L45" i="1"/>
  <c r="N45" i="1" s="1"/>
  <c r="L44" i="1"/>
  <c r="M44" i="1" s="1"/>
  <c r="P44" i="1" s="1"/>
  <c r="L43" i="1"/>
  <c r="M43" i="1" s="1"/>
  <c r="P43" i="1" s="1"/>
  <c r="L42" i="1"/>
  <c r="N42" i="1" s="1"/>
  <c r="L41" i="1"/>
  <c r="N41" i="1" s="1"/>
  <c r="L40" i="1"/>
  <c r="N40" i="1" s="1"/>
  <c r="L39" i="1"/>
  <c r="N39" i="1" s="1"/>
  <c r="L38" i="1"/>
  <c r="M38" i="1" s="1"/>
  <c r="O38" i="1" s="1"/>
  <c r="L37" i="1"/>
  <c r="N37" i="1" s="1"/>
  <c r="L36" i="1"/>
  <c r="M36" i="1" s="1"/>
  <c r="L35" i="1"/>
  <c r="M35" i="1" s="1"/>
  <c r="L34" i="1"/>
  <c r="N34" i="1" s="1"/>
  <c r="L33" i="1"/>
  <c r="L29" i="1"/>
  <c r="N29" i="1" s="1"/>
  <c r="L28" i="1"/>
  <c r="M28" i="1" s="1"/>
  <c r="O28" i="1" s="1"/>
  <c r="L27" i="1"/>
  <c r="L26" i="1"/>
  <c r="M26" i="1" s="1"/>
  <c r="P26" i="1" s="1"/>
  <c r="L25" i="1"/>
  <c r="N25" i="1" s="1"/>
  <c r="L24" i="1"/>
  <c r="N24" i="1" s="1"/>
  <c r="L23" i="1"/>
  <c r="M23" i="1" s="1"/>
  <c r="L19" i="1"/>
  <c r="N19" i="1" s="1"/>
  <c r="L18" i="1"/>
  <c r="N18" i="1" s="1"/>
  <c r="L17" i="1"/>
  <c r="M17" i="1" s="1"/>
  <c r="O17" i="1" s="1"/>
  <c r="L16" i="1"/>
  <c r="M16" i="1" s="1"/>
  <c r="L15" i="1"/>
  <c r="M15" i="1" s="1"/>
  <c r="L14" i="1"/>
  <c r="L13" i="1"/>
  <c r="N13" i="1" s="1"/>
  <c r="L9" i="1"/>
  <c r="L8" i="1"/>
  <c r="N8" i="1" s="1"/>
  <c r="L7" i="1"/>
  <c r="L6" i="1"/>
  <c r="M6" i="1" s="1"/>
  <c r="L5" i="1"/>
  <c r="L4" i="1"/>
  <c r="N4" i="1" s="1"/>
  <c r="L3" i="1"/>
  <c r="N168" i="1" l="1"/>
  <c r="M168" i="1"/>
  <c r="M29" i="1"/>
  <c r="P28" i="1" s="1"/>
  <c r="M496" i="1"/>
  <c r="O496" i="1" s="1"/>
  <c r="Q496" i="1" s="1"/>
  <c r="P83" i="1"/>
  <c r="N138" i="1"/>
  <c r="N506" i="1"/>
  <c r="N69" i="1"/>
  <c r="M102" i="1"/>
  <c r="P102" i="1" s="1"/>
  <c r="N212" i="1"/>
  <c r="Q212" i="1" s="1"/>
  <c r="M311" i="1"/>
  <c r="P311" i="1" s="1"/>
  <c r="O381" i="1"/>
  <c r="N93" i="1"/>
  <c r="M148" i="1"/>
  <c r="P148" i="1" s="1"/>
  <c r="M203" i="1"/>
  <c r="O203" i="1" s="1"/>
  <c r="Q203" i="1" s="1"/>
  <c r="M365" i="1"/>
  <c r="P365" i="1" s="1"/>
  <c r="M403" i="1"/>
  <c r="O403" i="1" s="1"/>
  <c r="N78" i="1"/>
  <c r="N421" i="1"/>
  <c r="P166" i="1"/>
  <c r="N292" i="1"/>
  <c r="M427" i="1"/>
  <c r="O427" i="1" s="1"/>
  <c r="M366" i="1"/>
  <c r="O366" i="1" s="1"/>
  <c r="N38" i="1"/>
  <c r="N519" i="1"/>
  <c r="N453" i="1"/>
  <c r="N23" i="1"/>
  <c r="O421" i="1"/>
  <c r="P421" i="1"/>
  <c r="M294" i="1"/>
  <c r="O294" i="1" s="1"/>
  <c r="M42" i="1"/>
  <c r="P42" i="1" s="1"/>
  <c r="M196" i="1"/>
  <c r="O196" i="1" s="1"/>
  <c r="Q196" i="1" s="1"/>
  <c r="M302" i="1"/>
  <c r="P302" i="1" s="1"/>
  <c r="P358" i="1"/>
  <c r="N179" i="1"/>
  <c r="Q179" i="1" s="1"/>
  <c r="N359" i="1"/>
  <c r="O135" i="1"/>
  <c r="M146" i="1"/>
  <c r="O146" i="1" s="1"/>
  <c r="N167" i="1"/>
  <c r="N276" i="1"/>
  <c r="M306" i="1"/>
  <c r="P306" i="1" s="1"/>
  <c r="M369" i="1"/>
  <c r="P369" i="1" s="1"/>
  <c r="N423" i="1"/>
  <c r="N456" i="1"/>
  <c r="Q456" i="1" s="1"/>
  <c r="N525" i="1"/>
  <c r="N555" i="1"/>
  <c r="O568" i="1"/>
  <c r="N464" i="1"/>
  <c r="M589" i="1"/>
  <c r="P589" i="1" s="1"/>
  <c r="N188" i="1"/>
  <c r="Q188" i="1" s="1"/>
  <c r="M213" i="1"/>
  <c r="O213" i="1" s="1"/>
  <c r="Q213" i="1" s="1"/>
  <c r="N75" i="1"/>
  <c r="P122" i="1"/>
  <c r="N26" i="1"/>
  <c r="N16" i="1"/>
  <c r="O26" i="1"/>
  <c r="M112" i="1"/>
  <c r="P112" i="1" s="1"/>
  <c r="M201" i="1"/>
  <c r="O201" i="1" s="1"/>
  <c r="Q201" i="1" s="1"/>
  <c r="N208" i="1"/>
  <c r="Q208" i="1" s="1"/>
  <c r="P276" i="1"/>
  <c r="M297" i="1"/>
  <c r="O297" i="1" s="1"/>
  <c r="M314" i="1"/>
  <c r="P339" i="1"/>
  <c r="P423" i="1"/>
  <c r="M544" i="1"/>
  <c r="M582" i="1"/>
  <c r="O582" i="1" s="1"/>
  <c r="M85" i="1"/>
  <c r="P85" i="1" s="1"/>
  <c r="M533" i="1"/>
  <c r="O533" i="1" s="1"/>
  <c r="N35" i="1"/>
  <c r="M64" i="1"/>
  <c r="O64" i="1" s="1"/>
  <c r="M379" i="1"/>
  <c r="O379" i="1" s="1"/>
  <c r="O592" i="1"/>
  <c r="Q592" i="1" s="1"/>
  <c r="N74" i="1"/>
  <c r="O44" i="1"/>
  <c r="N307" i="1"/>
  <c r="N98" i="1"/>
  <c r="M18" i="1"/>
  <c r="P18" i="1" s="1"/>
  <c r="P55" i="1"/>
  <c r="N126" i="1"/>
  <c r="N183" i="1"/>
  <c r="Q183" i="1" s="1"/>
  <c r="N217" i="1"/>
  <c r="Q217" i="1" s="1"/>
  <c r="M341" i="1"/>
  <c r="P341" i="1" s="1"/>
  <c r="N409" i="1"/>
  <c r="N504" i="1"/>
  <c r="N153" i="1"/>
  <c r="N206" i="1"/>
  <c r="Q206" i="1" s="1"/>
  <c r="N413" i="1"/>
  <c r="N135" i="1"/>
  <c r="M252" i="1"/>
  <c r="O252" i="1" s="1"/>
  <c r="N568" i="1"/>
  <c r="N575" i="1"/>
  <c r="N594" i="1"/>
  <c r="O313" i="1"/>
  <c r="P313" i="1"/>
  <c r="P99" i="1"/>
  <c r="O99" i="1"/>
  <c r="O504" i="1"/>
  <c r="P504" i="1"/>
  <c r="O548" i="1"/>
  <c r="O453" i="1"/>
  <c r="P453" i="1"/>
  <c r="P303" i="1"/>
  <c r="O303" i="1"/>
  <c r="M152" i="1"/>
  <c r="N193" i="1"/>
  <c r="Q193" i="1" s="1"/>
  <c r="M304" i="1"/>
  <c r="P304" i="1" s="1"/>
  <c r="N316" i="1"/>
  <c r="N357" i="1"/>
  <c r="M406" i="1"/>
  <c r="M462" i="1"/>
  <c r="M502" i="1"/>
  <c r="M67" i="1"/>
  <c r="O67" i="1" s="1"/>
  <c r="N110" i="1"/>
  <c r="M4" i="1"/>
  <c r="P4" i="1" s="1"/>
  <c r="M41" i="1"/>
  <c r="P41" i="1" s="1"/>
  <c r="M301" i="1"/>
  <c r="M123" i="1"/>
  <c r="O123" i="1" s="1"/>
  <c r="N155" i="1"/>
  <c r="M204" i="1"/>
  <c r="O204" i="1" s="1"/>
  <c r="Q204" i="1" s="1"/>
  <c r="N209" i="1"/>
  <c r="Q209" i="1" s="1"/>
  <c r="M214" i="1"/>
  <c r="O214" i="1" s="1"/>
  <c r="Q214" i="1" s="1"/>
  <c r="M255" i="1"/>
  <c r="O255" i="1" s="1"/>
  <c r="M263" i="1"/>
  <c r="P263" i="1" s="1"/>
  <c r="N295" i="1"/>
  <c r="N313" i="1"/>
  <c r="M342" i="1"/>
  <c r="P342" i="1" s="1"/>
  <c r="M352" i="1"/>
  <c r="O352" i="1" s="1"/>
  <c r="O357" i="1"/>
  <c r="M363" i="1"/>
  <c r="P363" i="1" s="1"/>
  <c r="M382" i="1"/>
  <c r="P382" i="1" s="1"/>
  <c r="M389" i="1"/>
  <c r="M412" i="1"/>
  <c r="M431" i="1"/>
  <c r="O431" i="1" s="1"/>
  <c r="M451" i="1"/>
  <c r="O451" i="1" s="1"/>
  <c r="Q451" i="1" s="1"/>
  <c r="P456" i="1"/>
  <c r="P525" i="1"/>
  <c r="M531" i="1"/>
  <c r="M550" i="1"/>
  <c r="P550" i="1" s="1"/>
  <c r="M579" i="1"/>
  <c r="P579" i="1" s="1"/>
  <c r="P593" i="1"/>
  <c r="N56" i="1"/>
  <c r="N99" i="1"/>
  <c r="M19" i="1"/>
  <c r="P19" i="1" s="1"/>
  <c r="M37" i="1"/>
  <c r="P37" i="1" s="1"/>
  <c r="M46" i="1"/>
  <c r="O56" i="1"/>
  <c r="M65" i="1"/>
  <c r="O65" i="1" s="1"/>
  <c r="M79" i="1"/>
  <c r="M94" i="1"/>
  <c r="O94" i="1" s="1"/>
  <c r="N114" i="1"/>
  <c r="M174" i="1"/>
  <c r="O174" i="1" s="1"/>
  <c r="Q174" i="1" s="1"/>
  <c r="M182" i="1"/>
  <c r="O182" i="1" s="1"/>
  <c r="Q182" i="1" s="1"/>
  <c r="M200" i="1"/>
  <c r="O200" i="1" s="1"/>
  <c r="Q200" i="1" s="1"/>
  <c r="M309" i="1"/>
  <c r="P309" i="1" s="1"/>
  <c r="M329" i="1"/>
  <c r="O329" i="1" s="1"/>
  <c r="M334" i="1"/>
  <c r="O334" i="1" s="1"/>
  <c r="N368" i="1"/>
  <c r="N395" i="1"/>
  <c r="M468" i="1"/>
  <c r="M514" i="1"/>
  <c r="O514" i="1" s="1"/>
  <c r="M521" i="1"/>
  <c r="M587" i="1"/>
  <c r="O587" i="1" s="1"/>
  <c r="N593" i="1"/>
  <c r="M145" i="1"/>
  <c r="O145" i="1" s="1"/>
  <c r="M108" i="1"/>
  <c r="O108" i="1" s="1"/>
  <c r="O114" i="1"/>
  <c r="M143" i="1"/>
  <c r="O143" i="1" s="1"/>
  <c r="N162" i="1"/>
  <c r="M189" i="1"/>
  <c r="O189" i="1" s="1"/>
  <c r="Q189" i="1" s="1"/>
  <c r="N205" i="1"/>
  <c r="Q205" i="1" s="1"/>
  <c r="M251" i="1"/>
  <c r="O251" i="1" s="1"/>
  <c r="M264" i="1"/>
  <c r="O264" i="1" s="1"/>
  <c r="M272" i="1"/>
  <c r="P272" i="1" s="1"/>
  <c r="M305" i="1"/>
  <c r="P305" i="1" s="1"/>
  <c r="M364" i="1"/>
  <c r="P364" i="1" s="1"/>
  <c r="N383" i="1"/>
  <c r="N407" i="1"/>
  <c r="N425" i="1"/>
  <c r="M498" i="1"/>
  <c r="M546" i="1"/>
  <c r="M564" i="1"/>
  <c r="O564" i="1" s="1"/>
  <c r="N570" i="1"/>
  <c r="O593" i="1"/>
  <c r="M132" i="1"/>
  <c r="O132" i="1" s="1"/>
  <c r="N199" i="1"/>
  <c r="Q199" i="1" s="1"/>
  <c r="N6" i="1"/>
  <c r="N28" i="1"/>
  <c r="M57" i="1"/>
  <c r="P57" i="1" s="1"/>
  <c r="M66" i="1"/>
  <c r="P66" i="1" s="1"/>
  <c r="N87" i="1"/>
  <c r="P167" i="1"/>
  <c r="N211" i="1"/>
  <c r="Q211" i="1" s="1"/>
  <c r="O383" i="1"/>
  <c r="M433" i="1"/>
  <c r="O433" i="1" s="1"/>
  <c r="M458" i="1"/>
  <c r="O458" i="1" s="1"/>
  <c r="Q458" i="1" s="1"/>
  <c r="M527" i="1"/>
  <c r="M581" i="1"/>
  <c r="O581" i="1" s="1"/>
  <c r="M8" i="1"/>
  <c r="M13" i="1"/>
  <c r="O13" i="1" s="1"/>
  <c r="M250" i="1"/>
  <c r="O250" i="1" s="1"/>
  <c r="M101" i="1"/>
  <c r="N118" i="1"/>
  <c r="M273" i="1"/>
  <c r="O273" i="1" s="1"/>
  <c r="N339" i="1"/>
  <c r="M344" i="1"/>
  <c r="O344" i="1" s="1"/>
  <c r="M354" i="1"/>
  <c r="O354" i="1" s="1"/>
  <c r="N390" i="1"/>
  <c r="M275" i="1"/>
  <c r="P275" i="1" s="1"/>
  <c r="N303" i="1"/>
  <c r="M315" i="1"/>
  <c r="M356" i="1"/>
  <c r="N384" i="1"/>
  <c r="M435" i="1"/>
  <c r="M460" i="1"/>
  <c r="O460" i="1" s="1"/>
  <c r="Q460" i="1" s="1"/>
  <c r="N470" i="1"/>
  <c r="M500" i="1"/>
  <c r="O500" i="1" s="1"/>
  <c r="Q500" i="1" s="1"/>
  <c r="N518" i="1"/>
  <c r="N523" i="1"/>
  <c r="N548" i="1"/>
  <c r="Q548" i="1" s="1"/>
  <c r="O566" i="1"/>
  <c r="M576" i="1"/>
  <c r="O576" i="1" s="1"/>
  <c r="M590" i="1"/>
  <c r="O590" i="1" s="1"/>
  <c r="M89" i="1"/>
  <c r="N331" i="1"/>
  <c r="N17" i="1"/>
  <c r="M24" i="1"/>
  <c r="O24" i="1" s="1"/>
  <c r="M39" i="1"/>
  <c r="O39" i="1" s="1"/>
  <c r="N97" i="1"/>
  <c r="M127" i="1"/>
  <c r="O127" i="1" s="1"/>
  <c r="M154" i="1"/>
  <c r="N191" i="1"/>
  <c r="Q191" i="1" s="1"/>
  <c r="M198" i="1"/>
  <c r="O198" i="1" s="1"/>
  <c r="Q198" i="1" s="1"/>
  <c r="N207" i="1"/>
  <c r="Q207" i="1" s="1"/>
  <c r="M253" i="1"/>
  <c r="O253" i="1" s="1"/>
  <c r="M299" i="1"/>
  <c r="O299" i="1" s="1"/>
  <c r="N340" i="1"/>
  <c r="P17" i="1"/>
  <c r="N55" i="1"/>
  <c r="N84" i="1"/>
  <c r="M165" i="1"/>
  <c r="O165" i="1" s="1"/>
  <c r="M180" i="1"/>
  <c r="O180" i="1" s="1"/>
  <c r="Q180" i="1" s="1"/>
  <c r="M187" i="1"/>
  <c r="O187" i="1" s="1"/>
  <c r="Q187" i="1" s="1"/>
  <c r="M262" i="1"/>
  <c r="M268" i="1"/>
  <c r="P268" i="1" s="1"/>
  <c r="M312" i="1"/>
  <c r="P312" i="1" s="1"/>
  <c r="M332" i="1"/>
  <c r="M350" i="1"/>
  <c r="O350" i="1" s="1"/>
  <c r="M360" i="1"/>
  <c r="O360" i="1" s="1"/>
  <c r="O384" i="1"/>
  <c r="M393" i="1"/>
  <c r="M405" i="1"/>
  <c r="P405" i="1" s="1"/>
  <c r="M410" i="1"/>
  <c r="O410" i="1" s="1"/>
  <c r="N416" i="1"/>
  <c r="M466" i="1"/>
  <c r="M529" i="1"/>
  <c r="O529" i="1" s="1"/>
  <c r="N584" i="1"/>
  <c r="N43" i="1"/>
  <c r="M149" i="1"/>
  <c r="P149" i="1" s="1"/>
  <c r="N566" i="1"/>
  <c r="O43" i="1"/>
  <c r="N59" i="1"/>
  <c r="M76" i="1"/>
  <c r="P76" i="1" s="1"/>
  <c r="M202" i="1"/>
  <c r="O202" i="1" s="1"/>
  <c r="Q202" i="1" s="1"/>
  <c r="M218" i="1"/>
  <c r="O218" i="1" s="1"/>
  <c r="Q218" i="1" s="1"/>
  <c r="N44" i="1"/>
  <c r="N381" i="1"/>
  <c r="P416" i="1"/>
  <c r="P429" i="1"/>
  <c r="M557" i="1"/>
  <c r="P557" i="1" s="1"/>
  <c r="P6" i="1"/>
  <c r="O6" i="1"/>
  <c r="O15" i="1"/>
  <c r="P15" i="1"/>
  <c r="P36" i="1"/>
  <c r="O36" i="1"/>
  <c r="P77" i="1"/>
  <c r="O77" i="1"/>
  <c r="P59" i="1"/>
  <c r="O59" i="1"/>
  <c r="M349" i="1"/>
  <c r="O126" i="1"/>
  <c r="P126" i="1"/>
  <c r="N290" i="1"/>
  <c r="M290" i="1"/>
  <c r="O290" i="1" s="1"/>
  <c r="M68" i="1"/>
  <c r="N68" i="1"/>
  <c r="M86" i="1"/>
  <c r="N86" i="1"/>
  <c r="P35" i="1"/>
  <c r="O35" i="1"/>
  <c r="P38" i="1"/>
  <c r="P87" i="1"/>
  <c r="O87" i="1"/>
  <c r="N186" i="1"/>
  <c r="Q186" i="1" s="1"/>
  <c r="P97" i="1"/>
  <c r="O97" i="1"/>
  <c r="N3" i="1"/>
  <c r="M3" i="1"/>
  <c r="M120" i="1"/>
  <c r="N120" i="1"/>
  <c r="N210" i="1"/>
  <c r="M210" i="1"/>
  <c r="O210" i="1" s="1"/>
  <c r="N249" i="1"/>
  <c r="M249" i="1"/>
  <c r="N308" i="1"/>
  <c r="M308" i="1"/>
  <c r="P110" i="1"/>
  <c r="O110" i="1"/>
  <c r="N15" i="1"/>
  <c r="O23" i="1"/>
  <c r="N36" i="1"/>
  <c r="M58" i="1"/>
  <c r="N58" i="1"/>
  <c r="M73" i="1"/>
  <c r="N77" i="1"/>
  <c r="M95" i="1"/>
  <c r="M136" i="1"/>
  <c r="P153" i="1"/>
  <c r="O153" i="1"/>
  <c r="N163" i="1"/>
  <c r="M181" i="1"/>
  <c r="O181" i="1" s="1"/>
  <c r="N181" i="1"/>
  <c r="N215" i="1"/>
  <c r="M215" i="1"/>
  <c r="O215" i="1" s="1"/>
  <c r="O506" i="1"/>
  <c r="P506" i="1"/>
  <c r="N534" i="1"/>
  <c r="M534" i="1"/>
  <c r="M133" i="1"/>
  <c r="M150" i="1"/>
  <c r="N150" i="1"/>
  <c r="N33" i="1"/>
  <c r="M33" i="1"/>
  <c r="N9" i="1"/>
  <c r="M9" i="1"/>
  <c r="N27" i="1"/>
  <c r="M27" i="1"/>
  <c r="N53" i="1"/>
  <c r="M53" i="1"/>
  <c r="N404" i="1"/>
  <c r="M404" i="1"/>
  <c r="P368" i="1"/>
  <c r="O368" i="1"/>
  <c r="N109" i="1"/>
  <c r="M109" i="1"/>
  <c r="O109" i="1" s="1"/>
  <c r="M175" i="1"/>
  <c r="O175" i="1" s="1"/>
  <c r="Q175" i="1" s="1"/>
  <c r="N353" i="1"/>
  <c r="M353" i="1"/>
  <c r="O464" i="1"/>
  <c r="P464" i="1"/>
  <c r="N83" i="1"/>
  <c r="M113" i="1"/>
  <c r="N113" i="1"/>
  <c r="M144" i="1"/>
  <c r="N147" i="1"/>
  <c r="M172" i="1"/>
  <c r="O172" i="1" s="1"/>
  <c r="Q172" i="1" s="1"/>
  <c r="N254" i="1"/>
  <c r="M254" i="1"/>
  <c r="M259" i="1"/>
  <c r="N274" i="1"/>
  <c r="M274" i="1"/>
  <c r="N296" i="1"/>
  <c r="M296" i="1"/>
  <c r="O296" i="1" s="1"/>
  <c r="M300" i="1"/>
  <c r="P359" i="1"/>
  <c r="O359" i="1"/>
  <c r="O83" i="1"/>
  <c r="M100" i="1"/>
  <c r="N134" i="1"/>
  <c r="M134" i="1"/>
  <c r="P147" i="1"/>
  <c r="N195" i="1"/>
  <c r="Q195" i="1" s="1"/>
  <c r="M216" i="1"/>
  <c r="O216" i="1" s="1"/>
  <c r="Q216" i="1" s="1"/>
  <c r="M269" i="1"/>
  <c r="N526" i="1"/>
  <c r="M526" i="1"/>
  <c r="M567" i="1"/>
  <c r="N567" i="1"/>
  <c r="N54" i="1"/>
  <c r="M54" i="1"/>
  <c r="O54" i="1" s="1"/>
  <c r="M125" i="1"/>
  <c r="N266" i="1"/>
  <c r="M266" i="1"/>
  <c r="N516" i="1"/>
  <c r="M516" i="1"/>
  <c r="M558" i="1"/>
  <c r="N270" i="1"/>
  <c r="M270" i="1"/>
  <c r="M293" i="1"/>
  <c r="M330" i="1"/>
  <c r="N330" i="1"/>
  <c r="M343" i="1"/>
  <c r="N343" i="1"/>
  <c r="N361" i="1"/>
  <c r="M361" i="1"/>
  <c r="N391" i="1"/>
  <c r="M391" i="1"/>
  <c r="M417" i="1"/>
  <c r="N417" i="1"/>
  <c r="N428" i="1"/>
  <c r="M428" i="1"/>
  <c r="N7" i="1"/>
  <c r="M7" i="1"/>
  <c r="P16" i="1"/>
  <c r="O16" i="1"/>
  <c r="M25" i="1"/>
  <c r="M34" i="1"/>
  <c r="O34" i="1" s="1"/>
  <c r="M45" i="1"/>
  <c r="P78" i="1"/>
  <c r="O78" i="1"/>
  <c r="M121" i="1"/>
  <c r="O121" i="1" s="1"/>
  <c r="N121" i="1"/>
  <c r="N164" i="1"/>
  <c r="M164" i="1"/>
  <c r="N261" i="1"/>
  <c r="M261" i="1"/>
  <c r="M40" i="1"/>
  <c r="O75" i="1"/>
  <c r="N104" i="1"/>
  <c r="M128" i="1"/>
  <c r="O138" i="1"/>
  <c r="O167" i="1"/>
  <c r="M192" i="1"/>
  <c r="O192" i="1" s="1"/>
  <c r="Q192" i="1" s="1"/>
  <c r="P69" i="1"/>
  <c r="M88" i="1"/>
  <c r="N88" i="1"/>
  <c r="P98" i="1"/>
  <c r="O98" i="1"/>
  <c r="P104" i="1"/>
  <c r="P155" i="1"/>
  <c r="O155" i="1"/>
  <c r="N271" i="1"/>
  <c r="M271" i="1"/>
  <c r="O331" i="1"/>
  <c r="P331" i="1"/>
  <c r="N362" i="1"/>
  <c r="M362" i="1"/>
  <c r="M408" i="1"/>
  <c r="N408" i="1"/>
  <c r="N5" i="1"/>
  <c r="M5" i="1"/>
  <c r="N14" i="1"/>
  <c r="M14" i="1"/>
  <c r="O14" i="1" s="1"/>
  <c r="O118" i="1"/>
  <c r="M142" i="1"/>
  <c r="N142" i="1"/>
  <c r="M219" i="1"/>
  <c r="O219" i="1" s="1"/>
  <c r="N219" i="1"/>
  <c r="N467" i="1"/>
  <c r="M467" i="1"/>
  <c r="N578" i="1"/>
  <c r="M578" i="1"/>
  <c r="N434" i="1"/>
  <c r="M434" i="1"/>
  <c r="N461" i="1"/>
  <c r="M461" i="1"/>
  <c r="M583" i="1"/>
  <c r="N583" i="1"/>
  <c r="N355" i="1"/>
  <c r="M355" i="1"/>
  <c r="M380" i="1"/>
  <c r="O380" i="1" s="1"/>
  <c r="N380" i="1"/>
  <c r="N517" i="1"/>
  <c r="M517" i="1"/>
  <c r="O517" i="1" s="1"/>
  <c r="N588" i="1"/>
  <c r="M588" i="1"/>
  <c r="N173" i="1"/>
  <c r="M173" i="1"/>
  <c r="O173" i="1" s="1"/>
  <c r="M256" i="1"/>
  <c r="O256" i="1" s="1"/>
  <c r="M260" i="1"/>
  <c r="M267" i="1"/>
  <c r="P316" i="1"/>
  <c r="O316" i="1"/>
  <c r="M367" i="1"/>
  <c r="N367" i="1"/>
  <c r="M394" i="1"/>
  <c r="M420" i="1"/>
  <c r="N420" i="1"/>
  <c r="N424" i="1"/>
  <c r="M424" i="1"/>
  <c r="N429" i="1"/>
  <c r="N457" i="1"/>
  <c r="M457" i="1"/>
  <c r="M569" i="1"/>
  <c r="N569" i="1"/>
  <c r="M137" i="1"/>
  <c r="N137" i="1"/>
  <c r="M96" i="1"/>
  <c r="O96" i="1" s="1"/>
  <c r="M103" i="1"/>
  <c r="M111" i="1"/>
  <c r="M124" i="1"/>
  <c r="M151" i="1"/>
  <c r="N166" i="1"/>
  <c r="M194" i="1"/>
  <c r="O194" i="1" s="1"/>
  <c r="Q194" i="1" s="1"/>
  <c r="N197" i="1"/>
  <c r="Q197" i="1" s="1"/>
  <c r="M257" i="1"/>
  <c r="N291" i="1"/>
  <c r="M310" i="1"/>
  <c r="O425" i="1"/>
  <c r="P425" i="1"/>
  <c r="N528" i="1"/>
  <c r="M528" i="1"/>
  <c r="N549" i="1"/>
  <c r="M549" i="1"/>
  <c r="P549" i="1" s="1"/>
  <c r="N556" i="1"/>
  <c r="M565" i="1"/>
  <c r="P291" i="1"/>
  <c r="O291" i="1"/>
  <c r="N298" i="1"/>
  <c r="M298" i="1"/>
  <c r="M415" i="1"/>
  <c r="O415" i="1" s="1"/>
  <c r="N415" i="1"/>
  <c r="O470" i="1"/>
  <c r="P470" i="1"/>
  <c r="O523" i="1"/>
  <c r="P523" i="1"/>
  <c r="P556" i="1"/>
  <c r="O556" i="1"/>
  <c r="P570" i="1"/>
  <c r="O570" i="1"/>
  <c r="O166" i="1"/>
  <c r="N258" i="1"/>
  <c r="M258" i="1"/>
  <c r="N396" i="1"/>
  <c r="M396" i="1"/>
  <c r="N499" i="1"/>
  <c r="M499" i="1"/>
  <c r="M574" i="1"/>
  <c r="N574" i="1"/>
  <c r="M585" i="1"/>
  <c r="O585" i="1" s="1"/>
  <c r="N585" i="1"/>
  <c r="M119" i="1"/>
  <c r="O119" i="1" s="1"/>
  <c r="N122" i="1"/>
  <c r="N265" i="1"/>
  <c r="M265" i="1"/>
  <c r="O295" i="1"/>
  <c r="O307" i="1"/>
  <c r="P307" i="1"/>
  <c r="M333" i="1"/>
  <c r="N345" i="1"/>
  <c r="M345" i="1"/>
  <c r="M392" i="1"/>
  <c r="P407" i="1"/>
  <c r="O407" i="1"/>
  <c r="N463" i="1"/>
  <c r="M463" i="1"/>
  <c r="M385" i="1"/>
  <c r="N385" i="1"/>
  <c r="P395" i="1"/>
  <c r="O395" i="1"/>
  <c r="N547" i="1"/>
  <c r="M547" i="1"/>
  <c r="P547" i="1" s="1"/>
  <c r="N422" i="1"/>
  <c r="M422" i="1"/>
  <c r="N497" i="1"/>
  <c r="M497" i="1"/>
  <c r="N520" i="1"/>
  <c r="M520" i="1"/>
  <c r="P560" i="1"/>
  <c r="O560" i="1"/>
  <c r="N289" i="1"/>
  <c r="M289" i="1"/>
  <c r="M335" i="1"/>
  <c r="M351" i="1"/>
  <c r="N351" i="1"/>
  <c r="N560" i="1"/>
  <c r="M190" i="1"/>
  <c r="O190" i="1" s="1"/>
  <c r="Q190" i="1" s="1"/>
  <c r="N358" i="1"/>
  <c r="N419" i="1"/>
  <c r="M419" i="1"/>
  <c r="N448" i="1"/>
  <c r="M448" i="1"/>
  <c r="N505" i="1"/>
  <c r="M505" i="1"/>
  <c r="M414" i="1"/>
  <c r="N414" i="1"/>
  <c r="M418" i="1"/>
  <c r="N418" i="1"/>
  <c r="N515" i="1"/>
  <c r="M515" i="1"/>
  <c r="O515" i="1" s="1"/>
  <c r="N580" i="1"/>
  <c r="M580" i="1"/>
  <c r="M411" i="1"/>
  <c r="N411" i="1"/>
  <c r="N430" i="1"/>
  <c r="M430" i="1"/>
  <c r="N454" i="1"/>
  <c r="M454" i="1"/>
  <c r="N469" i="1"/>
  <c r="M469" i="1"/>
  <c r="N503" i="1"/>
  <c r="M503" i="1"/>
  <c r="P518" i="1"/>
  <c r="N532" i="1"/>
  <c r="M532" i="1"/>
  <c r="N522" i="1"/>
  <c r="M522" i="1"/>
  <c r="M559" i="1"/>
  <c r="N577" i="1"/>
  <c r="M577" i="1"/>
  <c r="O577" i="1" s="1"/>
  <c r="N591" i="1"/>
  <c r="M591" i="1"/>
  <c r="O591" i="1" s="1"/>
  <c r="N586" i="1"/>
  <c r="M586" i="1"/>
  <c r="N426" i="1"/>
  <c r="M426" i="1"/>
  <c r="N432" i="1"/>
  <c r="M432" i="1"/>
  <c r="N452" i="1"/>
  <c r="M452" i="1"/>
  <c r="N459" i="1"/>
  <c r="M459" i="1"/>
  <c r="N465" i="1"/>
  <c r="M465" i="1"/>
  <c r="N471" i="1"/>
  <c r="M471" i="1"/>
  <c r="N501" i="1"/>
  <c r="M501" i="1"/>
  <c r="N507" i="1"/>
  <c r="M507" i="1"/>
  <c r="N524" i="1"/>
  <c r="M524" i="1"/>
  <c r="N530" i="1"/>
  <c r="M530" i="1"/>
  <c r="N545" i="1"/>
  <c r="M545" i="1"/>
  <c r="P545" i="1" s="1"/>
  <c r="N554" i="1"/>
  <c r="M554" i="1"/>
  <c r="O546" i="1" l="1"/>
  <c r="P546" i="1"/>
  <c r="O544" i="1"/>
  <c r="P544" i="1"/>
  <c r="O302" i="1"/>
  <c r="Q302" i="1" s="1"/>
  <c r="O29" i="1"/>
  <c r="Q28" i="1" s="1"/>
  <c r="P458" i="1"/>
  <c r="Q114" i="1"/>
  <c r="Q357" i="1"/>
  <c r="Q6" i="1"/>
  <c r="P433" i="1"/>
  <c r="Q433" i="1" s="1"/>
  <c r="P496" i="1"/>
  <c r="Q566" i="1"/>
  <c r="O305" i="1"/>
  <c r="Q305" i="1" s="1"/>
  <c r="O364" i="1"/>
  <c r="Q364" i="1" s="1"/>
  <c r="P67" i="1"/>
  <c r="Q67" i="1" s="1"/>
  <c r="O18" i="1"/>
  <c r="Q18" i="1" s="1"/>
  <c r="O275" i="1"/>
  <c r="Q275" i="1" s="1"/>
  <c r="Q506" i="1"/>
  <c r="O369" i="1"/>
  <c r="Q369" i="1" s="1"/>
  <c r="Q138" i="1"/>
  <c r="O579" i="1"/>
  <c r="Q579" i="1" s="1"/>
  <c r="Q453" i="1"/>
  <c r="P427" i="1"/>
  <c r="Q427" i="1" s="1"/>
  <c r="O148" i="1"/>
  <c r="Q148" i="1" s="1"/>
  <c r="Q504" i="1"/>
  <c r="O311" i="1"/>
  <c r="Q311" i="1" s="1"/>
  <c r="P366" i="1"/>
  <c r="Q366" i="1" s="1"/>
  <c r="O363" i="1"/>
  <c r="Q363" i="1" s="1"/>
  <c r="Q38" i="1"/>
  <c r="O342" i="1"/>
  <c r="Q342" i="1" s="1"/>
  <c r="Q381" i="1"/>
  <c r="Q525" i="1"/>
  <c r="Q69" i="1"/>
  <c r="P123" i="1"/>
  <c r="Q123" i="1" s="1"/>
  <c r="O102" i="1"/>
  <c r="Q102" i="1" s="1"/>
  <c r="Q421" i="1"/>
  <c r="Q464" i="1"/>
  <c r="Q384" i="1"/>
  <c r="P146" i="1"/>
  <c r="Q146" i="1" s="1"/>
  <c r="P23" i="1"/>
  <c r="Q23" i="1" s="1"/>
  <c r="P360" i="1"/>
  <c r="Q360" i="1" s="1"/>
  <c r="Q153" i="1"/>
  <c r="O309" i="1"/>
  <c r="Q309" i="1" s="1"/>
  <c r="Q43" i="1"/>
  <c r="O382" i="1"/>
  <c r="Q382" i="1" s="1"/>
  <c r="O304" i="1"/>
  <c r="Q304" i="1" s="1"/>
  <c r="P297" i="1"/>
  <c r="Q297" i="1" s="1"/>
  <c r="O589" i="1"/>
  <c r="Q589" i="1" s="1"/>
  <c r="Q147" i="1"/>
  <c r="P581" i="1"/>
  <c r="Q581" i="1" s="1"/>
  <c r="O19" i="1"/>
  <c r="Q19" i="1" s="1"/>
  <c r="P273" i="1"/>
  <c r="Q273" i="1" s="1"/>
  <c r="Q339" i="1"/>
  <c r="Q135" i="1"/>
  <c r="Q423" i="1"/>
  <c r="Q75" i="1"/>
  <c r="Q167" i="1"/>
  <c r="O365" i="1"/>
  <c r="Q365" i="1" s="1"/>
  <c r="Q518" i="1"/>
  <c r="P39" i="1"/>
  <c r="Q39" i="1" s="1"/>
  <c r="O557" i="1"/>
  <c r="Q557" i="1" s="1"/>
  <c r="Q276" i="1"/>
  <c r="Q44" i="1"/>
  <c r="O306" i="1"/>
  <c r="Q306" i="1" s="1"/>
  <c r="P13" i="1"/>
  <c r="Q13" i="1" s="1"/>
  <c r="Q568" i="1"/>
  <c r="Q331" i="1"/>
  <c r="P264" i="1"/>
  <c r="Q264" i="1" s="1"/>
  <c r="Q122" i="1"/>
  <c r="P299" i="1"/>
  <c r="Q299" i="1" s="1"/>
  <c r="Q98" i="1"/>
  <c r="O149" i="1"/>
  <c r="Q149" i="1" s="1"/>
  <c r="Q593" i="1"/>
  <c r="Q56" i="1"/>
  <c r="P251" i="1"/>
  <c r="Q251" i="1" s="1"/>
  <c r="P93" i="1"/>
  <c r="Q93" i="1" s="1"/>
  <c r="O4" i="1"/>
  <c r="Q4" i="1" s="1"/>
  <c r="Q425" i="1"/>
  <c r="Q26" i="1"/>
  <c r="O272" i="1"/>
  <c r="Q272" i="1" s="1"/>
  <c r="Q470" i="1"/>
  <c r="P63" i="1"/>
  <c r="Q63" i="1" s="1"/>
  <c r="Q429" i="1"/>
  <c r="O341" i="1"/>
  <c r="Q341" i="1" s="1"/>
  <c r="O268" i="1"/>
  <c r="Q268" i="1" s="1"/>
  <c r="P460" i="1"/>
  <c r="P451" i="1"/>
  <c r="Q358" i="1"/>
  <c r="O312" i="1"/>
  <c r="Q312" i="1" s="1"/>
  <c r="Q155" i="1"/>
  <c r="Q359" i="1"/>
  <c r="P65" i="1"/>
  <c r="Q65" i="1" s="1"/>
  <c r="O42" i="1"/>
  <c r="Q42" i="1" s="1"/>
  <c r="Q99" i="1"/>
  <c r="Q110" i="1"/>
  <c r="P500" i="1"/>
  <c r="O263" i="1"/>
  <c r="Q263" i="1" s="1"/>
  <c r="P344" i="1"/>
  <c r="Q344" i="1" s="1"/>
  <c r="Q97" i="1"/>
  <c r="Q395" i="1"/>
  <c r="O112" i="1"/>
  <c r="Q112" i="1" s="1"/>
  <c r="Q55" i="1"/>
  <c r="P533" i="1"/>
  <c r="Q533" i="1" s="1"/>
  <c r="O41" i="1"/>
  <c r="Q41" i="1" s="1"/>
  <c r="O85" i="1"/>
  <c r="Q85" i="1" s="1"/>
  <c r="P314" i="1"/>
  <c r="O314" i="1"/>
  <c r="P514" i="1"/>
  <c r="Q514" i="1" s="1"/>
  <c r="Q35" i="1"/>
  <c r="Q17" i="1"/>
  <c r="P315" i="1"/>
  <c r="O315" i="1"/>
  <c r="O66" i="1"/>
  <c r="Q66" i="1" s="1"/>
  <c r="O405" i="1"/>
  <c r="Q405" i="1" s="1"/>
  <c r="P118" i="1"/>
  <c r="Q118" i="1" s="1"/>
  <c r="O76" i="1"/>
  <c r="Q76" i="1" s="1"/>
  <c r="O332" i="1"/>
  <c r="P332" i="1"/>
  <c r="O527" i="1"/>
  <c r="P527" i="1"/>
  <c r="P165" i="1"/>
  <c r="Q165" i="1" s="1"/>
  <c r="P389" i="1"/>
  <c r="O389" i="1"/>
  <c r="Q560" i="1"/>
  <c r="P431" i="1"/>
  <c r="Q431" i="1" s="1"/>
  <c r="P334" i="1"/>
  <c r="Q334" i="1" s="1"/>
  <c r="P127" i="1"/>
  <c r="Q127" i="1" s="1"/>
  <c r="P529" i="1"/>
  <c r="Q529" i="1" s="1"/>
  <c r="O521" i="1"/>
  <c r="P521" i="1"/>
  <c r="O550" i="1"/>
  <c r="P301" i="1"/>
  <c r="O301" i="1"/>
  <c r="O412" i="1"/>
  <c r="P412" i="1"/>
  <c r="O57" i="1"/>
  <c r="Q57" i="1" s="1"/>
  <c r="Q368" i="1"/>
  <c r="P79" i="1"/>
  <c r="O79" i="1"/>
  <c r="O531" i="1"/>
  <c r="P531" i="1"/>
  <c r="P152" i="1"/>
  <c r="O152" i="1"/>
  <c r="P356" i="1"/>
  <c r="O356" i="1"/>
  <c r="O462" i="1"/>
  <c r="Q462" i="1" s="1"/>
  <c r="P462" i="1"/>
  <c r="Q556" i="1"/>
  <c r="Q316" i="1"/>
  <c r="O262" i="1"/>
  <c r="P262" i="1"/>
  <c r="O89" i="1"/>
  <c r="P89" i="1"/>
  <c r="O435" i="1"/>
  <c r="P435" i="1"/>
  <c r="O468" i="1"/>
  <c r="Q468" i="1" s="1"/>
  <c r="P468" i="1"/>
  <c r="P101" i="1"/>
  <c r="O101" i="1"/>
  <c r="P576" i="1"/>
  <c r="Q576" i="1" s="1"/>
  <c r="O37" i="1"/>
  <c r="Q37" i="1" s="1"/>
  <c r="O466" i="1"/>
  <c r="Q466" i="1" s="1"/>
  <c r="P466" i="1"/>
  <c r="P168" i="1"/>
  <c r="O168" i="1"/>
  <c r="O502" i="1"/>
  <c r="Q502" i="1" s="1"/>
  <c r="P502" i="1"/>
  <c r="P590" i="1"/>
  <c r="Q590" i="1" s="1"/>
  <c r="Q166" i="1"/>
  <c r="Q219" i="1"/>
  <c r="Q78" i="1"/>
  <c r="Q16" i="1"/>
  <c r="Q36" i="1"/>
  <c r="Q87" i="1"/>
  <c r="Q416" i="1"/>
  <c r="O154" i="1"/>
  <c r="P154" i="1"/>
  <c r="P46" i="1"/>
  <c r="O46" i="1"/>
  <c r="O498" i="1"/>
  <c r="Q498" i="1" s="1"/>
  <c r="P498" i="1"/>
  <c r="Q126" i="1"/>
  <c r="Q59" i="1"/>
  <c r="Q303" i="1"/>
  <c r="Q383" i="1"/>
  <c r="O406" i="1"/>
  <c r="P406" i="1"/>
  <c r="Q313" i="1"/>
  <c r="O393" i="1"/>
  <c r="P393" i="1"/>
  <c r="P584" i="1"/>
  <c r="Q584" i="1" s="1"/>
  <c r="Q407" i="1"/>
  <c r="P8" i="1"/>
  <c r="O8" i="1"/>
  <c r="Q8" i="1" s="1"/>
  <c r="P569" i="1"/>
  <c r="O569" i="1"/>
  <c r="O404" i="1"/>
  <c r="P403" i="1"/>
  <c r="O580" i="1"/>
  <c r="P580" i="1"/>
  <c r="Q523" i="1"/>
  <c r="O343" i="1"/>
  <c r="P343" i="1"/>
  <c r="O3" i="1"/>
  <c r="Q3" i="1" s="1"/>
  <c r="P3" i="1"/>
  <c r="P351" i="1"/>
  <c r="O351" i="1"/>
  <c r="O100" i="1"/>
  <c r="P100" i="1"/>
  <c r="O471" i="1"/>
  <c r="Q471" i="1" s="1"/>
  <c r="P471" i="1"/>
  <c r="O424" i="1"/>
  <c r="P424" i="1"/>
  <c r="O330" i="1"/>
  <c r="P329" i="1"/>
  <c r="P578" i="1"/>
  <c r="O578" i="1"/>
  <c r="P45" i="1"/>
  <c r="O45" i="1"/>
  <c r="O417" i="1"/>
  <c r="P417" i="1"/>
  <c r="P293" i="1"/>
  <c r="O293" i="1"/>
  <c r="O274" i="1"/>
  <c r="P274" i="1"/>
  <c r="Q83" i="1"/>
  <c r="O136" i="1"/>
  <c r="P136" i="1"/>
  <c r="O454" i="1"/>
  <c r="Q454" i="1" s="1"/>
  <c r="P454" i="1"/>
  <c r="O448" i="1"/>
  <c r="Q448" i="1" s="1"/>
  <c r="P448" i="1"/>
  <c r="Q307" i="1"/>
  <c r="O103" i="1"/>
  <c r="P103" i="1"/>
  <c r="P270" i="1"/>
  <c r="O270" i="1"/>
  <c r="P269" i="1"/>
  <c r="O269" i="1"/>
  <c r="O349" i="1"/>
  <c r="P349" i="1"/>
  <c r="P345" i="1"/>
  <c r="O345" i="1"/>
  <c r="O367" i="1"/>
  <c r="P367" i="1"/>
  <c r="O461" i="1"/>
  <c r="Q461" i="1" s="1"/>
  <c r="P461" i="1"/>
  <c r="O142" i="1"/>
  <c r="P142" i="1"/>
  <c r="O554" i="1"/>
  <c r="P554" i="1"/>
  <c r="O501" i="1"/>
  <c r="Q501" i="1" s="1"/>
  <c r="P501" i="1"/>
  <c r="O522" i="1"/>
  <c r="P522" i="1"/>
  <c r="P298" i="1"/>
  <c r="O298" i="1"/>
  <c r="O457" i="1"/>
  <c r="Q457" i="1" s="1"/>
  <c r="P457" i="1"/>
  <c r="O408" i="1"/>
  <c r="P408" i="1"/>
  <c r="O422" i="1"/>
  <c r="P422" i="1"/>
  <c r="O385" i="1"/>
  <c r="P385" i="1"/>
  <c r="P333" i="1"/>
  <c r="O333" i="1"/>
  <c r="O434" i="1"/>
  <c r="P434" i="1"/>
  <c r="O428" i="1"/>
  <c r="P428" i="1"/>
  <c r="P300" i="1"/>
  <c r="O300" i="1"/>
  <c r="O534" i="1"/>
  <c r="P534" i="1"/>
  <c r="O545" i="1"/>
  <c r="O505" i="1"/>
  <c r="Q505" i="1" s="1"/>
  <c r="P505" i="1"/>
  <c r="O396" i="1"/>
  <c r="P396" i="1"/>
  <c r="P267" i="1"/>
  <c r="O267" i="1"/>
  <c r="P128" i="1"/>
  <c r="O128" i="1"/>
  <c r="P558" i="1"/>
  <c r="O558" i="1"/>
  <c r="P113" i="1"/>
  <c r="O113" i="1"/>
  <c r="O586" i="1"/>
  <c r="P586" i="1"/>
  <c r="O258" i="1"/>
  <c r="P258" i="1"/>
  <c r="P124" i="1"/>
  <c r="O124" i="1"/>
  <c r="P260" i="1"/>
  <c r="O260" i="1"/>
  <c r="Q104" i="1"/>
  <c r="P261" i="1"/>
  <c r="O261" i="1"/>
  <c r="P516" i="1"/>
  <c r="O516" i="1"/>
  <c r="O530" i="1"/>
  <c r="P530" i="1"/>
  <c r="O465" i="1"/>
  <c r="Q465" i="1" s="1"/>
  <c r="P465" i="1"/>
  <c r="P289" i="1"/>
  <c r="O289" i="1"/>
  <c r="O524" i="1"/>
  <c r="P524" i="1"/>
  <c r="O459" i="1"/>
  <c r="Q459" i="1" s="1"/>
  <c r="P459" i="1"/>
  <c r="O547" i="1"/>
  <c r="P310" i="1"/>
  <c r="O310" i="1"/>
  <c r="O420" i="1"/>
  <c r="P420" i="1"/>
  <c r="P271" i="1"/>
  <c r="O271" i="1"/>
  <c r="P25" i="1"/>
  <c r="O25" i="1"/>
  <c r="Q25" i="1" s="1"/>
  <c r="P266" i="1"/>
  <c r="O266" i="1"/>
  <c r="P259" i="1"/>
  <c r="O259" i="1"/>
  <c r="O150" i="1"/>
  <c r="P150" i="1"/>
  <c r="P249" i="1"/>
  <c r="O249" i="1"/>
  <c r="O430" i="1"/>
  <c r="P430" i="1"/>
  <c r="P295" i="1"/>
  <c r="Q295" i="1" s="1"/>
  <c r="Q570" i="1"/>
  <c r="O565" i="1"/>
  <c r="P564" i="1"/>
  <c r="Q291" i="1"/>
  <c r="Q173" i="1"/>
  <c r="O467" i="1"/>
  <c r="Q467" i="1" s="1"/>
  <c r="P467" i="1"/>
  <c r="O5" i="1"/>
  <c r="Q5" i="1" s="1"/>
  <c r="P5" i="1"/>
  <c r="P391" i="1"/>
  <c r="O391" i="1"/>
  <c r="P253" i="1"/>
  <c r="O254" i="1"/>
  <c r="O133" i="1"/>
  <c r="P132" i="1"/>
  <c r="P108" i="1"/>
  <c r="Q108" i="1" s="1"/>
  <c r="Q15" i="1"/>
  <c r="O497" i="1"/>
  <c r="Q497" i="1" s="1"/>
  <c r="P497" i="1"/>
  <c r="O528" i="1"/>
  <c r="P528" i="1"/>
  <c r="O426" i="1"/>
  <c r="P426" i="1"/>
  <c r="O144" i="1"/>
  <c r="P144" i="1"/>
  <c r="O163" i="1"/>
  <c r="P162" i="1"/>
  <c r="O151" i="1"/>
  <c r="P151" i="1"/>
  <c r="O362" i="1"/>
  <c r="P362" i="1"/>
  <c r="O33" i="1"/>
  <c r="P33" i="1"/>
  <c r="O335" i="1"/>
  <c r="P335" i="1"/>
  <c r="O355" i="1"/>
  <c r="P355" i="1"/>
  <c r="O53" i="1"/>
  <c r="P53" i="1"/>
  <c r="O463" i="1"/>
  <c r="Q463" i="1" s="1"/>
  <c r="P463" i="1"/>
  <c r="O392" i="1"/>
  <c r="P392" i="1"/>
  <c r="P27" i="1"/>
  <c r="O27" i="1"/>
  <c r="Q27" i="1" s="1"/>
  <c r="O95" i="1"/>
  <c r="P95" i="1"/>
  <c r="O419" i="1"/>
  <c r="P419" i="1"/>
  <c r="O520" i="1"/>
  <c r="P520" i="1"/>
  <c r="P265" i="1"/>
  <c r="O265" i="1"/>
  <c r="O499" i="1"/>
  <c r="Q499" i="1" s="1"/>
  <c r="P499" i="1"/>
  <c r="O549" i="1"/>
  <c r="P257" i="1"/>
  <c r="O257" i="1"/>
  <c r="P137" i="1"/>
  <c r="O137" i="1"/>
  <c r="O394" i="1"/>
  <c r="P394" i="1"/>
  <c r="P379" i="1"/>
  <c r="Q379" i="1" s="1"/>
  <c r="P361" i="1"/>
  <c r="O361" i="1"/>
  <c r="P255" i="1"/>
  <c r="Q255" i="1" s="1"/>
  <c r="Q215" i="1"/>
  <c r="Q77" i="1"/>
  <c r="Q210" i="1"/>
  <c r="P120" i="1"/>
  <c r="O120" i="1"/>
  <c r="O526" i="1"/>
  <c r="P526" i="1"/>
  <c r="P58" i="1"/>
  <c r="O58" i="1"/>
  <c r="O503" i="1"/>
  <c r="Q503" i="1" s="1"/>
  <c r="P503" i="1"/>
  <c r="P308" i="1"/>
  <c r="O308" i="1"/>
  <c r="O469" i="1"/>
  <c r="Q469" i="1" s="1"/>
  <c r="P469" i="1"/>
  <c r="O567" i="1"/>
  <c r="P567" i="1"/>
  <c r="O111" i="1"/>
  <c r="P111" i="1"/>
  <c r="P88" i="1"/>
  <c r="O88" i="1"/>
  <c r="O452" i="1"/>
  <c r="Q452" i="1" s="1"/>
  <c r="P452" i="1"/>
  <c r="O418" i="1"/>
  <c r="P418" i="1"/>
  <c r="O574" i="1"/>
  <c r="P574" i="1"/>
  <c r="O588" i="1"/>
  <c r="P587" i="1"/>
  <c r="O164" i="1"/>
  <c r="P164" i="1"/>
  <c r="O7" i="1"/>
  <c r="Q7" i="1" s="1"/>
  <c r="P7" i="1"/>
  <c r="P86" i="1"/>
  <c r="O86" i="1"/>
  <c r="O507" i="1"/>
  <c r="Q507" i="1" s="1"/>
  <c r="P507" i="1"/>
  <c r="O432" i="1"/>
  <c r="P432" i="1"/>
  <c r="P559" i="1"/>
  <c r="O559" i="1"/>
  <c r="O532" i="1"/>
  <c r="P532" i="1"/>
  <c r="O411" i="1"/>
  <c r="P410" i="1"/>
  <c r="P414" i="1"/>
  <c r="O414" i="1"/>
  <c r="P583" i="1"/>
  <c r="O583" i="1"/>
  <c r="O40" i="1"/>
  <c r="P40" i="1"/>
  <c r="O125" i="1"/>
  <c r="P125" i="1"/>
  <c r="P134" i="1"/>
  <c r="O134" i="1"/>
  <c r="O353" i="1"/>
  <c r="P353" i="1"/>
  <c r="O9" i="1"/>
  <c r="Q9" i="1" s="1"/>
  <c r="P9" i="1"/>
  <c r="Q181" i="1"/>
  <c r="P73" i="1"/>
  <c r="O73" i="1"/>
  <c r="P68" i="1"/>
  <c r="O68" i="1"/>
  <c r="Q544" i="1" l="1"/>
  <c r="Q546" i="1"/>
  <c r="Q142" i="1"/>
  <c r="Q343" i="1"/>
  <c r="Q270" i="1"/>
  <c r="Q293" i="1"/>
  <c r="Q333" i="1"/>
  <c r="Q345" i="1"/>
  <c r="Q308" i="1"/>
  <c r="Q259" i="1"/>
  <c r="Q46" i="1"/>
  <c r="Q265" i="1"/>
  <c r="Q58" i="1"/>
  <c r="Q310" i="1"/>
  <c r="Q547" i="1"/>
  <c r="Q516" i="1"/>
  <c r="Q569" i="1"/>
  <c r="Q137" i="1"/>
  <c r="Q266" i="1"/>
  <c r="Q426" i="1"/>
  <c r="Q578" i="1"/>
  <c r="Q258" i="1"/>
  <c r="Q367" i="1"/>
  <c r="Q152" i="1"/>
  <c r="Q389" i="1"/>
  <c r="Q315" i="1"/>
  <c r="Q353" i="1"/>
  <c r="Q120" i="1"/>
  <c r="Q253" i="1"/>
  <c r="Q262" i="1"/>
  <c r="Q583" i="1"/>
  <c r="Q391" i="1"/>
  <c r="Q260" i="1"/>
  <c r="Q128" i="1"/>
  <c r="Q300" i="1"/>
  <c r="Q249" i="1"/>
  <c r="Q428" i="1"/>
  <c r="Q101" i="1"/>
  <c r="Q314" i="1"/>
  <c r="Q545" i="1"/>
  <c r="Q385" i="1"/>
  <c r="Q418" i="1"/>
  <c r="Q417" i="1"/>
  <c r="Q414" i="1"/>
  <c r="Q86" i="1"/>
  <c r="Q422" i="1"/>
  <c r="Q554" i="1"/>
  <c r="Q269" i="1"/>
  <c r="Q351" i="1"/>
  <c r="Q406" i="1"/>
  <c r="Q168" i="1"/>
  <c r="Q567" i="1"/>
  <c r="Q162" i="1"/>
  <c r="Q134" i="1"/>
  <c r="Q88" i="1"/>
  <c r="Q528" i="1"/>
  <c r="Q271" i="1"/>
  <c r="Q289" i="1"/>
  <c r="Q329" i="1"/>
  <c r="Q574" i="1"/>
  <c r="Q587" i="1"/>
  <c r="Q362" i="1"/>
  <c r="Q274" i="1"/>
  <c r="Q68" i="1"/>
  <c r="Q532" i="1"/>
  <c r="Q164" i="1"/>
  <c r="Q420" i="1"/>
  <c r="Q434" i="1"/>
  <c r="Q298" i="1"/>
  <c r="Q520" i="1"/>
  <c r="Q332" i="1"/>
  <c r="Q394" i="1"/>
  <c r="Q524" i="1"/>
  <c r="Q150" i="1"/>
  <c r="Q361" i="1"/>
  <c r="Q530" i="1"/>
  <c r="Q580" i="1"/>
  <c r="Q396" i="1"/>
  <c r="Q100" i="1"/>
  <c r="Q393" i="1"/>
  <c r="Q355" i="1"/>
  <c r="Q40" i="1"/>
  <c r="Q432" i="1"/>
  <c r="Q586" i="1"/>
  <c r="Q403" i="1"/>
  <c r="Q526" i="1"/>
  <c r="Q136" i="1"/>
  <c r="Q356" i="1"/>
  <c r="Q412" i="1"/>
  <c r="Q111" i="1"/>
  <c r="Q549" i="1"/>
  <c r="Q33" i="1"/>
  <c r="Q261" i="1"/>
  <c r="Q113" i="1"/>
  <c r="Q154" i="1"/>
  <c r="Q301" i="1"/>
  <c r="Q435" i="1"/>
  <c r="Q430" i="1"/>
  <c r="Q419" i="1"/>
  <c r="Q424" i="1"/>
  <c r="Q89" i="1"/>
  <c r="Q531" i="1"/>
  <c r="Q522" i="1"/>
  <c r="Q534" i="1"/>
  <c r="Q550" i="1"/>
  <c r="Q53" i="1"/>
  <c r="Q124" i="1"/>
  <c r="Q408" i="1"/>
  <c r="Q79" i="1"/>
  <c r="Q521" i="1"/>
  <c r="Q527" i="1"/>
  <c r="Q151" i="1"/>
  <c r="Q559" i="1"/>
  <c r="Q564" i="1"/>
  <c r="Q558" i="1"/>
  <c r="Q45" i="1"/>
  <c r="Q103" i="1"/>
  <c r="Q349" i="1"/>
  <c r="Q95" i="1"/>
  <c r="Q410" i="1"/>
  <c r="Q132" i="1"/>
  <c r="Q335" i="1"/>
  <c r="Q257" i="1"/>
  <c r="Q144" i="1"/>
  <c r="Q392" i="1"/>
  <c r="Q125" i="1"/>
  <c r="Q73" i="1"/>
  <c r="Q2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tc={E07672CB-A119-4E9B-BFA4-CA63F6D93C69}</author>
    <author>tc={8187E001-3007-4C5F-B628-6624C103E836}</author>
    <author>tc={29829DF7-01C6-4509-A769-7987F19A76F2}</author>
  </authors>
  <commentList>
    <comment ref="E449" authorId="0" shapeId="0" xr:uid="{E07672CB-A119-4E9B-BFA4-CA63F6D93C69}">
      <text>
        <t>[Threaded comment]
Your version of Excel allows you to read this threaded comment; however, any edits to it will get removed if the file is opened in a newer version of Excel. Learn more: https://go.microsoft.com/fwlink/?linkid=870924
Comment:
    em sửa lại tháng do ghi nhầm tháng 6</t>
      </text>
    </comment>
    <comment ref="D777" authorId="1" shapeId="0" xr:uid="{8187E001-3007-4C5F-B628-6624C103E836}">
      <text>
        <t>[Threaded comment]
Your version of Excel allows you to read this threaded comment; however, any edits to it will get removed if the file is opened in a newer version of Excel. Learn more: https://go.microsoft.com/fwlink/?linkid=870924
Comment:
    em sửa lại tên xưởng của PVtech nhé</t>
      </text>
    </comment>
    <comment ref="E1737" authorId="2" shapeId="0" xr:uid="{29829DF7-01C6-4509-A769-7987F19A76F2}">
      <text>
        <t>[Threaded comment]
Your version of Excel allows you to read this threaded comment; however, any edits to it will get removed if the file is opened in a newer version of Excel. Learn more: https://go.microsoft.com/fwlink/?linkid=870924
Comment:
    em add thêm line tháng 8 của xinyuan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tc={2AEABD3B-7209-4B07-A69F-2CB463751992}</author>
  </authors>
  <commentList>
    <comment ref="H10" authorId="0" shapeId="0" xr:uid="{2AEABD3B-7209-4B07-A69F-2CB463751992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tháng trước là 40.2</t>
      </text>
    </comment>
  </commentList>
</comments>
</file>

<file path=xl/sharedStrings.xml><?xml version="1.0" encoding="utf-8"?>
<sst xmlns="http://schemas.openxmlformats.org/spreadsheetml/2006/main" count="10019" uniqueCount="549">
  <si>
    <t>water tariff</t>
  </si>
  <si>
    <t xml:space="preserve">Water recording </t>
  </si>
  <si>
    <t>Project</t>
  </si>
  <si>
    <t>Lot</t>
  </si>
  <si>
    <t>Tenant</t>
  </si>
  <si>
    <t>Unit</t>
  </si>
  <si>
    <t>Duration</t>
  </si>
  <si>
    <t>WSC (IP)</t>
  </si>
  <si>
    <t>WWT (IP)</t>
  </si>
  <si>
    <t xml:space="preserve"> WWT (BW)</t>
  </si>
  <si>
    <t>Minimum STP</t>
  </si>
  <si>
    <t xml:space="preserve">Old Meter Reading </t>
  </si>
  <si>
    <t>New Meter Reading</t>
  </si>
  <si>
    <t>WSC (m3)</t>
  </si>
  <si>
    <t>WTP (m3)</t>
  </si>
  <si>
    <t>WSC fee (vnd)</t>
  </si>
  <si>
    <t>WWT fee (vnd)</t>
  </si>
  <si>
    <t>STP</t>
  </si>
  <si>
    <t>WSC+WWT+STP</t>
  </si>
  <si>
    <t>KL nước thải ITL (riêng)</t>
  </si>
  <si>
    <t>Quy đổi 1000 kg=1m3</t>
  </si>
  <si>
    <t>Note</t>
  </si>
  <si>
    <t>BBN</t>
  </si>
  <si>
    <t>OERLIKON</t>
  </si>
  <si>
    <t>A0</t>
  </si>
  <si>
    <t>21 - 31.12.2024</t>
  </si>
  <si>
    <t>Ko áp STP</t>
  </si>
  <si>
    <t>SJ THERMAL</t>
  </si>
  <si>
    <t>A2</t>
  </si>
  <si>
    <t>Khách ko có ở xưởng, FM vendor xác nhận qua zalo</t>
  </si>
  <si>
    <t>khách ko ở xưởng =&gt; từ bây h cần xác nhận ở email</t>
  </si>
  <si>
    <t>EULER</t>
  </si>
  <si>
    <t>A3</t>
  </si>
  <si>
    <t>SINNO TECH</t>
  </si>
  <si>
    <t>A4</t>
  </si>
  <si>
    <t>A5</t>
  </si>
  <si>
    <t>CIMIYA</t>
  </si>
  <si>
    <t>A6</t>
  </si>
  <si>
    <t xml:space="preserve">INTELLIGENT </t>
  </si>
  <si>
    <t>A7</t>
  </si>
  <si>
    <t>WARTON VN</t>
  </si>
  <si>
    <t>A8</t>
  </si>
  <si>
    <t>ORIENT DRAGON</t>
  </si>
  <si>
    <t>B1A</t>
  </si>
  <si>
    <t xml:space="preserve">QUADRANT </t>
  </si>
  <si>
    <t>B1B</t>
  </si>
  <si>
    <t>B1C</t>
  </si>
  <si>
    <t>Trả xưởng 17/4</t>
  </si>
  <si>
    <t>khách ko có ở xưởng, xác nhận = zalo</t>
  </si>
  <si>
    <t>VINH THAI</t>
  </si>
  <si>
    <t>B1D</t>
  </si>
  <si>
    <t>JDI VINA</t>
  </si>
  <si>
    <t>A1</t>
  </si>
  <si>
    <t>B1E</t>
  </si>
  <si>
    <t>26 - 31.12.2024</t>
  </si>
  <si>
    <t>Thuê lại xưởng của vision, bắt đầu chốt từ 26.12</t>
  </si>
  <si>
    <t>Trả xưởng 14/3</t>
  </si>
  <si>
    <t>TONGFANG</t>
  </si>
  <si>
    <t>B1F</t>
  </si>
  <si>
    <t xml:space="preserve">FABRI-TECH </t>
  </si>
  <si>
    <t>B1</t>
  </si>
  <si>
    <t>B2</t>
  </si>
  <si>
    <t>ITL (MIỀN BẮC)</t>
  </si>
  <si>
    <t>B3</t>
  </si>
  <si>
    <t>trừ chi phí nước thải riêng</t>
  </si>
  <si>
    <t>IBST (XD Gia việt)</t>
  </si>
  <si>
    <t xml:space="preserve">văn phòng </t>
  </si>
  <si>
    <t>Sửa chữa sụt lún A1, ko charge STP</t>
  </si>
  <si>
    <t>JINYA</t>
  </si>
  <si>
    <t>nhận xưởng ngày 19/6</t>
  </si>
  <si>
    <t>BDH</t>
  </si>
  <si>
    <t>AMI</t>
  </si>
  <si>
    <t>E2</t>
  </si>
  <si>
    <t>chuyển ký SĐ 8/5</t>
  </si>
  <si>
    <t>TIANLIDA</t>
  </si>
  <si>
    <t>E3</t>
  </si>
  <si>
    <t>Khách băt đâuf dùng để cải tạo từ 20/7, chưa ký vs SD</t>
  </si>
  <si>
    <t>TAIFU</t>
  </si>
  <si>
    <t>C3</t>
  </si>
  <si>
    <t>chuyển ký SD</t>
  </si>
  <si>
    <t>XIONGTAI</t>
  </si>
  <si>
    <t>B4</t>
  </si>
  <si>
    <t>A1 (đồng hồ mới)</t>
  </si>
  <si>
    <t>Thay đồng hồ mới căn A1 (phần note biên bản)</t>
  </si>
  <si>
    <t>A3 (đồng hồ mới)</t>
  </si>
  <si>
    <t>Thay đồng hồ mới căn A3 (phần note biên bản)</t>
  </si>
  <si>
    <t>Centoplas</t>
  </si>
  <si>
    <t>D3</t>
  </si>
  <si>
    <t>Khách có việc cần sử dụng nhờ short term</t>
  </si>
  <si>
    <t>BHP</t>
  </si>
  <si>
    <t>Autel New Energy</t>
  </si>
  <si>
    <t>FB1</t>
  </si>
  <si>
    <t>FB2</t>
  </si>
  <si>
    <t>FC1</t>
  </si>
  <si>
    <t>FC2</t>
  </si>
  <si>
    <t>Autel Robitic</t>
  </si>
  <si>
    <t>FA-1</t>
  </si>
  <si>
    <t>FA-2</t>
  </si>
  <si>
    <t>FA-3</t>
  </si>
  <si>
    <t>FA-4</t>
  </si>
  <si>
    <t>CCIC</t>
  </si>
  <si>
    <t>A1-3</t>
  </si>
  <si>
    <t>DAIKAI</t>
  </si>
  <si>
    <t>A1-4</t>
  </si>
  <si>
    <t>EVA (EWISDOM)</t>
  </si>
  <si>
    <t>B1-1</t>
  </si>
  <si>
    <t>B1-2</t>
  </si>
  <si>
    <t>B1-3</t>
  </si>
  <si>
    <t>Full Sharp</t>
  </si>
  <si>
    <t>A1-1</t>
  </si>
  <si>
    <t>Kenner</t>
  </si>
  <si>
    <t>A1-2</t>
  </si>
  <si>
    <t>Ghi lần đầu 12/6</t>
  </si>
  <si>
    <t>Lean</t>
  </si>
  <si>
    <t>Free STP cho khách?</t>
  </si>
  <si>
    <t>Trả xưởng ngày 31/3</t>
  </si>
  <si>
    <t>Moon</t>
  </si>
  <si>
    <t>C1-1</t>
  </si>
  <si>
    <t>C1-2</t>
  </si>
  <si>
    <t>D1-1</t>
  </si>
  <si>
    <t>Moon + tưới cỏ</t>
  </si>
  <si>
    <t>D1-2</t>
  </si>
  <si>
    <t>tưới cỏ kê cột S</t>
  </si>
  <si>
    <t>add nước tưới cỏ</t>
  </si>
  <si>
    <t xml:space="preserve">NDV </t>
  </si>
  <si>
    <t>Taifu</t>
  </si>
  <si>
    <t>C1</t>
  </si>
  <si>
    <t>gộp T3,4,5</t>
  </si>
  <si>
    <t>NDV JV</t>
  </si>
  <si>
    <t>CN 3-03</t>
  </si>
  <si>
    <t>HongYi (Inchemical)</t>
  </si>
  <si>
    <t>Chốt lần cuối ngày 6/6</t>
  </si>
  <si>
    <t>Chốt lần đầu ngày 20/8</t>
  </si>
  <si>
    <t>Komaspec (charge thầu Bimexco)</t>
  </si>
  <si>
    <t>C2</t>
  </si>
  <si>
    <t>Truy thu 8 m3 PCCC, chốt lần cuối ngày 18/6</t>
  </si>
  <si>
    <t>LT (charge thầu TDI)</t>
  </si>
  <si>
    <t>B5</t>
  </si>
  <si>
    <t>B6</t>
  </si>
  <si>
    <t xml:space="preserve">Truy thu 24 m3 nước PCCC theo biên bản </t>
  </si>
  <si>
    <t>B1 (B3 cũ)</t>
  </si>
  <si>
    <t>B2 (B4 cũ)</t>
  </si>
  <si>
    <t>B3 (B5 cũ)</t>
  </si>
  <si>
    <t>B4 (B2 cũ)</t>
  </si>
  <si>
    <t>B5 (B1 cũ)</t>
  </si>
  <si>
    <t>STD (thầu wanzhong)</t>
  </si>
  <si>
    <t>lần đầu 4/7</t>
  </si>
  <si>
    <t>D4</t>
  </si>
  <si>
    <t>BWP</t>
  </si>
  <si>
    <t>Mixue</t>
  </si>
  <si>
    <t>Unit 1</t>
  </si>
  <si>
    <t>Unit 2</t>
  </si>
  <si>
    <t>BHD</t>
  </si>
  <si>
    <t>Lot 3</t>
  </si>
  <si>
    <t>SNC</t>
  </si>
  <si>
    <t>FA1-1</t>
  </si>
  <si>
    <t>FA1-2</t>
  </si>
  <si>
    <t>FA1-3</t>
  </si>
  <si>
    <t>Etron</t>
  </si>
  <si>
    <t>FA2-1</t>
  </si>
  <si>
    <t>Etron ko có minimum, chỉ count theo lượng nc thải x giá của VSIP và giá của BW =&gt; giống Shengshing</t>
  </si>
  <si>
    <t>Forin</t>
  </si>
  <si>
    <t>FA2-2</t>
  </si>
  <si>
    <t>Sunlu</t>
  </si>
  <si>
    <t>FA2-3</t>
  </si>
  <si>
    <t>HuiTian</t>
  </si>
  <si>
    <t>FA3-1</t>
  </si>
  <si>
    <t>FA3-2</t>
  </si>
  <si>
    <t>phần nc của BV gộp vào tính mức STP</t>
  </si>
  <si>
    <t>cổng bảo vệ</t>
  </si>
  <si>
    <t>chốt lần cuối ngày 31/7 =&gt; khách trả lại cho BW</t>
  </si>
  <si>
    <t>chờ FM vendor xử lý lại biên bản</t>
  </si>
  <si>
    <t xml:space="preserve">chốt lần cuối ngày 31/8 =&gt; bàn giao cho Etron =&gt; chờ vendor xử lý lại biên bản </t>
  </si>
  <si>
    <t>Lot 5.1</t>
  </si>
  <si>
    <t>Pony</t>
  </si>
  <si>
    <t>A2-1</t>
  </si>
  <si>
    <t>Hoyuan</t>
  </si>
  <si>
    <t>A2-2</t>
  </si>
  <si>
    <t>Tranit</t>
  </si>
  <si>
    <t>A2-3</t>
  </si>
  <si>
    <t>A2-4</t>
  </si>
  <si>
    <t>Atech</t>
  </si>
  <si>
    <t>D1-A,B</t>
  </si>
  <si>
    <t>đồng hồ hỏng, lấy số trung bình 3 tháng gần nhất =&gt; chờ khách chốt</t>
  </si>
  <si>
    <t>CMA</t>
  </si>
  <si>
    <t>B1-D</t>
  </si>
  <si>
    <t>Shengshing</t>
  </si>
  <si>
    <t>B1-A</t>
  </si>
  <si>
    <t>Shengshing ko có STP =&gt; chi phí nước thải = BW+VSIP</t>
  </si>
  <si>
    <t>B1-B</t>
  </si>
  <si>
    <t>B1-C</t>
  </si>
  <si>
    <t>C1-A</t>
  </si>
  <si>
    <t>C1-B</t>
  </si>
  <si>
    <t>C1-C</t>
  </si>
  <si>
    <t>Chốt lần cuối, trả xưởng</t>
  </si>
  <si>
    <t>Lot 5.2</t>
  </si>
  <si>
    <t>B3-1</t>
  </si>
  <si>
    <t>B3-2</t>
  </si>
  <si>
    <t>Trả xưởng ngày 31.3</t>
  </si>
  <si>
    <t>CYGY</t>
  </si>
  <si>
    <t>PV tech</t>
  </si>
  <si>
    <t>B3-3</t>
  </si>
  <si>
    <t>B3-4</t>
  </si>
  <si>
    <t>JYSP</t>
  </si>
  <si>
    <t>SHDC</t>
  </si>
  <si>
    <t>Flyin</t>
  </si>
  <si>
    <t>B3-5</t>
  </si>
  <si>
    <t>Auden</t>
  </si>
  <si>
    <t>B3-6</t>
  </si>
  <si>
    <t>Onogawa</t>
  </si>
  <si>
    <t>B4-1</t>
  </si>
  <si>
    <t>Bocheng</t>
  </si>
  <si>
    <t>B4-2</t>
  </si>
  <si>
    <t>Asink</t>
  </si>
  <si>
    <t>B4-5</t>
  </si>
  <si>
    <t>Greco</t>
  </si>
  <si>
    <t>B4-3</t>
  </si>
  <si>
    <t>B4-4</t>
  </si>
  <si>
    <t>Fuluhashi</t>
  </si>
  <si>
    <t>B4-6</t>
  </si>
  <si>
    <t>Wonggeak</t>
  </si>
  <si>
    <t>A3-1</t>
  </si>
  <si>
    <t>A3-2</t>
  </si>
  <si>
    <t>HD2</t>
  </si>
  <si>
    <t>Lot 2</t>
  </si>
  <si>
    <t>Morteng</t>
  </si>
  <si>
    <t>Yue Hai</t>
  </si>
  <si>
    <t>Four'es</t>
  </si>
  <si>
    <t>Gaus</t>
  </si>
  <si>
    <t>ANZ</t>
  </si>
  <si>
    <t>A1-5</t>
  </si>
  <si>
    <t>Xiangquan</t>
  </si>
  <si>
    <t>A1-6</t>
  </si>
  <si>
    <t>ABCD</t>
  </si>
  <si>
    <t>TK</t>
  </si>
  <si>
    <t>A2-5</t>
  </si>
  <si>
    <t>Wisva</t>
  </si>
  <si>
    <t>Truy thu 3m3 nước PCCC</t>
  </si>
  <si>
    <t>Lot 6</t>
  </si>
  <si>
    <t>A3-3</t>
  </si>
  <si>
    <t>Cổng bảo vệ</t>
  </si>
  <si>
    <t>Dayue</t>
  </si>
  <si>
    <t>A4-1</t>
  </si>
  <si>
    <t>Dayue (trạm ga)</t>
  </si>
  <si>
    <t>A4-2</t>
  </si>
  <si>
    <t>Lingbo</t>
  </si>
  <si>
    <t>A4-3</t>
  </si>
  <si>
    <t>Maeden</t>
  </si>
  <si>
    <t>A5-1</t>
  </si>
  <si>
    <t>FSP</t>
  </si>
  <si>
    <t>A5-2</t>
  </si>
  <si>
    <t>A5-3</t>
  </si>
  <si>
    <t>A5-4</t>
  </si>
  <si>
    <t>Shiuli</t>
  </si>
  <si>
    <t>A6-1</t>
  </si>
  <si>
    <t>Great</t>
  </si>
  <si>
    <t>A6-2</t>
  </si>
  <si>
    <t>Fuxin</t>
  </si>
  <si>
    <t>A6-3</t>
  </si>
  <si>
    <t>Hightek</t>
  </si>
  <si>
    <t>A6-4</t>
  </si>
  <si>
    <t>Harting</t>
  </si>
  <si>
    <t>A7-1</t>
  </si>
  <si>
    <t>A7-2</t>
  </si>
  <si>
    <t>A7-3</t>
  </si>
  <si>
    <t>A8-1</t>
  </si>
  <si>
    <t>A8-2</t>
  </si>
  <si>
    <t>A8-3</t>
  </si>
  <si>
    <t>HD3</t>
  </si>
  <si>
    <t>Lot 7</t>
  </si>
  <si>
    <t>Dragon</t>
  </si>
  <si>
    <t>Cactus</t>
  </si>
  <si>
    <t>Linkconn</t>
  </si>
  <si>
    <t>Sable</t>
  </si>
  <si>
    <t>FA4-1</t>
  </si>
  <si>
    <t>FA4-2</t>
  </si>
  <si>
    <t>FA4-3</t>
  </si>
  <si>
    <t>Ronnie</t>
  </si>
  <si>
    <t>FA5-1</t>
  </si>
  <si>
    <t>Forgrand (treasure grand)</t>
  </si>
  <si>
    <t>FA5-2</t>
  </si>
  <si>
    <t>Treasure grand</t>
  </si>
  <si>
    <t>Treasure (forgrand)</t>
  </si>
  <si>
    <t>Alltop</t>
  </si>
  <si>
    <t>FA5-3</t>
  </si>
  <si>
    <t>Truy thu 40 m3 PCCC</t>
  </si>
  <si>
    <t>KKT</t>
  </si>
  <si>
    <t>FA6-1</t>
  </si>
  <si>
    <t>FA6-2</t>
  </si>
  <si>
    <t>Truy thu 71 m3 làm thất thoát nc</t>
  </si>
  <si>
    <t>Truy thu 10 m3 nước PCCC</t>
  </si>
  <si>
    <t>Dain</t>
  </si>
  <si>
    <t>FA7-1</t>
  </si>
  <si>
    <t>Trust tag</t>
  </si>
  <si>
    <t>FA7-2</t>
  </si>
  <si>
    <t>Yuxing</t>
  </si>
  <si>
    <t>FA7-3</t>
  </si>
  <si>
    <t>FA7-4</t>
  </si>
  <si>
    <t>DS</t>
  </si>
  <si>
    <t>FA7-5</t>
  </si>
  <si>
    <t>BNH</t>
  </si>
  <si>
    <t>Lot CN10-02</t>
  </si>
  <si>
    <t>Pegatron</t>
  </si>
  <si>
    <t>D1</t>
  </si>
  <si>
    <t>Giá riêng theo PLC</t>
  </si>
  <si>
    <t>D2</t>
  </si>
  <si>
    <t>F1</t>
  </si>
  <si>
    <t>T3B</t>
  </si>
  <si>
    <t>Lot D</t>
  </si>
  <si>
    <t>Unitrend</t>
  </si>
  <si>
    <t>E1</t>
  </si>
  <si>
    <t>E4</t>
  </si>
  <si>
    <t>F2</t>
  </si>
  <si>
    <t>F3</t>
  </si>
  <si>
    <t>F4</t>
  </si>
  <si>
    <t xml:space="preserve">GH2 </t>
  </si>
  <si>
    <t>Qilida</t>
  </si>
  <si>
    <t>Gold cat</t>
  </si>
  <si>
    <t>Gold cat (Superbox)</t>
  </si>
  <si>
    <t>Maxwall</t>
  </si>
  <si>
    <t>Maxswall</t>
  </si>
  <si>
    <t>Zhongkang</t>
  </si>
  <si>
    <t>Juyi (Zhongkang)</t>
  </si>
  <si>
    <t>Smec</t>
  </si>
  <si>
    <t>SMTV (Smec)</t>
  </si>
  <si>
    <t>Tinping</t>
  </si>
  <si>
    <t>Hengfeng</t>
  </si>
  <si>
    <t>Fangtong</t>
  </si>
  <si>
    <t>Chốt lần đầu ngày 1.3</t>
  </si>
  <si>
    <t xml:space="preserve">Yuanfang (Fangtong) </t>
  </si>
  <si>
    <t>Golden chance (Might)</t>
  </si>
  <si>
    <t>C4</t>
  </si>
  <si>
    <t>Xinyuan</t>
  </si>
  <si>
    <t>YoungAn (yangan)</t>
  </si>
  <si>
    <t>Bao Long</t>
  </si>
  <si>
    <t>Mengbang (MYD)</t>
  </si>
  <si>
    <t>MYD (meng bang)</t>
  </si>
  <si>
    <t>Lot E</t>
  </si>
  <si>
    <t>Sunell (Vital link)</t>
  </si>
  <si>
    <t>Taikan</t>
  </si>
  <si>
    <t>Cadme</t>
  </si>
  <si>
    <t>Kaibao (Cadme)</t>
  </si>
  <si>
    <t>shengxiang (yingyu)</t>
  </si>
  <si>
    <t>yingyu (shengxiang)</t>
  </si>
  <si>
    <t>Billda</t>
  </si>
  <si>
    <t>Wuhu (token)</t>
  </si>
  <si>
    <t>Không thu tiền của khách theo email</t>
  </si>
  <si>
    <t>BNA</t>
  </si>
  <si>
    <t>Lot 34-35</t>
  </si>
  <si>
    <t>Kersen</t>
  </si>
  <si>
    <t>Nước Sinh hoạt</t>
  </si>
  <si>
    <t>21-31/12/2024</t>
  </si>
  <si>
    <t>Nước Sản xuất</t>
  </si>
  <si>
    <t>Lot E2-02</t>
  </si>
  <si>
    <t>Gaiwach</t>
  </si>
  <si>
    <t>WELLKING</t>
  </si>
  <si>
    <t>bù nước PCCC</t>
  </si>
  <si>
    <t>Keli</t>
  </si>
  <si>
    <t>Thêm 9 m3 dùng nưới tưới cây (biên bản xử phạt)</t>
  </si>
  <si>
    <t>Topgoal</t>
  </si>
  <si>
    <t>Fushun</t>
  </si>
  <si>
    <t>Fuan (Fushun)</t>
  </si>
  <si>
    <t>nước PCCC theo biên bản</t>
  </si>
  <si>
    <t>Vietport</t>
  </si>
  <si>
    <t>MTS</t>
  </si>
  <si>
    <t>chỉ số đầu ngày 5/7</t>
  </si>
  <si>
    <t>Tianneng</t>
  </si>
  <si>
    <t>A5-2 BW tổng</t>
  </si>
  <si>
    <t>A5-2 Tianneng sản xuất</t>
  </si>
  <si>
    <t>A5-2 Tianneng sinh hoạt</t>
  </si>
  <si>
    <t>A5-3 BW tổng</t>
  </si>
  <si>
    <t>A5-3 Tianneng sản xuất</t>
  </si>
  <si>
    <t>A5-3 Tianneng sinh hoạt</t>
  </si>
  <si>
    <t>BW tổng 2 Units</t>
  </si>
  <si>
    <t>T12+ T1</t>
  </si>
  <si>
    <t>BW tổng 2 Units - Sinh hoạt</t>
  </si>
  <si>
    <t>tianneng chỉ tính STP trên nước sinh hoạt</t>
  </si>
  <si>
    <t>YP (BN2)</t>
  </si>
  <si>
    <t>CN14.1</t>
  </si>
  <si>
    <t>Deli</t>
  </si>
  <si>
    <t>B2-5</t>
  </si>
  <si>
    <t>Chốt lần đầu 8/9. Số tiền ít =&gt; có thể gộp sang tháng 10 xuất 1 lần =&gt; khách chỉ thuê kho 2 tháng</t>
  </si>
  <si>
    <t>DC2B</t>
  </si>
  <si>
    <t>Chốt lần đầu 4/9 =&gt; do DC2B chưa hoàn công nên toàn bộ điện nc của Pegatron T9 sẽ chuyển xuất sang cùng kỳ điện nc T10</t>
  </si>
  <si>
    <t>4 xưởng D là kho, ko có minimum STP, vẫn charge phần nước thải của BW</t>
  </si>
  <si>
    <t>tariff</t>
  </si>
  <si>
    <t>Electric recording</t>
  </si>
  <si>
    <t>Peak hour</t>
  </si>
  <si>
    <t>PLC</t>
  </si>
  <si>
    <t>Ti rate</t>
  </si>
  <si>
    <t>Total kwh</t>
  </si>
  <si>
    <t>Total amount</t>
  </si>
  <si>
    <t>Ami</t>
  </si>
  <si>
    <t>F - E2</t>
  </si>
  <si>
    <t>Certoplast</t>
  </si>
  <si>
    <t>F - D2</t>
  </si>
  <si>
    <t>F - D3</t>
  </si>
  <si>
    <t>Daimay</t>
  </si>
  <si>
    <t>F - C1</t>
  </si>
  <si>
    <t>F - C2</t>
  </si>
  <si>
    <t>Startecx</t>
  </si>
  <si>
    <t>F - D4</t>
  </si>
  <si>
    <t>Sunglory</t>
  </si>
  <si>
    <t>F - E4</t>
  </si>
  <si>
    <t>F - C3</t>
  </si>
  <si>
    <t>Thầu bimexco thanh toán</t>
  </si>
  <si>
    <t>XDC</t>
  </si>
  <si>
    <t>F - C4</t>
  </si>
  <si>
    <t>Xiongtai</t>
  </si>
  <si>
    <t>F - A1</t>
  </si>
  <si>
    <t>F - A2</t>
  </si>
  <si>
    <t>F - A3</t>
  </si>
  <si>
    <t>F - A4</t>
  </si>
  <si>
    <t>F - B1</t>
  </si>
  <si>
    <t>F - B2</t>
  </si>
  <si>
    <t>F - B3</t>
  </si>
  <si>
    <t>F - B4</t>
  </si>
  <si>
    <t>Tianlida</t>
  </si>
  <si>
    <t>F-E3</t>
  </si>
  <si>
    <t>Lot 5</t>
  </si>
  <si>
    <t xml:space="preserve">CYGY </t>
  </si>
  <si>
    <t>B3-1 &amp; 2</t>
  </si>
  <si>
    <t>Chốt lần đầu 16.5</t>
  </si>
  <si>
    <t>chốt lần cuối ngày 6/6</t>
  </si>
  <si>
    <t>chốt điện, hạ công tơ ngày 10.3</t>
  </si>
  <si>
    <t>HUITIAN (evergreen)</t>
  </si>
  <si>
    <t>cổng BV</t>
  </si>
  <si>
    <t>Áp giá điện mới từ EVN</t>
  </si>
  <si>
    <t>Áp giá điện mới EVN từ 10/5</t>
  </si>
  <si>
    <t>Chốt công tơ ngày 31.7 =&gt; khách trả lại cho BW</t>
  </si>
  <si>
    <t>ko phát sinh nữa, khách chuyển sang dùng điện trực tiếp EVN</t>
  </si>
  <si>
    <t>chốt điện, hạ công tơ ngày 18.3</t>
  </si>
  <si>
    <t>Nhà bảo vệ</t>
  </si>
  <si>
    <t>phí cố định 2,255,000 theo phụ lục PLC kí từ 21/11/2023</t>
  </si>
  <si>
    <t>phí cố định 2,255,000 theo phụ lục PLC kí từ 21/11/2023 =&gt; EVN update giá từ 10.5 nhưng IMPC ko kê record</t>
  </si>
  <si>
    <t>Chốt số lần đầu ngày 20.12</t>
  </si>
  <si>
    <t xml:space="preserve">Chốt điện lần cuối ngày 19.4 </t>
  </si>
  <si>
    <t>Lot E2</t>
  </si>
  <si>
    <t>Fuan (fushun)</t>
  </si>
  <si>
    <t>FA 4-3</t>
  </si>
  <si>
    <t>kê lần đầu 13/2</t>
  </si>
  <si>
    <t>FA 2-2</t>
  </si>
  <si>
    <t>lần đầu 5.7</t>
  </si>
  <si>
    <t>TopGoal</t>
  </si>
  <si>
    <t>FA 3-3</t>
  </si>
  <si>
    <t>chốt đến 6.1 =&gt; hỏng đồng hồ, thay công tơ</t>
  </si>
  <si>
    <t>Thay công tơ từ 6.1</t>
  </si>
  <si>
    <t>FA 5-1</t>
  </si>
  <si>
    <t>chốt đến 26.6</t>
  </si>
  <si>
    <t>Wellking</t>
  </si>
  <si>
    <t>FA 3-1</t>
  </si>
  <si>
    <t>Xuất HĐ cho thầu của wellking, chốt lần cuối ngày 31.12</t>
  </si>
  <si>
    <t>FA 3-2</t>
  </si>
  <si>
    <t>BTP</t>
  </si>
  <si>
    <t>Baike (Tao motor)</t>
  </si>
  <si>
    <t>D5</t>
  </si>
  <si>
    <t>D6</t>
  </si>
  <si>
    <t>C5</t>
  </si>
  <si>
    <t>C6</t>
  </si>
  <si>
    <t>IFS</t>
  </si>
  <si>
    <t>chốt 10.5</t>
  </si>
  <si>
    <t>Chốt 20.5</t>
  </si>
  <si>
    <t>3 xưởng A1,2,3 =&gt; nhà thầu VTC thi công HT PCCC =&gt;  sẽ charge lại phí cho VTC sau khi hoàn thiện công việc</t>
  </si>
  <si>
    <t>Chỉ tính phí cho IFS phí của 4 xưởng B</t>
  </si>
  <si>
    <t>TRIUMP</t>
  </si>
  <si>
    <t>chốt 20.5</t>
  </si>
  <si>
    <t xml:space="preserve"> nhà thầu VTC thi công HT PCCC =&gt; sẽ charge lại phí cho VTC sau khi hoàn thiện công việc</t>
  </si>
  <si>
    <t>NDV</t>
  </si>
  <si>
    <t>CN3-03</t>
  </si>
  <si>
    <t>Hongyi</t>
  </si>
  <si>
    <t>chốt điện từ 22.2 đến 12.3 (đã trừ số điện FM dùng)</t>
  </si>
  <si>
    <t>chốt điện theo công tơ điện của thầu lắp ngày 12.3</t>
  </si>
  <si>
    <t>Apply giá mới EVN từ 10/5</t>
  </si>
  <si>
    <t>chốt lần cuối ngày 27/5</t>
  </si>
  <si>
    <t>Komaspec (thầu bimexco)</t>
  </si>
  <si>
    <t>ghi lần đầu 12/5</t>
  </si>
  <si>
    <t>Chốt lần đầu ngày 10/6 và thay mới ngày 11/6</t>
  </si>
  <si>
    <t>thay mới công tơ từ ngày 11/06</t>
  </si>
  <si>
    <t xml:space="preserve">chốt điện ngày 28/6, hạ công tơ </t>
  </si>
  <si>
    <t>LT (thầu TDI)</t>
  </si>
  <si>
    <t>ghi lần đầu 16/5</t>
  </si>
  <si>
    <t>chốt lần cuối ngày 5/7</t>
  </si>
  <si>
    <t>STD (thầu Wanzhong)</t>
  </si>
  <si>
    <t>Từ 5/7 -15/7 , chỉ tính tiền trên chỉ số tổng ở đồng hồ 1.8.0</t>
  </si>
  <si>
    <t>từ 15/7 - 19/7, chỉ tính tiền trên chỉ số tổng ở đồng hồ 1.8.0, biên bản kê cả 3 pha của đồng hồ đo</t>
  </si>
  <si>
    <t>chốt lần cuối ngày 16/9</t>
  </si>
  <si>
    <t>hạ công tơ ngày 2.1, khách ko lắp hệ thống hút khói</t>
  </si>
  <si>
    <t>Uni-Trend</t>
  </si>
  <si>
    <t>Gate GH2</t>
  </si>
  <si>
    <t>phòng bảo vệ</t>
  </si>
  <si>
    <t>(Phòng bảo vệ) chốt lần cuối 27.2 =&gt; khách chuyển sang sử dụng điện của khách</t>
  </si>
  <si>
    <t>Fangtong (yuanfang)</t>
  </si>
  <si>
    <t>B1+B2</t>
  </si>
  <si>
    <t>Công tơ quạt hút khói</t>
  </si>
  <si>
    <t>Chốt lần đầu ngày 17.3</t>
  </si>
  <si>
    <t>D2+D3</t>
  </si>
  <si>
    <t>Chốt lần cuối ngày 29.5</t>
  </si>
  <si>
    <t>Công tơ quạt hút khói, chốt lần đầu ngày 5.6</t>
  </si>
  <si>
    <t>Golden chance</t>
  </si>
  <si>
    <t>Lần đầu ghi ngày 7.2</t>
  </si>
  <si>
    <t>Hạ công tơ ngày 29.3</t>
  </si>
  <si>
    <t xml:space="preserve">Công tơ mới từ 9.4 </t>
  </si>
  <si>
    <t>Golden chance (might)</t>
  </si>
  <si>
    <t>Lần đầu ghi ngày 16.1</t>
  </si>
  <si>
    <t>chốt lần cuối ngày 15.3</t>
  </si>
  <si>
    <t>Công tơ quạt hút khói, thu bù tháng 7</t>
  </si>
  <si>
    <t>MYD (mengbang)</t>
  </si>
  <si>
    <t>Chốt lần đầu ngày 30.6</t>
  </si>
  <si>
    <t>SMTV (smec)</t>
  </si>
  <si>
    <t>hạ công tơ ngày 3.12, khách ko lắp hệ thống hút khói</t>
  </si>
  <si>
    <t>Youngan (yang an)</t>
  </si>
  <si>
    <t>Công tơ mới từ 23.4 (ti 150/5A)</t>
  </si>
  <si>
    <t>Công tơ cũ hỏng, lắp công tơ đo mới từ 21.5, chốt lần cuối ngày 9.6</t>
  </si>
  <si>
    <t>Công tơ quạt hút khói, chốt lần đầu 6,8</t>
  </si>
  <si>
    <t>Chốt lần đầu ngày 21.6, tháo công tơ 19.7</t>
  </si>
  <si>
    <t xml:space="preserve">Truy thu theo biên bản 24.7 </t>
  </si>
  <si>
    <t>Billa</t>
  </si>
  <si>
    <t>Kê lần đầu ngày 5.4</t>
  </si>
  <si>
    <t>chốt lần cuối, tháo công tơ</t>
  </si>
  <si>
    <t>Cadme (kaibao)</t>
  </si>
  <si>
    <t>Kê lần đầu ngày 27.2</t>
  </si>
  <si>
    <t xml:space="preserve">thay đổi giá từ 10/5, EVN update </t>
  </si>
  <si>
    <t>Công tơ quạt hút khói, từ ngày 5.6</t>
  </si>
  <si>
    <t>Vital Link</t>
  </si>
  <si>
    <t>Chốt lần đầu ngày 7.2 , hệ số Ti = 40 =&gt; do đồng hồ thầu của khách lắp riêng</t>
  </si>
  <si>
    <t>hệ số 40</t>
  </si>
  <si>
    <t>(ti loại 200/5A)</t>
  </si>
  <si>
    <t>Chốt số đến 10/5</t>
  </si>
  <si>
    <t>Kê lần đầu ngày 18.6</t>
  </si>
  <si>
    <t>Lần đầu 26.6, chốt lần cuối ngày 19.7</t>
  </si>
  <si>
    <t>Yingyu (Shengxiang)</t>
  </si>
  <si>
    <t>Kê lần đầu ngày 20.3</t>
  </si>
  <si>
    <t>CN10-02</t>
  </si>
  <si>
    <t>Pegatron Q3</t>
  </si>
  <si>
    <t>Normal hour 1.8.1</t>
  </si>
  <si>
    <t>Peak hour 1.8.2</t>
  </si>
  <si>
    <t>Off peak hour 1.8.3</t>
  </si>
  <si>
    <t>Pegatron Q6</t>
  </si>
  <si>
    <t>Pegatron Q5</t>
  </si>
  <si>
    <t>Pegatron (total)</t>
  </si>
  <si>
    <t>Total</t>
  </si>
  <si>
    <t>(Q5-Q6-Q3)</t>
  </si>
  <si>
    <t>record đến 10.5, thay đổi giá EVN</t>
  </si>
  <si>
    <t>record đến 20.5</t>
  </si>
  <si>
    <t xml:space="preserve">chốt lần đầu 13/9 =&gt; có thể gộp phí tháng 10 </t>
  </si>
  <si>
    <t>Pegatron (Tiêu thụ)</t>
  </si>
  <si>
    <t>B1 &amp; B2</t>
  </si>
  <si>
    <t>chốt lần đầu 4/9 =&gt; gộp sang T10 =&gt; chờ hoàn công</t>
  </si>
  <si>
    <t>Auto mỗi tháng add 1 khoản quản lý cs điện =59,581*631kva=37,595,611 VND theo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</si>
</sst>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Aptos Narrow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/>
    <xf numFmtId="43" fontId="2" fillId="0" borderId="1" xfId="1" applyFont="1" applyBorder="1"/>
    <xf numFmtId="3" fontId="2" fillId="0" borderId="1" xfId="0" applyNumberFormat="1" applyFont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164" fontId="2" fillId="0" borderId="0" xfId="1" applyNumberFormat="1" applyFont="1"/>
    <xf numFmtId="164" fontId="2" fillId="0" borderId="0" xfId="1" applyNumberFormat="1" applyFont="1" applyAlignment="1">
      <alignment horizontal="center" vertical="center"/>
    </xf>
    <xf numFmtId="43" fontId="2" fillId="0" borderId="1" xfId="1" applyFont="1" applyBorder="1" applyAlignment="1">
      <alignment horizontal="center" vertical="center" wrapText="1"/>
    </xf>
    <xf numFmtId="43" fontId="2" fillId="0" borderId="0" xfId="1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164" fontId="5" fillId="0" borderId="1" xfId="1" applyNumberFormat="1" applyFont="1" applyBorder="1"/>
    <xf numFmtId="43" fontId="5" fillId="0" borderId="1" xfId="1" applyFont="1" applyBorder="1"/>
    <xf numFmtId="164" fontId="5" fillId="2" borderId="1" xfId="1" applyNumberFormat="1" applyFont="1" applyFill="1" applyBorder="1"/>
    <xf numFmtId="0" fontId="5" fillId="4" borderId="1" xfId="0" applyFont="1" applyFill="1" applyBorder="1"/>
    <xf numFmtId="164" fontId="5" fillId="0" borderId="5" xfId="1" applyNumberFormat="1" applyFont="1" applyBorder="1"/>
    <xf numFmtId="3" fontId="5" fillId="0" borderId="1" xfId="0" applyNumberFormat="1" applyFont="1" applyBorder="1" applyAlignment="1">
      <alignment vertical="center"/>
    </xf>
    <xf numFmtId="3" fontId="5" fillId="2" borderId="1" xfId="0" applyNumberFormat="1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5" borderId="1" xfId="0" applyFont="1" applyFill="1" applyBorder="1"/>
    <xf numFmtId="3" fontId="5" fillId="0" borderId="1" xfId="0" applyNumberFormat="1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164" fontId="5" fillId="4" borderId="1" xfId="1" applyNumberFormat="1" applyFont="1" applyFill="1" applyBorder="1"/>
    <xf numFmtId="164" fontId="7" fillId="0" borderId="1" xfId="1" applyNumberFormat="1" applyFont="1" applyBorder="1"/>
    <xf numFmtId="43" fontId="7" fillId="0" borderId="1" xfId="1" applyFont="1" applyBorder="1"/>
    <xf numFmtId="164" fontId="7" fillId="2" borderId="1" xfId="1" applyNumberFormat="1" applyFont="1" applyFill="1" applyBorder="1"/>
    <xf numFmtId="164" fontId="8" fillId="0" borderId="1" xfId="1" applyNumberFormat="1" applyFont="1" applyBorder="1"/>
    <xf numFmtId="43" fontId="8" fillId="0" borderId="1" xfId="1" applyFont="1" applyBorder="1"/>
    <xf numFmtId="164" fontId="2" fillId="0" borderId="2" xfId="1" applyNumberFormat="1" applyFont="1" applyBorder="1" applyAlignment="1">
      <alignment horizontal="center" vertical="center" wrapText="1"/>
    </xf>
    <xf numFmtId="164" fontId="2" fillId="0" borderId="2" xfId="1" applyNumberFormat="1" applyFont="1" applyBorder="1"/>
    <xf numFmtId="0" fontId="2" fillId="4" borderId="1" xfId="0" applyFont="1" applyFill="1" applyBorder="1"/>
    <xf numFmtId="164" fontId="2" fillId="4" borderId="2" xfId="1" applyNumberFormat="1" applyFont="1" applyFill="1" applyBorder="1"/>
    <xf numFmtId="0" fontId="2" fillId="2" borderId="10" xfId="0" applyFont="1" applyFill="1" applyBorder="1" applyAlignment="1">
      <alignment horizontal="center"/>
    </xf>
    <xf numFmtId="0" fontId="2" fillId="0" borderId="10" xfId="0" applyFont="1" applyBorder="1"/>
    <xf numFmtId="164" fontId="2" fillId="2" borderId="1" xfId="1" applyNumberFormat="1" applyFont="1" applyFill="1" applyBorder="1" applyAlignment="1">
      <alignment horizontal="center" vertical="center"/>
    </xf>
    <xf numFmtId="43" fontId="2" fillId="4" borderId="1" xfId="1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3" fontId="2" fillId="0" borderId="11" xfId="0" applyNumberFormat="1" applyFont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/>
    </xf>
    <xf numFmtId="16" fontId="2" fillId="2" borderId="4" xfId="0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 vertical="center"/>
    </xf>
    <xf numFmtId="165" fontId="2" fillId="0" borderId="10" xfId="1" applyNumberFormat="1" applyFont="1" applyBorder="1"/>
    <xf numFmtId="0" fontId="9" fillId="0" borderId="1" xfId="0" applyFont="1" applyBorder="1"/>
    <xf numFmtId="0" fontId="9" fillId="2" borderId="10" xfId="0" applyFont="1" applyFill="1" applyBorder="1" applyAlignment="1">
      <alignment horizontal="center" vertical="center"/>
    </xf>
    <xf numFmtId="165" fontId="9" fillId="0" borderId="10" xfId="1" applyNumberFormat="1" applyFont="1" applyBorder="1"/>
    <xf numFmtId="43" fontId="9" fillId="0" borderId="1" xfId="1" applyFont="1" applyBorder="1"/>
    <xf numFmtId="164" fontId="9" fillId="0" borderId="1" xfId="1" applyNumberFormat="1" applyFont="1" applyBorder="1"/>
    <xf numFmtId="164" fontId="9" fillId="0" borderId="2" xfId="1" applyNumberFormat="1" applyFont="1" applyBorder="1"/>
    <xf numFmtId="0" fontId="9" fillId="2" borderId="4" xfId="0" applyFont="1" applyFill="1" applyBorder="1" applyAlignment="1">
      <alignment horizontal="center" vertical="center"/>
    </xf>
    <xf numFmtId="164" fontId="2" fillId="2" borderId="2" xfId="1" applyNumberFormat="1" applyFont="1" applyFill="1" applyBorder="1"/>
    <xf numFmtId="0" fontId="2" fillId="0" borderId="13" xfId="0" applyFont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center" vertical="center" wrapText="1"/>
    </xf>
    <xf numFmtId="164" fontId="2" fillId="0" borderId="10" xfId="1" applyNumberFormat="1" applyFont="1" applyBorder="1"/>
    <xf numFmtId="164" fontId="2" fillId="2" borderId="0" xfId="1" applyNumberFormat="1" applyFont="1" applyFill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2" fillId="0" borderId="13" xfId="0" applyFont="1" applyBorder="1"/>
    <xf numFmtId="0" fontId="2" fillId="2" borderId="4" xfId="0" applyFont="1" applyFill="1" applyBorder="1" applyAlignment="1">
      <alignment horizontal="center"/>
    </xf>
    <xf numFmtId="164" fontId="2" fillId="0" borderId="0" xfId="1" applyNumberFormat="1" applyFont="1" applyBorder="1"/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2" borderId="1" xfId="0" applyFont="1" applyFill="1" applyBorder="1" applyAlignment="1">
      <alignment horizontal="left"/>
    </xf>
    <xf numFmtId="3" fontId="5" fillId="4" borderId="1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3" fontId="2" fillId="0" borderId="0" xfId="0" applyNumberFormat="1" applyFont="1"/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center" vertical="center"/>
    </xf>
    <xf numFmtId="164" fontId="5" fillId="0" borderId="5" xfId="1" applyNumberFormat="1" applyFont="1" applyBorder="1" applyAlignment="1">
      <alignment horizontal="center" vertical="center"/>
    </xf>
    <xf numFmtId="164" fontId="5" fillId="0" borderId="9" xfId="1" applyNumberFormat="1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 vertical="center"/>
    </xf>
    <xf numFmtId="164" fontId="5" fillId="2" borderId="5" xfId="1" applyNumberFormat="1" applyFont="1" applyFill="1" applyBorder="1" applyAlignment="1">
      <alignment horizontal="center" vertical="center"/>
    </xf>
    <xf numFmtId="164" fontId="5" fillId="2" borderId="9" xfId="1" applyNumberFormat="1" applyFont="1" applyFill="1" applyBorder="1" applyAlignment="1">
      <alignment horizontal="center" vertical="center"/>
    </xf>
    <xf numFmtId="164" fontId="5" fillId="2" borderId="6" xfId="1" applyNumberFormat="1" applyFont="1" applyFill="1" applyBorder="1" applyAlignment="1">
      <alignment horizontal="center" vertical="center"/>
    </xf>
    <xf numFmtId="164" fontId="5" fillId="0" borderId="5" xfId="1" applyNumberFormat="1" applyFont="1" applyBorder="1" applyAlignment="1">
      <alignment horizontal="center"/>
    </xf>
    <xf numFmtId="164" fontId="5" fillId="0" borderId="6" xfId="1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43" fontId="5" fillId="0" borderId="6" xfId="1" applyFont="1" applyBorder="1" applyAlignment="1">
      <alignment horizontal="center" vertical="center"/>
    </xf>
    <xf numFmtId="43" fontId="3" fillId="6" borderId="2" xfId="1" applyFont="1" applyFill="1" applyBorder="1" applyAlignment="1">
      <alignment horizontal="center" vertical="center"/>
    </xf>
    <xf numFmtId="43" fontId="3" fillId="6" borderId="3" xfId="1" applyFont="1" applyFill="1" applyBorder="1" applyAlignment="1">
      <alignment horizontal="center" vertical="center"/>
    </xf>
    <xf numFmtId="43" fontId="3" fillId="6" borderId="4" xfId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Nhung, Pham Thi Phuong (Accounting)" id="{C58D46B5-4396-4771-8D5D-AC69E8748179}" userId="S::nhung.ptp@bwidjsc.com::78522b2a-0aa5-493e-b97d-be62f92fdd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49" dT="2025-07-24T04:13:23.82" personId="{C58D46B5-4396-4771-8D5D-AC69E8748179}" id="{E07672CB-A119-4E9B-BFA4-CA63F6D93C69}">
    <text>em sửa lại tháng do ghi nhầm tháng 6</text>
  </threadedComment>
  <threadedComment ref="D777" dT="2025-07-28T09:43:32.21" personId="{C58D46B5-4396-4771-8D5D-AC69E8748179}" id="{8187E001-3007-4C5F-B628-6624C103E836}">
    <text>em sửa lại tên xưởng của PVtech nhé</text>
  </threadedComment>
  <threadedComment ref="E1737" dT="2025-08-26T02:59:36.54" personId="{C58D46B5-4396-4771-8D5D-AC69E8748179}" id="{29829DF7-01C6-4509-A769-7987F19A76F2}">
    <text>em add thêm line tháng 8 của xinyuan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0" dT="2025-07-23T10:37:35.17" personId="{C58D46B5-4396-4771-8D5D-AC69E8748179}" id="{2AEABD3B-7209-4B07-A69F-2CB463751992}">
    <text>số tháng trước là 40.2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DDD0-C5CF-4AC9-8446-ED1D796655BD}">
  <sheetPr filterMode="1"/>
  <dimension ref="A1:U2041"/>
  <sheetViews>
    <sheetView tabSelected="1" zoomScale="80" zoomScaleNormal="80" workbookViewId="0">
      <pane xSplit="5" ySplit="2" topLeftCell="F592" activePane="bottomRight" state="frozen"/>
      <selection pane="topRight" activeCell="F1" sqref="F1"/>
      <selection pane="bottomLeft" activeCell="A3" sqref="A3"/>
      <selection pane="bottomRight" activeCell="L649" sqref="L649"/>
    </sheetView>
  </sheetViews>
  <sheetFormatPr defaultColWidth="8.7265625" defaultRowHeight="14" x14ac:dyDescent="0.3"/>
  <cols>
    <col min="1" max="1" width="8.54296875" style="3" customWidth="1"/>
    <col min="2" max="2" width="9.1796875" style="3" customWidth="1"/>
    <col min="3" max="3" width="17.7265625" style="3" customWidth="1"/>
    <col min="4" max="4" width="10.453125" style="10" customWidth="1"/>
    <col min="5" max="5" width="15.54296875" style="96" customWidth="1"/>
    <col min="6" max="6" width="10.453125" style="11" customWidth="1"/>
    <col min="7" max="7" width="11.1796875" style="11" customWidth="1"/>
    <col min="8" max="9" width="13" style="11" customWidth="1"/>
    <col min="10" max="10" width="13.54296875" style="12" customWidth="1"/>
    <col min="11" max="11" width="12.453125" style="12" customWidth="1"/>
    <col min="12" max="12" width="10.7265625" style="11" bestFit="1" customWidth="1"/>
    <col min="13" max="13" width="10.7265625" style="3" bestFit="1" customWidth="1"/>
    <col min="14" max="16" width="12.26953125" style="11" customWidth="1"/>
    <col min="17" max="17" width="19" style="11" customWidth="1"/>
    <col min="18" max="19" width="13.453125" style="3" customWidth="1"/>
    <col min="20" max="20" width="41" style="3" customWidth="1"/>
    <col min="21" max="16384" width="8.7265625" style="3"/>
  </cols>
  <sheetData>
    <row r="1" spans="1:20" ht="14.15" customHeight="1" x14ac:dyDescent="0.3">
      <c r="A1" s="15"/>
      <c r="B1" s="15"/>
      <c r="C1" s="15"/>
      <c r="D1" s="16"/>
      <c r="E1" s="94"/>
      <c r="F1" s="109" t="s">
        <v>0</v>
      </c>
      <c r="G1" s="110"/>
      <c r="H1" s="110"/>
      <c r="I1" s="110"/>
      <c r="J1" s="109" t="s">
        <v>1</v>
      </c>
      <c r="K1" s="110"/>
      <c r="L1" s="111"/>
      <c r="M1" s="110"/>
      <c r="N1" s="110"/>
      <c r="O1" s="110"/>
      <c r="P1" s="110"/>
      <c r="Q1" s="110"/>
      <c r="R1" s="110"/>
      <c r="S1" s="110"/>
      <c r="T1" s="112"/>
    </row>
    <row r="2" spans="1:20" ht="26" x14ac:dyDescent="0.3">
      <c r="A2" s="17" t="s">
        <v>2</v>
      </c>
      <c r="B2" s="17" t="s">
        <v>3</v>
      </c>
      <c r="C2" s="17" t="s">
        <v>4</v>
      </c>
      <c r="D2" s="17" t="s">
        <v>5</v>
      </c>
      <c r="E2" s="94" t="s">
        <v>6</v>
      </c>
      <c r="F2" s="18" t="s">
        <v>7</v>
      </c>
      <c r="G2" s="18" t="s">
        <v>8</v>
      </c>
      <c r="H2" s="19" t="s">
        <v>9</v>
      </c>
      <c r="I2" s="19" t="s">
        <v>10</v>
      </c>
      <c r="J2" s="19" t="s">
        <v>11</v>
      </c>
      <c r="K2" s="19" t="s">
        <v>12</v>
      </c>
      <c r="L2" s="19" t="s">
        <v>13</v>
      </c>
      <c r="M2" s="20" t="s">
        <v>14</v>
      </c>
      <c r="N2" s="19" t="s">
        <v>15</v>
      </c>
      <c r="O2" s="19" t="s">
        <v>16</v>
      </c>
      <c r="P2" s="19" t="s">
        <v>17</v>
      </c>
      <c r="Q2" s="19" t="s">
        <v>18</v>
      </c>
      <c r="R2" s="20" t="s">
        <v>19</v>
      </c>
      <c r="S2" s="20" t="s">
        <v>20</v>
      </c>
      <c r="T2" s="20" t="s">
        <v>21</v>
      </c>
    </row>
    <row r="3" spans="1:20" ht="15" hidden="1" x14ac:dyDescent="0.3">
      <c r="A3" s="15" t="s">
        <v>22</v>
      </c>
      <c r="B3" s="15"/>
      <c r="C3" s="15" t="s">
        <v>23</v>
      </c>
      <c r="D3" s="21" t="s">
        <v>24</v>
      </c>
      <c r="E3" s="22" t="s">
        <v>25</v>
      </c>
      <c r="F3" s="23">
        <v>11800</v>
      </c>
      <c r="G3" s="23">
        <v>28942</v>
      </c>
      <c r="H3" s="23"/>
      <c r="I3" s="23"/>
      <c r="J3" s="18">
        <v>4250</v>
      </c>
      <c r="K3" s="18">
        <v>4338</v>
      </c>
      <c r="L3" s="23">
        <f>K3-J3</f>
        <v>88</v>
      </c>
      <c r="M3" s="24">
        <f t="shared" ref="M3:M93" si="0">L3*80%</f>
        <v>70.400000000000006</v>
      </c>
      <c r="N3" s="23">
        <f t="shared" ref="N3:O24" si="1">L3*F3</f>
        <v>1038400</v>
      </c>
      <c r="O3" s="23">
        <f t="shared" si="1"/>
        <v>2037516.8000000003</v>
      </c>
      <c r="P3" s="25">
        <f t="shared" ref="P3:P19" si="2">IF(M3*H3=0,0,IF(M3*H3&gt;I3,M3*H3,I3))</f>
        <v>0</v>
      </c>
      <c r="Q3" s="23">
        <f>N3+O3</f>
        <v>3075916.8000000003</v>
      </c>
      <c r="R3" s="24"/>
      <c r="S3" s="24"/>
      <c r="T3" s="26" t="s">
        <v>26</v>
      </c>
    </row>
    <row r="4" spans="1:20" ht="15" hidden="1" x14ac:dyDescent="0.3">
      <c r="A4" s="15" t="s">
        <v>22</v>
      </c>
      <c r="B4" s="15"/>
      <c r="C4" s="15" t="s">
        <v>23</v>
      </c>
      <c r="D4" s="21" t="s">
        <v>24</v>
      </c>
      <c r="E4" s="22">
        <v>1</v>
      </c>
      <c r="F4" s="23">
        <v>11800</v>
      </c>
      <c r="G4" s="23">
        <v>29292</v>
      </c>
      <c r="H4" s="23"/>
      <c r="I4" s="23"/>
      <c r="J4" s="18">
        <v>4338</v>
      </c>
      <c r="K4" s="18">
        <v>4370</v>
      </c>
      <c r="L4" s="23">
        <f t="shared" ref="L4:L94" si="3">K4-J4</f>
        <v>32</v>
      </c>
      <c r="M4" s="24">
        <f t="shared" si="0"/>
        <v>25.6</v>
      </c>
      <c r="N4" s="23">
        <f t="shared" si="1"/>
        <v>377600</v>
      </c>
      <c r="O4" s="23">
        <f t="shared" si="1"/>
        <v>749875.20000000007</v>
      </c>
      <c r="P4" s="25">
        <f t="shared" si="2"/>
        <v>0</v>
      </c>
      <c r="Q4" s="23">
        <f t="shared" ref="Q4:Q9" si="4">N4+O4</f>
        <v>1127475.2000000002</v>
      </c>
      <c r="R4" s="24"/>
      <c r="S4" s="24"/>
      <c r="T4" s="15"/>
    </row>
    <row r="5" spans="1:20" ht="15" hidden="1" x14ac:dyDescent="0.3">
      <c r="A5" s="15" t="s">
        <v>22</v>
      </c>
      <c r="B5" s="15"/>
      <c r="C5" s="15" t="s">
        <v>23</v>
      </c>
      <c r="D5" s="21" t="s">
        <v>24</v>
      </c>
      <c r="E5" s="22">
        <v>2</v>
      </c>
      <c r="F5" s="23">
        <v>11800</v>
      </c>
      <c r="G5" s="23">
        <v>29292</v>
      </c>
      <c r="H5" s="23"/>
      <c r="I5" s="23"/>
      <c r="J5" s="18">
        <v>4370</v>
      </c>
      <c r="K5" s="18">
        <v>4417</v>
      </c>
      <c r="L5" s="23">
        <f t="shared" si="3"/>
        <v>47</v>
      </c>
      <c r="M5" s="24">
        <f t="shared" si="0"/>
        <v>37.6</v>
      </c>
      <c r="N5" s="23">
        <f t="shared" si="1"/>
        <v>554600</v>
      </c>
      <c r="O5" s="23">
        <f t="shared" si="1"/>
        <v>1101379.2</v>
      </c>
      <c r="P5" s="25">
        <f t="shared" si="2"/>
        <v>0</v>
      </c>
      <c r="Q5" s="23">
        <f t="shared" si="4"/>
        <v>1655979.2</v>
      </c>
      <c r="R5" s="24"/>
      <c r="S5" s="24"/>
      <c r="T5" s="15"/>
    </row>
    <row r="6" spans="1:20" ht="15" hidden="1" x14ac:dyDescent="0.3">
      <c r="A6" s="15" t="s">
        <v>22</v>
      </c>
      <c r="B6" s="15"/>
      <c r="C6" s="15" t="s">
        <v>23</v>
      </c>
      <c r="D6" s="21" t="s">
        <v>24</v>
      </c>
      <c r="E6" s="22">
        <v>3</v>
      </c>
      <c r="F6" s="23">
        <v>11800</v>
      </c>
      <c r="G6" s="23">
        <v>29292</v>
      </c>
      <c r="H6" s="23"/>
      <c r="I6" s="23"/>
      <c r="J6" s="18">
        <v>4417</v>
      </c>
      <c r="K6" s="18">
        <v>4501</v>
      </c>
      <c r="L6" s="23">
        <f t="shared" si="3"/>
        <v>84</v>
      </c>
      <c r="M6" s="24">
        <f t="shared" si="0"/>
        <v>67.2</v>
      </c>
      <c r="N6" s="23">
        <f t="shared" si="1"/>
        <v>991200</v>
      </c>
      <c r="O6" s="23">
        <f t="shared" si="1"/>
        <v>1968422.4000000001</v>
      </c>
      <c r="P6" s="25">
        <f t="shared" si="2"/>
        <v>0</v>
      </c>
      <c r="Q6" s="23">
        <f t="shared" si="4"/>
        <v>2959622.4000000004</v>
      </c>
      <c r="R6" s="24"/>
      <c r="S6" s="24"/>
      <c r="T6" s="15"/>
    </row>
    <row r="7" spans="1:20" ht="15" hidden="1" x14ac:dyDescent="0.3">
      <c r="A7" s="15" t="s">
        <v>22</v>
      </c>
      <c r="B7" s="15"/>
      <c r="C7" s="15" t="s">
        <v>23</v>
      </c>
      <c r="D7" s="21" t="s">
        <v>24</v>
      </c>
      <c r="E7" s="22">
        <v>4</v>
      </c>
      <c r="F7" s="23">
        <v>11800</v>
      </c>
      <c r="G7" s="23">
        <v>29292</v>
      </c>
      <c r="H7" s="23"/>
      <c r="I7" s="23"/>
      <c r="J7" s="18">
        <v>4501</v>
      </c>
      <c r="K7" s="18">
        <v>4574</v>
      </c>
      <c r="L7" s="23">
        <f t="shared" si="3"/>
        <v>73</v>
      </c>
      <c r="M7" s="24">
        <f t="shared" si="0"/>
        <v>58.400000000000006</v>
      </c>
      <c r="N7" s="23">
        <f t="shared" si="1"/>
        <v>861400</v>
      </c>
      <c r="O7" s="23">
        <f t="shared" si="1"/>
        <v>1710652.8000000003</v>
      </c>
      <c r="P7" s="25">
        <f t="shared" si="2"/>
        <v>0</v>
      </c>
      <c r="Q7" s="23">
        <f t="shared" si="4"/>
        <v>2572052.8000000003</v>
      </c>
      <c r="R7" s="24"/>
      <c r="S7" s="24"/>
      <c r="T7" s="15"/>
    </row>
    <row r="8" spans="1:20" ht="15" hidden="1" x14ac:dyDescent="0.3">
      <c r="A8" s="15" t="s">
        <v>22</v>
      </c>
      <c r="B8" s="15"/>
      <c r="C8" s="15" t="s">
        <v>23</v>
      </c>
      <c r="D8" s="21" t="s">
        <v>24</v>
      </c>
      <c r="E8" s="22">
        <v>5</v>
      </c>
      <c r="F8" s="23">
        <v>11800</v>
      </c>
      <c r="G8" s="23">
        <v>29292</v>
      </c>
      <c r="H8" s="23"/>
      <c r="I8" s="23"/>
      <c r="J8" s="18">
        <v>4574</v>
      </c>
      <c r="K8" s="18">
        <v>4637</v>
      </c>
      <c r="L8" s="23">
        <f t="shared" si="3"/>
        <v>63</v>
      </c>
      <c r="M8" s="24">
        <f t="shared" si="0"/>
        <v>50.400000000000006</v>
      </c>
      <c r="N8" s="23">
        <f t="shared" si="1"/>
        <v>743400</v>
      </c>
      <c r="O8" s="23">
        <f t="shared" si="1"/>
        <v>1476316.8000000003</v>
      </c>
      <c r="P8" s="25">
        <f t="shared" si="2"/>
        <v>0</v>
      </c>
      <c r="Q8" s="23">
        <f t="shared" si="4"/>
        <v>2219716.8000000003</v>
      </c>
      <c r="R8" s="24"/>
      <c r="S8" s="24"/>
      <c r="T8" s="15"/>
    </row>
    <row r="9" spans="1:20" ht="15" hidden="1" x14ac:dyDescent="0.3">
      <c r="A9" s="15" t="s">
        <v>22</v>
      </c>
      <c r="B9" s="15"/>
      <c r="C9" s="15" t="s">
        <v>23</v>
      </c>
      <c r="D9" s="21" t="s">
        <v>24</v>
      </c>
      <c r="E9" s="22">
        <v>6</v>
      </c>
      <c r="F9" s="23">
        <v>11800</v>
      </c>
      <c r="G9" s="23">
        <v>29292</v>
      </c>
      <c r="H9" s="23"/>
      <c r="I9" s="23"/>
      <c r="J9" s="18">
        <v>4637</v>
      </c>
      <c r="K9" s="18">
        <v>4722</v>
      </c>
      <c r="L9" s="23">
        <f t="shared" si="3"/>
        <v>85</v>
      </c>
      <c r="M9" s="24">
        <f t="shared" si="0"/>
        <v>68</v>
      </c>
      <c r="N9" s="23">
        <f t="shared" si="1"/>
        <v>1003000</v>
      </c>
      <c r="O9" s="23">
        <f t="shared" si="1"/>
        <v>1991856</v>
      </c>
      <c r="P9" s="25">
        <f t="shared" si="2"/>
        <v>0</v>
      </c>
      <c r="Q9" s="23">
        <f t="shared" si="4"/>
        <v>2994856</v>
      </c>
      <c r="R9" s="24"/>
      <c r="S9" s="24"/>
      <c r="T9" s="15"/>
    </row>
    <row r="10" spans="1:20" ht="15" hidden="1" x14ac:dyDescent="0.3">
      <c r="A10" s="15" t="s">
        <v>22</v>
      </c>
      <c r="B10" s="15"/>
      <c r="C10" s="15" t="s">
        <v>23</v>
      </c>
      <c r="D10" s="21" t="s">
        <v>24</v>
      </c>
      <c r="E10" s="22">
        <v>7</v>
      </c>
      <c r="F10" s="23">
        <v>11800</v>
      </c>
      <c r="G10" s="23">
        <v>29292</v>
      </c>
      <c r="H10" s="27"/>
      <c r="I10" s="27"/>
      <c r="J10" s="18">
        <f>K9</f>
        <v>4722</v>
      </c>
      <c r="K10" s="18">
        <v>4807</v>
      </c>
      <c r="L10" s="23">
        <f t="shared" ref="L10" si="5">K10-J10</f>
        <v>85</v>
      </c>
      <c r="M10" s="24">
        <f t="shared" ref="M10" si="6">L10*80%</f>
        <v>68</v>
      </c>
      <c r="N10" s="23">
        <f t="shared" ref="N10" si="7">L10*F10</f>
        <v>1003000</v>
      </c>
      <c r="O10" s="23">
        <f t="shared" ref="O10" si="8">M10*G10</f>
        <v>1991856</v>
      </c>
      <c r="P10" s="25">
        <f t="shared" ref="P10" si="9">IF(M10*H10=0,0,IF(M10*H10&gt;I10,M10*H10,I10))</f>
        <v>0</v>
      </c>
      <c r="Q10" s="23">
        <f t="shared" ref="Q10" si="10">N10+O10</f>
        <v>2994856</v>
      </c>
      <c r="R10" s="24"/>
      <c r="S10" s="24"/>
      <c r="T10" s="15"/>
    </row>
    <row r="11" spans="1:20" ht="15" hidden="1" x14ac:dyDescent="0.3">
      <c r="A11" s="15" t="s">
        <v>22</v>
      </c>
      <c r="B11" s="15"/>
      <c r="C11" s="15" t="s">
        <v>23</v>
      </c>
      <c r="D11" s="21" t="s">
        <v>24</v>
      </c>
      <c r="E11" s="22">
        <v>8</v>
      </c>
      <c r="F11" s="23">
        <v>11800</v>
      </c>
      <c r="G11" s="23">
        <v>29292</v>
      </c>
      <c r="H11" s="27"/>
      <c r="I11" s="27"/>
      <c r="J11" s="18">
        <f>K10</f>
        <v>4807</v>
      </c>
      <c r="K11" s="18">
        <v>4894</v>
      </c>
      <c r="L11" s="23">
        <f t="shared" ref="L11" si="11">K11-J11</f>
        <v>87</v>
      </c>
      <c r="M11" s="24">
        <f t="shared" ref="M11" si="12">L11*80%</f>
        <v>69.600000000000009</v>
      </c>
      <c r="N11" s="23">
        <f>L11*F11</f>
        <v>1026600</v>
      </c>
      <c r="O11" s="23">
        <f t="shared" ref="O11" si="13">M11*G11</f>
        <v>2038723.2000000002</v>
      </c>
      <c r="P11" s="25">
        <f t="shared" ref="P11" si="14">IF(M11*H11=0,0,IF(M11*H11&gt;I11,M11*H11,I11))</f>
        <v>0</v>
      </c>
      <c r="Q11" s="23">
        <f t="shared" ref="Q11" si="15">N11+O11</f>
        <v>3065323.2</v>
      </c>
      <c r="R11" s="24"/>
      <c r="S11" s="24"/>
      <c r="T11" s="15"/>
    </row>
    <row r="12" spans="1:20" ht="15" hidden="1" x14ac:dyDescent="0.3">
      <c r="A12" s="15" t="s">
        <v>22</v>
      </c>
      <c r="B12" s="15"/>
      <c r="C12" s="15" t="s">
        <v>23</v>
      </c>
      <c r="D12" s="21" t="s">
        <v>24</v>
      </c>
      <c r="E12" s="90">
        <v>9</v>
      </c>
      <c r="F12" s="23">
        <v>11800</v>
      </c>
      <c r="G12" s="23">
        <v>29292</v>
      </c>
      <c r="H12" s="27"/>
      <c r="I12" s="27"/>
      <c r="J12" s="18">
        <f>K11</f>
        <v>4894</v>
      </c>
      <c r="K12" s="18">
        <v>5013</v>
      </c>
      <c r="L12" s="23">
        <f t="shared" ref="L12" si="16">K12-J12</f>
        <v>119</v>
      </c>
      <c r="M12" s="24">
        <f t="shared" ref="M12" si="17">L12*80%</f>
        <v>95.2</v>
      </c>
      <c r="N12" s="23">
        <f>L12*F12</f>
        <v>1404200</v>
      </c>
      <c r="O12" s="23">
        <f t="shared" ref="O12" si="18">M12*G12</f>
        <v>2788598.4</v>
      </c>
      <c r="P12" s="25">
        <f t="shared" ref="P12" si="19">IF(M12*H12=0,0,IF(M12*H12&gt;I12,M12*H12,I12))</f>
        <v>0</v>
      </c>
      <c r="Q12" s="23">
        <f t="shared" ref="Q12" si="20">N12+O12</f>
        <v>4192798.4</v>
      </c>
      <c r="R12" s="24"/>
      <c r="S12" s="24"/>
      <c r="T12" s="15"/>
    </row>
    <row r="13" spans="1:20" ht="15" hidden="1" x14ac:dyDescent="0.3">
      <c r="A13" s="15" t="s">
        <v>22</v>
      </c>
      <c r="B13" s="15"/>
      <c r="C13" s="15" t="s">
        <v>27</v>
      </c>
      <c r="D13" s="21" t="s">
        <v>28</v>
      </c>
      <c r="E13" s="22" t="s">
        <v>25</v>
      </c>
      <c r="F13" s="23">
        <v>11800</v>
      </c>
      <c r="G13" s="23">
        <v>7000</v>
      </c>
      <c r="H13" s="101">
        <v>22505.3017270458</v>
      </c>
      <c r="I13" s="101">
        <v>1863439</v>
      </c>
      <c r="J13" s="18">
        <v>2913</v>
      </c>
      <c r="K13" s="18">
        <v>2955</v>
      </c>
      <c r="L13" s="23">
        <f t="shared" si="3"/>
        <v>42</v>
      </c>
      <c r="M13" s="24">
        <f t="shared" si="0"/>
        <v>33.6</v>
      </c>
      <c r="N13" s="23">
        <f t="shared" si="1"/>
        <v>495600</v>
      </c>
      <c r="O13" s="23">
        <f t="shared" si="1"/>
        <v>235200</v>
      </c>
      <c r="P13" s="104">
        <f>IF((M13+M14)*H13=0,0,IF((M13+M14)*H13&gt;I13,(M13+M14)*H13,I13))</f>
        <v>1944458.0692167573</v>
      </c>
      <c r="Q13" s="101">
        <f>N13+O13+N14+O14+P13+P13</f>
        <v>5786596.1384335142</v>
      </c>
      <c r="R13" s="24"/>
      <c r="S13" s="24"/>
      <c r="T13" s="15"/>
    </row>
    <row r="14" spans="1:20" ht="15" hidden="1" x14ac:dyDescent="0.3">
      <c r="A14" s="15" t="s">
        <v>22</v>
      </c>
      <c r="B14" s="15"/>
      <c r="C14" s="15" t="s">
        <v>27</v>
      </c>
      <c r="D14" s="21" t="s">
        <v>28</v>
      </c>
      <c r="E14" s="22">
        <v>1</v>
      </c>
      <c r="F14" s="23">
        <v>11800</v>
      </c>
      <c r="G14" s="23">
        <v>7350</v>
      </c>
      <c r="H14" s="103"/>
      <c r="I14" s="103"/>
      <c r="J14" s="18">
        <v>2955</v>
      </c>
      <c r="K14" s="18">
        <v>3021</v>
      </c>
      <c r="L14" s="23">
        <f t="shared" si="3"/>
        <v>66</v>
      </c>
      <c r="M14" s="24">
        <f t="shared" si="0"/>
        <v>52.800000000000004</v>
      </c>
      <c r="N14" s="23">
        <f t="shared" si="1"/>
        <v>778800</v>
      </c>
      <c r="O14" s="23">
        <f t="shared" si="1"/>
        <v>388080.00000000006</v>
      </c>
      <c r="P14" s="106"/>
      <c r="Q14" s="103"/>
      <c r="R14" s="24"/>
      <c r="S14" s="24"/>
      <c r="T14" s="15"/>
    </row>
    <row r="15" spans="1:20" ht="15" hidden="1" x14ac:dyDescent="0.3">
      <c r="A15" s="15" t="s">
        <v>22</v>
      </c>
      <c r="B15" s="15"/>
      <c r="C15" s="15" t="s">
        <v>27</v>
      </c>
      <c r="D15" s="21" t="s">
        <v>28</v>
      </c>
      <c r="E15" s="22">
        <v>2</v>
      </c>
      <c r="F15" s="23">
        <v>11800</v>
      </c>
      <c r="G15" s="23">
        <v>7350</v>
      </c>
      <c r="H15" s="23">
        <v>22505.3017270458</v>
      </c>
      <c r="I15" s="23">
        <v>1863439</v>
      </c>
      <c r="J15" s="18">
        <v>3021</v>
      </c>
      <c r="K15" s="18">
        <v>3062</v>
      </c>
      <c r="L15" s="23">
        <f t="shared" si="3"/>
        <v>41</v>
      </c>
      <c r="M15" s="24">
        <f t="shared" si="0"/>
        <v>32.800000000000004</v>
      </c>
      <c r="N15" s="23">
        <f t="shared" si="1"/>
        <v>483800</v>
      </c>
      <c r="O15" s="23">
        <f t="shared" si="1"/>
        <v>241080.00000000003</v>
      </c>
      <c r="P15" s="25">
        <f t="shared" si="2"/>
        <v>1863439</v>
      </c>
      <c r="Q15" s="23">
        <f>N15+O15+P15</f>
        <v>2588319</v>
      </c>
      <c r="R15" s="24"/>
      <c r="S15" s="24"/>
      <c r="T15" s="15"/>
    </row>
    <row r="16" spans="1:20" ht="15" hidden="1" x14ac:dyDescent="0.3">
      <c r="A16" s="15" t="s">
        <v>22</v>
      </c>
      <c r="B16" s="15"/>
      <c r="C16" s="15" t="s">
        <v>27</v>
      </c>
      <c r="D16" s="21" t="s">
        <v>28</v>
      </c>
      <c r="E16" s="22">
        <v>3</v>
      </c>
      <c r="F16" s="23">
        <v>11800</v>
      </c>
      <c r="G16" s="23">
        <v>7350</v>
      </c>
      <c r="H16" s="23">
        <v>22505.3017270458</v>
      </c>
      <c r="I16" s="23">
        <v>1863439</v>
      </c>
      <c r="J16" s="18">
        <v>3062</v>
      </c>
      <c r="K16" s="18">
        <v>3145</v>
      </c>
      <c r="L16" s="23">
        <f t="shared" si="3"/>
        <v>83</v>
      </c>
      <c r="M16" s="24">
        <f t="shared" si="0"/>
        <v>66.400000000000006</v>
      </c>
      <c r="N16" s="23">
        <f t="shared" si="1"/>
        <v>979400</v>
      </c>
      <c r="O16" s="23">
        <f t="shared" si="1"/>
        <v>488040.00000000006</v>
      </c>
      <c r="P16" s="25">
        <f t="shared" si="2"/>
        <v>1863439</v>
      </c>
      <c r="Q16" s="23">
        <f t="shared" ref="Q16:Q19" si="21">N16+O16+P16</f>
        <v>3330879</v>
      </c>
      <c r="R16" s="24"/>
      <c r="S16" s="24"/>
      <c r="T16" s="15"/>
    </row>
    <row r="17" spans="1:20" ht="15" hidden="1" x14ac:dyDescent="0.3">
      <c r="A17" s="15" t="s">
        <v>22</v>
      </c>
      <c r="B17" s="15"/>
      <c r="C17" s="15" t="s">
        <v>27</v>
      </c>
      <c r="D17" s="21" t="s">
        <v>28</v>
      </c>
      <c r="E17" s="22">
        <v>4</v>
      </c>
      <c r="F17" s="23">
        <v>11800</v>
      </c>
      <c r="G17" s="23">
        <v>7350</v>
      </c>
      <c r="H17" s="23">
        <v>22505.3017270458</v>
      </c>
      <c r="I17" s="23">
        <v>1863439</v>
      </c>
      <c r="J17" s="18">
        <v>3145</v>
      </c>
      <c r="K17" s="18">
        <v>3236</v>
      </c>
      <c r="L17" s="23">
        <f t="shared" si="3"/>
        <v>91</v>
      </c>
      <c r="M17" s="24">
        <f t="shared" si="0"/>
        <v>72.8</v>
      </c>
      <c r="N17" s="23">
        <f t="shared" si="1"/>
        <v>1073800</v>
      </c>
      <c r="O17" s="23">
        <f t="shared" si="1"/>
        <v>535080</v>
      </c>
      <c r="P17" s="25">
        <f t="shared" si="2"/>
        <v>1863439</v>
      </c>
      <c r="Q17" s="23">
        <f t="shared" si="21"/>
        <v>3472319</v>
      </c>
      <c r="R17" s="24"/>
      <c r="S17" s="24"/>
      <c r="T17" s="15"/>
    </row>
    <row r="18" spans="1:20" ht="15" hidden="1" x14ac:dyDescent="0.3">
      <c r="A18" s="15" t="s">
        <v>22</v>
      </c>
      <c r="B18" s="15"/>
      <c r="C18" s="15" t="s">
        <v>27</v>
      </c>
      <c r="D18" s="21" t="s">
        <v>28</v>
      </c>
      <c r="E18" s="22">
        <v>5</v>
      </c>
      <c r="F18" s="23">
        <v>11800</v>
      </c>
      <c r="G18" s="23">
        <v>7350</v>
      </c>
      <c r="H18" s="23">
        <v>22505.3017270458</v>
      </c>
      <c r="I18" s="23">
        <v>1863439</v>
      </c>
      <c r="J18" s="18">
        <v>3236</v>
      </c>
      <c r="K18" s="18">
        <v>3314</v>
      </c>
      <c r="L18" s="23">
        <f t="shared" si="3"/>
        <v>78</v>
      </c>
      <c r="M18" s="24">
        <f t="shared" si="0"/>
        <v>62.400000000000006</v>
      </c>
      <c r="N18" s="23">
        <f t="shared" si="1"/>
        <v>920400</v>
      </c>
      <c r="O18" s="23">
        <f t="shared" si="1"/>
        <v>458640.00000000006</v>
      </c>
      <c r="P18" s="25">
        <f t="shared" si="2"/>
        <v>1863439</v>
      </c>
      <c r="Q18" s="23">
        <f t="shared" si="21"/>
        <v>3242479</v>
      </c>
      <c r="R18" s="24"/>
      <c r="S18" s="24"/>
      <c r="T18" s="15"/>
    </row>
    <row r="19" spans="1:20" ht="15" hidden="1" x14ac:dyDescent="0.3">
      <c r="A19" s="15" t="s">
        <v>22</v>
      </c>
      <c r="B19" s="15"/>
      <c r="C19" s="15" t="s">
        <v>27</v>
      </c>
      <c r="D19" s="21" t="s">
        <v>28</v>
      </c>
      <c r="E19" s="22">
        <v>6</v>
      </c>
      <c r="F19" s="23">
        <v>11800</v>
      </c>
      <c r="G19" s="23">
        <v>7350</v>
      </c>
      <c r="H19" s="23">
        <v>22505.3017270458</v>
      </c>
      <c r="I19" s="23">
        <v>1863439</v>
      </c>
      <c r="J19" s="18">
        <v>3314</v>
      </c>
      <c r="K19" s="18">
        <v>3489</v>
      </c>
      <c r="L19" s="23">
        <f t="shared" si="3"/>
        <v>175</v>
      </c>
      <c r="M19" s="24">
        <f t="shared" si="0"/>
        <v>140</v>
      </c>
      <c r="N19" s="23">
        <f t="shared" si="1"/>
        <v>2065000</v>
      </c>
      <c r="O19" s="23">
        <f t="shared" si="1"/>
        <v>1029000</v>
      </c>
      <c r="P19" s="25">
        <f t="shared" si="2"/>
        <v>3150742.241786412</v>
      </c>
      <c r="Q19" s="23">
        <f t="shared" si="21"/>
        <v>6244742.241786412</v>
      </c>
      <c r="R19" s="24"/>
      <c r="S19" s="24"/>
      <c r="T19" s="15"/>
    </row>
    <row r="20" spans="1:20" ht="15" hidden="1" x14ac:dyDescent="0.3">
      <c r="A20" s="15" t="s">
        <v>22</v>
      </c>
      <c r="B20" s="15"/>
      <c r="C20" s="15" t="s">
        <v>27</v>
      </c>
      <c r="D20" s="21" t="s">
        <v>28</v>
      </c>
      <c r="E20" s="22">
        <v>7</v>
      </c>
      <c r="F20" s="23">
        <v>11800</v>
      </c>
      <c r="G20" s="23">
        <v>7350</v>
      </c>
      <c r="H20" s="23">
        <v>22505.3017270458</v>
      </c>
      <c r="I20" s="23">
        <v>1863439</v>
      </c>
      <c r="J20" s="18">
        <f>K19</f>
        <v>3489</v>
      </c>
      <c r="K20" s="18">
        <v>3584</v>
      </c>
      <c r="L20" s="23">
        <f t="shared" ref="L20" si="22">K20-J20</f>
        <v>95</v>
      </c>
      <c r="M20" s="24">
        <f t="shared" ref="M20" si="23">L20*80%</f>
        <v>76</v>
      </c>
      <c r="N20" s="23">
        <f t="shared" ref="N20" si="24">L20*F20</f>
        <v>1121000</v>
      </c>
      <c r="O20" s="23">
        <f t="shared" ref="O20" si="25">M20*G20</f>
        <v>558600</v>
      </c>
      <c r="P20" s="25">
        <f t="shared" ref="P20" si="26">IF(M20*H20=0,0,IF(M20*H20&gt;I20,M20*H20,I20))</f>
        <v>1863439</v>
      </c>
      <c r="Q20" s="23">
        <f t="shared" ref="Q20" si="27">N20+O20+P20</f>
        <v>3543039</v>
      </c>
      <c r="R20" s="24"/>
      <c r="S20" s="24"/>
      <c r="T20" s="15"/>
    </row>
    <row r="21" spans="1:20" ht="15" hidden="1" x14ac:dyDescent="0.3">
      <c r="A21" s="15" t="s">
        <v>22</v>
      </c>
      <c r="B21" s="15"/>
      <c r="C21" s="15" t="s">
        <v>27</v>
      </c>
      <c r="D21" s="21" t="s">
        <v>28</v>
      </c>
      <c r="E21" s="22">
        <v>8</v>
      </c>
      <c r="F21" s="23">
        <v>11800</v>
      </c>
      <c r="G21" s="23">
        <v>7350</v>
      </c>
      <c r="H21" s="23">
        <v>22505.3017270458</v>
      </c>
      <c r="I21" s="23">
        <v>1863439</v>
      </c>
      <c r="J21" s="18">
        <f>K20</f>
        <v>3584</v>
      </c>
      <c r="K21" s="18">
        <v>3724</v>
      </c>
      <c r="L21" s="23">
        <f t="shared" ref="L21" si="28">K21-J21</f>
        <v>140</v>
      </c>
      <c r="M21" s="24">
        <f t="shared" ref="M21" si="29">L21*80%</f>
        <v>112</v>
      </c>
      <c r="N21" s="23">
        <f t="shared" ref="N21" si="30">L21*F21</f>
        <v>1652000</v>
      </c>
      <c r="O21" s="23">
        <f t="shared" ref="O21" si="31">M21*G21</f>
        <v>823200</v>
      </c>
      <c r="P21" s="25">
        <f t="shared" ref="P21" si="32">IF(M21*H21=0,0,IF(M21*H21&gt;I21,M21*H21,I21))</f>
        <v>2520593.7934291298</v>
      </c>
      <c r="Q21" s="23">
        <f t="shared" ref="Q21" si="33">N21+O21+P21</f>
        <v>4995793.7934291298</v>
      </c>
      <c r="R21" s="24"/>
      <c r="S21" s="24"/>
      <c r="T21" s="15" t="s">
        <v>29</v>
      </c>
    </row>
    <row r="22" spans="1:20" ht="15" hidden="1" x14ac:dyDescent="0.3">
      <c r="A22" s="15" t="s">
        <v>22</v>
      </c>
      <c r="B22" s="15"/>
      <c r="C22" s="15" t="s">
        <v>27</v>
      </c>
      <c r="D22" s="21" t="s">
        <v>28</v>
      </c>
      <c r="E22" s="90">
        <v>9</v>
      </c>
      <c r="F22" s="23">
        <v>11800</v>
      </c>
      <c r="G22" s="23">
        <v>7350</v>
      </c>
      <c r="H22" s="23">
        <v>22505.3017270458</v>
      </c>
      <c r="I22" s="23">
        <v>1863439</v>
      </c>
      <c r="J22" s="18">
        <f>K21</f>
        <v>3724</v>
      </c>
      <c r="K22" s="18">
        <v>3785</v>
      </c>
      <c r="L22" s="23">
        <f t="shared" ref="L22" si="34">K22-J22</f>
        <v>61</v>
      </c>
      <c r="M22" s="24">
        <f t="shared" ref="M22" si="35">L22*80%</f>
        <v>48.800000000000004</v>
      </c>
      <c r="N22" s="23">
        <f t="shared" ref="N22" si="36">L22*F22</f>
        <v>719800</v>
      </c>
      <c r="O22" s="23">
        <f t="shared" ref="O22" si="37">M22*G22</f>
        <v>358680.00000000006</v>
      </c>
      <c r="P22" s="25">
        <f t="shared" ref="P22" si="38">IF(M22*H22=0,0,IF(M22*H22&gt;I22,M22*H22,I22))</f>
        <v>1863439</v>
      </c>
      <c r="Q22" s="23">
        <f t="shared" ref="Q22" si="39">N22+O22+P22</f>
        <v>2941919</v>
      </c>
      <c r="R22" s="24"/>
      <c r="S22" s="24"/>
      <c r="T22" s="15" t="s">
        <v>30</v>
      </c>
    </row>
    <row r="23" spans="1:20" ht="15" hidden="1" x14ac:dyDescent="0.3">
      <c r="A23" s="15" t="s">
        <v>22</v>
      </c>
      <c r="B23" s="15"/>
      <c r="C23" s="28" t="s">
        <v>31</v>
      </c>
      <c r="D23" s="21" t="s">
        <v>32</v>
      </c>
      <c r="E23" s="22" t="s">
        <v>25</v>
      </c>
      <c r="F23" s="23">
        <v>11800</v>
      </c>
      <c r="G23" s="23">
        <v>7000</v>
      </c>
      <c r="H23" s="101">
        <v>22505.3017270458</v>
      </c>
      <c r="I23" s="101">
        <v>1999551</v>
      </c>
      <c r="J23" s="18">
        <v>1880</v>
      </c>
      <c r="K23" s="18">
        <v>1880</v>
      </c>
      <c r="L23" s="23">
        <f t="shared" si="3"/>
        <v>0</v>
      </c>
      <c r="M23" s="24">
        <f t="shared" si="0"/>
        <v>0</v>
      </c>
      <c r="N23" s="23">
        <f t="shared" si="1"/>
        <v>0</v>
      </c>
      <c r="O23" s="23">
        <f t="shared" si="1"/>
        <v>0</v>
      </c>
      <c r="P23" s="104">
        <f>IF((M23+M24)*H23=0,0,IF((M23+M24)*H23&gt;I23,(M23+M24)*H23,I23))</f>
        <v>0</v>
      </c>
      <c r="Q23" s="101">
        <f>N23+O23+N24+O24+P23</f>
        <v>0</v>
      </c>
      <c r="R23" s="24"/>
      <c r="S23" s="24"/>
      <c r="T23" s="15"/>
    </row>
    <row r="24" spans="1:20" ht="15" hidden="1" x14ac:dyDescent="0.3">
      <c r="A24" s="15" t="s">
        <v>22</v>
      </c>
      <c r="B24" s="15"/>
      <c r="C24" s="28" t="s">
        <v>31</v>
      </c>
      <c r="D24" s="21" t="s">
        <v>32</v>
      </c>
      <c r="E24" s="22">
        <v>1</v>
      </c>
      <c r="F24" s="23">
        <v>11800</v>
      </c>
      <c r="G24" s="23">
        <v>7350</v>
      </c>
      <c r="H24" s="103"/>
      <c r="I24" s="103"/>
      <c r="J24" s="18">
        <v>1880</v>
      </c>
      <c r="K24" s="18">
        <v>1880</v>
      </c>
      <c r="L24" s="23">
        <f t="shared" si="3"/>
        <v>0</v>
      </c>
      <c r="M24" s="24">
        <f t="shared" si="0"/>
        <v>0</v>
      </c>
      <c r="N24" s="23">
        <f t="shared" si="1"/>
        <v>0</v>
      </c>
      <c r="O24" s="23">
        <f t="shared" si="1"/>
        <v>0</v>
      </c>
      <c r="P24" s="106"/>
      <c r="Q24" s="103"/>
      <c r="R24" s="24"/>
      <c r="S24" s="24"/>
      <c r="T24" s="15"/>
    </row>
    <row r="25" spans="1:20" ht="15" hidden="1" x14ac:dyDescent="0.3">
      <c r="A25" s="15" t="s">
        <v>22</v>
      </c>
      <c r="B25" s="15"/>
      <c r="C25" s="28" t="s">
        <v>31</v>
      </c>
      <c r="D25" s="21" t="s">
        <v>32</v>
      </c>
      <c r="E25" s="22">
        <v>2</v>
      </c>
      <c r="F25" s="23">
        <v>11800</v>
      </c>
      <c r="G25" s="23">
        <v>7350</v>
      </c>
      <c r="H25" s="23">
        <v>22505.3017270458</v>
      </c>
      <c r="I25" s="23">
        <v>1999551</v>
      </c>
      <c r="J25" s="18">
        <v>1880</v>
      </c>
      <c r="K25" s="18">
        <v>1880</v>
      </c>
      <c r="L25" s="23">
        <f t="shared" si="3"/>
        <v>0</v>
      </c>
      <c r="M25" s="24">
        <f t="shared" si="0"/>
        <v>0</v>
      </c>
      <c r="N25" s="23">
        <f t="shared" ref="N25:O43" si="40">L25*F25</f>
        <v>0</v>
      </c>
      <c r="O25" s="23">
        <f t="shared" si="40"/>
        <v>0</v>
      </c>
      <c r="P25" s="25">
        <f t="shared" ref="P25:P27" si="41">IF(M25*H25=0,0,IF(M25*H25&gt;I25,M25*H25,I25))</f>
        <v>0</v>
      </c>
      <c r="Q25" s="23">
        <f t="shared" ref="Q25:Q27" si="42">N25+O25</f>
        <v>0</v>
      </c>
      <c r="R25" s="24"/>
      <c r="S25" s="24"/>
      <c r="T25" s="15"/>
    </row>
    <row r="26" spans="1:20" ht="15" hidden="1" x14ac:dyDescent="0.3">
      <c r="A26" s="15" t="s">
        <v>22</v>
      </c>
      <c r="B26" s="15"/>
      <c r="C26" s="28" t="s">
        <v>31</v>
      </c>
      <c r="D26" s="21" t="s">
        <v>32</v>
      </c>
      <c r="E26" s="22">
        <v>3</v>
      </c>
      <c r="F26" s="23">
        <v>11800</v>
      </c>
      <c r="G26" s="23">
        <v>7350</v>
      </c>
      <c r="H26" s="23">
        <v>22505.3017270458</v>
      </c>
      <c r="I26" s="23">
        <v>1999551</v>
      </c>
      <c r="J26" s="18">
        <v>1880</v>
      </c>
      <c r="K26" s="18">
        <v>1880</v>
      </c>
      <c r="L26" s="23">
        <f t="shared" si="3"/>
        <v>0</v>
      </c>
      <c r="M26" s="24">
        <f t="shared" si="0"/>
        <v>0</v>
      </c>
      <c r="N26" s="23">
        <f t="shared" si="40"/>
        <v>0</v>
      </c>
      <c r="O26" s="23">
        <f t="shared" si="40"/>
        <v>0</v>
      </c>
      <c r="P26" s="25">
        <f t="shared" si="41"/>
        <v>0</v>
      </c>
      <c r="Q26" s="23">
        <f t="shared" si="42"/>
        <v>0</v>
      </c>
      <c r="R26" s="24"/>
      <c r="S26" s="24"/>
      <c r="T26" s="15"/>
    </row>
    <row r="27" spans="1:20" ht="15" hidden="1" x14ac:dyDescent="0.3">
      <c r="A27" s="15" t="s">
        <v>22</v>
      </c>
      <c r="B27" s="15"/>
      <c r="C27" s="28" t="s">
        <v>31</v>
      </c>
      <c r="D27" s="21" t="s">
        <v>32</v>
      </c>
      <c r="E27" s="22">
        <v>4</v>
      </c>
      <c r="F27" s="23">
        <v>11800</v>
      </c>
      <c r="G27" s="23">
        <v>7350</v>
      </c>
      <c r="H27" s="23">
        <v>22505.3017270458</v>
      </c>
      <c r="I27" s="23">
        <v>1999551</v>
      </c>
      <c r="J27" s="18">
        <v>1880</v>
      </c>
      <c r="K27" s="18">
        <v>1880</v>
      </c>
      <c r="L27" s="23">
        <f t="shared" si="3"/>
        <v>0</v>
      </c>
      <c r="M27" s="24">
        <f t="shared" si="0"/>
        <v>0</v>
      </c>
      <c r="N27" s="23">
        <f t="shared" si="40"/>
        <v>0</v>
      </c>
      <c r="O27" s="23">
        <f t="shared" si="40"/>
        <v>0</v>
      </c>
      <c r="P27" s="25">
        <f t="shared" si="41"/>
        <v>0</v>
      </c>
      <c r="Q27" s="23">
        <f t="shared" si="42"/>
        <v>0</v>
      </c>
      <c r="R27" s="24"/>
      <c r="S27" s="24"/>
      <c r="T27" s="15"/>
    </row>
    <row r="28" spans="1:20" ht="15" hidden="1" x14ac:dyDescent="0.3">
      <c r="A28" s="15" t="s">
        <v>22</v>
      </c>
      <c r="B28" s="15"/>
      <c r="C28" s="28" t="s">
        <v>31</v>
      </c>
      <c r="D28" s="21" t="s">
        <v>32</v>
      </c>
      <c r="E28" s="22">
        <v>5</v>
      </c>
      <c r="F28" s="23">
        <v>11800</v>
      </c>
      <c r="G28" s="23">
        <v>7350</v>
      </c>
      <c r="H28" s="23">
        <v>22505.3017270458</v>
      </c>
      <c r="I28" s="23">
        <v>1999551</v>
      </c>
      <c r="J28" s="18">
        <v>1880</v>
      </c>
      <c r="K28" s="18">
        <v>1884</v>
      </c>
      <c r="L28" s="23">
        <f t="shared" si="3"/>
        <v>4</v>
      </c>
      <c r="M28" s="24">
        <f t="shared" si="0"/>
        <v>3.2</v>
      </c>
      <c r="N28" s="23">
        <f t="shared" si="40"/>
        <v>47200</v>
      </c>
      <c r="O28" s="23">
        <f t="shared" si="40"/>
        <v>23520</v>
      </c>
      <c r="P28" s="104">
        <f>IF((M28+M29)*H28=0,0,IF((M28+M29)*H28&gt;I28,(M28+M29)*H28,I28))</f>
        <v>1999551</v>
      </c>
      <c r="Q28" s="101">
        <f>N28+O28+N29+O29+P28</f>
        <v>2282431</v>
      </c>
      <c r="R28" s="24"/>
      <c r="S28" s="24"/>
      <c r="T28" s="15"/>
    </row>
    <row r="29" spans="1:20" ht="15" hidden="1" x14ac:dyDescent="0.3">
      <c r="A29" s="15" t="s">
        <v>22</v>
      </c>
      <c r="B29" s="15"/>
      <c r="C29" s="28" t="s">
        <v>31</v>
      </c>
      <c r="D29" s="21" t="s">
        <v>32</v>
      </c>
      <c r="E29" s="22">
        <v>6</v>
      </c>
      <c r="F29" s="23">
        <v>11800</v>
      </c>
      <c r="G29" s="23">
        <v>7350</v>
      </c>
      <c r="H29" s="23">
        <v>22505.3017270458</v>
      </c>
      <c r="I29" s="23">
        <v>1999551</v>
      </c>
      <c r="J29" s="18">
        <v>1884</v>
      </c>
      <c r="K29" s="18">
        <v>1896</v>
      </c>
      <c r="L29" s="23">
        <f t="shared" si="3"/>
        <v>12</v>
      </c>
      <c r="M29" s="24">
        <f t="shared" si="0"/>
        <v>9.6000000000000014</v>
      </c>
      <c r="N29" s="23">
        <f t="shared" si="40"/>
        <v>141600</v>
      </c>
      <c r="O29" s="23">
        <f t="shared" si="40"/>
        <v>70560.000000000015</v>
      </c>
      <c r="P29" s="106"/>
      <c r="Q29" s="103"/>
      <c r="R29" s="24"/>
      <c r="S29" s="24"/>
      <c r="T29" s="15"/>
    </row>
    <row r="30" spans="1:20" ht="15" hidden="1" x14ac:dyDescent="0.3">
      <c r="A30" s="15" t="s">
        <v>22</v>
      </c>
      <c r="B30" s="15"/>
      <c r="C30" s="28" t="s">
        <v>31</v>
      </c>
      <c r="D30" s="21" t="s">
        <v>32</v>
      </c>
      <c r="E30" s="22">
        <v>7</v>
      </c>
      <c r="F30" s="23">
        <v>11800</v>
      </c>
      <c r="G30" s="23">
        <v>7350</v>
      </c>
      <c r="H30" s="23">
        <v>22505.3017270458</v>
      </c>
      <c r="I30" s="23">
        <v>1999551</v>
      </c>
      <c r="J30" s="18">
        <f>K29</f>
        <v>1896</v>
      </c>
      <c r="K30" s="18">
        <v>1912</v>
      </c>
      <c r="L30" s="23">
        <f t="shared" ref="L30" si="43">K30-J30</f>
        <v>16</v>
      </c>
      <c r="M30" s="24">
        <f t="shared" ref="M30" si="44">L30*80%</f>
        <v>12.8</v>
      </c>
      <c r="N30" s="23">
        <f t="shared" ref="N30" si="45">L30*F30</f>
        <v>188800</v>
      </c>
      <c r="O30" s="23">
        <f t="shared" ref="O30" si="46">M30*G30</f>
        <v>94080</v>
      </c>
      <c r="P30" s="25">
        <f t="shared" ref="P30" si="47">IF(M30*H30=0,0,IF(M30*H30&gt;I30,M30*H30,I30))</f>
        <v>1999551</v>
      </c>
      <c r="Q30" s="23">
        <f t="shared" ref="Q30" si="48">N30+O30+P30</f>
        <v>2282431</v>
      </c>
      <c r="R30" s="24"/>
      <c r="S30" s="24"/>
      <c r="T30" s="15"/>
    </row>
    <row r="31" spans="1:20" ht="15" hidden="1" x14ac:dyDescent="0.3">
      <c r="A31" s="15" t="s">
        <v>22</v>
      </c>
      <c r="B31" s="15"/>
      <c r="C31" s="28" t="s">
        <v>31</v>
      </c>
      <c r="D31" s="21" t="s">
        <v>32</v>
      </c>
      <c r="E31" s="22">
        <v>8</v>
      </c>
      <c r="F31" s="23">
        <v>11800</v>
      </c>
      <c r="G31" s="23">
        <v>7350</v>
      </c>
      <c r="H31" s="23">
        <v>22505.3017270458</v>
      </c>
      <c r="I31" s="23">
        <v>1999551</v>
      </c>
      <c r="J31" s="18">
        <f>K30</f>
        <v>1912</v>
      </c>
      <c r="K31" s="18">
        <v>1923</v>
      </c>
      <c r="L31" s="23">
        <f t="shared" ref="L31" si="49">K31-J31</f>
        <v>11</v>
      </c>
      <c r="M31" s="24">
        <f t="shared" ref="M31" si="50">L31*80%</f>
        <v>8.8000000000000007</v>
      </c>
      <c r="N31" s="23">
        <f t="shared" ref="N31" si="51">L31*F31</f>
        <v>129800</v>
      </c>
      <c r="O31" s="23">
        <f t="shared" ref="O31" si="52">M31*G31</f>
        <v>64680.000000000007</v>
      </c>
      <c r="P31" s="25">
        <f t="shared" ref="P31" si="53">IF(M31*H31=0,0,IF(M31*H31&gt;I31,M31*H31,I31))</f>
        <v>1999551</v>
      </c>
      <c r="Q31" s="23">
        <f t="shared" ref="Q31" si="54">N31+O31+P31</f>
        <v>2194031</v>
      </c>
      <c r="R31" s="24"/>
      <c r="S31" s="24"/>
      <c r="T31" s="15"/>
    </row>
    <row r="32" spans="1:20" ht="15" hidden="1" x14ac:dyDescent="0.3">
      <c r="A32" s="15" t="s">
        <v>22</v>
      </c>
      <c r="B32" s="15"/>
      <c r="C32" s="28" t="s">
        <v>31</v>
      </c>
      <c r="D32" s="21" t="s">
        <v>32</v>
      </c>
      <c r="E32" s="90">
        <v>9</v>
      </c>
      <c r="F32" s="23">
        <v>11800</v>
      </c>
      <c r="G32" s="23">
        <v>7350</v>
      </c>
      <c r="H32" s="23">
        <v>22505.3017270458</v>
      </c>
      <c r="I32" s="23">
        <v>1999551</v>
      </c>
      <c r="J32" s="18">
        <f>K31</f>
        <v>1923</v>
      </c>
      <c r="K32" s="18">
        <v>1931</v>
      </c>
      <c r="L32" s="23">
        <f t="shared" ref="L32" si="55">K32-J32</f>
        <v>8</v>
      </c>
      <c r="M32" s="24">
        <f t="shared" ref="M32" si="56">L32*80%</f>
        <v>6.4</v>
      </c>
      <c r="N32" s="23">
        <f t="shared" ref="N32" si="57">L32*F32</f>
        <v>94400</v>
      </c>
      <c r="O32" s="23">
        <f t="shared" ref="O32" si="58">M32*G32</f>
        <v>47040</v>
      </c>
      <c r="P32" s="25">
        <f t="shared" ref="P32" si="59">IF(M32*H32=0,0,IF(M32*H32&gt;I32,M32*H32,I32))</f>
        <v>1999551</v>
      </c>
      <c r="Q32" s="23">
        <f t="shared" ref="Q32" si="60">N32+O32+P32</f>
        <v>2140991</v>
      </c>
      <c r="R32" s="24"/>
      <c r="S32" s="24"/>
      <c r="T32" s="15"/>
    </row>
    <row r="33" spans="1:20" ht="15" hidden="1" x14ac:dyDescent="0.3">
      <c r="A33" s="15" t="s">
        <v>22</v>
      </c>
      <c r="B33" s="15"/>
      <c r="C33" s="29" t="s">
        <v>33</v>
      </c>
      <c r="D33" s="22" t="s">
        <v>34</v>
      </c>
      <c r="E33" s="22" t="s">
        <v>25</v>
      </c>
      <c r="F33" s="23">
        <v>11800</v>
      </c>
      <c r="G33" s="23">
        <v>7000</v>
      </c>
      <c r="H33" s="23">
        <v>22505.3017270458</v>
      </c>
      <c r="I33" s="104">
        <v>2135663</v>
      </c>
      <c r="J33" s="18">
        <v>1743</v>
      </c>
      <c r="K33" s="18">
        <v>1748</v>
      </c>
      <c r="L33" s="23">
        <f t="shared" si="3"/>
        <v>5</v>
      </c>
      <c r="M33" s="24">
        <f t="shared" si="0"/>
        <v>4</v>
      </c>
      <c r="N33" s="23">
        <f t="shared" si="40"/>
        <v>59000</v>
      </c>
      <c r="O33" s="23">
        <f t="shared" si="40"/>
        <v>28000</v>
      </c>
      <c r="P33" s="104">
        <f>IF((M33+M34)*H33=0,0,IF((M33+M34)*H33&gt;I33,(M33+M34)*H33,I33))</f>
        <v>2135663</v>
      </c>
      <c r="Q33" s="101">
        <f>N33+O33+N34+O34+P33</f>
        <v>2399463</v>
      </c>
      <c r="R33" s="24"/>
      <c r="S33" s="24"/>
      <c r="T33" s="15"/>
    </row>
    <row r="34" spans="1:20" ht="15" hidden="1" x14ac:dyDescent="0.3">
      <c r="A34" s="15" t="s">
        <v>22</v>
      </c>
      <c r="B34" s="15"/>
      <c r="C34" s="29" t="s">
        <v>33</v>
      </c>
      <c r="D34" s="22" t="s">
        <v>34</v>
      </c>
      <c r="E34" s="22">
        <v>1</v>
      </c>
      <c r="F34" s="23">
        <v>11800</v>
      </c>
      <c r="G34" s="23">
        <v>7350</v>
      </c>
      <c r="H34" s="23">
        <v>22505.3017270458</v>
      </c>
      <c r="I34" s="106"/>
      <c r="J34" s="18">
        <v>1748</v>
      </c>
      <c r="K34" s="18">
        <v>1758</v>
      </c>
      <c r="L34" s="23">
        <f t="shared" si="3"/>
        <v>10</v>
      </c>
      <c r="M34" s="24">
        <f t="shared" si="0"/>
        <v>8</v>
      </c>
      <c r="N34" s="23">
        <f t="shared" si="40"/>
        <v>118000</v>
      </c>
      <c r="O34" s="23">
        <f t="shared" si="40"/>
        <v>58800</v>
      </c>
      <c r="P34" s="106"/>
      <c r="Q34" s="103"/>
      <c r="R34" s="24"/>
      <c r="S34" s="24"/>
      <c r="T34" s="15"/>
    </row>
    <row r="35" spans="1:20" ht="15" hidden="1" x14ac:dyDescent="0.3">
      <c r="A35" s="15" t="s">
        <v>22</v>
      </c>
      <c r="B35" s="15"/>
      <c r="C35" s="29" t="s">
        <v>33</v>
      </c>
      <c r="D35" s="22" t="s">
        <v>35</v>
      </c>
      <c r="E35" s="22" t="s">
        <v>25</v>
      </c>
      <c r="F35" s="23">
        <v>11800</v>
      </c>
      <c r="G35" s="23">
        <v>7000</v>
      </c>
      <c r="H35" s="23">
        <v>22505.3017270458</v>
      </c>
      <c r="I35" s="104">
        <v>2271775</v>
      </c>
      <c r="J35" s="18">
        <v>5258</v>
      </c>
      <c r="K35" s="18">
        <v>5275</v>
      </c>
      <c r="L35" s="23">
        <f t="shared" si="3"/>
        <v>17</v>
      </c>
      <c r="M35" s="24">
        <f t="shared" si="0"/>
        <v>13.600000000000001</v>
      </c>
      <c r="N35" s="23">
        <f t="shared" si="40"/>
        <v>200600</v>
      </c>
      <c r="O35" s="23">
        <f t="shared" si="40"/>
        <v>95200.000000000015</v>
      </c>
      <c r="P35" s="25">
        <f t="shared" ref="P35:P46" si="61">IF(M35*H35=0,0,IF(M35*H35&gt;I35,M35*H35,I35))</f>
        <v>2271775</v>
      </c>
      <c r="Q35" s="23">
        <f>N35+O35+P35</f>
        <v>2567575</v>
      </c>
      <c r="R35" s="24"/>
      <c r="S35" s="24"/>
      <c r="T35" s="15"/>
    </row>
    <row r="36" spans="1:20" ht="15" hidden="1" x14ac:dyDescent="0.3">
      <c r="A36" s="15" t="s">
        <v>22</v>
      </c>
      <c r="B36" s="15"/>
      <c r="C36" s="29" t="s">
        <v>33</v>
      </c>
      <c r="D36" s="22" t="s">
        <v>35</v>
      </c>
      <c r="E36" s="22">
        <v>1</v>
      </c>
      <c r="F36" s="23">
        <v>11800</v>
      </c>
      <c r="G36" s="23">
        <v>7350</v>
      </c>
      <c r="H36" s="23">
        <v>22505.3017270458</v>
      </c>
      <c r="I36" s="106"/>
      <c r="J36" s="18">
        <v>5275</v>
      </c>
      <c r="K36" s="18">
        <v>5302</v>
      </c>
      <c r="L36" s="23">
        <f t="shared" si="3"/>
        <v>27</v>
      </c>
      <c r="M36" s="24">
        <f t="shared" si="0"/>
        <v>21.6</v>
      </c>
      <c r="N36" s="23">
        <f t="shared" si="40"/>
        <v>318600</v>
      </c>
      <c r="O36" s="23">
        <f t="shared" si="40"/>
        <v>158760</v>
      </c>
      <c r="P36" s="25">
        <f t="shared" si="61"/>
        <v>486114.51730418933</v>
      </c>
      <c r="Q36" s="23">
        <f t="shared" ref="Q36:Q46" si="62">N36+O36+P36</f>
        <v>963474.51730418927</v>
      </c>
      <c r="R36" s="24"/>
      <c r="S36" s="24"/>
      <c r="T36" s="15"/>
    </row>
    <row r="37" spans="1:20" ht="15" hidden="1" x14ac:dyDescent="0.3">
      <c r="A37" s="15" t="s">
        <v>22</v>
      </c>
      <c r="B37" s="15"/>
      <c r="C37" s="29" t="s">
        <v>33</v>
      </c>
      <c r="D37" s="22" t="s">
        <v>34</v>
      </c>
      <c r="E37" s="22">
        <v>2</v>
      </c>
      <c r="F37" s="23">
        <v>11800</v>
      </c>
      <c r="G37" s="23">
        <v>7350</v>
      </c>
      <c r="H37" s="23">
        <v>22505.3017270458</v>
      </c>
      <c r="I37" s="30">
        <v>2135663</v>
      </c>
      <c r="J37" s="18">
        <v>1758</v>
      </c>
      <c r="K37" s="18">
        <v>1769</v>
      </c>
      <c r="L37" s="23">
        <f t="shared" si="3"/>
        <v>11</v>
      </c>
      <c r="M37" s="24">
        <f t="shared" si="0"/>
        <v>8.8000000000000007</v>
      </c>
      <c r="N37" s="23">
        <f t="shared" si="40"/>
        <v>129800</v>
      </c>
      <c r="O37" s="23">
        <f t="shared" si="40"/>
        <v>64680.000000000007</v>
      </c>
      <c r="P37" s="25">
        <f t="shared" si="61"/>
        <v>2135663</v>
      </c>
      <c r="Q37" s="23">
        <f t="shared" si="62"/>
        <v>2330143</v>
      </c>
      <c r="R37" s="24"/>
      <c r="S37" s="24"/>
      <c r="T37" s="15"/>
    </row>
    <row r="38" spans="1:20" ht="15" hidden="1" x14ac:dyDescent="0.3">
      <c r="A38" s="15" t="s">
        <v>22</v>
      </c>
      <c r="B38" s="15"/>
      <c r="C38" s="29" t="s">
        <v>33</v>
      </c>
      <c r="D38" s="22" t="s">
        <v>35</v>
      </c>
      <c r="E38" s="22">
        <v>2</v>
      </c>
      <c r="F38" s="23">
        <v>11800</v>
      </c>
      <c r="G38" s="23">
        <v>7350</v>
      </c>
      <c r="H38" s="23">
        <v>22505.3017270458</v>
      </c>
      <c r="I38" s="30">
        <v>2271775</v>
      </c>
      <c r="J38" s="18">
        <v>5302</v>
      </c>
      <c r="K38" s="18">
        <v>5332</v>
      </c>
      <c r="L38" s="23">
        <f t="shared" si="3"/>
        <v>30</v>
      </c>
      <c r="M38" s="24">
        <f t="shared" si="0"/>
        <v>24</v>
      </c>
      <c r="N38" s="23">
        <f t="shared" si="40"/>
        <v>354000</v>
      </c>
      <c r="O38" s="23">
        <f t="shared" si="40"/>
        <v>176400</v>
      </c>
      <c r="P38" s="25">
        <f t="shared" si="61"/>
        <v>2271775</v>
      </c>
      <c r="Q38" s="23">
        <f t="shared" si="62"/>
        <v>2802175</v>
      </c>
      <c r="R38" s="24"/>
      <c r="S38" s="24"/>
      <c r="T38" s="15"/>
    </row>
    <row r="39" spans="1:20" ht="15" hidden="1" x14ac:dyDescent="0.3">
      <c r="A39" s="15" t="s">
        <v>22</v>
      </c>
      <c r="B39" s="15"/>
      <c r="C39" s="29" t="s">
        <v>33</v>
      </c>
      <c r="D39" s="22" t="s">
        <v>34</v>
      </c>
      <c r="E39" s="22">
        <v>2.5</v>
      </c>
      <c r="F39" s="23">
        <v>11800</v>
      </c>
      <c r="G39" s="23">
        <v>7350</v>
      </c>
      <c r="H39" s="23">
        <v>22505.3017270458</v>
      </c>
      <c r="I39" s="30">
        <v>2135663</v>
      </c>
      <c r="J39" s="18">
        <v>1769</v>
      </c>
      <c r="K39" s="18">
        <v>1786</v>
      </c>
      <c r="L39" s="23">
        <f t="shared" si="3"/>
        <v>17</v>
      </c>
      <c r="M39" s="24">
        <f t="shared" si="0"/>
        <v>13.600000000000001</v>
      </c>
      <c r="N39" s="23">
        <f t="shared" si="40"/>
        <v>200600</v>
      </c>
      <c r="O39" s="23">
        <f t="shared" si="40"/>
        <v>99960.000000000015</v>
      </c>
      <c r="P39" s="25">
        <f t="shared" si="61"/>
        <v>2135663</v>
      </c>
      <c r="Q39" s="23">
        <f t="shared" si="62"/>
        <v>2436223</v>
      </c>
      <c r="R39" s="24"/>
      <c r="S39" s="24"/>
      <c r="T39" s="15"/>
    </row>
    <row r="40" spans="1:20" ht="15" hidden="1" x14ac:dyDescent="0.3">
      <c r="A40" s="15" t="s">
        <v>22</v>
      </c>
      <c r="B40" s="15"/>
      <c r="C40" s="29" t="s">
        <v>33</v>
      </c>
      <c r="D40" s="22" t="s">
        <v>35</v>
      </c>
      <c r="E40" s="22">
        <v>2.9</v>
      </c>
      <c r="F40" s="23">
        <v>11800</v>
      </c>
      <c r="G40" s="23">
        <v>7350</v>
      </c>
      <c r="H40" s="23">
        <v>22505.3017270458</v>
      </c>
      <c r="I40" s="30">
        <v>2271775</v>
      </c>
      <c r="J40" s="18">
        <v>5332</v>
      </c>
      <c r="K40" s="18">
        <v>5371</v>
      </c>
      <c r="L40" s="23">
        <f t="shared" si="3"/>
        <v>39</v>
      </c>
      <c r="M40" s="24">
        <f t="shared" si="0"/>
        <v>31.200000000000003</v>
      </c>
      <c r="N40" s="23">
        <f t="shared" si="40"/>
        <v>460200</v>
      </c>
      <c r="O40" s="23">
        <f t="shared" si="40"/>
        <v>229320.00000000003</v>
      </c>
      <c r="P40" s="25">
        <f t="shared" si="61"/>
        <v>2271775</v>
      </c>
      <c r="Q40" s="23">
        <f t="shared" si="62"/>
        <v>2961295</v>
      </c>
      <c r="R40" s="24"/>
      <c r="S40" s="24"/>
      <c r="T40" s="15"/>
    </row>
    <row r="41" spans="1:20" ht="15" hidden="1" x14ac:dyDescent="0.3">
      <c r="A41" s="15" t="s">
        <v>22</v>
      </c>
      <c r="B41" s="15"/>
      <c r="C41" s="29" t="s">
        <v>33</v>
      </c>
      <c r="D41" s="22" t="s">
        <v>34</v>
      </c>
      <c r="E41" s="22">
        <v>4</v>
      </c>
      <c r="F41" s="23">
        <v>11800</v>
      </c>
      <c r="G41" s="23">
        <v>7350</v>
      </c>
      <c r="H41" s="23">
        <v>22505.3017270458</v>
      </c>
      <c r="I41" s="30">
        <v>2135663</v>
      </c>
      <c r="J41" s="18">
        <v>1786</v>
      </c>
      <c r="K41" s="18">
        <v>1803</v>
      </c>
      <c r="L41" s="23">
        <f t="shared" si="3"/>
        <v>17</v>
      </c>
      <c r="M41" s="24">
        <f t="shared" si="0"/>
        <v>13.600000000000001</v>
      </c>
      <c r="N41" s="23">
        <f t="shared" si="40"/>
        <v>200600</v>
      </c>
      <c r="O41" s="23">
        <f t="shared" si="40"/>
        <v>99960.000000000015</v>
      </c>
      <c r="P41" s="25">
        <f t="shared" si="61"/>
        <v>2135663</v>
      </c>
      <c r="Q41" s="23">
        <f t="shared" si="62"/>
        <v>2436223</v>
      </c>
      <c r="R41" s="24"/>
      <c r="S41" s="24"/>
      <c r="T41" s="15"/>
    </row>
    <row r="42" spans="1:20" ht="15" hidden="1" x14ac:dyDescent="0.3">
      <c r="A42" s="15" t="s">
        <v>22</v>
      </c>
      <c r="B42" s="15"/>
      <c r="C42" s="29" t="s">
        <v>33</v>
      </c>
      <c r="D42" s="22" t="s">
        <v>35</v>
      </c>
      <c r="E42" s="22">
        <v>4</v>
      </c>
      <c r="F42" s="23">
        <v>11800</v>
      </c>
      <c r="G42" s="23">
        <v>7350</v>
      </c>
      <c r="H42" s="23">
        <v>22505.3017270458</v>
      </c>
      <c r="I42" s="30">
        <v>2271775</v>
      </c>
      <c r="J42" s="18">
        <v>5371</v>
      </c>
      <c r="K42" s="18">
        <v>5413</v>
      </c>
      <c r="L42" s="23">
        <f t="shared" si="3"/>
        <v>42</v>
      </c>
      <c r="M42" s="24">
        <f t="shared" si="0"/>
        <v>33.6</v>
      </c>
      <c r="N42" s="23">
        <f t="shared" si="40"/>
        <v>495600</v>
      </c>
      <c r="O42" s="23">
        <f t="shared" si="40"/>
        <v>246960</v>
      </c>
      <c r="P42" s="25">
        <f t="shared" si="61"/>
        <v>2271775</v>
      </c>
      <c r="Q42" s="23">
        <f t="shared" si="62"/>
        <v>3014335</v>
      </c>
      <c r="R42" s="24"/>
      <c r="S42" s="24"/>
      <c r="T42" s="15"/>
    </row>
    <row r="43" spans="1:20" ht="15" hidden="1" x14ac:dyDescent="0.3">
      <c r="A43" s="15" t="s">
        <v>22</v>
      </c>
      <c r="B43" s="15"/>
      <c r="C43" s="29" t="s">
        <v>33</v>
      </c>
      <c r="D43" s="22" t="s">
        <v>34</v>
      </c>
      <c r="E43" s="22">
        <v>4.54</v>
      </c>
      <c r="F43" s="23">
        <v>11800</v>
      </c>
      <c r="G43" s="23">
        <v>7350</v>
      </c>
      <c r="H43" s="23">
        <v>22505.3017270458</v>
      </c>
      <c r="I43" s="30">
        <v>2135663</v>
      </c>
      <c r="J43" s="18">
        <v>1803</v>
      </c>
      <c r="K43" s="18">
        <v>1819</v>
      </c>
      <c r="L43" s="23">
        <f t="shared" si="3"/>
        <v>16</v>
      </c>
      <c r="M43" s="24">
        <f t="shared" si="0"/>
        <v>12.8</v>
      </c>
      <c r="N43" s="23">
        <f t="shared" si="40"/>
        <v>188800</v>
      </c>
      <c r="O43" s="23">
        <f t="shared" si="40"/>
        <v>94080</v>
      </c>
      <c r="P43" s="25">
        <f t="shared" si="61"/>
        <v>2135663</v>
      </c>
      <c r="Q43" s="23">
        <f t="shared" si="62"/>
        <v>2418543</v>
      </c>
      <c r="R43" s="24"/>
      <c r="S43" s="24"/>
      <c r="T43" s="15"/>
    </row>
    <row r="44" spans="1:20" ht="15" hidden="1" x14ac:dyDescent="0.3">
      <c r="A44" s="15" t="s">
        <v>22</v>
      </c>
      <c r="B44" s="15"/>
      <c r="C44" s="29" t="s">
        <v>33</v>
      </c>
      <c r="D44" s="22" t="s">
        <v>35</v>
      </c>
      <c r="E44" s="22">
        <v>5.0085714285714298</v>
      </c>
      <c r="F44" s="23">
        <v>11800</v>
      </c>
      <c r="G44" s="23">
        <v>7350</v>
      </c>
      <c r="H44" s="23">
        <v>22505.3017270458</v>
      </c>
      <c r="I44" s="30">
        <v>2271775</v>
      </c>
      <c r="J44" s="18">
        <v>5413</v>
      </c>
      <c r="K44" s="18">
        <v>5450</v>
      </c>
      <c r="L44" s="23">
        <f t="shared" si="3"/>
        <v>37</v>
      </c>
      <c r="M44" s="24">
        <f t="shared" si="0"/>
        <v>29.6</v>
      </c>
      <c r="N44" s="23">
        <f t="shared" ref="N44:O68" si="63">L44*F44</f>
        <v>436600</v>
      </c>
      <c r="O44" s="23">
        <f t="shared" si="63"/>
        <v>217560</v>
      </c>
      <c r="P44" s="25">
        <f t="shared" si="61"/>
        <v>2271775</v>
      </c>
      <c r="Q44" s="23">
        <f t="shared" si="62"/>
        <v>2925935</v>
      </c>
      <c r="R44" s="24"/>
      <c r="S44" s="24"/>
      <c r="T44" s="15"/>
    </row>
    <row r="45" spans="1:20" ht="15" hidden="1" x14ac:dyDescent="0.3">
      <c r="A45" s="15" t="s">
        <v>22</v>
      </c>
      <c r="B45" s="15"/>
      <c r="C45" s="29" t="s">
        <v>33</v>
      </c>
      <c r="D45" s="22" t="s">
        <v>34</v>
      </c>
      <c r="E45" s="22">
        <v>6</v>
      </c>
      <c r="F45" s="23">
        <v>11800</v>
      </c>
      <c r="G45" s="23">
        <v>7350</v>
      </c>
      <c r="H45" s="23">
        <v>22505.3017270458</v>
      </c>
      <c r="I45" s="30">
        <v>2135663</v>
      </c>
      <c r="J45" s="18">
        <v>1819</v>
      </c>
      <c r="K45" s="18">
        <v>1852</v>
      </c>
      <c r="L45" s="23">
        <f t="shared" si="3"/>
        <v>33</v>
      </c>
      <c r="M45" s="24">
        <f t="shared" si="0"/>
        <v>26.400000000000002</v>
      </c>
      <c r="N45" s="23">
        <f t="shared" si="63"/>
        <v>389400</v>
      </c>
      <c r="O45" s="23">
        <f t="shared" si="63"/>
        <v>194040.00000000003</v>
      </c>
      <c r="P45" s="25">
        <f t="shared" si="61"/>
        <v>2135663</v>
      </c>
      <c r="Q45" s="23">
        <f t="shared" si="62"/>
        <v>2719103</v>
      </c>
      <c r="R45" s="24"/>
      <c r="S45" s="24"/>
      <c r="T45" s="15"/>
    </row>
    <row r="46" spans="1:20" ht="15" hidden="1" x14ac:dyDescent="0.3">
      <c r="A46" s="15" t="s">
        <v>22</v>
      </c>
      <c r="B46" s="15"/>
      <c r="C46" s="29" t="s">
        <v>33</v>
      </c>
      <c r="D46" s="22" t="s">
        <v>35</v>
      </c>
      <c r="E46" s="22">
        <v>6</v>
      </c>
      <c r="F46" s="23">
        <v>11800</v>
      </c>
      <c r="G46" s="23">
        <v>7350</v>
      </c>
      <c r="H46" s="23">
        <v>22505.3017270458</v>
      </c>
      <c r="I46" s="30">
        <v>2271775</v>
      </c>
      <c r="J46" s="18">
        <v>5450</v>
      </c>
      <c r="K46" s="18">
        <v>5505</v>
      </c>
      <c r="L46" s="23">
        <f t="shared" si="3"/>
        <v>55</v>
      </c>
      <c r="M46" s="24">
        <f t="shared" si="0"/>
        <v>44</v>
      </c>
      <c r="N46" s="23">
        <f t="shared" si="63"/>
        <v>649000</v>
      </c>
      <c r="O46" s="23">
        <f t="shared" si="63"/>
        <v>323400</v>
      </c>
      <c r="P46" s="25">
        <f t="shared" si="61"/>
        <v>2271775</v>
      </c>
      <c r="Q46" s="23">
        <f t="shared" si="62"/>
        <v>3244175</v>
      </c>
      <c r="R46" s="24"/>
      <c r="S46" s="24"/>
      <c r="T46" s="15"/>
    </row>
    <row r="47" spans="1:20" ht="15" hidden="1" x14ac:dyDescent="0.3">
      <c r="A47" s="15" t="s">
        <v>22</v>
      </c>
      <c r="B47" s="15"/>
      <c r="C47" s="29" t="s">
        <v>33</v>
      </c>
      <c r="D47" s="22" t="s">
        <v>34</v>
      </c>
      <c r="E47" s="22">
        <v>7</v>
      </c>
      <c r="F47" s="23">
        <v>11800</v>
      </c>
      <c r="G47" s="23">
        <v>7350</v>
      </c>
      <c r="H47" s="23">
        <v>22505.3017270458</v>
      </c>
      <c r="I47" s="30">
        <v>2135663</v>
      </c>
      <c r="J47" s="18">
        <f t="shared" ref="J47:J52" si="64">K45</f>
        <v>1852</v>
      </c>
      <c r="K47" s="18">
        <v>1896</v>
      </c>
      <c r="L47" s="23">
        <f t="shared" ref="L47:L48" si="65">K47-J47</f>
        <v>44</v>
      </c>
      <c r="M47" s="24">
        <f t="shared" ref="M47:M48" si="66">L47*80%</f>
        <v>35.200000000000003</v>
      </c>
      <c r="N47" s="23">
        <f t="shared" ref="N47:N48" si="67">L47*F47</f>
        <v>519200</v>
      </c>
      <c r="O47" s="23">
        <f t="shared" ref="O47:O48" si="68">M47*G47</f>
        <v>258720.00000000003</v>
      </c>
      <c r="P47" s="25">
        <f t="shared" ref="P47:P48" si="69">IF(M47*H47=0,0,IF(M47*H47&gt;I47,M47*H47,I47))</f>
        <v>2135663</v>
      </c>
      <c r="Q47" s="23">
        <f t="shared" ref="Q47:Q48" si="70">N47+O47+P47</f>
        <v>2913583</v>
      </c>
      <c r="R47" s="24"/>
      <c r="S47" s="24"/>
      <c r="T47" s="15"/>
    </row>
    <row r="48" spans="1:20" ht="15" hidden="1" x14ac:dyDescent="0.3">
      <c r="A48" s="15" t="s">
        <v>22</v>
      </c>
      <c r="B48" s="15"/>
      <c r="C48" s="29" t="s">
        <v>33</v>
      </c>
      <c r="D48" s="22" t="s">
        <v>35</v>
      </c>
      <c r="E48" s="22">
        <v>7</v>
      </c>
      <c r="F48" s="23">
        <v>11800</v>
      </c>
      <c r="G48" s="23">
        <v>7350</v>
      </c>
      <c r="H48" s="23">
        <v>22505.3017270458</v>
      </c>
      <c r="I48" s="30">
        <v>2271775</v>
      </c>
      <c r="J48" s="18">
        <f t="shared" si="64"/>
        <v>5505</v>
      </c>
      <c r="K48" s="18">
        <v>5568</v>
      </c>
      <c r="L48" s="23">
        <f t="shared" si="65"/>
        <v>63</v>
      </c>
      <c r="M48" s="24">
        <f t="shared" si="66"/>
        <v>50.400000000000006</v>
      </c>
      <c r="N48" s="23">
        <f t="shared" si="67"/>
        <v>743400</v>
      </c>
      <c r="O48" s="23">
        <f t="shared" si="68"/>
        <v>370440.00000000006</v>
      </c>
      <c r="P48" s="25">
        <f t="shared" si="69"/>
        <v>2271775</v>
      </c>
      <c r="Q48" s="23">
        <f t="shared" si="70"/>
        <v>3385615</v>
      </c>
      <c r="R48" s="24"/>
      <c r="S48" s="24"/>
      <c r="T48" s="15"/>
    </row>
    <row r="49" spans="1:20" ht="15" hidden="1" x14ac:dyDescent="0.3">
      <c r="A49" s="15" t="s">
        <v>22</v>
      </c>
      <c r="B49" s="15"/>
      <c r="C49" s="29" t="s">
        <v>33</v>
      </c>
      <c r="D49" s="22" t="s">
        <v>34</v>
      </c>
      <c r="E49" s="22">
        <v>8</v>
      </c>
      <c r="F49" s="23">
        <v>11800</v>
      </c>
      <c r="G49" s="23">
        <v>7350</v>
      </c>
      <c r="H49" s="23">
        <v>22505.3017270458</v>
      </c>
      <c r="I49" s="30">
        <v>2135663</v>
      </c>
      <c r="J49" s="18">
        <f t="shared" si="64"/>
        <v>1896</v>
      </c>
      <c r="K49" s="18">
        <v>1946</v>
      </c>
      <c r="L49" s="23">
        <f t="shared" ref="L49:L50" si="71">K49-J49</f>
        <v>50</v>
      </c>
      <c r="M49" s="24">
        <f t="shared" ref="M49:M50" si="72">L49*80%</f>
        <v>40</v>
      </c>
      <c r="N49" s="23">
        <f t="shared" ref="N49:N50" si="73">L49*F49</f>
        <v>590000</v>
      </c>
      <c r="O49" s="23">
        <f t="shared" ref="O49:O50" si="74">M49*G49</f>
        <v>294000</v>
      </c>
      <c r="P49" s="25">
        <f t="shared" ref="P49:P50" si="75">IF(M49*H49=0,0,IF(M49*H49&gt;I49,M49*H49,I49))</f>
        <v>2135663</v>
      </c>
      <c r="Q49" s="23">
        <f t="shared" ref="Q49:Q50" si="76">N49+O49+P49</f>
        <v>3019663</v>
      </c>
      <c r="R49" s="24"/>
      <c r="S49" s="24"/>
      <c r="T49" s="15"/>
    </row>
    <row r="50" spans="1:20" ht="15" hidden="1" x14ac:dyDescent="0.3">
      <c r="A50" s="15" t="s">
        <v>22</v>
      </c>
      <c r="B50" s="15"/>
      <c r="C50" s="29" t="s">
        <v>33</v>
      </c>
      <c r="D50" s="22" t="s">
        <v>35</v>
      </c>
      <c r="E50" s="22">
        <v>8</v>
      </c>
      <c r="F50" s="23">
        <v>11800</v>
      </c>
      <c r="G50" s="23">
        <v>7350</v>
      </c>
      <c r="H50" s="23">
        <v>22505.3017270458</v>
      </c>
      <c r="I50" s="30">
        <v>2271775</v>
      </c>
      <c r="J50" s="18">
        <f t="shared" si="64"/>
        <v>5568</v>
      </c>
      <c r="K50" s="18">
        <v>5616</v>
      </c>
      <c r="L50" s="23">
        <f t="shared" si="71"/>
        <v>48</v>
      </c>
      <c r="M50" s="24">
        <f t="shared" si="72"/>
        <v>38.400000000000006</v>
      </c>
      <c r="N50" s="23">
        <f t="shared" si="73"/>
        <v>566400</v>
      </c>
      <c r="O50" s="23">
        <f t="shared" si="74"/>
        <v>282240.00000000006</v>
      </c>
      <c r="P50" s="25">
        <f t="shared" si="75"/>
        <v>2271775</v>
      </c>
      <c r="Q50" s="23">
        <f t="shared" si="76"/>
        <v>3120415</v>
      </c>
      <c r="R50" s="24"/>
      <c r="S50" s="24"/>
      <c r="T50" s="15"/>
    </row>
    <row r="51" spans="1:20" ht="15" hidden="1" x14ac:dyDescent="0.3">
      <c r="A51" s="15" t="s">
        <v>22</v>
      </c>
      <c r="B51" s="15"/>
      <c r="C51" s="29" t="s">
        <v>33</v>
      </c>
      <c r="D51" s="22" t="s">
        <v>34</v>
      </c>
      <c r="E51" s="90">
        <v>9</v>
      </c>
      <c r="F51" s="23">
        <v>11800</v>
      </c>
      <c r="G51" s="23">
        <v>7350</v>
      </c>
      <c r="H51" s="23">
        <v>22505.3017270458</v>
      </c>
      <c r="I51" s="30">
        <v>2135663</v>
      </c>
      <c r="J51" s="18">
        <f t="shared" si="64"/>
        <v>1946</v>
      </c>
      <c r="K51" s="18">
        <v>1966</v>
      </c>
      <c r="L51" s="23">
        <f t="shared" ref="L51:L52" si="77">K51-J51</f>
        <v>20</v>
      </c>
      <c r="M51" s="24">
        <f t="shared" ref="M51:M52" si="78">L51*80%</f>
        <v>16</v>
      </c>
      <c r="N51" s="23">
        <f t="shared" ref="N51:N52" si="79">L51*F51</f>
        <v>236000</v>
      </c>
      <c r="O51" s="23">
        <f t="shared" ref="O51:O52" si="80">M51*G51</f>
        <v>117600</v>
      </c>
      <c r="P51" s="25">
        <f t="shared" ref="P51:P52" si="81">IF(M51*H51=0,0,IF(M51*H51&gt;I51,M51*H51,I51))</f>
        <v>2135663</v>
      </c>
      <c r="Q51" s="23">
        <f t="shared" ref="Q51:Q52" si="82">N51+O51+P51</f>
        <v>2489263</v>
      </c>
      <c r="R51" s="24"/>
      <c r="S51" s="24"/>
      <c r="T51" s="15"/>
    </row>
    <row r="52" spans="1:20" ht="15" hidden="1" x14ac:dyDescent="0.3">
      <c r="A52" s="15" t="s">
        <v>22</v>
      </c>
      <c r="B52" s="15"/>
      <c r="C52" s="29" t="s">
        <v>33</v>
      </c>
      <c r="D52" s="22" t="s">
        <v>35</v>
      </c>
      <c r="E52" s="90">
        <v>9</v>
      </c>
      <c r="F52" s="23">
        <v>11800</v>
      </c>
      <c r="G52" s="23">
        <v>7350</v>
      </c>
      <c r="H52" s="23">
        <v>22505.3017270458</v>
      </c>
      <c r="I52" s="30">
        <v>2271775</v>
      </c>
      <c r="J52" s="18">
        <f t="shared" si="64"/>
        <v>5616</v>
      </c>
      <c r="K52" s="18">
        <v>5701</v>
      </c>
      <c r="L52" s="23">
        <f t="shared" si="77"/>
        <v>85</v>
      </c>
      <c r="M52" s="24">
        <f t="shared" si="78"/>
        <v>68</v>
      </c>
      <c r="N52" s="23">
        <f t="shared" si="79"/>
        <v>1003000</v>
      </c>
      <c r="O52" s="23">
        <f t="shared" si="80"/>
        <v>499800</v>
      </c>
      <c r="P52" s="25">
        <f t="shared" si="81"/>
        <v>2271775</v>
      </c>
      <c r="Q52" s="23">
        <f t="shared" si="82"/>
        <v>3774575</v>
      </c>
      <c r="R52" s="24"/>
      <c r="S52" s="24"/>
      <c r="T52" s="15"/>
    </row>
    <row r="53" spans="1:20" ht="14.5" hidden="1" customHeight="1" x14ac:dyDescent="0.3">
      <c r="A53" s="15" t="s">
        <v>22</v>
      </c>
      <c r="B53" s="15"/>
      <c r="C53" s="15" t="s">
        <v>36</v>
      </c>
      <c r="D53" s="16" t="s">
        <v>37</v>
      </c>
      <c r="E53" s="94" t="s">
        <v>25</v>
      </c>
      <c r="F53" s="23">
        <v>11800</v>
      </c>
      <c r="G53" s="23">
        <v>7000</v>
      </c>
      <c r="H53" s="23">
        <v>22505.3017270458</v>
      </c>
      <c r="I53" s="101">
        <v>2407887</v>
      </c>
      <c r="J53" s="18">
        <v>7224</v>
      </c>
      <c r="K53" s="18">
        <v>7248</v>
      </c>
      <c r="L53" s="23">
        <f t="shared" si="3"/>
        <v>24</v>
      </c>
      <c r="M53" s="24">
        <f t="shared" si="0"/>
        <v>19.200000000000003</v>
      </c>
      <c r="N53" s="23">
        <f t="shared" si="63"/>
        <v>283200</v>
      </c>
      <c r="O53" s="23">
        <f t="shared" si="63"/>
        <v>134400.00000000003</v>
      </c>
      <c r="P53" s="104">
        <f>IF((M53+M54)*H53=0,0,IF((M53+M54)*H53&gt;I53,(M53+M54)*H53,I53))</f>
        <v>2407887</v>
      </c>
      <c r="Q53" s="101">
        <f>N53+O53+N54+O54+P53</f>
        <v>3621087</v>
      </c>
      <c r="R53" s="24"/>
      <c r="S53" s="24"/>
      <c r="T53" s="15"/>
    </row>
    <row r="54" spans="1:20" ht="15" hidden="1" x14ac:dyDescent="0.3">
      <c r="A54" s="15" t="s">
        <v>22</v>
      </c>
      <c r="B54" s="15"/>
      <c r="C54" s="15" t="s">
        <v>36</v>
      </c>
      <c r="D54" s="16" t="s">
        <v>37</v>
      </c>
      <c r="E54" s="94">
        <v>1</v>
      </c>
      <c r="F54" s="23">
        <v>11800</v>
      </c>
      <c r="G54" s="23">
        <v>7350</v>
      </c>
      <c r="H54" s="23">
        <v>22505.3017270458</v>
      </c>
      <c r="I54" s="103"/>
      <c r="J54" s="18">
        <v>7248</v>
      </c>
      <c r="K54" s="18">
        <v>7293</v>
      </c>
      <c r="L54" s="23">
        <f t="shared" si="3"/>
        <v>45</v>
      </c>
      <c r="M54" s="24">
        <f t="shared" si="0"/>
        <v>36</v>
      </c>
      <c r="N54" s="23">
        <f t="shared" si="63"/>
        <v>531000</v>
      </c>
      <c r="O54" s="23">
        <f t="shared" si="63"/>
        <v>264600</v>
      </c>
      <c r="P54" s="106"/>
      <c r="Q54" s="103"/>
      <c r="R54" s="24"/>
      <c r="S54" s="24"/>
      <c r="T54" s="15"/>
    </row>
    <row r="55" spans="1:20" ht="15" hidden="1" x14ac:dyDescent="0.3">
      <c r="A55" s="15" t="s">
        <v>22</v>
      </c>
      <c r="B55" s="15"/>
      <c r="C55" s="15" t="s">
        <v>36</v>
      </c>
      <c r="D55" s="16" t="s">
        <v>37</v>
      </c>
      <c r="E55" s="94">
        <v>2</v>
      </c>
      <c r="F55" s="23">
        <v>11800</v>
      </c>
      <c r="G55" s="23">
        <v>7350</v>
      </c>
      <c r="H55" s="23">
        <v>22505.3017270458</v>
      </c>
      <c r="I55" s="23">
        <v>2407887</v>
      </c>
      <c r="J55" s="18">
        <v>7293</v>
      </c>
      <c r="K55" s="18">
        <v>7356</v>
      </c>
      <c r="L55" s="23">
        <f t="shared" si="3"/>
        <v>63</v>
      </c>
      <c r="M55" s="24">
        <f t="shared" si="0"/>
        <v>50.400000000000006</v>
      </c>
      <c r="N55" s="23">
        <f t="shared" si="63"/>
        <v>743400</v>
      </c>
      <c r="O55" s="23">
        <f t="shared" si="63"/>
        <v>370440.00000000006</v>
      </c>
      <c r="P55" s="25">
        <f t="shared" ref="P55:P59" si="83">IF(M55*H55=0,0,IF(M55*H55&gt;I55,M55*H55,I55))</f>
        <v>2407887</v>
      </c>
      <c r="Q55" s="23">
        <f t="shared" ref="Q55:Q59" si="84">N55+O55+P55</f>
        <v>3521727</v>
      </c>
      <c r="R55" s="24"/>
      <c r="S55" s="24"/>
      <c r="T55" s="15"/>
    </row>
    <row r="56" spans="1:20" ht="15" hidden="1" x14ac:dyDescent="0.3">
      <c r="A56" s="15" t="s">
        <v>22</v>
      </c>
      <c r="B56" s="15"/>
      <c r="C56" s="15" t="s">
        <v>36</v>
      </c>
      <c r="D56" s="16" t="s">
        <v>37</v>
      </c>
      <c r="E56" s="94">
        <v>3</v>
      </c>
      <c r="F56" s="23">
        <v>11800</v>
      </c>
      <c r="G56" s="23">
        <v>7350</v>
      </c>
      <c r="H56" s="23">
        <v>22505.3017270458</v>
      </c>
      <c r="I56" s="23">
        <v>2407887</v>
      </c>
      <c r="J56" s="18">
        <v>7356</v>
      </c>
      <c r="K56" s="18">
        <v>7441</v>
      </c>
      <c r="L56" s="23">
        <f t="shared" si="3"/>
        <v>85</v>
      </c>
      <c r="M56" s="24">
        <f t="shared" si="0"/>
        <v>68</v>
      </c>
      <c r="N56" s="23">
        <f t="shared" si="63"/>
        <v>1003000</v>
      </c>
      <c r="O56" s="23">
        <f t="shared" si="63"/>
        <v>499800</v>
      </c>
      <c r="P56" s="25">
        <f t="shared" si="83"/>
        <v>2407887</v>
      </c>
      <c r="Q56" s="23">
        <f t="shared" si="84"/>
        <v>3910687</v>
      </c>
      <c r="R56" s="24"/>
      <c r="S56" s="24"/>
      <c r="T56" s="15"/>
    </row>
    <row r="57" spans="1:20" ht="15" hidden="1" x14ac:dyDescent="0.3">
      <c r="A57" s="15" t="s">
        <v>22</v>
      </c>
      <c r="B57" s="15"/>
      <c r="C57" s="15" t="s">
        <v>36</v>
      </c>
      <c r="D57" s="16" t="s">
        <v>37</v>
      </c>
      <c r="E57" s="94">
        <v>4</v>
      </c>
      <c r="F57" s="23">
        <v>11800</v>
      </c>
      <c r="G57" s="23">
        <v>7350</v>
      </c>
      <c r="H57" s="23">
        <v>22505.3017270458</v>
      </c>
      <c r="I57" s="23">
        <v>2407887</v>
      </c>
      <c r="J57" s="18">
        <v>7441</v>
      </c>
      <c r="K57" s="18">
        <v>7557</v>
      </c>
      <c r="L57" s="23">
        <f t="shared" si="3"/>
        <v>116</v>
      </c>
      <c r="M57" s="24">
        <f t="shared" si="0"/>
        <v>92.800000000000011</v>
      </c>
      <c r="N57" s="23">
        <f t="shared" si="63"/>
        <v>1368800</v>
      </c>
      <c r="O57" s="23">
        <f t="shared" si="63"/>
        <v>682080.00000000012</v>
      </c>
      <c r="P57" s="25">
        <f t="shared" si="83"/>
        <v>2407887</v>
      </c>
      <c r="Q57" s="23">
        <f t="shared" si="84"/>
        <v>4458767</v>
      </c>
      <c r="R57" s="24"/>
      <c r="S57" s="24"/>
      <c r="T57" s="15"/>
    </row>
    <row r="58" spans="1:20" ht="15" hidden="1" x14ac:dyDescent="0.3">
      <c r="A58" s="15" t="s">
        <v>22</v>
      </c>
      <c r="B58" s="15"/>
      <c r="C58" s="15" t="s">
        <v>36</v>
      </c>
      <c r="D58" s="16" t="s">
        <v>37</v>
      </c>
      <c r="E58" s="94">
        <v>5</v>
      </c>
      <c r="F58" s="23">
        <v>11800</v>
      </c>
      <c r="G58" s="23">
        <v>7350</v>
      </c>
      <c r="H58" s="23">
        <v>22505.3017270458</v>
      </c>
      <c r="I58" s="23">
        <v>2407887</v>
      </c>
      <c r="J58" s="18">
        <v>7557</v>
      </c>
      <c r="K58" s="18">
        <v>7675</v>
      </c>
      <c r="L58" s="23">
        <f t="shared" si="3"/>
        <v>118</v>
      </c>
      <c r="M58" s="24">
        <f t="shared" si="0"/>
        <v>94.4</v>
      </c>
      <c r="N58" s="23">
        <f t="shared" si="63"/>
        <v>1392400</v>
      </c>
      <c r="O58" s="23">
        <f t="shared" si="63"/>
        <v>693840</v>
      </c>
      <c r="P58" s="25">
        <f t="shared" si="83"/>
        <v>2407887</v>
      </c>
      <c r="Q58" s="23">
        <f t="shared" si="84"/>
        <v>4494127</v>
      </c>
      <c r="R58" s="24"/>
      <c r="S58" s="24"/>
      <c r="T58" s="15"/>
    </row>
    <row r="59" spans="1:20" ht="15" hidden="1" x14ac:dyDescent="0.3">
      <c r="A59" s="15" t="s">
        <v>22</v>
      </c>
      <c r="B59" s="15"/>
      <c r="C59" s="15" t="s">
        <v>36</v>
      </c>
      <c r="D59" s="16" t="s">
        <v>37</v>
      </c>
      <c r="E59" s="94">
        <v>6</v>
      </c>
      <c r="F59" s="23">
        <v>11800</v>
      </c>
      <c r="G59" s="23">
        <v>7350</v>
      </c>
      <c r="H59" s="23">
        <v>22505.3017270458</v>
      </c>
      <c r="I59" s="23">
        <v>2407887</v>
      </c>
      <c r="J59" s="18">
        <v>7675</v>
      </c>
      <c r="K59" s="18">
        <v>7813</v>
      </c>
      <c r="L59" s="23">
        <f t="shared" si="3"/>
        <v>138</v>
      </c>
      <c r="M59" s="24">
        <f t="shared" si="0"/>
        <v>110.4</v>
      </c>
      <c r="N59" s="23">
        <f t="shared" si="63"/>
        <v>1628400</v>
      </c>
      <c r="O59" s="23">
        <f t="shared" si="63"/>
        <v>811440</v>
      </c>
      <c r="P59" s="25">
        <f t="shared" si="83"/>
        <v>2484585.3106658566</v>
      </c>
      <c r="Q59" s="23">
        <f t="shared" si="84"/>
        <v>4924425.310665857</v>
      </c>
      <c r="R59" s="24"/>
      <c r="S59" s="24"/>
      <c r="T59" s="15"/>
    </row>
    <row r="60" spans="1:20" ht="15" hidden="1" x14ac:dyDescent="0.3">
      <c r="A60" s="15" t="s">
        <v>22</v>
      </c>
      <c r="B60" s="15"/>
      <c r="C60" s="15" t="s">
        <v>36</v>
      </c>
      <c r="D60" s="16" t="s">
        <v>37</v>
      </c>
      <c r="E60" s="94">
        <v>7</v>
      </c>
      <c r="F60" s="23">
        <v>11800</v>
      </c>
      <c r="G60" s="23">
        <v>7350</v>
      </c>
      <c r="H60" s="23">
        <v>22505.3017270458</v>
      </c>
      <c r="I60" s="23">
        <v>2407887</v>
      </c>
      <c r="J60" s="18">
        <f>K59</f>
        <v>7813</v>
      </c>
      <c r="K60" s="18">
        <v>7959</v>
      </c>
      <c r="L60" s="23">
        <f t="shared" ref="L60" si="85">K60-J60</f>
        <v>146</v>
      </c>
      <c r="M60" s="24">
        <f t="shared" ref="M60" si="86">L60*80%</f>
        <v>116.80000000000001</v>
      </c>
      <c r="N60" s="23">
        <f t="shared" ref="N60" si="87">L60*F60</f>
        <v>1722800</v>
      </c>
      <c r="O60" s="23">
        <f t="shared" ref="O60" si="88">M60*G60</f>
        <v>858480.00000000012</v>
      </c>
      <c r="P60" s="25">
        <f>IF(M60*H60=0,0,IF(M60*H60&gt;I60,M60*H60,I60))</f>
        <v>2628619.2417189498</v>
      </c>
      <c r="Q60" s="23">
        <f t="shared" ref="Q60" si="89">N60+O60+P60</f>
        <v>5209899.2417189498</v>
      </c>
      <c r="R60" s="24"/>
      <c r="S60" s="24"/>
      <c r="T60" s="15"/>
    </row>
    <row r="61" spans="1:20" ht="15" hidden="1" x14ac:dyDescent="0.3">
      <c r="A61" s="15" t="s">
        <v>22</v>
      </c>
      <c r="B61" s="15"/>
      <c r="C61" s="15" t="s">
        <v>36</v>
      </c>
      <c r="D61" s="16" t="s">
        <v>37</v>
      </c>
      <c r="E61" s="94">
        <v>8</v>
      </c>
      <c r="F61" s="23">
        <v>11800</v>
      </c>
      <c r="G61" s="23">
        <v>7350</v>
      </c>
      <c r="H61" s="23">
        <v>22505.3017270458</v>
      </c>
      <c r="I61" s="23">
        <v>2407887</v>
      </c>
      <c r="J61" s="18">
        <f>K60</f>
        <v>7959</v>
      </c>
      <c r="K61" s="18">
        <v>8129</v>
      </c>
      <c r="L61" s="23">
        <f t="shared" ref="L61" si="90">K61-J61</f>
        <v>170</v>
      </c>
      <c r="M61" s="24">
        <f t="shared" ref="M61" si="91">L61*80%</f>
        <v>136</v>
      </c>
      <c r="N61" s="23">
        <f t="shared" ref="N61" si="92">L61*F61</f>
        <v>2006000</v>
      </c>
      <c r="O61" s="23">
        <f t="shared" ref="O61" si="93">M61*G61</f>
        <v>999600</v>
      </c>
      <c r="P61" s="25">
        <f>IF(M61*H61=0,0,IF(M61*H61&gt;I61,M61*H61,I61))</f>
        <v>3060721.0348782288</v>
      </c>
      <c r="Q61" s="23">
        <f t="shared" ref="Q61" si="94">N61+O61+P61</f>
        <v>6066321.0348782288</v>
      </c>
      <c r="R61" s="24"/>
      <c r="S61" s="24"/>
      <c r="T61" s="15"/>
    </row>
    <row r="62" spans="1:20" ht="15" hidden="1" x14ac:dyDescent="0.3">
      <c r="A62" s="15" t="s">
        <v>22</v>
      </c>
      <c r="B62" s="15"/>
      <c r="C62" s="15" t="s">
        <v>36</v>
      </c>
      <c r="D62" s="16" t="s">
        <v>37</v>
      </c>
      <c r="E62" s="31">
        <v>9</v>
      </c>
      <c r="F62" s="23">
        <v>11800</v>
      </c>
      <c r="G62" s="23">
        <v>7350</v>
      </c>
      <c r="H62" s="23">
        <v>22505.3017270458</v>
      </c>
      <c r="I62" s="23">
        <v>2407887</v>
      </c>
      <c r="J62" s="18">
        <f>K61</f>
        <v>8129</v>
      </c>
      <c r="K62" s="18">
        <v>8253</v>
      </c>
      <c r="L62" s="23">
        <f t="shared" ref="L62" si="95">K62-J62</f>
        <v>124</v>
      </c>
      <c r="M62" s="24">
        <f t="shared" ref="M62" si="96">L62*80%</f>
        <v>99.2</v>
      </c>
      <c r="N62" s="23">
        <f t="shared" ref="N62" si="97">L62*F62</f>
        <v>1463200</v>
      </c>
      <c r="O62" s="23">
        <f t="shared" ref="O62" si="98">M62*G62</f>
        <v>729120</v>
      </c>
      <c r="P62" s="25">
        <f>IF(M62*H62=0,0,IF(M62*H62&gt;I62,M62*H62,I62))</f>
        <v>2407887</v>
      </c>
      <c r="Q62" s="23">
        <f t="shared" ref="Q62" si="99">N62+O62+P62</f>
        <v>4600207</v>
      </c>
      <c r="R62" s="24"/>
      <c r="S62" s="24"/>
      <c r="T62" s="15"/>
    </row>
    <row r="63" spans="1:20" ht="14.5" hidden="1" customHeight="1" x14ac:dyDescent="0.3">
      <c r="A63" s="15" t="s">
        <v>22</v>
      </c>
      <c r="B63" s="15"/>
      <c r="C63" s="15" t="s">
        <v>38</v>
      </c>
      <c r="D63" s="16" t="s">
        <v>39</v>
      </c>
      <c r="E63" s="94" t="s">
        <v>25</v>
      </c>
      <c r="F63" s="23">
        <v>11800</v>
      </c>
      <c r="G63" s="23">
        <v>7000</v>
      </c>
      <c r="H63" s="23">
        <v>22505.3017270458</v>
      </c>
      <c r="I63" s="101">
        <v>2543999</v>
      </c>
      <c r="J63" s="18">
        <v>272</v>
      </c>
      <c r="K63" s="18">
        <v>273</v>
      </c>
      <c r="L63" s="23">
        <f t="shared" si="3"/>
        <v>1</v>
      </c>
      <c r="M63" s="24">
        <f t="shared" si="0"/>
        <v>0.8</v>
      </c>
      <c r="N63" s="23">
        <f t="shared" si="63"/>
        <v>11800</v>
      </c>
      <c r="O63" s="23">
        <f t="shared" si="63"/>
        <v>5600</v>
      </c>
      <c r="P63" s="104">
        <f>IF((M63+M64)*H63=0,0,IF((M63+M64)*H63&gt;I63,(M63+M64)*H63,I63))</f>
        <v>2543999</v>
      </c>
      <c r="Q63" s="101">
        <f>N63+O63+N64+O64+P63</f>
        <v>2596759</v>
      </c>
      <c r="R63" s="24"/>
      <c r="S63" s="24"/>
      <c r="T63" s="15"/>
    </row>
    <row r="64" spans="1:20" ht="15" hidden="1" x14ac:dyDescent="0.3">
      <c r="A64" s="15" t="s">
        <v>22</v>
      </c>
      <c r="B64" s="15"/>
      <c r="C64" s="15" t="s">
        <v>38</v>
      </c>
      <c r="D64" s="16" t="s">
        <v>39</v>
      </c>
      <c r="E64" s="94">
        <v>1</v>
      </c>
      <c r="F64" s="23">
        <v>11800</v>
      </c>
      <c r="G64" s="23">
        <v>7350</v>
      </c>
      <c r="H64" s="23">
        <v>22505.3017270458</v>
      </c>
      <c r="I64" s="103"/>
      <c r="J64" s="18">
        <v>273</v>
      </c>
      <c r="K64" s="18">
        <v>275</v>
      </c>
      <c r="L64" s="23">
        <f t="shared" si="3"/>
        <v>2</v>
      </c>
      <c r="M64" s="24">
        <f t="shared" si="0"/>
        <v>1.6</v>
      </c>
      <c r="N64" s="23">
        <f t="shared" si="63"/>
        <v>23600</v>
      </c>
      <c r="O64" s="23">
        <f t="shared" si="63"/>
        <v>11760</v>
      </c>
      <c r="P64" s="106"/>
      <c r="Q64" s="103"/>
      <c r="R64" s="24"/>
      <c r="S64" s="24"/>
      <c r="T64" s="15"/>
    </row>
    <row r="65" spans="1:20" ht="15" hidden="1" x14ac:dyDescent="0.3">
      <c r="A65" s="15" t="s">
        <v>22</v>
      </c>
      <c r="B65" s="15"/>
      <c r="C65" s="15" t="s">
        <v>38</v>
      </c>
      <c r="D65" s="16" t="s">
        <v>39</v>
      </c>
      <c r="E65" s="94">
        <v>2</v>
      </c>
      <c r="F65" s="23">
        <v>11800</v>
      </c>
      <c r="G65" s="23">
        <v>7350</v>
      </c>
      <c r="H65" s="23">
        <v>22505.3017270458</v>
      </c>
      <c r="I65" s="23">
        <v>2543999</v>
      </c>
      <c r="J65" s="18">
        <v>275</v>
      </c>
      <c r="K65" s="18">
        <v>277</v>
      </c>
      <c r="L65" s="23">
        <f t="shared" si="3"/>
        <v>2</v>
      </c>
      <c r="M65" s="24">
        <f t="shared" si="0"/>
        <v>1.6</v>
      </c>
      <c r="N65" s="23">
        <f t="shared" si="63"/>
        <v>23600</v>
      </c>
      <c r="O65" s="23">
        <f t="shared" si="63"/>
        <v>11760</v>
      </c>
      <c r="P65" s="25">
        <f t="shared" ref="P65:P69" si="100">IF(M65*H65=0,0,IF(M65*H65&gt;I65,M65*H65,I65))</f>
        <v>2543999</v>
      </c>
      <c r="Q65" s="23">
        <f t="shared" ref="Q65:Q69" si="101">N65+O65+P65</f>
        <v>2579359</v>
      </c>
      <c r="R65" s="24"/>
      <c r="S65" s="24"/>
      <c r="T65" s="15"/>
    </row>
    <row r="66" spans="1:20" ht="15" hidden="1" x14ac:dyDescent="0.3">
      <c r="A66" s="15" t="s">
        <v>22</v>
      </c>
      <c r="B66" s="15"/>
      <c r="C66" s="15" t="s">
        <v>38</v>
      </c>
      <c r="D66" s="16" t="s">
        <v>39</v>
      </c>
      <c r="E66" s="94">
        <v>3</v>
      </c>
      <c r="F66" s="23">
        <v>11800</v>
      </c>
      <c r="G66" s="23">
        <v>7350</v>
      </c>
      <c r="H66" s="23">
        <v>22505.3017270458</v>
      </c>
      <c r="I66" s="23">
        <v>2543999</v>
      </c>
      <c r="J66" s="18">
        <v>277</v>
      </c>
      <c r="K66" s="18">
        <v>279</v>
      </c>
      <c r="L66" s="23">
        <f t="shared" si="3"/>
        <v>2</v>
      </c>
      <c r="M66" s="24">
        <f t="shared" si="0"/>
        <v>1.6</v>
      </c>
      <c r="N66" s="23">
        <f t="shared" si="63"/>
        <v>23600</v>
      </c>
      <c r="O66" s="23">
        <f t="shared" si="63"/>
        <v>11760</v>
      </c>
      <c r="P66" s="25">
        <f t="shared" si="100"/>
        <v>2543999</v>
      </c>
      <c r="Q66" s="23">
        <f t="shared" si="101"/>
        <v>2579359</v>
      </c>
      <c r="R66" s="24"/>
      <c r="S66" s="24"/>
      <c r="T66" s="15"/>
    </row>
    <row r="67" spans="1:20" ht="15" hidden="1" x14ac:dyDescent="0.3">
      <c r="A67" s="15" t="s">
        <v>22</v>
      </c>
      <c r="B67" s="15"/>
      <c r="C67" s="15" t="s">
        <v>38</v>
      </c>
      <c r="D67" s="16" t="s">
        <v>39</v>
      </c>
      <c r="E67" s="94">
        <v>4</v>
      </c>
      <c r="F67" s="23">
        <v>11800</v>
      </c>
      <c r="G67" s="23">
        <v>7350</v>
      </c>
      <c r="H67" s="23">
        <v>22505.3017270458</v>
      </c>
      <c r="I67" s="23">
        <v>2543999</v>
      </c>
      <c r="J67" s="18">
        <v>279</v>
      </c>
      <c r="K67" s="18">
        <v>283</v>
      </c>
      <c r="L67" s="23">
        <f t="shared" si="3"/>
        <v>4</v>
      </c>
      <c r="M67" s="24">
        <f t="shared" si="0"/>
        <v>3.2</v>
      </c>
      <c r="N67" s="23">
        <f t="shared" si="63"/>
        <v>47200</v>
      </c>
      <c r="O67" s="23">
        <f t="shared" si="63"/>
        <v>23520</v>
      </c>
      <c r="P67" s="25">
        <f t="shared" si="100"/>
        <v>2543999</v>
      </c>
      <c r="Q67" s="23">
        <f t="shared" si="101"/>
        <v>2614719</v>
      </c>
      <c r="R67" s="24"/>
      <c r="S67" s="24"/>
      <c r="T67" s="15"/>
    </row>
    <row r="68" spans="1:20" ht="15" hidden="1" x14ac:dyDescent="0.3">
      <c r="A68" s="15" t="s">
        <v>22</v>
      </c>
      <c r="B68" s="15"/>
      <c r="C68" s="15" t="s">
        <v>38</v>
      </c>
      <c r="D68" s="16" t="s">
        <v>39</v>
      </c>
      <c r="E68" s="94">
        <v>5</v>
      </c>
      <c r="F68" s="23">
        <v>11800</v>
      </c>
      <c r="G68" s="23">
        <v>7350</v>
      </c>
      <c r="H68" s="23">
        <v>22505.3017270458</v>
      </c>
      <c r="I68" s="23">
        <v>2543999</v>
      </c>
      <c r="J68" s="18">
        <v>283</v>
      </c>
      <c r="K68" s="18">
        <v>285</v>
      </c>
      <c r="L68" s="23">
        <f t="shared" si="3"/>
        <v>2</v>
      </c>
      <c r="M68" s="24">
        <f t="shared" si="0"/>
        <v>1.6</v>
      </c>
      <c r="N68" s="23">
        <f t="shared" si="63"/>
        <v>23600</v>
      </c>
      <c r="O68" s="23">
        <f t="shared" si="63"/>
        <v>11760</v>
      </c>
      <c r="P68" s="25">
        <f t="shared" si="100"/>
        <v>2543999</v>
      </c>
      <c r="Q68" s="23">
        <f t="shared" si="101"/>
        <v>2579359</v>
      </c>
      <c r="R68" s="24"/>
      <c r="S68" s="24"/>
      <c r="T68" s="15"/>
    </row>
    <row r="69" spans="1:20" ht="15" hidden="1" x14ac:dyDescent="0.3">
      <c r="A69" s="15" t="s">
        <v>22</v>
      </c>
      <c r="B69" s="15"/>
      <c r="C69" s="15" t="s">
        <v>38</v>
      </c>
      <c r="D69" s="16" t="s">
        <v>39</v>
      </c>
      <c r="E69" s="94">
        <v>6</v>
      </c>
      <c r="F69" s="23">
        <v>11800</v>
      </c>
      <c r="G69" s="23">
        <v>7350</v>
      </c>
      <c r="H69" s="23">
        <v>22505.3017270458</v>
      </c>
      <c r="I69" s="23">
        <v>2543999</v>
      </c>
      <c r="J69" s="18">
        <v>285</v>
      </c>
      <c r="K69" s="18">
        <v>293</v>
      </c>
      <c r="L69" s="23">
        <f t="shared" si="3"/>
        <v>8</v>
      </c>
      <c r="M69" s="24">
        <f t="shared" si="0"/>
        <v>6.4</v>
      </c>
      <c r="N69" s="23">
        <f t="shared" ref="N69:O93" si="102">L69*F69</f>
        <v>94400</v>
      </c>
      <c r="O69" s="23">
        <f t="shared" si="102"/>
        <v>47040</v>
      </c>
      <c r="P69" s="25">
        <f t="shared" si="100"/>
        <v>2543999</v>
      </c>
      <c r="Q69" s="23">
        <f t="shared" si="101"/>
        <v>2685439</v>
      </c>
      <c r="R69" s="24"/>
      <c r="S69" s="24"/>
      <c r="T69" s="15"/>
    </row>
    <row r="70" spans="1:20" ht="15" hidden="1" x14ac:dyDescent="0.3">
      <c r="A70" s="15" t="s">
        <v>22</v>
      </c>
      <c r="B70" s="15"/>
      <c r="C70" s="15" t="s">
        <v>38</v>
      </c>
      <c r="D70" s="16" t="s">
        <v>39</v>
      </c>
      <c r="E70" s="94">
        <v>7</v>
      </c>
      <c r="F70" s="23">
        <v>11800</v>
      </c>
      <c r="G70" s="23">
        <v>7350</v>
      </c>
      <c r="H70" s="23">
        <v>22505.3017270458</v>
      </c>
      <c r="I70" s="23">
        <v>2543999</v>
      </c>
      <c r="J70" s="18">
        <f>K69</f>
        <v>293</v>
      </c>
      <c r="K70" s="18">
        <v>294</v>
      </c>
      <c r="L70" s="23">
        <f t="shared" ref="L70" si="103">K70-J70</f>
        <v>1</v>
      </c>
      <c r="M70" s="24">
        <f t="shared" ref="M70" si="104">L70*80%</f>
        <v>0.8</v>
      </c>
      <c r="N70" s="23">
        <f t="shared" ref="N70" si="105">L70*F70</f>
        <v>11800</v>
      </c>
      <c r="O70" s="23">
        <f t="shared" ref="O70" si="106">M70*G70</f>
        <v>5880</v>
      </c>
      <c r="P70" s="25">
        <f t="shared" ref="P70" si="107">IF(M70*H70=0,0,IF(M70*H70&gt;I70,M70*H70,I70))</f>
        <v>2543999</v>
      </c>
      <c r="Q70" s="23">
        <f t="shared" ref="Q70" si="108">N70+O70+P70</f>
        <v>2561679</v>
      </c>
      <c r="R70" s="24"/>
      <c r="S70" s="24"/>
      <c r="T70" s="15"/>
    </row>
    <row r="71" spans="1:20" ht="15" hidden="1" x14ac:dyDescent="0.3">
      <c r="A71" s="15" t="s">
        <v>22</v>
      </c>
      <c r="B71" s="15"/>
      <c r="C71" s="15" t="s">
        <v>38</v>
      </c>
      <c r="D71" s="16" t="s">
        <v>39</v>
      </c>
      <c r="E71" s="94">
        <v>8</v>
      </c>
      <c r="F71" s="23">
        <v>11800</v>
      </c>
      <c r="G71" s="23">
        <v>7350</v>
      </c>
      <c r="H71" s="23">
        <v>22505.3017270458</v>
      </c>
      <c r="I71" s="23">
        <v>2543999</v>
      </c>
      <c r="J71" s="18">
        <f>K70</f>
        <v>294</v>
      </c>
      <c r="K71" s="18">
        <v>301</v>
      </c>
      <c r="L71" s="23">
        <f t="shared" ref="L71" si="109">K71-J71</f>
        <v>7</v>
      </c>
      <c r="M71" s="24">
        <f t="shared" ref="M71" si="110">L71*80%</f>
        <v>5.6000000000000005</v>
      </c>
      <c r="N71" s="23">
        <f t="shared" ref="N71" si="111">L71*F71</f>
        <v>82600</v>
      </c>
      <c r="O71" s="23">
        <f t="shared" ref="O71" si="112">M71*G71</f>
        <v>41160.000000000007</v>
      </c>
      <c r="P71" s="25">
        <f t="shared" ref="P71" si="113">IF(M71*H71=0,0,IF(M71*H71&gt;I71,M71*H71,I71))</f>
        <v>2543999</v>
      </c>
      <c r="Q71" s="23">
        <f t="shared" ref="Q71" si="114">N71+O71+P71</f>
        <v>2667759</v>
      </c>
      <c r="R71" s="24"/>
      <c r="S71" s="24"/>
      <c r="T71" s="15"/>
    </row>
    <row r="72" spans="1:20" ht="15" hidden="1" x14ac:dyDescent="0.3">
      <c r="A72" s="15" t="s">
        <v>22</v>
      </c>
      <c r="B72" s="15"/>
      <c r="C72" s="15" t="s">
        <v>38</v>
      </c>
      <c r="D72" s="16" t="s">
        <v>39</v>
      </c>
      <c r="E72" s="31">
        <v>9</v>
      </c>
      <c r="F72" s="23">
        <v>11800</v>
      </c>
      <c r="G72" s="23">
        <v>7350</v>
      </c>
      <c r="H72" s="23">
        <v>22505.3017270458</v>
      </c>
      <c r="I72" s="23">
        <v>2543999</v>
      </c>
      <c r="J72" s="18">
        <f>K71</f>
        <v>301</v>
      </c>
      <c r="K72" s="18">
        <v>309</v>
      </c>
      <c r="L72" s="23">
        <f t="shared" ref="L72" si="115">K72-J72</f>
        <v>8</v>
      </c>
      <c r="M72" s="24">
        <f t="shared" ref="M72" si="116">L72*80%</f>
        <v>6.4</v>
      </c>
      <c r="N72" s="23">
        <f t="shared" ref="N72" si="117">L72*F72</f>
        <v>94400</v>
      </c>
      <c r="O72" s="23">
        <f t="shared" ref="O72" si="118">M72*G72</f>
        <v>47040</v>
      </c>
      <c r="P72" s="25">
        <f t="shared" ref="P72" si="119">IF(M72*H72=0,0,IF(M72*H72&gt;I72,M72*H72,I72))</f>
        <v>2543999</v>
      </c>
      <c r="Q72" s="23">
        <f t="shared" ref="Q72" si="120">N72+O72+P72</f>
        <v>2685439</v>
      </c>
      <c r="R72" s="24"/>
      <c r="S72" s="24"/>
      <c r="T72" s="15"/>
    </row>
    <row r="73" spans="1:20" ht="14.5" hidden="1" customHeight="1" x14ac:dyDescent="0.3">
      <c r="A73" s="15" t="s">
        <v>22</v>
      </c>
      <c r="B73" s="15"/>
      <c r="C73" s="15" t="s">
        <v>40</v>
      </c>
      <c r="D73" s="16" t="s">
        <v>41</v>
      </c>
      <c r="E73" s="94" t="s">
        <v>25</v>
      </c>
      <c r="F73" s="23">
        <v>11800</v>
      </c>
      <c r="G73" s="23">
        <v>7000</v>
      </c>
      <c r="H73" s="23">
        <v>22505.3017270458</v>
      </c>
      <c r="I73" s="113">
        <v>2942613</v>
      </c>
      <c r="J73" s="18">
        <v>3614</v>
      </c>
      <c r="K73" s="18">
        <v>3640</v>
      </c>
      <c r="L73" s="23">
        <f t="shared" si="3"/>
        <v>26</v>
      </c>
      <c r="M73" s="24">
        <f t="shared" si="0"/>
        <v>20.8</v>
      </c>
      <c r="N73" s="23">
        <f t="shared" si="102"/>
        <v>306800</v>
      </c>
      <c r="O73" s="23">
        <f t="shared" si="102"/>
        <v>145600</v>
      </c>
      <c r="P73" s="104">
        <f>IF((M73+M74)*H73=0,0,IF((M73+M74)*H73&gt;I73,(M73+M74)*H73,I73))</f>
        <v>2942613</v>
      </c>
      <c r="Q73" s="101">
        <f>N73+O73+N74+O74+P73</f>
        <v>4172933</v>
      </c>
      <c r="R73" s="24"/>
      <c r="S73" s="24"/>
      <c r="T73" s="15"/>
    </row>
    <row r="74" spans="1:20" ht="15" hidden="1" x14ac:dyDescent="0.3">
      <c r="A74" s="15" t="s">
        <v>22</v>
      </c>
      <c r="B74" s="15"/>
      <c r="C74" s="15" t="s">
        <v>40</v>
      </c>
      <c r="D74" s="16" t="s">
        <v>41</v>
      </c>
      <c r="E74" s="94">
        <v>1</v>
      </c>
      <c r="F74" s="23">
        <v>11800</v>
      </c>
      <c r="G74" s="23">
        <v>7350</v>
      </c>
      <c r="H74" s="23">
        <v>22505.3017270458</v>
      </c>
      <c r="I74" s="114"/>
      <c r="J74" s="18">
        <v>3640</v>
      </c>
      <c r="K74" s="18">
        <v>3684</v>
      </c>
      <c r="L74" s="23">
        <f t="shared" si="3"/>
        <v>44</v>
      </c>
      <c r="M74" s="24">
        <f t="shared" si="0"/>
        <v>35.200000000000003</v>
      </c>
      <c r="N74" s="23">
        <f t="shared" si="102"/>
        <v>519200</v>
      </c>
      <c r="O74" s="23">
        <f t="shared" si="102"/>
        <v>258720.00000000003</v>
      </c>
      <c r="P74" s="106"/>
      <c r="Q74" s="103"/>
      <c r="R74" s="24"/>
      <c r="S74" s="24"/>
      <c r="T74" s="15"/>
    </row>
    <row r="75" spans="1:20" ht="15" hidden="1" x14ac:dyDescent="0.3">
      <c r="A75" s="15" t="s">
        <v>22</v>
      </c>
      <c r="B75" s="15"/>
      <c r="C75" s="15" t="s">
        <v>40</v>
      </c>
      <c r="D75" s="16" t="s">
        <v>41</v>
      </c>
      <c r="E75" s="94">
        <v>2</v>
      </c>
      <c r="F75" s="23">
        <v>11800</v>
      </c>
      <c r="G75" s="23">
        <v>7350</v>
      </c>
      <c r="H75" s="23">
        <v>22505.3017270458</v>
      </c>
      <c r="I75" s="24">
        <v>2942613</v>
      </c>
      <c r="J75" s="18">
        <v>3684</v>
      </c>
      <c r="K75" s="18">
        <v>3735</v>
      </c>
      <c r="L75" s="23">
        <f t="shared" si="3"/>
        <v>51</v>
      </c>
      <c r="M75" s="24">
        <f t="shared" si="0"/>
        <v>40.800000000000004</v>
      </c>
      <c r="N75" s="23">
        <f t="shared" si="102"/>
        <v>601800</v>
      </c>
      <c r="O75" s="23">
        <f t="shared" si="102"/>
        <v>299880.00000000006</v>
      </c>
      <c r="P75" s="25">
        <f t="shared" ref="P75:P79" si="121">IF(M75*H75=0,0,IF(M75*H75&gt;I75,M75*H75,I75))</f>
        <v>2942613</v>
      </c>
      <c r="Q75" s="23">
        <f t="shared" ref="Q75:Q79" si="122">N75+O75+P75</f>
        <v>3844293</v>
      </c>
      <c r="R75" s="24"/>
      <c r="S75" s="24"/>
      <c r="T75" s="15"/>
    </row>
    <row r="76" spans="1:20" ht="15" hidden="1" x14ac:dyDescent="0.3">
      <c r="A76" s="15" t="s">
        <v>22</v>
      </c>
      <c r="B76" s="15"/>
      <c r="C76" s="15" t="s">
        <v>40</v>
      </c>
      <c r="D76" s="16" t="s">
        <v>41</v>
      </c>
      <c r="E76" s="94">
        <v>3</v>
      </c>
      <c r="F76" s="23">
        <v>11800</v>
      </c>
      <c r="G76" s="23">
        <v>7350</v>
      </c>
      <c r="H76" s="23">
        <v>22505.3017270458</v>
      </c>
      <c r="I76" s="24">
        <v>2942613</v>
      </c>
      <c r="J76" s="18">
        <v>3735</v>
      </c>
      <c r="K76" s="18">
        <v>3813</v>
      </c>
      <c r="L76" s="23">
        <f t="shared" si="3"/>
        <v>78</v>
      </c>
      <c r="M76" s="24">
        <f t="shared" si="0"/>
        <v>62.400000000000006</v>
      </c>
      <c r="N76" s="23">
        <f t="shared" si="102"/>
        <v>920400</v>
      </c>
      <c r="O76" s="23">
        <f t="shared" si="102"/>
        <v>458640.00000000006</v>
      </c>
      <c r="P76" s="25">
        <f t="shared" si="121"/>
        <v>2942613</v>
      </c>
      <c r="Q76" s="23">
        <f t="shared" si="122"/>
        <v>4321653</v>
      </c>
      <c r="R76" s="24"/>
      <c r="S76" s="24"/>
      <c r="T76" s="15"/>
    </row>
    <row r="77" spans="1:20" ht="15" hidden="1" x14ac:dyDescent="0.3">
      <c r="A77" s="15" t="s">
        <v>22</v>
      </c>
      <c r="B77" s="15"/>
      <c r="C77" s="15" t="s">
        <v>40</v>
      </c>
      <c r="D77" s="16" t="s">
        <v>41</v>
      </c>
      <c r="E77" s="94">
        <v>4</v>
      </c>
      <c r="F77" s="23">
        <v>11800</v>
      </c>
      <c r="G77" s="23">
        <v>7350</v>
      </c>
      <c r="H77" s="23">
        <v>22505.3017270458</v>
      </c>
      <c r="I77" s="24">
        <v>2942613</v>
      </c>
      <c r="J77" s="18">
        <v>3813</v>
      </c>
      <c r="K77" s="18">
        <v>3897</v>
      </c>
      <c r="L77" s="23">
        <f t="shared" si="3"/>
        <v>84</v>
      </c>
      <c r="M77" s="24">
        <f t="shared" si="0"/>
        <v>67.2</v>
      </c>
      <c r="N77" s="23">
        <f t="shared" si="102"/>
        <v>991200</v>
      </c>
      <c r="O77" s="23">
        <f t="shared" si="102"/>
        <v>493920</v>
      </c>
      <c r="P77" s="25">
        <f t="shared" si="121"/>
        <v>2942613</v>
      </c>
      <c r="Q77" s="23">
        <f t="shared" si="122"/>
        <v>4427733</v>
      </c>
      <c r="R77" s="24"/>
      <c r="S77" s="24"/>
      <c r="T77" s="15"/>
    </row>
    <row r="78" spans="1:20" ht="15" hidden="1" x14ac:dyDescent="0.3">
      <c r="A78" s="15" t="s">
        <v>22</v>
      </c>
      <c r="B78" s="15"/>
      <c r="C78" s="15" t="s">
        <v>40</v>
      </c>
      <c r="D78" s="16" t="s">
        <v>41</v>
      </c>
      <c r="E78" s="94">
        <v>5</v>
      </c>
      <c r="F78" s="23">
        <v>11800</v>
      </c>
      <c r="G78" s="23">
        <v>7350</v>
      </c>
      <c r="H78" s="23">
        <v>22505.3017270458</v>
      </c>
      <c r="I78" s="24">
        <v>2942613</v>
      </c>
      <c r="J78" s="18">
        <v>3897</v>
      </c>
      <c r="K78" s="18">
        <v>3968</v>
      </c>
      <c r="L78" s="23">
        <f t="shared" si="3"/>
        <v>71</v>
      </c>
      <c r="M78" s="24">
        <f t="shared" si="0"/>
        <v>56.800000000000004</v>
      </c>
      <c r="N78" s="23">
        <f t="shared" si="102"/>
        <v>837800</v>
      </c>
      <c r="O78" s="23">
        <f t="shared" si="102"/>
        <v>417480.00000000006</v>
      </c>
      <c r="P78" s="25">
        <f t="shared" si="121"/>
        <v>2942613</v>
      </c>
      <c r="Q78" s="23">
        <f t="shared" si="122"/>
        <v>4197893</v>
      </c>
      <c r="R78" s="24"/>
      <c r="S78" s="24"/>
      <c r="T78" s="15"/>
    </row>
    <row r="79" spans="1:20" ht="15" hidden="1" x14ac:dyDescent="0.3">
      <c r="A79" s="15" t="s">
        <v>22</v>
      </c>
      <c r="B79" s="15"/>
      <c r="C79" s="15" t="s">
        <v>40</v>
      </c>
      <c r="D79" s="16" t="s">
        <v>41</v>
      </c>
      <c r="E79" s="94">
        <v>6</v>
      </c>
      <c r="F79" s="23">
        <v>11800</v>
      </c>
      <c r="G79" s="23">
        <v>7350</v>
      </c>
      <c r="H79" s="23">
        <v>22505.3017270458</v>
      </c>
      <c r="I79" s="24">
        <v>2942613</v>
      </c>
      <c r="J79" s="18">
        <v>3968</v>
      </c>
      <c r="K79" s="18">
        <v>4052</v>
      </c>
      <c r="L79" s="23">
        <f t="shared" si="3"/>
        <v>84</v>
      </c>
      <c r="M79" s="24">
        <f t="shared" si="0"/>
        <v>67.2</v>
      </c>
      <c r="N79" s="23">
        <f t="shared" si="102"/>
        <v>991200</v>
      </c>
      <c r="O79" s="23">
        <f t="shared" si="102"/>
        <v>493920</v>
      </c>
      <c r="P79" s="25">
        <f t="shared" si="121"/>
        <v>2942613</v>
      </c>
      <c r="Q79" s="23">
        <f t="shared" si="122"/>
        <v>4427733</v>
      </c>
      <c r="R79" s="24"/>
      <c r="S79" s="24"/>
      <c r="T79" s="15"/>
    </row>
    <row r="80" spans="1:20" ht="15" hidden="1" x14ac:dyDescent="0.3">
      <c r="A80" s="15" t="s">
        <v>22</v>
      </c>
      <c r="B80" s="15"/>
      <c r="C80" s="15" t="s">
        <v>40</v>
      </c>
      <c r="D80" s="16" t="s">
        <v>41</v>
      </c>
      <c r="E80" s="94">
        <v>7</v>
      </c>
      <c r="F80" s="23">
        <v>11800</v>
      </c>
      <c r="G80" s="23">
        <v>7350</v>
      </c>
      <c r="H80" s="23">
        <v>22505.3017270458</v>
      </c>
      <c r="I80" s="23">
        <v>2942613</v>
      </c>
      <c r="J80" s="18">
        <f>K79</f>
        <v>4052</v>
      </c>
      <c r="K80" s="18">
        <v>4121</v>
      </c>
      <c r="L80" s="23">
        <f t="shared" ref="L80" si="123">K80-J80</f>
        <v>69</v>
      </c>
      <c r="M80" s="24">
        <f t="shared" ref="M80" si="124">L80*80%</f>
        <v>55.2</v>
      </c>
      <c r="N80" s="23">
        <f t="shared" ref="N80" si="125">L80*F80</f>
        <v>814200</v>
      </c>
      <c r="O80" s="23">
        <f t="shared" ref="O80" si="126">M80*G80</f>
        <v>405720</v>
      </c>
      <c r="P80" s="25">
        <f t="shared" ref="P80" si="127">IF(M80*H80=0,0,IF(M80*H80&gt;I80,M80*H80,I80))</f>
        <v>2942613</v>
      </c>
      <c r="Q80" s="23">
        <f t="shared" ref="Q80" si="128">N80+O80+P80</f>
        <v>4162533</v>
      </c>
      <c r="R80" s="24"/>
      <c r="S80" s="24"/>
      <c r="T80" s="15"/>
    </row>
    <row r="81" spans="1:20" ht="15" hidden="1" x14ac:dyDescent="0.3">
      <c r="A81" s="15" t="s">
        <v>22</v>
      </c>
      <c r="B81" s="15"/>
      <c r="C81" s="15" t="s">
        <v>40</v>
      </c>
      <c r="D81" s="16" t="s">
        <v>41</v>
      </c>
      <c r="E81" s="94">
        <v>8</v>
      </c>
      <c r="F81" s="23">
        <v>11800</v>
      </c>
      <c r="G81" s="23">
        <v>7350</v>
      </c>
      <c r="H81" s="23">
        <v>22505.3017270458</v>
      </c>
      <c r="I81" s="23">
        <v>2942613</v>
      </c>
      <c r="J81" s="18">
        <f>K80</f>
        <v>4121</v>
      </c>
      <c r="K81" s="18">
        <v>4194</v>
      </c>
      <c r="L81" s="23">
        <f t="shared" ref="L81" si="129">K81-J81</f>
        <v>73</v>
      </c>
      <c r="M81" s="24">
        <f t="shared" ref="M81" si="130">L81*80%</f>
        <v>58.400000000000006</v>
      </c>
      <c r="N81" s="23">
        <f t="shared" ref="N81" si="131">L81*F81</f>
        <v>861400</v>
      </c>
      <c r="O81" s="23">
        <f t="shared" ref="O81" si="132">M81*G81</f>
        <v>429240.00000000006</v>
      </c>
      <c r="P81" s="25">
        <f t="shared" ref="P81" si="133">IF(M81*H81=0,0,IF(M81*H81&gt;I81,M81*H81,I81))</f>
        <v>2942613</v>
      </c>
      <c r="Q81" s="23">
        <f t="shared" ref="Q81" si="134">N81+O81+P81</f>
        <v>4233253</v>
      </c>
      <c r="R81" s="24"/>
      <c r="S81" s="24"/>
      <c r="T81" s="15"/>
    </row>
    <row r="82" spans="1:20" ht="15" hidden="1" x14ac:dyDescent="0.3">
      <c r="A82" s="15" t="s">
        <v>22</v>
      </c>
      <c r="B82" s="15"/>
      <c r="C82" s="15" t="s">
        <v>40</v>
      </c>
      <c r="D82" s="16" t="s">
        <v>41</v>
      </c>
      <c r="E82" s="31">
        <v>9</v>
      </c>
      <c r="F82" s="23">
        <v>11800</v>
      </c>
      <c r="G82" s="23">
        <v>7350</v>
      </c>
      <c r="H82" s="23">
        <v>22505.3017270458</v>
      </c>
      <c r="I82" s="23">
        <v>2942613</v>
      </c>
      <c r="J82" s="18">
        <f>K81</f>
        <v>4194</v>
      </c>
      <c r="K82" s="18">
        <v>4327</v>
      </c>
      <c r="L82" s="23">
        <f t="shared" ref="L82" si="135">K82-J82</f>
        <v>133</v>
      </c>
      <c r="M82" s="24">
        <f t="shared" ref="M82" si="136">L82*80%</f>
        <v>106.4</v>
      </c>
      <c r="N82" s="23">
        <f t="shared" ref="N82" si="137">L82*F82</f>
        <v>1569400</v>
      </c>
      <c r="O82" s="23">
        <f t="shared" ref="O82" si="138">M82*G82</f>
        <v>782040</v>
      </c>
      <c r="P82" s="25">
        <f t="shared" ref="P82" si="139">IF(M82*H82=0,0,IF(M82*H82&gt;I82,M82*H82,I82))</f>
        <v>2942613</v>
      </c>
      <c r="Q82" s="23">
        <f t="shared" ref="Q82" si="140">N82+O82+P82</f>
        <v>5294053</v>
      </c>
      <c r="R82" s="24"/>
      <c r="S82" s="24"/>
      <c r="T82" s="15"/>
    </row>
    <row r="83" spans="1:20" ht="14.5" hidden="1" customHeight="1" x14ac:dyDescent="0.3">
      <c r="A83" s="15" t="s">
        <v>22</v>
      </c>
      <c r="B83" s="15"/>
      <c r="C83" s="15" t="s">
        <v>42</v>
      </c>
      <c r="D83" s="16" t="s">
        <v>43</v>
      </c>
      <c r="E83" s="94" t="s">
        <v>25</v>
      </c>
      <c r="F83" s="23">
        <v>11800</v>
      </c>
      <c r="G83" s="23">
        <v>7000</v>
      </c>
      <c r="H83" s="23">
        <v>22505.3017270458</v>
      </c>
      <c r="I83" s="101">
        <v>2038440</v>
      </c>
      <c r="J83" s="18">
        <v>911</v>
      </c>
      <c r="K83" s="18">
        <v>913</v>
      </c>
      <c r="L83" s="23">
        <f t="shared" si="3"/>
        <v>2</v>
      </c>
      <c r="M83" s="24">
        <f t="shared" si="0"/>
        <v>1.6</v>
      </c>
      <c r="N83" s="23">
        <f t="shared" si="102"/>
        <v>23600</v>
      </c>
      <c r="O83" s="23">
        <f t="shared" si="102"/>
        <v>11200</v>
      </c>
      <c r="P83" s="104">
        <f>IF((M83+M84)*H83=0,0,IF((M83+M84)*H83&gt;I83,(M83+M84)*H83,I83))</f>
        <v>2038440</v>
      </c>
      <c r="Q83" s="101">
        <f>N83+O83+N84+O84+P83</f>
        <v>2143960</v>
      </c>
      <c r="R83" s="24"/>
      <c r="S83" s="24"/>
      <c r="T83" s="15"/>
    </row>
    <row r="84" spans="1:20" ht="15" hidden="1" x14ac:dyDescent="0.3">
      <c r="A84" s="15" t="s">
        <v>22</v>
      </c>
      <c r="B84" s="15"/>
      <c r="C84" s="15" t="s">
        <v>42</v>
      </c>
      <c r="D84" s="16" t="s">
        <v>43</v>
      </c>
      <c r="E84" s="94">
        <v>1</v>
      </c>
      <c r="F84" s="23">
        <v>11800</v>
      </c>
      <c r="G84" s="23">
        <v>7350</v>
      </c>
      <c r="H84" s="23">
        <v>22505.3017270458</v>
      </c>
      <c r="I84" s="103"/>
      <c r="J84" s="18">
        <v>913</v>
      </c>
      <c r="K84" s="18">
        <v>917</v>
      </c>
      <c r="L84" s="23">
        <f t="shared" si="3"/>
        <v>4</v>
      </c>
      <c r="M84" s="24">
        <f t="shared" si="0"/>
        <v>3.2</v>
      </c>
      <c r="N84" s="23">
        <f t="shared" si="102"/>
        <v>47200</v>
      </c>
      <c r="O84" s="23">
        <f t="shared" si="102"/>
        <v>23520</v>
      </c>
      <c r="P84" s="106"/>
      <c r="Q84" s="103"/>
      <c r="R84" s="24"/>
      <c r="S84" s="24"/>
      <c r="T84" s="15"/>
    </row>
    <row r="85" spans="1:20" ht="15" hidden="1" x14ac:dyDescent="0.3">
      <c r="A85" s="15" t="s">
        <v>22</v>
      </c>
      <c r="B85" s="15"/>
      <c r="C85" s="15" t="s">
        <v>42</v>
      </c>
      <c r="D85" s="16" t="s">
        <v>43</v>
      </c>
      <c r="E85" s="94">
        <v>2</v>
      </c>
      <c r="F85" s="23">
        <v>11800</v>
      </c>
      <c r="G85" s="23">
        <v>7350</v>
      </c>
      <c r="H85" s="23">
        <v>22505.3017270458</v>
      </c>
      <c r="I85" s="23">
        <v>2038440</v>
      </c>
      <c r="J85" s="18">
        <v>917</v>
      </c>
      <c r="K85" s="18">
        <v>921</v>
      </c>
      <c r="L85" s="23">
        <f t="shared" si="3"/>
        <v>4</v>
      </c>
      <c r="M85" s="24">
        <f t="shared" si="0"/>
        <v>3.2</v>
      </c>
      <c r="N85" s="23">
        <f t="shared" si="102"/>
        <v>47200</v>
      </c>
      <c r="O85" s="23">
        <f t="shared" si="102"/>
        <v>23520</v>
      </c>
      <c r="P85" s="25">
        <f t="shared" ref="P85:P89" si="141">IF(M85*H85=0,0,IF(M85*H85&gt;I85,M85*H85,I85))</f>
        <v>2038440</v>
      </c>
      <c r="Q85" s="23">
        <f>N85+O85+P85</f>
        <v>2109160</v>
      </c>
      <c r="R85" s="24"/>
      <c r="S85" s="24"/>
      <c r="T85" s="15"/>
    </row>
    <row r="86" spans="1:20" ht="15" hidden="1" x14ac:dyDescent="0.3">
      <c r="A86" s="15" t="s">
        <v>22</v>
      </c>
      <c r="B86" s="15"/>
      <c r="C86" s="15" t="s">
        <v>42</v>
      </c>
      <c r="D86" s="16" t="s">
        <v>43</v>
      </c>
      <c r="E86" s="94">
        <v>3</v>
      </c>
      <c r="F86" s="23">
        <v>11800</v>
      </c>
      <c r="G86" s="23">
        <v>7350</v>
      </c>
      <c r="H86" s="23">
        <v>22505.3017270458</v>
      </c>
      <c r="I86" s="23">
        <v>2038440</v>
      </c>
      <c r="J86" s="18">
        <v>921</v>
      </c>
      <c r="K86" s="18">
        <v>935</v>
      </c>
      <c r="L86" s="23">
        <f t="shared" si="3"/>
        <v>14</v>
      </c>
      <c r="M86" s="24">
        <f t="shared" si="0"/>
        <v>11.200000000000001</v>
      </c>
      <c r="N86" s="23">
        <f t="shared" si="102"/>
        <v>165200</v>
      </c>
      <c r="O86" s="23">
        <f t="shared" si="102"/>
        <v>82320.000000000015</v>
      </c>
      <c r="P86" s="25">
        <f t="shared" si="141"/>
        <v>2038440</v>
      </c>
      <c r="Q86" s="23">
        <f t="shared" ref="Q86:Q89" si="142">N86+O86+P86</f>
        <v>2285960</v>
      </c>
      <c r="R86" s="24"/>
      <c r="S86" s="24"/>
      <c r="T86" s="15"/>
    </row>
    <row r="87" spans="1:20" ht="15" hidden="1" x14ac:dyDescent="0.3">
      <c r="A87" s="15" t="s">
        <v>22</v>
      </c>
      <c r="B87" s="15"/>
      <c r="C87" s="15" t="s">
        <v>42</v>
      </c>
      <c r="D87" s="16" t="s">
        <v>43</v>
      </c>
      <c r="E87" s="94">
        <v>4</v>
      </c>
      <c r="F87" s="23">
        <v>11800</v>
      </c>
      <c r="G87" s="23">
        <v>7350</v>
      </c>
      <c r="H87" s="23">
        <v>22505.3017270458</v>
      </c>
      <c r="I87" s="23">
        <v>2038440</v>
      </c>
      <c r="J87" s="18">
        <v>935</v>
      </c>
      <c r="K87" s="18">
        <v>953</v>
      </c>
      <c r="L87" s="23">
        <f t="shared" si="3"/>
        <v>18</v>
      </c>
      <c r="M87" s="24">
        <f t="shared" si="0"/>
        <v>14.4</v>
      </c>
      <c r="N87" s="23">
        <f t="shared" si="102"/>
        <v>212400</v>
      </c>
      <c r="O87" s="23">
        <f t="shared" si="102"/>
        <v>105840</v>
      </c>
      <c r="P87" s="25">
        <f t="shared" si="141"/>
        <v>2038440</v>
      </c>
      <c r="Q87" s="23">
        <f t="shared" si="142"/>
        <v>2356680</v>
      </c>
      <c r="R87" s="24"/>
      <c r="S87" s="24"/>
      <c r="T87" s="15"/>
    </row>
    <row r="88" spans="1:20" ht="15" hidden="1" x14ac:dyDescent="0.3">
      <c r="A88" s="15" t="s">
        <v>22</v>
      </c>
      <c r="B88" s="15"/>
      <c r="C88" s="15" t="s">
        <v>42</v>
      </c>
      <c r="D88" s="16" t="s">
        <v>43</v>
      </c>
      <c r="E88" s="94">
        <v>5</v>
      </c>
      <c r="F88" s="23">
        <v>11800</v>
      </c>
      <c r="G88" s="23">
        <v>7350</v>
      </c>
      <c r="H88" s="23">
        <v>22505.3017270458</v>
      </c>
      <c r="I88" s="23">
        <v>2038440</v>
      </c>
      <c r="J88" s="18">
        <v>953</v>
      </c>
      <c r="K88" s="18">
        <v>972</v>
      </c>
      <c r="L88" s="23">
        <f t="shared" si="3"/>
        <v>19</v>
      </c>
      <c r="M88" s="24">
        <f t="shared" si="0"/>
        <v>15.200000000000001</v>
      </c>
      <c r="N88" s="23">
        <f t="shared" si="102"/>
        <v>224200</v>
      </c>
      <c r="O88" s="23">
        <f t="shared" si="102"/>
        <v>111720.00000000001</v>
      </c>
      <c r="P88" s="25">
        <f t="shared" si="141"/>
        <v>2038440</v>
      </c>
      <c r="Q88" s="23">
        <f t="shared" si="142"/>
        <v>2374360</v>
      </c>
      <c r="R88" s="24"/>
      <c r="S88" s="24"/>
      <c r="T88" s="15"/>
    </row>
    <row r="89" spans="1:20" ht="15" hidden="1" x14ac:dyDescent="0.3">
      <c r="A89" s="15" t="s">
        <v>22</v>
      </c>
      <c r="B89" s="15"/>
      <c r="C89" s="15" t="s">
        <v>42</v>
      </c>
      <c r="D89" s="16" t="s">
        <v>43</v>
      </c>
      <c r="E89" s="94">
        <v>6</v>
      </c>
      <c r="F89" s="23">
        <v>11800</v>
      </c>
      <c r="G89" s="23">
        <v>7350</v>
      </c>
      <c r="H89" s="23">
        <v>22505.3017270458</v>
      </c>
      <c r="I89" s="23">
        <v>2038440</v>
      </c>
      <c r="J89" s="18">
        <v>972</v>
      </c>
      <c r="K89" s="18">
        <v>996</v>
      </c>
      <c r="L89" s="23">
        <f t="shared" si="3"/>
        <v>24</v>
      </c>
      <c r="M89" s="24">
        <f t="shared" si="0"/>
        <v>19.200000000000003</v>
      </c>
      <c r="N89" s="23">
        <f t="shared" si="102"/>
        <v>283200</v>
      </c>
      <c r="O89" s="23">
        <f t="shared" si="102"/>
        <v>141120.00000000003</v>
      </c>
      <c r="P89" s="25">
        <f t="shared" si="141"/>
        <v>2038440</v>
      </c>
      <c r="Q89" s="23">
        <f t="shared" si="142"/>
        <v>2462760</v>
      </c>
      <c r="R89" s="24"/>
      <c r="S89" s="24"/>
      <c r="T89" s="15"/>
    </row>
    <row r="90" spans="1:20" ht="15" hidden="1" x14ac:dyDescent="0.3">
      <c r="A90" s="15" t="s">
        <v>22</v>
      </c>
      <c r="B90" s="15"/>
      <c r="C90" s="15" t="s">
        <v>42</v>
      </c>
      <c r="D90" s="16" t="s">
        <v>43</v>
      </c>
      <c r="E90" s="94">
        <v>7</v>
      </c>
      <c r="F90" s="23">
        <v>11800</v>
      </c>
      <c r="G90" s="23">
        <v>7350</v>
      </c>
      <c r="H90" s="23">
        <v>22505.3017270458</v>
      </c>
      <c r="I90" s="23">
        <v>2038440</v>
      </c>
      <c r="J90" s="18">
        <f>K89</f>
        <v>996</v>
      </c>
      <c r="K90" s="18">
        <v>1022</v>
      </c>
      <c r="L90" s="23">
        <f t="shared" ref="L90" si="143">K90-J90</f>
        <v>26</v>
      </c>
      <c r="M90" s="24">
        <f t="shared" ref="M90" si="144">L90*80%</f>
        <v>20.8</v>
      </c>
      <c r="N90" s="23">
        <f t="shared" ref="N90" si="145">L90*F90</f>
        <v>306800</v>
      </c>
      <c r="O90" s="23">
        <f t="shared" ref="O90" si="146">M90*G90</f>
        <v>152880</v>
      </c>
      <c r="P90" s="25">
        <f t="shared" ref="P90" si="147">IF(M90*H90=0,0,IF(M90*H90&gt;I90,M90*H90,I90))</f>
        <v>2038440</v>
      </c>
      <c r="Q90" s="23">
        <f t="shared" ref="Q90" si="148">N90+O90+P90</f>
        <v>2498120</v>
      </c>
      <c r="R90" s="24"/>
      <c r="S90" s="24"/>
      <c r="T90" s="15"/>
    </row>
    <row r="91" spans="1:20" ht="15" hidden="1" x14ac:dyDescent="0.3">
      <c r="A91" s="15" t="s">
        <v>22</v>
      </c>
      <c r="B91" s="15"/>
      <c r="C91" s="15" t="s">
        <v>42</v>
      </c>
      <c r="D91" s="16" t="s">
        <v>43</v>
      </c>
      <c r="E91" s="94">
        <v>8</v>
      </c>
      <c r="F91" s="23">
        <v>11800</v>
      </c>
      <c r="G91" s="23">
        <v>7350</v>
      </c>
      <c r="H91" s="23">
        <v>22505.3017270458</v>
      </c>
      <c r="I91" s="23">
        <v>2038440</v>
      </c>
      <c r="J91" s="18">
        <f>K90</f>
        <v>1022</v>
      </c>
      <c r="K91" s="18">
        <v>1047</v>
      </c>
      <c r="L91" s="23">
        <f t="shared" ref="L91" si="149">K91-J91</f>
        <v>25</v>
      </c>
      <c r="M91" s="24">
        <f t="shared" ref="M91" si="150">L91*80%</f>
        <v>20</v>
      </c>
      <c r="N91" s="23">
        <f t="shared" ref="N91" si="151">L91*F91</f>
        <v>295000</v>
      </c>
      <c r="O91" s="23">
        <f t="shared" ref="O91" si="152">M91*G91</f>
        <v>147000</v>
      </c>
      <c r="P91" s="25">
        <f t="shared" ref="P91" si="153">IF(M91*H91=0,0,IF(M91*H91&gt;I91,M91*H91,I91))</f>
        <v>2038440</v>
      </c>
      <c r="Q91" s="23">
        <f t="shared" ref="Q91" si="154">N91+O91+P91</f>
        <v>2480440</v>
      </c>
      <c r="R91" s="24"/>
      <c r="S91" s="24"/>
      <c r="T91" s="15"/>
    </row>
    <row r="92" spans="1:20" ht="15" hidden="1" x14ac:dyDescent="0.3">
      <c r="A92" s="15" t="s">
        <v>22</v>
      </c>
      <c r="B92" s="15"/>
      <c r="C92" s="15" t="s">
        <v>42</v>
      </c>
      <c r="D92" s="16" t="s">
        <v>43</v>
      </c>
      <c r="E92" s="31">
        <v>9</v>
      </c>
      <c r="F92" s="23">
        <v>11800</v>
      </c>
      <c r="G92" s="23">
        <v>7350</v>
      </c>
      <c r="H92" s="23">
        <v>22505.3017270458</v>
      </c>
      <c r="I92" s="23">
        <v>2038440</v>
      </c>
      <c r="J92" s="18">
        <f>K91</f>
        <v>1047</v>
      </c>
      <c r="K92" s="18">
        <v>1075</v>
      </c>
      <c r="L92" s="23">
        <f t="shared" ref="L92" si="155">K92-J92</f>
        <v>28</v>
      </c>
      <c r="M92" s="24">
        <f t="shared" ref="M92" si="156">L92*80%</f>
        <v>22.400000000000002</v>
      </c>
      <c r="N92" s="23">
        <f t="shared" ref="N92" si="157">L92*F92</f>
        <v>330400</v>
      </c>
      <c r="O92" s="23">
        <f t="shared" ref="O92" si="158">M92*G92</f>
        <v>164640.00000000003</v>
      </c>
      <c r="P92" s="25">
        <f t="shared" ref="P92" si="159">IF(M92*H92=0,0,IF(M92*H92&gt;I92,M92*H92,I92))</f>
        <v>2038440</v>
      </c>
      <c r="Q92" s="23">
        <f t="shared" ref="Q92" si="160">N92+O92+P92</f>
        <v>2533480</v>
      </c>
      <c r="R92" s="24"/>
      <c r="S92" s="24"/>
      <c r="T92" s="15"/>
    </row>
    <row r="93" spans="1:20" ht="15" hidden="1" x14ac:dyDescent="0.3">
      <c r="A93" s="15" t="s">
        <v>22</v>
      </c>
      <c r="B93" s="15"/>
      <c r="C93" s="15" t="s">
        <v>44</v>
      </c>
      <c r="D93" s="16" t="s">
        <v>45</v>
      </c>
      <c r="E93" s="94" t="s">
        <v>25</v>
      </c>
      <c r="F93" s="23">
        <v>11800</v>
      </c>
      <c r="G93" s="23">
        <v>7000</v>
      </c>
      <c r="H93" s="23">
        <v>22505.3017270458</v>
      </c>
      <c r="I93" s="101">
        <v>2038440</v>
      </c>
      <c r="J93" s="18">
        <v>10229</v>
      </c>
      <c r="K93" s="18">
        <v>10230</v>
      </c>
      <c r="L93" s="23">
        <f t="shared" si="3"/>
        <v>1</v>
      </c>
      <c r="M93" s="24">
        <f t="shared" si="0"/>
        <v>0.8</v>
      </c>
      <c r="N93" s="23">
        <f t="shared" si="102"/>
        <v>11800</v>
      </c>
      <c r="O93" s="23">
        <f t="shared" si="102"/>
        <v>5600</v>
      </c>
      <c r="P93" s="104">
        <f>IF((M93+M94)*H93=0,0,IF((M93+M94)*H93&gt;I93,(M93+M94)*H93,I93))</f>
        <v>2038440</v>
      </c>
      <c r="Q93" s="101">
        <f>N93+O93+N94+O94+P93</f>
        <v>2073520</v>
      </c>
      <c r="R93" s="24"/>
      <c r="S93" s="24"/>
      <c r="T93" s="15"/>
    </row>
    <row r="94" spans="1:20" ht="15" hidden="1" x14ac:dyDescent="0.3">
      <c r="A94" s="15" t="s">
        <v>22</v>
      </c>
      <c r="B94" s="15"/>
      <c r="C94" s="15" t="s">
        <v>44</v>
      </c>
      <c r="D94" s="16" t="s">
        <v>45</v>
      </c>
      <c r="E94" s="94">
        <v>1</v>
      </c>
      <c r="F94" s="23">
        <v>11800</v>
      </c>
      <c r="G94" s="23">
        <v>7350</v>
      </c>
      <c r="H94" s="23">
        <v>22505.3017270458</v>
      </c>
      <c r="I94" s="103"/>
      <c r="J94" s="18">
        <v>10230</v>
      </c>
      <c r="K94" s="18">
        <v>10231</v>
      </c>
      <c r="L94" s="23">
        <f t="shared" si="3"/>
        <v>1</v>
      </c>
      <c r="M94" s="24">
        <f t="shared" ref="M94:M181" si="161">L94*80%</f>
        <v>0.8</v>
      </c>
      <c r="N94" s="23">
        <f t="shared" ref="N94:O112" si="162">L94*F94</f>
        <v>11800</v>
      </c>
      <c r="O94" s="23">
        <f t="shared" si="162"/>
        <v>5880</v>
      </c>
      <c r="P94" s="106"/>
      <c r="Q94" s="103"/>
      <c r="R94" s="24"/>
      <c r="S94" s="24"/>
      <c r="T94" s="15"/>
    </row>
    <row r="95" spans="1:20" ht="15" hidden="1" x14ac:dyDescent="0.3">
      <c r="A95" s="15" t="s">
        <v>22</v>
      </c>
      <c r="B95" s="15"/>
      <c r="C95" s="15" t="s">
        <v>44</v>
      </c>
      <c r="D95" s="16" t="s">
        <v>46</v>
      </c>
      <c r="E95" s="94" t="s">
        <v>25</v>
      </c>
      <c r="F95" s="23">
        <v>11800</v>
      </c>
      <c r="G95" s="23">
        <v>7000</v>
      </c>
      <c r="H95" s="23">
        <v>22505.3017270458</v>
      </c>
      <c r="I95" s="101">
        <v>2038440</v>
      </c>
      <c r="J95" s="18">
        <v>1986</v>
      </c>
      <c r="K95" s="18">
        <v>2008</v>
      </c>
      <c r="L95" s="23">
        <f t="shared" ref="L95:L182" si="163">K95-J95</f>
        <v>22</v>
      </c>
      <c r="M95" s="24">
        <f t="shared" si="161"/>
        <v>17.600000000000001</v>
      </c>
      <c r="N95" s="23">
        <f t="shared" si="162"/>
        <v>259600</v>
      </c>
      <c r="O95" s="23">
        <f t="shared" si="162"/>
        <v>123200.00000000001</v>
      </c>
      <c r="P95" s="104">
        <f>IF((M95+M96)*H95=0,0,IF((M95+M96)*H95&gt;I95,(M95+M96)*H95,I95))</f>
        <v>2038440</v>
      </c>
      <c r="Q95" s="101">
        <f>N95+O95+N96+O96+P95</f>
        <v>2721800</v>
      </c>
      <c r="R95" s="24"/>
      <c r="S95" s="24"/>
      <c r="T95" s="15"/>
    </row>
    <row r="96" spans="1:20" ht="15" hidden="1" x14ac:dyDescent="0.3">
      <c r="A96" s="15" t="s">
        <v>22</v>
      </c>
      <c r="B96" s="15"/>
      <c r="C96" s="15" t="s">
        <v>44</v>
      </c>
      <c r="D96" s="16" t="s">
        <v>46</v>
      </c>
      <c r="E96" s="94">
        <v>1</v>
      </c>
      <c r="F96" s="23">
        <v>11800</v>
      </c>
      <c r="G96" s="23">
        <v>7350</v>
      </c>
      <c r="H96" s="23">
        <v>22505.3017270458</v>
      </c>
      <c r="I96" s="103"/>
      <c r="J96" s="18">
        <v>2008</v>
      </c>
      <c r="K96" s="18">
        <v>2025</v>
      </c>
      <c r="L96" s="23">
        <f t="shared" si="163"/>
        <v>17</v>
      </c>
      <c r="M96" s="24">
        <f t="shared" si="161"/>
        <v>13.600000000000001</v>
      </c>
      <c r="N96" s="23">
        <f t="shared" si="162"/>
        <v>200600</v>
      </c>
      <c r="O96" s="23">
        <f t="shared" si="162"/>
        <v>99960.000000000015</v>
      </c>
      <c r="P96" s="106"/>
      <c r="Q96" s="103"/>
      <c r="R96" s="24"/>
      <c r="S96" s="24"/>
      <c r="T96" s="15"/>
    </row>
    <row r="97" spans="1:20" ht="15" hidden="1" x14ac:dyDescent="0.3">
      <c r="A97" s="15" t="s">
        <v>22</v>
      </c>
      <c r="B97" s="15"/>
      <c r="C97" s="15" t="s">
        <v>44</v>
      </c>
      <c r="D97" s="16" t="s">
        <v>45</v>
      </c>
      <c r="E97" s="94">
        <v>2</v>
      </c>
      <c r="F97" s="23">
        <v>11800</v>
      </c>
      <c r="G97" s="23">
        <v>7350</v>
      </c>
      <c r="H97" s="23">
        <v>22505.3017270458</v>
      </c>
      <c r="I97" s="23">
        <v>2038440</v>
      </c>
      <c r="J97" s="18">
        <v>10231</v>
      </c>
      <c r="K97" s="18">
        <v>10232</v>
      </c>
      <c r="L97" s="23">
        <f t="shared" si="163"/>
        <v>1</v>
      </c>
      <c r="M97" s="24">
        <f t="shared" si="161"/>
        <v>0.8</v>
      </c>
      <c r="N97" s="23">
        <f t="shared" si="162"/>
        <v>11800</v>
      </c>
      <c r="O97" s="23">
        <f t="shared" si="162"/>
        <v>5880</v>
      </c>
      <c r="P97" s="25">
        <f t="shared" ref="P97:P104" si="164">IF(M97*H97=0,0,IF(M97*H97&gt;I97,M97*H97,I97))</f>
        <v>2038440</v>
      </c>
      <c r="Q97" s="23">
        <f t="shared" ref="Q97:Q104" si="165">N97+O97+P97</f>
        <v>2056120</v>
      </c>
      <c r="R97" s="24"/>
      <c r="S97" s="24"/>
      <c r="T97" s="15"/>
    </row>
    <row r="98" spans="1:20" ht="15" hidden="1" x14ac:dyDescent="0.3">
      <c r="A98" s="15" t="s">
        <v>22</v>
      </c>
      <c r="B98" s="15"/>
      <c r="C98" s="15" t="s">
        <v>44</v>
      </c>
      <c r="D98" s="16" t="s">
        <v>46</v>
      </c>
      <c r="E98" s="94">
        <v>2</v>
      </c>
      <c r="F98" s="23">
        <v>11800</v>
      </c>
      <c r="G98" s="23">
        <v>7350</v>
      </c>
      <c r="H98" s="23">
        <v>22505.3017270458</v>
      </c>
      <c r="I98" s="23">
        <v>2038440</v>
      </c>
      <c r="J98" s="18">
        <v>2025</v>
      </c>
      <c r="K98" s="18">
        <v>2034</v>
      </c>
      <c r="L98" s="23">
        <f t="shared" si="163"/>
        <v>9</v>
      </c>
      <c r="M98" s="24">
        <f t="shared" si="161"/>
        <v>7.2</v>
      </c>
      <c r="N98" s="23">
        <f t="shared" si="162"/>
        <v>106200</v>
      </c>
      <c r="O98" s="23">
        <f t="shared" si="162"/>
        <v>52920</v>
      </c>
      <c r="P98" s="25">
        <f t="shared" si="164"/>
        <v>2038440</v>
      </c>
      <c r="Q98" s="23">
        <f t="shared" si="165"/>
        <v>2197560</v>
      </c>
      <c r="R98" s="24"/>
      <c r="S98" s="24"/>
      <c r="T98" s="15"/>
    </row>
    <row r="99" spans="1:20" ht="15" hidden="1" x14ac:dyDescent="0.3">
      <c r="A99" s="15" t="s">
        <v>22</v>
      </c>
      <c r="B99" s="15"/>
      <c r="C99" s="15" t="s">
        <v>44</v>
      </c>
      <c r="D99" s="16" t="s">
        <v>45</v>
      </c>
      <c r="E99" s="94">
        <v>3</v>
      </c>
      <c r="F99" s="23">
        <v>11800</v>
      </c>
      <c r="G99" s="23">
        <v>7350</v>
      </c>
      <c r="H99" s="23">
        <v>22505.3017270458</v>
      </c>
      <c r="I99" s="23">
        <v>2038440</v>
      </c>
      <c r="J99" s="18">
        <v>10232</v>
      </c>
      <c r="K99" s="18">
        <v>10232</v>
      </c>
      <c r="L99" s="23">
        <f t="shared" si="163"/>
        <v>0</v>
      </c>
      <c r="M99" s="24">
        <f t="shared" si="161"/>
        <v>0</v>
      </c>
      <c r="N99" s="23">
        <f t="shared" si="162"/>
        <v>0</v>
      </c>
      <c r="O99" s="23">
        <f t="shared" si="162"/>
        <v>0</v>
      </c>
      <c r="P99" s="25">
        <f t="shared" si="164"/>
        <v>0</v>
      </c>
      <c r="Q99" s="23">
        <f t="shared" si="165"/>
        <v>0</v>
      </c>
      <c r="R99" s="24"/>
      <c r="S99" s="24"/>
      <c r="T99" s="15"/>
    </row>
    <row r="100" spans="1:20" ht="15" hidden="1" x14ac:dyDescent="0.3">
      <c r="A100" s="15" t="s">
        <v>22</v>
      </c>
      <c r="B100" s="15"/>
      <c r="C100" s="15" t="s">
        <v>44</v>
      </c>
      <c r="D100" s="16" t="s">
        <v>46</v>
      </c>
      <c r="E100" s="94">
        <v>3</v>
      </c>
      <c r="F100" s="23">
        <v>11800</v>
      </c>
      <c r="G100" s="23">
        <v>7350</v>
      </c>
      <c r="H100" s="23">
        <v>22505.3017270458</v>
      </c>
      <c r="I100" s="23">
        <v>2038440</v>
      </c>
      <c r="J100" s="18">
        <v>2034</v>
      </c>
      <c r="K100" s="18">
        <v>2041</v>
      </c>
      <c r="L100" s="23">
        <f t="shared" si="163"/>
        <v>7</v>
      </c>
      <c r="M100" s="24">
        <f t="shared" si="161"/>
        <v>5.6000000000000005</v>
      </c>
      <c r="N100" s="23">
        <f t="shared" si="162"/>
        <v>82600</v>
      </c>
      <c r="O100" s="23">
        <f t="shared" si="162"/>
        <v>41160.000000000007</v>
      </c>
      <c r="P100" s="25">
        <f t="shared" si="164"/>
        <v>2038440</v>
      </c>
      <c r="Q100" s="23">
        <f t="shared" si="165"/>
        <v>2162200</v>
      </c>
      <c r="R100" s="24"/>
      <c r="S100" s="24"/>
      <c r="T100" s="15"/>
    </row>
    <row r="101" spans="1:20" ht="15" hidden="1" x14ac:dyDescent="0.3">
      <c r="A101" s="15" t="s">
        <v>22</v>
      </c>
      <c r="B101" s="15"/>
      <c r="C101" s="15" t="s">
        <v>44</v>
      </c>
      <c r="D101" s="16" t="s">
        <v>45</v>
      </c>
      <c r="E101" s="94">
        <v>4</v>
      </c>
      <c r="F101" s="23">
        <v>11800</v>
      </c>
      <c r="G101" s="23">
        <v>7350</v>
      </c>
      <c r="H101" s="23">
        <v>22505.3017270458</v>
      </c>
      <c r="I101" s="23">
        <v>2038440</v>
      </c>
      <c r="J101" s="18">
        <v>10232</v>
      </c>
      <c r="K101" s="18">
        <v>10232</v>
      </c>
      <c r="L101" s="23">
        <f t="shared" si="163"/>
        <v>0</v>
      </c>
      <c r="M101" s="24">
        <f t="shared" si="161"/>
        <v>0</v>
      </c>
      <c r="N101" s="23">
        <f t="shared" si="162"/>
        <v>0</v>
      </c>
      <c r="O101" s="23">
        <f t="shared" si="162"/>
        <v>0</v>
      </c>
      <c r="P101" s="25">
        <f t="shared" si="164"/>
        <v>0</v>
      </c>
      <c r="Q101" s="23">
        <f t="shared" si="165"/>
        <v>0</v>
      </c>
      <c r="R101" s="24"/>
      <c r="S101" s="24"/>
      <c r="T101" s="26" t="s">
        <v>47</v>
      </c>
    </row>
    <row r="102" spans="1:20" ht="15" hidden="1" x14ac:dyDescent="0.3">
      <c r="A102" s="15" t="s">
        <v>22</v>
      </c>
      <c r="B102" s="15"/>
      <c r="C102" s="15" t="s">
        <v>44</v>
      </c>
      <c r="D102" s="16" t="s">
        <v>46</v>
      </c>
      <c r="E102" s="94">
        <v>4</v>
      </c>
      <c r="F102" s="23">
        <v>11800</v>
      </c>
      <c r="G102" s="23">
        <v>7350</v>
      </c>
      <c r="H102" s="23">
        <v>22505.3017270458</v>
      </c>
      <c r="I102" s="23">
        <v>2038440</v>
      </c>
      <c r="J102" s="18">
        <v>2041</v>
      </c>
      <c r="K102" s="18">
        <v>2045</v>
      </c>
      <c r="L102" s="23">
        <f t="shared" si="163"/>
        <v>4</v>
      </c>
      <c r="M102" s="24">
        <f t="shared" si="161"/>
        <v>3.2</v>
      </c>
      <c r="N102" s="23">
        <f t="shared" si="162"/>
        <v>47200</v>
      </c>
      <c r="O102" s="23">
        <f t="shared" si="162"/>
        <v>23520</v>
      </c>
      <c r="P102" s="25">
        <f t="shared" si="164"/>
        <v>2038440</v>
      </c>
      <c r="Q102" s="23">
        <f>N102+O102+P102</f>
        <v>2109160</v>
      </c>
      <c r="R102" s="24"/>
      <c r="S102" s="24"/>
      <c r="T102" s="15"/>
    </row>
    <row r="103" spans="1:20" ht="15" hidden="1" x14ac:dyDescent="0.3">
      <c r="A103" s="15" t="s">
        <v>22</v>
      </c>
      <c r="B103" s="15"/>
      <c r="C103" s="15" t="s">
        <v>44</v>
      </c>
      <c r="D103" s="16" t="s">
        <v>46</v>
      </c>
      <c r="E103" s="94">
        <v>5</v>
      </c>
      <c r="F103" s="23">
        <v>11800</v>
      </c>
      <c r="G103" s="23">
        <v>7350</v>
      </c>
      <c r="H103" s="23">
        <v>22505.3017270458</v>
      </c>
      <c r="I103" s="23">
        <v>2038440</v>
      </c>
      <c r="J103" s="18">
        <v>2045</v>
      </c>
      <c r="K103" s="18">
        <v>2048</v>
      </c>
      <c r="L103" s="23">
        <f t="shared" si="163"/>
        <v>3</v>
      </c>
      <c r="M103" s="24">
        <f t="shared" si="161"/>
        <v>2.4000000000000004</v>
      </c>
      <c r="N103" s="23">
        <f t="shared" si="162"/>
        <v>35400</v>
      </c>
      <c r="O103" s="23">
        <f t="shared" si="162"/>
        <v>17640.000000000004</v>
      </c>
      <c r="P103" s="25">
        <f t="shared" si="164"/>
        <v>2038440</v>
      </c>
      <c r="Q103" s="23">
        <f t="shared" si="165"/>
        <v>2091480</v>
      </c>
      <c r="R103" s="24"/>
      <c r="S103" s="24"/>
      <c r="T103" s="15"/>
    </row>
    <row r="104" spans="1:20" ht="15" hidden="1" x14ac:dyDescent="0.3">
      <c r="A104" s="15" t="s">
        <v>22</v>
      </c>
      <c r="B104" s="15"/>
      <c r="C104" s="15" t="s">
        <v>44</v>
      </c>
      <c r="D104" s="16" t="s">
        <v>46</v>
      </c>
      <c r="E104" s="94">
        <v>6</v>
      </c>
      <c r="F104" s="23">
        <v>11800</v>
      </c>
      <c r="G104" s="23">
        <v>7350</v>
      </c>
      <c r="H104" s="23">
        <v>22505.3017270458</v>
      </c>
      <c r="I104" s="23">
        <v>2038440</v>
      </c>
      <c r="J104" s="18">
        <v>2048</v>
      </c>
      <c r="K104" s="18">
        <v>2050</v>
      </c>
      <c r="L104" s="23">
        <f t="shared" si="163"/>
        <v>2</v>
      </c>
      <c r="M104" s="24">
        <f t="shared" si="161"/>
        <v>1.6</v>
      </c>
      <c r="N104" s="23">
        <f t="shared" si="162"/>
        <v>23600</v>
      </c>
      <c r="O104" s="23">
        <f t="shared" si="162"/>
        <v>11760</v>
      </c>
      <c r="P104" s="25">
        <f t="shared" si="164"/>
        <v>2038440</v>
      </c>
      <c r="Q104" s="23">
        <f t="shared" si="165"/>
        <v>2073800</v>
      </c>
      <c r="R104" s="24"/>
      <c r="S104" s="24"/>
      <c r="T104" s="15"/>
    </row>
    <row r="105" spans="1:20" ht="15" hidden="1" x14ac:dyDescent="0.3">
      <c r="A105" s="15" t="s">
        <v>22</v>
      </c>
      <c r="B105" s="15"/>
      <c r="C105" s="15" t="s">
        <v>44</v>
      </c>
      <c r="D105" s="16" t="s">
        <v>46</v>
      </c>
      <c r="E105" s="94">
        <v>7</v>
      </c>
      <c r="F105" s="23">
        <v>11800</v>
      </c>
      <c r="G105" s="23">
        <v>7350</v>
      </c>
      <c r="H105" s="23">
        <v>22505.3017270458</v>
      </c>
      <c r="I105" s="23">
        <v>2038440</v>
      </c>
      <c r="J105" s="18">
        <f>K104</f>
        <v>2050</v>
      </c>
      <c r="K105" s="18">
        <v>2051</v>
      </c>
      <c r="L105" s="23">
        <f t="shared" ref="L105" si="166">K105-J105</f>
        <v>1</v>
      </c>
      <c r="M105" s="24">
        <f t="shared" ref="M105" si="167">L105*80%</f>
        <v>0.8</v>
      </c>
      <c r="N105" s="23">
        <f t="shared" ref="N105" si="168">L105*F105</f>
        <v>11800</v>
      </c>
      <c r="O105" s="23">
        <f t="shared" ref="O105" si="169">M105*G105</f>
        <v>5880</v>
      </c>
      <c r="P105" s="25">
        <f t="shared" ref="P105" si="170">IF(M105*H105=0,0,IF(M105*H105&gt;I105,M105*H105,I105))</f>
        <v>2038440</v>
      </c>
      <c r="Q105" s="23">
        <f t="shared" ref="Q105" si="171">N105+O105+P105</f>
        <v>2056120</v>
      </c>
      <c r="R105" s="24"/>
      <c r="S105" s="24"/>
      <c r="T105" s="15"/>
    </row>
    <row r="106" spans="1:20" ht="15" hidden="1" x14ac:dyDescent="0.3">
      <c r="A106" s="15" t="s">
        <v>22</v>
      </c>
      <c r="B106" s="15"/>
      <c r="C106" s="15" t="s">
        <v>44</v>
      </c>
      <c r="D106" s="16" t="s">
        <v>46</v>
      </c>
      <c r="E106" s="94">
        <v>8</v>
      </c>
      <c r="F106" s="23">
        <v>11800</v>
      </c>
      <c r="G106" s="23">
        <v>7350</v>
      </c>
      <c r="H106" s="23">
        <v>22505.3017270458</v>
      </c>
      <c r="I106" s="23">
        <v>2038440</v>
      </c>
      <c r="J106" s="18">
        <f>K105</f>
        <v>2051</v>
      </c>
      <c r="K106" s="18">
        <v>2052</v>
      </c>
      <c r="L106" s="23">
        <f t="shared" ref="L106" si="172">K106-J106</f>
        <v>1</v>
      </c>
      <c r="M106" s="24">
        <f t="shared" ref="M106" si="173">L106*80%</f>
        <v>0.8</v>
      </c>
      <c r="N106" s="23">
        <f t="shared" ref="N106" si="174">L106*F106</f>
        <v>11800</v>
      </c>
      <c r="O106" s="23">
        <f t="shared" ref="O106" si="175">M106*G106</f>
        <v>5880</v>
      </c>
      <c r="P106" s="25">
        <f t="shared" ref="P106" si="176">IF(M106*H106=0,0,IF(M106*H106&gt;I106,M106*H106,I106))</f>
        <v>2038440</v>
      </c>
      <c r="Q106" s="23">
        <f t="shared" ref="Q106" si="177">N106+O106+P106</f>
        <v>2056120</v>
      </c>
      <c r="R106" s="24"/>
      <c r="S106" s="24"/>
      <c r="T106" s="15" t="s">
        <v>48</v>
      </c>
    </row>
    <row r="107" spans="1:20" ht="15" hidden="1" x14ac:dyDescent="0.3">
      <c r="A107" s="15" t="s">
        <v>22</v>
      </c>
      <c r="B107" s="15"/>
      <c r="C107" s="15" t="s">
        <v>44</v>
      </c>
      <c r="D107" s="16" t="s">
        <v>46</v>
      </c>
      <c r="E107" s="31">
        <v>9</v>
      </c>
      <c r="F107" s="23">
        <v>11800</v>
      </c>
      <c r="G107" s="23">
        <v>7350</v>
      </c>
      <c r="H107" s="23">
        <v>22505.3017270458</v>
      </c>
      <c r="I107" s="23">
        <v>2038440</v>
      </c>
      <c r="J107" s="18">
        <f>K106</f>
        <v>2052</v>
      </c>
      <c r="K107" s="18">
        <v>2052</v>
      </c>
      <c r="L107" s="23">
        <f t="shared" ref="L107" si="178">K107-J107</f>
        <v>0</v>
      </c>
      <c r="M107" s="24">
        <f t="shared" ref="M107" si="179">L107*80%</f>
        <v>0</v>
      </c>
      <c r="N107" s="23">
        <f t="shared" ref="N107" si="180">L107*F107</f>
        <v>0</v>
      </c>
      <c r="O107" s="23">
        <f t="shared" ref="O107" si="181">M107*G107</f>
        <v>0</v>
      </c>
      <c r="P107" s="25">
        <f t="shared" ref="P107" si="182">IF(M107*H107=0,0,IF(M107*H107&gt;I107,M107*H107,I107))</f>
        <v>0</v>
      </c>
      <c r="Q107" s="23">
        <f t="shared" ref="Q107" si="183">N107+O107+P107</f>
        <v>0</v>
      </c>
      <c r="R107" s="24"/>
      <c r="S107" s="24"/>
      <c r="T107" s="15" t="s">
        <v>48</v>
      </c>
    </row>
    <row r="108" spans="1:20" ht="14.5" hidden="1" customHeight="1" x14ac:dyDescent="0.3">
      <c r="A108" s="15" t="s">
        <v>22</v>
      </c>
      <c r="B108" s="15"/>
      <c r="C108" s="15" t="s">
        <v>49</v>
      </c>
      <c r="D108" s="16" t="s">
        <v>50</v>
      </c>
      <c r="E108" s="94" t="s">
        <v>25</v>
      </c>
      <c r="F108" s="23">
        <v>11800</v>
      </c>
      <c r="G108" s="23">
        <v>7000</v>
      </c>
      <c r="H108" s="23">
        <v>22505.3017270458</v>
      </c>
      <c r="I108" s="101">
        <v>2038440</v>
      </c>
      <c r="J108" s="18">
        <v>1361</v>
      </c>
      <c r="K108" s="18">
        <v>1366</v>
      </c>
      <c r="L108" s="23">
        <f t="shared" si="163"/>
        <v>5</v>
      </c>
      <c r="M108" s="24">
        <f t="shared" si="161"/>
        <v>4</v>
      </c>
      <c r="N108" s="23">
        <f t="shared" si="162"/>
        <v>59000</v>
      </c>
      <c r="O108" s="23">
        <f t="shared" si="162"/>
        <v>28000</v>
      </c>
      <c r="P108" s="104">
        <f>IF((M108+M109)*H108=0,0,IF((M108+M109)*H108&gt;I108,(M108+M109)*H108,I108))</f>
        <v>2038440</v>
      </c>
      <c r="Q108" s="101">
        <f>N108+O108+N109+O109+P108</f>
        <v>2231520</v>
      </c>
      <c r="R108" s="24"/>
      <c r="S108" s="24"/>
      <c r="T108" s="15"/>
    </row>
    <row r="109" spans="1:20" ht="15" hidden="1" x14ac:dyDescent="0.3">
      <c r="A109" s="15" t="s">
        <v>22</v>
      </c>
      <c r="B109" s="15"/>
      <c r="C109" s="15" t="s">
        <v>49</v>
      </c>
      <c r="D109" s="16" t="s">
        <v>50</v>
      </c>
      <c r="E109" s="94">
        <v>1</v>
      </c>
      <c r="F109" s="23">
        <v>11800</v>
      </c>
      <c r="G109" s="23">
        <v>7350</v>
      </c>
      <c r="H109" s="23">
        <v>22505.3017270458</v>
      </c>
      <c r="I109" s="103"/>
      <c r="J109" s="18">
        <v>1366</v>
      </c>
      <c r="K109" s="18">
        <v>1372</v>
      </c>
      <c r="L109" s="23">
        <f t="shared" si="163"/>
        <v>6</v>
      </c>
      <c r="M109" s="24">
        <f t="shared" si="161"/>
        <v>4.8000000000000007</v>
      </c>
      <c r="N109" s="23">
        <f t="shared" si="162"/>
        <v>70800</v>
      </c>
      <c r="O109" s="23">
        <f t="shared" si="162"/>
        <v>35280.000000000007</v>
      </c>
      <c r="P109" s="106"/>
      <c r="Q109" s="103"/>
      <c r="R109" s="24"/>
      <c r="S109" s="24"/>
      <c r="T109" s="15"/>
    </row>
    <row r="110" spans="1:20" ht="15" hidden="1" x14ac:dyDescent="0.3">
      <c r="A110" s="15" t="s">
        <v>22</v>
      </c>
      <c r="B110" s="15"/>
      <c r="C110" s="15" t="s">
        <v>49</v>
      </c>
      <c r="D110" s="16" t="s">
        <v>50</v>
      </c>
      <c r="E110" s="94">
        <v>2</v>
      </c>
      <c r="F110" s="23">
        <v>11800</v>
      </c>
      <c r="G110" s="23">
        <v>7350</v>
      </c>
      <c r="H110" s="23">
        <v>22505.3017270458</v>
      </c>
      <c r="I110" s="23">
        <v>2038440</v>
      </c>
      <c r="J110" s="18">
        <v>1372</v>
      </c>
      <c r="K110" s="18">
        <v>1382</v>
      </c>
      <c r="L110" s="23">
        <f t="shared" si="163"/>
        <v>10</v>
      </c>
      <c r="M110" s="24">
        <f t="shared" si="161"/>
        <v>8</v>
      </c>
      <c r="N110" s="23">
        <f t="shared" si="162"/>
        <v>118000</v>
      </c>
      <c r="O110" s="23">
        <f t="shared" si="162"/>
        <v>58800</v>
      </c>
      <c r="P110" s="25">
        <f t="shared" ref="P110:P114" si="184">IF(M110*H110=0,0,IF(M110*H110&gt;I110,M110*H110,I110))</f>
        <v>2038440</v>
      </c>
      <c r="Q110" s="23">
        <f>N110+O110+P110</f>
        <v>2215240</v>
      </c>
      <c r="R110" s="24"/>
      <c r="S110" s="24"/>
      <c r="T110" s="15"/>
    </row>
    <row r="111" spans="1:20" ht="15" hidden="1" x14ac:dyDescent="0.3">
      <c r="A111" s="15" t="s">
        <v>22</v>
      </c>
      <c r="B111" s="15"/>
      <c r="C111" s="15" t="s">
        <v>49</v>
      </c>
      <c r="D111" s="16" t="s">
        <v>50</v>
      </c>
      <c r="E111" s="94">
        <v>3</v>
      </c>
      <c r="F111" s="23">
        <v>11800</v>
      </c>
      <c r="G111" s="23">
        <v>7350</v>
      </c>
      <c r="H111" s="23">
        <v>22505.3017270458</v>
      </c>
      <c r="I111" s="23">
        <v>2038440</v>
      </c>
      <c r="J111" s="18">
        <v>1382</v>
      </c>
      <c r="K111" s="18">
        <v>1394</v>
      </c>
      <c r="L111" s="23">
        <f t="shared" si="163"/>
        <v>12</v>
      </c>
      <c r="M111" s="24">
        <f t="shared" si="161"/>
        <v>9.6000000000000014</v>
      </c>
      <c r="N111" s="23">
        <f t="shared" si="162"/>
        <v>141600</v>
      </c>
      <c r="O111" s="23">
        <f t="shared" si="162"/>
        <v>70560.000000000015</v>
      </c>
      <c r="P111" s="25">
        <f t="shared" si="184"/>
        <v>2038440</v>
      </c>
      <c r="Q111" s="23">
        <f t="shared" ref="Q111:Q114" si="185">N111+O111+P111</f>
        <v>2250600</v>
      </c>
      <c r="R111" s="24"/>
      <c r="S111" s="24"/>
      <c r="T111" s="15"/>
    </row>
    <row r="112" spans="1:20" ht="15" hidden="1" x14ac:dyDescent="0.3">
      <c r="A112" s="15" t="s">
        <v>22</v>
      </c>
      <c r="B112" s="15"/>
      <c r="C112" s="15" t="s">
        <v>49</v>
      </c>
      <c r="D112" s="16" t="s">
        <v>50</v>
      </c>
      <c r="E112" s="94">
        <v>4</v>
      </c>
      <c r="F112" s="23">
        <v>11800</v>
      </c>
      <c r="G112" s="23">
        <v>7350</v>
      </c>
      <c r="H112" s="23">
        <v>22505.3017270458</v>
      </c>
      <c r="I112" s="23">
        <v>2038440</v>
      </c>
      <c r="J112" s="18">
        <v>1394</v>
      </c>
      <c r="K112" s="18">
        <v>1406</v>
      </c>
      <c r="L112" s="23">
        <f t="shared" si="163"/>
        <v>12</v>
      </c>
      <c r="M112" s="24">
        <f t="shared" si="161"/>
        <v>9.6000000000000014</v>
      </c>
      <c r="N112" s="23">
        <f t="shared" si="162"/>
        <v>141600</v>
      </c>
      <c r="O112" s="23">
        <f t="shared" si="162"/>
        <v>70560.000000000015</v>
      </c>
      <c r="P112" s="25">
        <f t="shared" si="184"/>
        <v>2038440</v>
      </c>
      <c r="Q112" s="23">
        <f t="shared" si="185"/>
        <v>2250600</v>
      </c>
      <c r="R112" s="24"/>
      <c r="S112" s="24"/>
      <c r="T112" s="15"/>
    </row>
    <row r="113" spans="1:20" ht="15" hidden="1" x14ac:dyDescent="0.3">
      <c r="A113" s="15" t="s">
        <v>22</v>
      </c>
      <c r="B113" s="15"/>
      <c r="C113" s="15" t="s">
        <v>49</v>
      </c>
      <c r="D113" s="16" t="s">
        <v>50</v>
      </c>
      <c r="E113" s="94">
        <v>5</v>
      </c>
      <c r="F113" s="23">
        <v>11800</v>
      </c>
      <c r="G113" s="23">
        <v>7350</v>
      </c>
      <c r="H113" s="23">
        <v>22505.3017270458</v>
      </c>
      <c r="I113" s="23">
        <v>2038440</v>
      </c>
      <c r="J113" s="18">
        <v>1406</v>
      </c>
      <c r="K113" s="18">
        <v>1416</v>
      </c>
      <c r="L113" s="23">
        <f t="shared" si="163"/>
        <v>10</v>
      </c>
      <c r="M113" s="24">
        <f t="shared" si="161"/>
        <v>8</v>
      </c>
      <c r="N113" s="23">
        <f t="shared" ref="N113:O134" si="186">L113*F113</f>
        <v>118000</v>
      </c>
      <c r="O113" s="23">
        <f t="shared" si="186"/>
        <v>58800</v>
      </c>
      <c r="P113" s="25">
        <f t="shared" si="184"/>
        <v>2038440</v>
      </c>
      <c r="Q113" s="23">
        <f t="shared" si="185"/>
        <v>2215240</v>
      </c>
      <c r="R113" s="24"/>
      <c r="S113" s="24"/>
      <c r="T113" s="15"/>
    </row>
    <row r="114" spans="1:20" ht="15" hidden="1" x14ac:dyDescent="0.3">
      <c r="A114" s="15" t="s">
        <v>22</v>
      </c>
      <c r="B114" s="15"/>
      <c r="C114" s="15" t="s">
        <v>49</v>
      </c>
      <c r="D114" s="16" t="s">
        <v>50</v>
      </c>
      <c r="E114" s="94">
        <v>6</v>
      </c>
      <c r="F114" s="23">
        <v>11800</v>
      </c>
      <c r="G114" s="23">
        <v>7350</v>
      </c>
      <c r="H114" s="23">
        <v>22505.3017270458</v>
      </c>
      <c r="I114" s="23">
        <v>2038440</v>
      </c>
      <c r="J114" s="18">
        <v>1416</v>
      </c>
      <c r="K114" s="18">
        <v>1427</v>
      </c>
      <c r="L114" s="23">
        <f t="shared" si="163"/>
        <v>11</v>
      </c>
      <c r="M114" s="24">
        <f t="shared" si="161"/>
        <v>8.8000000000000007</v>
      </c>
      <c r="N114" s="23">
        <f t="shared" si="186"/>
        <v>129800</v>
      </c>
      <c r="O114" s="23">
        <f t="shared" si="186"/>
        <v>64680.000000000007</v>
      </c>
      <c r="P114" s="25">
        <f t="shared" si="184"/>
        <v>2038440</v>
      </c>
      <c r="Q114" s="23">
        <f t="shared" si="185"/>
        <v>2232920</v>
      </c>
      <c r="R114" s="24"/>
      <c r="S114" s="24"/>
      <c r="T114" s="15"/>
    </row>
    <row r="115" spans="1:20" ht="15" hidden="1" x14ac:dyDescent="0.3">
      <c r="A115" s="15" t="s">
        <v>22</v>
      </c>
      <c r="B115" s="15"/>
      <c r="C115" s="15" t="s">
        <v>49</v>
      </c>
      <c r="D115" s="16" t="s">
        <v>50</v>
      </c>
      <c r="E115" s="94">
        <v>7</v>
      </c>
      <c r="F115" s="23">
        <v>11800</v>
      </c>
      <c r="G115" s="23">
        <v>7350</v>
      </c>
      <c r="H115" s="23">
        <v>22505.3017270458</v>
      </c>
      <c r="I115" s="23">
        <v>2038440</v>
      </c>
      <c r="J115" s="18">
        <f>K114</f>
        <v>1427</v>
      </c>
      <c r="K115" s="18">
        <v>1438</v>
      </c>
      <c r="L115" s="23">
        <f t="shared" ref="L115" si="187">K115-J115</f>
        <v>11</v>
      </c>
      <c r="M115" s="24">
        <f t="shared" ref="M115" si="188">L115*80%</f>
        <v>8.8000000000000007</v>
      </c>
      <c r="N115" s="23">
        <f t="shared" ref="N115" si="189">L115*F115</f>
        <v>129800</v>
      </c>
      <c r="O115" s="23">
        <f t="shared" ref="O115" si="190">M115*G115</f>
        <v>64680.000000000007</v>
      </c>
      <c r="P115" s="25">
        <f t="shared" ref="P115" si="191">IF(M115*H115=0,0,IF(M115*H115&gt;I115,M115*H115,I115))</f>
        <v>2038440</v>
      </c>
      <c r="Q115" s="23">
        <f t="shared" ref="Q115" si="192">N115+O115+P115</f>
        <v>2232920</v>
      </c>
      <c r="R115" s="24"/>
      <c r="S115" s="24"/>
      <c r="T115" s="15"/>
    </row>
    <row r="116" spans="1:20" ht="15" hidden="1" x14ac:dyDescent="0.3">
      <c r="A116" s="15" t="s">
        <v>22</v>
      </c>
      <c r="B116" s="15"/>
      <c r="C116" s="15" t="s">
        <v>49</v>
      </c>
      <c r="D116" s="16" t="s">
        <v>50</v>
      </c>
      <c r="E116" s="94">
        <v>8</v>
      </c>
      <c r="F116" s="23">
        <v>11800</v>
      </c>
      <c r="G116" s="23">
        <v>7350</v>
      </c>
      <c r="H116" s="23">
        <v>22505.3017270458</v>
      </c>
      <c r="I116" s="23">
        <v>2038440</v>
      </c>
      <c r="J116" s="18">
        <f>K115</f>
        <v>1438</v>
      </c>
      <c r="K116" s="18">
        <v>1449</v>
      </c>
      <c r="L116" s="23">
        <f t="shared" ref="L116" si="193">K116-J116</f>
        <v>11</v>
      </c>
      <c r="M116" s="24">
        <f t="shared" ref="M116" si="194">L116*80%</f>
        <v>8.8000000000000007</v>
      </c>
      <c r="N116" s="23">
        <f t="shared" ref="N116" si="195">L116*F116</f>
        <v>129800</v>
      </c>
      <c r="O116" s="23">
        <f t="shared" ref="O116" si="196">M116*G116</f>
        <v>64680.000000000007</v>
      </c>
      <c r="P116" s="25">
        <f t="shared" ref="P116" si="197">IF(M116*H116=0,0,IF(M116*H116&gt;I116,M116*H116,I116))</f>
        <v>2038440</v>
      </c>
      <c r="Q116" s="23">
        <f t="shared" ref="Q116" si="198">N116+O116+P116</f>
        <v>2232920</v>
      </c>
      <c r="R116" s="24"/>
      <c r="S116" s="24"/>
      <c r="T116" s="15"/>
    </row>
    <row r="117" spans="1:20" ht="15" hidden="1" x14ac:dyDescent="0.3">
      <c r="A117" s="15" t="s">
        <v>22</v>
      </c>
      <c r="B117" s="15"/>
      <c r="C117" s="15" t="s">
        <v>49</v>
      </c>
      <c r="D117" s="16" t="s">
        <v>50</v>
      </c>
      <c r="E117" s="31">
        <v>9</v>
      </c>
      <c r="F117" s="23">
        <v>11800</v>
      </c>
      <c r="G117" s="23">
        <v>7350</v>
      </c>
      <c r="H117" s="23">
        <v>22505.3017270458</v>
      </c>
      <c r="I117" s="23">
        <v>2038440</v>
      </c>
      <c r="J117" s="18">
        <f>K116</f>
        <v>1449</v>
      </c>
      <c r="K117" s="18">
        <v>1460</v>
      </c>
      <c r="L117" s="23">
        <f t="shared" ref="L117" si="199">K117-J117</f>
        <v>11</v>
      </c>
      <c r="M117" s="24">
        <f t="shared" ref="M117" si="200">L117*80%</f>
        <v>8.8000000000000007</v>
      </c>
      <c r="N117" s="23">
        <f t="shared" ref="N117" si="201">L117*F117</f>
        <v>129800</v>
      </c>
      <c r="O117" s="23">
        <f t="shared" ref="O117" si="202">M117*G117</f>
        <v>64680.000000000007</v>
      </c>
      <c r="P117" s="25">
        <f t="shared" ref="P117" si="203">IF(M117*H117=0,0,IF(M117*H117&gt;I117,M117*H117,I117))</f>
        <v>2038440</v>
      </c>
      <c r="Q117" s="23">
        <f t="shared" ref="Q117" si="204">N117+O117+P117</f>
        <v>2232920</v>
      </c>
      <c r="R117" s="24"/>
      <c r="S117" s="24"/>
      <c r="T117" s="15"/>
    </row>
    <row r="118" spans="1:20" ht="15" hidden="1" x14ac:dyDescent="0.3">
      <c r="A118" s="15" t="s">
        <v>22</v>
      </c>
      <c r="B118" s="15"/>
      <c r="C118" s="15" t="s">
        <v>51</v>
      </c>
      <c r="D118" s="16" t="s">
        <v>52</v>
      </c>
      <c r="E118" s="94" t="s">
        <v>25</v>
      </c>
      <c r="F118" s="23">
        <v>11800</v>
      </c>
      <c r="G118" s="23">
        <v>7000</v>
      </c>
      <c r="H118" s="23">
        <v>22505.3017270458</v>
      </c>
      <c r="I118" s="101">
        <v>1727327</v>
      </c>
      <c r="J118" s="18">
        <v>4402</v>
      </c>
      <c r="K118" s="18">
        <v>4415</v>
      </c>
      <c r="L118" s="23">
        <f t="shared" si="163"/>
        <v>13</v>
      </c>
      <c r="M118" s="24">
        <f t="shared" si="161"/>
        <v>10.4</v>
      </c>
      <c r="N118" s="23">
        <f t="shared" si="186"/>
        <v>153400</v>
      </c>
      <c r="O118" s="23">
        <f t="shared" si="186"/>
        <v>72800</v>
      </c>
      <c r="P118" s="104">
        <f>IF((M118+M119)*H118=0,0,IF((M118+M119)*H118&gt;I118,(M118+M119)*H118,I118))</f>
        <v>1727327</v>
      </c>
      <c r="Q118" s="101">
        <f>N118+O118+N119+O119+P118</f>
        <v>2855207</v>
      </c>
      <c r="R118" s="24"/>
      <c r="S118" s="24"/>
      <c r="T118" s="15"/>
    </row>
    <row r="119" spans="1:20" ht="15" hidden="1" x14ac:dyDescent="0.3">
      <c r="A119" s="15" t="s">
        <v>22</v>
      </c>
      <c r="B119" s="15"/>
      <c r="C119" s="15" t="s">
        <v>51</v>
      </c>
      <c r="D119" s="16" t="s">
        <v>52</v>
      </c>
      <c r="E119" s="94">
        <v>1</v>
      </c>
      <c r="F119" s="23">
        <v>11800</v>
      </c>
      <c r="G119" s="23">
        <v>7350</v>
      </c>
      <c r="H119" s="23">
        <v>22505.3017270458</v>
      </c>
      <c r="I119" s="103"/>
      <c r="J119" s="18">
        <v>4415</v>
      </c>
      <c r="K119" s="18">
        <v>4466</v>
      </c>
      <c r="L119" s="23">
        <f t="shared" si="163"/>
        <v>51</v>
      </c>
      <c r="M119" s="24">
        <f t="shared" si="161"/>
        <v>40.800000000000004</v>
      </c>
      <c r="N119" s="23">
        <f t="shared" si="186"/>
        <v>601800</v>
      </c>
      <c r="O119" s="23">
        <f t="shared" si="186"/>
        <v>299880.00000000006</v>
      </c>
      <c r="P119" s="106"/>
      <c r="Q119" s="103"/>
      <c r="R119" s="24"/>
      <c r="S119" s="24"/>
      <c r="T119" s="15"/>
    </row>
    <row r="120" spans="1:20" ht="15" hidden="1" x14ac:dyDescent="0.3">
      <c r="A120" s="15" t="s">
        <v>22</v>
      </c>
      <c r="B120" s="15"/>
      <c r="C120" s="15" t="s">
        <v>51</v>
      </c>
      <c r="D120" s="16" t="s">
        <v>53</v>
      </c>
      <c r="E120" s="94" t="s">
        <v>54</v>
      </c>
      <c r="F120" s="23">
        <v>11800</v>
      </c>
      <c r="G120" s="23">
        <v>7000</v>
      </c>
      <c r="H120" s="23">
        <v>22505.3017270458</v>
      </c>
      <c r="I120" s="101">
        <v>2038440</v>
      </c>
      <c r="J120" s="18">
        <v>2710</v>
      </c>
      <c r="K120" s="18">
        <v>2710</v>
      </c>
      <c r="L120" s="23">
        <f t="shared" si="163"/>
        <v>0</v>
      </c>
      <c r="M120" s="24">
        <f t="shared" si="161"/>
        <v>0</v>
      </c>
      <c r="N120" s="23">
        <f t="shared" si="186"/>
        <v>0</v>
      </c>
      <c r="O120" s="23">
        <f t="shared" si="186"/>
        <v>0</v>
      </c>
      <c r="P120" s="104">
        <f>IF((M120+M121)*H120=0,0,IF((M120+M121)*H120&gt;I120,(M120+M121)*H120,I120))</f>
        <v>2038440</v>
      </c>
      <c r="Q120" s="101">
        <f>N120+O120+N121+O121+P120</f>
        <v>2126840</v>
      </c>
      <c r="R120" s="24"/>
      <c r="S120" s="24"/>
      <c r="T120" s="32" t="s">
        <v>55</v>
      </c>
    </row>
    <row r="121" spans="1:20" ht="15" hidden="1" x14ac:dyDescent="0.3">
      <c r="A121" s="15" t="s">
        <v>22</v>
      </c>
      <c r="B121" s="15"/>
      <c r="C121" s="15" t="s">
        <v>51</v>
      </c>
      <c r="D121" s="16" t="s">
        <v>53</v>
      </c>
      <c r="E121" s="94">
        <v>1</v>
      </c>
      <c r="F121" s="23">
        <v>11800</v>
      </c>
      <c r="G121" s="23">
        <v>7350</v>
      </c>
      <c r="H121" s="23">
        <v>22505.3017270458</v>
      </c>
      <c r="I121" s="103"/>
      <c r="J121" s="18">
        <v>2710</v>
      </c>
      <c r="K121" s="18">
        <v>2715</v>
      </c>
      <c r="L121" s="23">
        <f t="shared" si="163"/>
        <v>5</v>
      </c>
      <c r="M121" s="24">
        <f t="shared" si="161"/>
        <v>4</v>
      </c>
      <c r="N121" s="23">
        <f t="shared" si="186"/>
        <v>59000</v>
      </c>
      <c r="O121" s="23">
        <f t="shared" si="186"/>
        <v>29400</v>
      </c>
      <c r="P121" s="106"/>
      <c r="Q121" s="103"/>
      <c r="R121" s="24"/>
      <c r="S121" s="24"/>
      <c r="T121" s="15"/>
    </row>
    <row r="122" spans="1:20" ht="15" hidden="1" x14ac:dyDescent="0.3">
      <c r="A122" s="15" t="s">
        <v>22</v>
      </c>
      <c r="B122" s="15"/>
      <c r="C122" s="15" t="s">
        <v>51</v>
      </c>
      <c r="D122" s="16" t="s">
        <v>52</v>
      </c>
      <c r="E122" s="94">
        <v>2</v>
      </c>
      <c r="F122" s="23">
        <v>11800</v>
      </c>
      <c r="G122" s="23">
        <v>7350</v>
      </c>
      <c r="H122" s="23">
        <v>22505.3017270458</v>
      </c>
      <c r="I122" s="23">
        <v>1727327</v>
      </c>
      <c r="J122" s="18">
        <v>4466</v>
      </c>
      <c r="K122" s="18">
        <v>4542</v>
      </c>
      <c r="L122" s="23">
        <f t="shared" si="163"/>
        <v>76</v>
      </c>
      <c r="M122" s="24">
        <f t="shared" si="161"/>
        <v>60.800000000000004</v>
      </c>
      <c r="N122" s="23">
        <f t="shared" si="186"/>
        <v>896800</v>
      </c>
      <c r="O122" s="23">
        <f t="shared" si="186"/>
        <v>446880.00000000006</v>
      </c>
      <c r="P122" s="25">
        <f t="shared" ref="P122:P128" si="205">IF(M122*H122=0,0,IF(M122*H122&gt;I122,M122*H122,I122))</f>
        <v>1727327</v>
      </c>
      <c r="Q122" s="23">
        <f t="shared" ref="Q122:Q128" si="206">N122+O122+P122</f>
        <v>3071007</v>
      </c>
      <c r="R122" s="24"/>
      <c r="S122" s="24"/>
      <c r="T122" s="15"/>
    </row>
    <row r="123" spans="1:20" ht="15" hidden="1" x14ac:dyDescent="0.3">
      <c r="A123" s="15" t="s">
        <v>22</v>
      </c>
      <c r="B123" s="15"/>
      <c r="C123" s="15" t="s">
        <v>51</v>
      </c>
      <c r="D123" s="16" t="s">
        <v>53</v>
      </c>
      <c r="E123" s="94">
        <v>2</v>
      </c>
      <c r="F123" s="23">
        <v>11800</v>
      </c>
      <c r="G123" s="23">
        <v>7350</v>
      </c>
      <c r="H123" s="23">
        <v>22505.3017270458</v>
      </c>
      <c r="I123" s="23">
        <v>2038440</v>
      </c>
      <c r="J123" s="18">
        <v>2715</v>
      </c>
      <c r="K123" s="18">
        <v>2725</v>
      </c>
      <c r="L123" s="23">
        <f t="shared" si="163"/>
        <v>10</v>
      </c>
      <c r="M123" s="24">
        <f t="shared" si="161"/>
        <v>8</v>
      </c>
      <c r="N123" s="23">
        <f t="shared" si="186"/>
        <v>118000</v>
      </c>
      <c r="O123" s="23">
        <f t="shared" si="186"/>
        <v>58800</v>
      </c>
      <c r="P123" s="25">
        <f t="shared" si="205"/>
        <v>2038440</v>
      </c>
      <c r="Q123" s="23">
        <f t="shared" si="206"/>
        <v>2215240</v>
      </c>
      <c r="R123" s="24"/>
      <c r="S123" s="24"/>
      <c r="T123" s="15"/>
    </row>
    <row r="124" spans="1:20" ht="15" hidden="1" x14ac:dyDescent="0.3">
      <c r="A124" s="15" t="s">
        <v>22</v>
      </c>
      <c r="B124" s="15"/>
      <c r="C124" s="15" t="s">
        <v>51</v>
      </c>
      <c r="D124" s="16" t="s">
        <v>52</v>
      </c>
      <c r="E124" s="94">
        <v>3</v>
      </c>
      <c r="F124" s="23">
        <v>11800</v>
      </c>
      <c r="G124" s="23">
        <v>7350</v>
      </c>
      <c r="H124" s="23">
        <v>22505.3017270458</v>
      </c>
      <c r="I124" s="23">
        <v>1727327</v>
      </c>
      <c r="J124" s="18">
        <v>4542</v>
      </c>
      <c r="K124" s="18">
        <v>4602</v>
      </c>
      <c r="L124" s="23">
        <f t="shared" si="163"/>
        <v>60</v>
      </c>
      <c r="M124" s="24">
        <f t="shared" si="161"/>
        <v>48</v>
      </c>
      <c r="N124" s="23">
        <f t="shared" si="186"/>
        <v>708000</v>
      </c>
      <c r="O124" s="23">
        <f t="shared" si="186"/>
        <v>352800</v>
      </c>
      <c r="P124" s="25">
        <f t="shared" si="205"/>
        <v>1727327</v>
      </c>
      <c r="Q124" s="23">
        <f t="shared" si="206"/>
        <v>2788127</v>
      </c>
      <c r="R124" s="24"/>
      <c r="S124" s="24"/>
      <c r="T124" s="26" t="s">
        <v>56</v>
      </c>
    </row>
    <row r="125" spans="1:20" ht="15" hidden="1" x14ac:dyDescent="0.3">
      <c r="A125" s="15" t="s">
        <v>22</v>
      </c>
      <c r="B125" s="15"/>
      <c r="C125" s="15" t="s">
        <v>51</v>
      </c>
      <c r="D125" s="16" t="s">
        <v>53</v>
      </c>
      <c r="E125" s="94">
        <v>3</v>
      </c>
      <c r="F125" s="23">
        <v>11800</v>
      </c>
      <c r="G125" s="23">
        <v>7350</v>
      </c>
      <c r="H125" s="23">
        <v>22505.3017270458</v>
      </c>
      <c r="I125" s="23">
        <v>2038440</v>
      </c>
      <c r="J125" s="18">
        <v>2725</v>
      </c>
      <c r="K125" s="18">
        <v>2780</v>
      </c>
      <c r="L125" s="23">
        <f t="shared" si="163"/>
        <v>55</v>
      </c>
      <c r="M125" s="24">
        <f t="shared" si="161"/>
        <v>44</v>
      </c>
      <c r="N125" s="23">
        <f t="shared" si="186"/>
        <v>649000</v>
      </c>
      <c r="O125" s="23">
        <f t="shared" si="186"/>
        <v>323400</v>
      </c>
      <c r="P125" s="25">
        <f>IF(M125*H125=0,0,IF(M125*H125&gt;I125,M125*H125,I125))</f>
        <v>2038440</v>
      </c>
      <c r="Q125" s="23">
        <f t="shared" si="206"/>
        <v>3010840</v>
      </c>
      <c r="R125" s="24"/>
      <c r="S125" s="24"/>
      <c r="T125" s="15"/>
    </row>
    <row r="126" spans="1:20" ht="15" hidden="1" x14ac:dyDescent="0.3">
      <c r="A126" s="15" t="s">
        <v>22</v>
      </c>
      <c r="B126" s="15"/>
      <c r="C126" s="15" t="s">
        <v>51</v>
      </c>
      <c r="D126" s="16" t="s">
        <v>53</v>
      </c>
      <c r="E126" s="94">
        <v>4</v>
      </c>
      <c r="F126" s="23">
        <v>11800</v>
      </c>
      <c r="G126" s="23">
        <v>7350</v>
      </c>
      <c r="H126" s="23">
        <v>22505.3017270458</v>
      </c>
      <c r="I126" s="23">
        <v>2038440</v>
      </c>
      <c r="J126" s="18">
        <v>2780</v>
      </c>
      <c r="K126" s="18">
        <v>2853</v>
      </c>
      <c r="L126" s="23">
        <f t="shared" si="163"/>
        <v>73</v>
      </c>
      <c r="M126" s="24">
        <f t="shared" si="161"/>
        <v>58.400000000000006</v>
      </c>
      <c r="N126" s="23">
        <f t="shared" si="186"/>
        <v>861400</v>
      </c>
      <c r="O126" s="23">
        <f t="shared" si="186"/>
        <v>429240.00000000006</v>
      </c>
      <c r="P126" s="25">
        <f t="shared" si="205"/>
        <v>2038440</v>
      </c>
      <c r="Q126" s="23">
        <f t="shared" si="206"/>
        <v>3329080</v>
      </c>
      <c r="R126" s="24"/>
      <c r="S126" s="24"/>
      <c r="T126" s="15"/>
    </row>
    <row r="127" spans="1:20" ht="15" hidden="1" x14ac:dyDescent="0.3">
      <c r="A127" s="15" t="s">
        <v>22</v>
      </c>
      <c r="B127" s="15"/>
      <c r="C127" s="15" t="s">
        <v>51</v>
      </c>
      <c r="D127" s="16" t="s">
        <v>53</v>
      </c>
      <c r="E127" s="94">
        <v>5</v>
      </c>
      <c r="F127" s="23">
        <v>11800</v>
      </c>
      <c r="G127" s="23">
        <v>7350</v>
      </c>
      <c r="H127" s="23">
        <v>22505.3017270458</v>
      </c>
      <c r="I127" s="23">
        <v>2038440</v>
      </c>
      <c r="J127" s="18">
        <v>2853</v>
      </c>
      <c r="K127" s="18">
        <v>2892</v>
      </c>
      <c r="L127" s="23">
        <f t="shared" si="163"/>
        <v>39</v>
      </c>
      <c r="M127" s="24">
        <f t="shared" si="161"/>
        <v>31.200000000000003</v>
      </c>
      <c r="N127" s="23">
        <f t="shared" si="186"/>
        <v>460200</v>
      </c>
      <c r="O127" s="23">
        <f t="shared" si="186"/>
        <v>229320.00000000003</v>
      </c>
      <c r="P127" s="25">
        <f t="shared" si="205"/>
        <v>2038440</v>
      </c>
      <c r="Q127" s="23">
        <f t="shared" si="206"/>
        <v>2727960</v>
      </c>
      <c r="R127" s="24"/>
      <c r="S127" s="24"/>
      <c r="T127" s="15"/>
    </row>
    <row r="128" spans="1:20" ht="15" hidden="1" x14ac:dyDescent="0.3">
      <c r="A128" s="15" t="s">
        <v>22</v>
      </c>
      <c r="B128" s="15"/>
      <c r="C128" s="15" t="s">
        <v>51</v>
      </c>
      <c r="D128" s="16" t="s">
        <v>53</v>
      </c>
      <c r="E128" s="94">
        <v>6</v>
      </c>
      <c r="F128" s="23">
        <v>11800</v>
      </c>
      <c r="G128" s="23">
        <v>7350</v>
      </c>
      <c r="H128" s="23">
        <v>22505.3017270458</v>
      </c>
      <c r="I128" s="23">
        <v>2038440</v>
      </c>
      <c r="J128" s="18">
        <v>2892</v>
      </c>
      <c r="K128" s="18">
        <v>2938</v>
      </c>
      <c r="L128" s="23">
        <f t="shared" si="163"/>
        <v>46</v>
      </c>
      <c r="M128" s="24">
        <f t="shared" si="161"/>
        <v>36.800000000000004</v>
      </c>
      <c r="N128" s="23">
        <f t="shared" si="186"/>
        <v>542800</v>
      </c>
      <c r="O128" s="23">
        <f t="shared" si="186"/>
        <v>270480.00000000006</v>
      </c>
      <c r="P128" s="25">
        <f t="shared" si="205"/>
        <v>2038440</v>
      </c>
      <c r="Q128" s="23">
        <f t="shared" si="206"/>
        <v>2851720</v>
      </c>
      <c r="R128" s="24"/>
      <c r="S128" s="24"/>
      <c r="T128" s="15"/>
    </row>
    <row r="129" spans="1:20" ht="15" hidden="1" x14ac:dyDescent="0.3">
      <c r="A129" s="15" t="s">
        <v>22</v>
      </c>
      <c r="B129" s="15"/>
      <c r="C129" s="15" t="s">
        <v>51</v>
      </c>
      <c r="D129" s="16" t="s">
        <v>53</v>
      </c>
      <c r="E129" s="94">
        <v>7</v>
      </c>
      <c r="F129" s="23">
        <v>11800</v>
      </c>
      <c r="G129" s="23">
        <v>7350</v>
      </c>
      <c r="H129" s="23">
        <v>22505.3017270458</v>
      </c>
      <c r="I129" s="23">
        <v>2038440</v>
      </c>
      <c r="J129" s="18">
        <f>K128</f>
        <v>2938</v>
      </c>
      <c r="K129" s="18">
        <v>2982</v>
      </c>
      <c r="L129" s="23">
        <f t="shared" ref="L129" si="207">K129-J129</f>
        <v>44</v>
      </c>
      <c r="M129" s="24">
        <f t="shared" ref="M129" si="208">L129*80%</f>
        <v>35.200000000000003</v>
      </c>
      <c r="N129" s="23">
        <f t="shared" ref="N129" si="209">L129*F129</f>
        <v>519200</v>
      </c>
      <c r="O129" s="23">
        <f t="shared" ref="O129" si="210">M129*G129</f>
        <v>258720.00000000003</v>
      </c>
      <c r="P129" s="25">
        <f t="shared" ref="P129" si="211">IF(M129*H129=0,0,IF(M129*H129&gt;I129,M129*H129,I129))</f>
        <v>2038440</v>
      </c>
      <c r="Q129" s="23">
        <f t="shared" ref="Q129" si="212">N129+O129+P129</f>
        <v>2816360</v>
      </c>
      <c r="R129" s="24"/>
      <c r="S129" s="24"/>
      <c r="T129" s="15"/>
    </row>
    <row r="130" spans="1:20" ht="15" hidden="1" x14ac:dyDescent="0.3">
      <c r="A130" s="15" t="s">
        <v>22</v>
      </c>
      <c r="B130" s="15"/>
      <c r="C130" s="15" t="s">
        <v>51</v>
      </c>
      <c r="D130" s="16" t="s">
        <v>53</v>
      </c>
      <c r="E130" s="94">
        <v>8</v>
      </c>
      <c r="F130" s="23">
        <v>11800</v>
      </c>
      <c r="G130" s="23">
        <v>7350</v>
      </c>
      <c r="H130" s="23">
        <v>22505.3017270458</v>
      </c>
      <c r="I130" s="23">
        <v>2038440</v>
      </c>
      <c r="J130" s="18">
        <f>K129</f>
        <v>2982</v>
      </c>
      <c r="K130" s="18">
        <v>3031</v>
      </c>
      <c r="L130" s="23">
        <f t="shared" ref="L130" si="213">K130-J130</f>
        <v>49</v>
      </c>
      <c r="M130" s="24">
        <f t="shared" ref="M130" si="214">L130*80%</f>
        <v>39.200000000000003</v>
      </c>
      <c r="N130" s="23">
        <f t="shared" ref="N130" si="215">L130*F130</f>
        <v>578200</v>
      </c>
      <c r="O130" s="23">
        <f t="shared" ref="O130" si="216">M130*G130</f>
        <v>288120</v>
      </c>
      <c r="P130" s="25">
        <f t="shared" ref="P130" si="217">IF(M130*H130=0,0,IF(M130*H130&gt;I130,M130*H130,I130))</f>
        <v>2038440</v>
      </c>
      <c r="Q130" s="23">
        <f t="shared" ref="Q130" si="218">N130+O130+P130</f>
        <v>2904760</v>
      </c>
      <c r="R130" s="24"/>
      <c r="S130" s="24"/>
      <c r="T130" s="15"/>
    </row>
    <row r="131" spans="1:20" ht="15" hidden="1" x14ac:dyDescent="0.3">
      <c r="A131" s="15" t="s">
        <v>22</v>
      </c>
      <c r="B131" s="15"/>
      <c r="C131" s="15" t="s">
        <v>51</v>
      </c>
      <c r="D131" s="16" t="s">
        <v>53</v>
      </c>
      <c r="E131" s="31">
        <v>9</v>
      </c>
      <c r="F131" s="23">
        <v>11800</v>
      </c>
      <c r="G131" s="23">
        <v>7350</v>
      </c>
      <c r="H131" s="23">
        <v>22505.3017270458</v>
      </c>
      <c r="I131" s="23">
        <v>2038440</v>
      </c>
      <c r="J131" s="18">
        <f>K130</f>
        <v>3031</v>
      </c>
      <c r="K131" s="18">
        <v>3077</v>
      </c>
      <c r="L131" s="23">
        <f t="shared" ref="L131" si="219">K131-J131</f>
        <v>46</v>
      </c>
      <c r="M131" s="24">
        <f t="shared" ref="M131" si="220">L131*80%</f>
        <v>36.800000000000004</v>
      </c>
      <c r="N131" s="23">
        <f t="shared" ref="N131" si="221">L131*F131</f>
        <v>542800</v>
      </c>
      <c r="O131" s="23">
        <f t="shared" ref="O131" si="222">M131*G131</f>
        <v>270480.00000000006</v>
      </c>
      <c r="P131" s="25">
        <f t="shared" ref="P131" si="223">IF(M131*H131=0,0,IF(M131*H131&gt;I131,M131*H131,I131))</f>
        <v>2038440</v>
      </c>
      <c r="Q131" s="23">
        <f t="shared" ref="Q131" si="224">N131+O131+P131</f>
        <v>2851720</v>
      </c>
      <c r="R131" s="24"/>
      <c r="S131" s="24"/>
      <c r="T131" s="15"/>
    </row>
    <row r="132" spans="1:20" ht="14.5" hidden="1" customHeight="1" x14ac:dyDescent="0.3">
      <c r="A132" s="15" t="s">
        <v>22</v>
      </c>
      <c r="B132" s="15"/>
      <c r="C132" s="15" t="s">
        <v>57</v>
      </c>
      <c r="D132" s="16" t="s">
        <v>58</v>
      </c>
      <c r="E132" s="94" t="s">
        <v>25</v>
      </c>
      <c r="F132" s="23">
        <v>11800</v>
      </c>
      <c r="G132" s="23">
        <v>7000</v>
      </c>
      <c r="H132" s="23">
        <v>22505.3017270458</v>
      </c>
      <c r="I132" s="101">
        <v>2038440</v>
      </c>
      <c r="J132" s="23">
        <v>2037</v>
      </c>
      <c r="K132" s="23">
        <v>2046</v>
      </c>
      <c r="L132" s="23">
        <f t="shared" si="163"/>
        <v>9</v>
      </c>
      <c r="M132" s="24">
        <f t="shared" si="161"/>
        <v>7.2</v>
      </c>
      <c r="N132" s="23">
        <f t="shared" si="186"/>
        <v>106200</v>
      </c>
      <c r="O132" s="23">
        <f t="shared" si="186"/>
        <v>50400</v>
      </c>
      <c r="P132" s="104">
        <f>IF((M132+M133)*H132=0,0,IF((M132+M133)*H132&gt;I132,(M132+M133)*H132,I132))</f>
        <v>2038440</v>
      </c>
      <c r="Q132" s="101">
        <f>N132+O132+N133+O133+P132</f>
        <v>2460240</v>
      </c>
      <c r="R132" s="24"/>
      <c r="S132" s="24"/>
      <c r="T132" s="15"/>
    </row>
    <row r="133" spans="1:20" ht="15" hidden="1" x14ac:dyDescent="0.3">
      <c r="A133" s="15" t="s">
        <v>22</v>
      </c>
      <c r="B133" s="15"/>
      <c r="C133" s="15" t="s">
        <v>57</v>
      </c>
      <c r="D133" s="16" t="s">
        <v>58</v>
      </c>
      <c r="E133" s="94">
        <v>1</v>
      </c>
      <c r="F133" s="23">
        <v>11800</v>
      </c>
      <c r="G133" s="23">
        <v>7350</v>
      </c>
      <c r="H133" s="23">
        <v>22505.3017270458</v>
      </c>
      <c r="I133" s="103"/>
      <c r="J133" s="23">
        <v>2046</v>
      </c>
      <c r="K133" s="23">
        <v>2061</v>
      </c>
      <c r="L133" s="23">
        <f t="shared" si="163"/>
        <v>15</v>
      </c>
      <c r="M133" s="24">
        <f t="shared" si="161"/>
        <v>12</v>
      </c>
      <c r="N133" s="23">
        <f t="shared" si="186"/>
        <v>177000</v>
      </c>
      <c r="O133" s="23">
        <f t="shared" si="186"/>
        <v>88200</v>
      </c>
      <c r="P133" s="106"/>
      <c r="Q133" s="103"/>
      <c r="R133" s="24"/>
      <c r="S133" s="24"/>
      <c r="T133" s="15"/>
    </row>
    <row r="134" spans="1:20" ht="15" hidden="1" x14ac:dyDescent="0.3">
      <c r="A134" s="15" t="s">
        <v>22</v>
      </c>
      <c r="B134" s="15"/>
      <c r="C134" s="15" t="s">
        <v>57</v>
      </c>
      <c r="D134" s="16" t="s">
        <v>58</v>
      </c>
      <c r="E134" s="94">
        <v>2</v>
      </c>
      <c r="F134" s="23">
        <v>11800</v>
      </c>
      <c r="G134" s="23">
        <v>7350</v>
      </c>
      <c r="H134" s="23">
        <v>22505.3017270458</v>
      </c>
      <c r="I134" s="23">
        <v>2038440</v>
      </c>
      <c r="J134" s="23">
        <v>2061</v>
      </c>
      <c r="K134" s="23">
        <v>2078</v>
      </c>
      <c r="L134" s="23">
        <f t="shared" si="163"/>
        <v>17</v>
      </c>
      <c r="M134" s="24">
        <f t="shared" si="161"/>
        <v>13.600000000000001</v>
      </c>
      <c r="N134" s="23">
        <f t="shared" si="186"/>
        <v>200600</v>
      </c>
      <c r="O134" s="23">
        <f t="shared" si="186"/>
        <v>99960.000000000015</v>
      </c>
      <c r="P134" s="25">
        <f t="shared" ref="P134:P138" si="225">IF(M134*H134=0,0,IF(M134*H134&gt;I134,M134*H134,I134))</f>
        <v>2038440</v>
      </c>
      <c r="Q134" s="23">
        <f t="shared" ref="Q134:Q138" si="226">N134+O134+P134</f>
        <v>2339000</v>
      </c>
      <c r="R134" s="24"/>
      <c r="S134" s="24"/>
      <c r="T134" s="15"/>
    </row>
    <row r="135" spans="1:20" ht="15" hidden="1" x14ac:dyDescent="0.3">
      <c r="A135" s="15" t="s">
        <v>22</v>
      </c>
      <c r="B135" s="15"/>
      <c r="C135" s="15" t="s">
        <v>57</v>
      </c>
      <c r="D135" s="16" t="s">
        <v>58</v>
      </c>
      <c r="E135" s="94">
        <v>3</v>
      </c>
      <c r="F135" s="23">
        <v>11800</v>
      </c>
      <c r="G135" s="23">
        <v>7350</v>
      </c>
      <c r="H135" s="23">
        <v>22505.3017270458</v>
      </c>
      <c r="I135" s="23">
        <v>2038440</v>
      </c>
      <c r="J135" s="23">
        <v>2078</v>
      </c>
      <c r="K135" s="23">
        <v>2098</v>
      </c>
      <c r="L135" s="23">
        <f t="shared" si="163"/>
        <v>20</v>
      </c>
      <c r="M135" s="24">
        <f t="shared" si="161"/>
        <v>16</v>
      </c>
      <c r="N135" s="23">
        <f t="shared" ref="N135:O153" si="227">L135*F135</f>
        <v>236000</v>
      </c>
      <c r="O135" s="23">
        <f t="shared" si="227"/>
        <v>117600</v>
      </c>
      <c r="P135" s="25">
        <f t="shared" si="225"/>
        <v>2038440</v>
      </c>
      <c r="Q135" s="23">
        <f t="shared" si="226"/>
        <v>2392040</v>
      </c>
      <c r="R135" s="24"/>
      <c r="S135" s="24"/>
      <c r="T135" s="15"/>
    </row>
    <row r="136" spans="1:20" ht="15" hidden="1" x14ac:dyDescent="0.3">
      <c r="A136" s="15" t="s">
        <v>22</v>
      </c>
      <c r="B136" s="15"/>
      <c r="C136" s="15" t="s">
        <v>57</v>
      </c>
      <c r="D136" s="16" t="s">
        <v>58</v>
      </c>
      <c r="E136" s="94">
        <v>4</v>
      </c>
      <c r="F136" s="23">
        <v>11800</v>
      </c>
      <c r="G136" s="23">
        <v>7350</v>
      </c>
      <c r="H136" s="23">
        <v>22505.3017270458</v>
      </c>
      <c r="I136" s="23">
        <v>2038440</v>
      </c>
      <c r="J136" s="23">
        <v>2098</v>
      </c>
      <c r="K136" s="23">
        <v>2117</v>
      </c>
      <c r="L136" s="23">
        <f t="shared" si="163"/>
        <v>19</v>
      </c>
      <c r="M136" s="24">
        <f t="shared" si="161"/>
        <v>15.200000000000001</v>
      </c>
      <c r="N136" s="23">
        <f t="shared" si="227"/>
        <v>224200</v>
      </c>
      <c r="O136" s="23">
        <f t="shared" si="227"/>
        <v>111720.00000000001</v>
      </c>
      <c r="P136" s="25">
        <f t="shared" si="225"/>
        <v>2038440</v>
      </c>
      <c r="Q136" s="23">
        <f t="shared" si="226"/>
        <v>2374360</v>
      </c>
      <c r="R136" s="24"/>
      <c r="S136" s="24"/>
      <c r="T136" s="15"/>
    </row>
    <row r="137" spans="1:20" ht="15" hidden="1" x14ac:dyDescent="0.3">
      <c r="A137" s="15" t="s">
        <v>22</v>
      </c>
      <c r="B137" s="15"/>
      <c r="C137" s="15" t="s">
        <v>57</v>
      </c>
      <c r="D137" s="16" t="s">
        <v>58</v>
      </c>
      <c r="E137" s="94">
        <v>5</v>
      </c>
      <c r="F137" s="23">
        <v>11800</v>
      </c>
      <c r="G137" s="23">
        <v>7350</v>
      </c>
      <c r="H137" s="23">
        <v>22505.3017270458</v>
      </c>
      <c r="I137" s="23">
        <v>2038440</v>
      </c>
      <c r="J137" s="23">
        <v>2117</v>
      </c>
      <c r="K137" s="23">
        <v>2136</v>
      </c>
      <c r="L137" s="23">
        <f t="shared" si="163"/>
        <v>19</v>
      </c>
      <c r="M137" s="24">
        <f t="shared" si="161"/>
        <v>15.200000000000001</v>
      </c>
      <c r="N137" s="23">
        <f t="shared" si="227"/>
        <v>224200</v>
      </c>
      <c r="O137" s="23">
        <f t="shared" si="227"/>
        <v>111720.00000000001</v>
      </c>
      <c r="P137" s="25">
        <f t="shared" si="225"/>
        <v>2038440</v>
      </c>
      <c r="Q137" s="23">
        <f t="shared" si="226"/>
        <v>2374360</v>
      </c>
      <c r="R137" s="24"/>
      <c r="S137" s="24"/>
      <c r="T137" s="15"/>
    </row>
    <row r="138" spans="1:20" ht="15" hidden="1" x14ac:dyDescent="0.3">
      <c r="A138" s="15" t="s">
        <v>22</v>
      </c>
      <c r="B138" s="15"/>
      <c r="C138" s="15" t="s">
        <v>57</v>
      </c>
      <c r="D138" s="16" t="s">
        <v>58</v>
      </c>
      <c r="E138" s="94">
        <v>6</v>
      </c>
      <c r="F138" s="23">
        <v>11800</v>
      </c>
      <c r="G138" s="23">
        <v>7350</v>
      </c>
      <c r="H138" s="23">
        <v>22505.3017270458</v>
      </c>
      <c r="I138" s="23">
        <v>2038440</v>
      </c>
      <c r="J138" s="23">
        <v>2136</v>
      </c>
      <c r="K138" s="23">
        <v>2158</v>
      </c>
      <c r="L138" s="23">
        <f t="shared" si="163"/>
        <v>22</v>
      </c>
      <c r="M138" s="24">
        <f t="shared" si="161"/>
        <v>17.600000000000001</v>
      </c>
      <c r="N138" s="23">
        <f t="shared" si="227"/>
        <v>259600</v>
      </c>
      <c r="O138" s="23">
        <f t="shared" si="227"/>
        <v>129360.00000000001</v>
      </c>
      <c r="P138" s="25">
        <f t="shared" si="225"/>
        <v>2038440</v>
      </c>
      <c r="Q138" s="23">
        <f t="shared" si="226"/>
        <v>2427400</v>
      </c>
      <c r="R138" s="24"/>
      <c r="S138" s="24"/>
      <c r="T138" s="15"/>
    </row>
    <row r="139" spans="1:20" ht="15" hidden="1" x14ac:dyDescent="0.3">
      <c r="A139" s="15" t="s">
        <v>22</v>
      </c>
      <c r="B139" s="15"/>
      <c r="C139" s="15" t="s">
        <v>57</v>
      </c>
      <c r="D139" s="16" t="s">
        <v>58</v>
      </c>
      <c r="E139" s="94">
        <v>7</v>
      </c>
      <c r="F139" s="23">
        <v>11800</v>
      </c>
      <c r="G139" s="23">
        <v>7350</v>
      </c>
      <c r="H139" s="23">
        <v>22505.3017270458</v>
      </c>
      <c r="I139" s="23">
        <v>2038440</v>
      </c>
      <c r="J139" s="23">
        <f>K138</f>
        <v>2158</v>
      </c>
      <c r="K139" s="23">
        <v>2179</v>
      </c>
      <c r="L139" s="23">
        <f t="shared" ref="L139" si="228">K139-J139</f>
        <v>21</v>
      </c>
      <c r="M139" s="24">
        <f t="shared" ref="M139" si="229">L139*80%</f>
        <v>16.8</v>
      </c>
      <c r="N139" s="23">
        <f t="shared" ref="N139" si="230">L139*F139</f>
        <v>247800</v>
      </c>
      <c r="O139" s="23">
        <f t="shared" ref="O139" si="231">M139*G139</f>
        <v>123480</v>
      </c>
      <c r="P139" s="25">
        <f t="shared" ref="P139" si="232">IF(M139*H139=0,0,IF(M139*H139&gt;I139,M139*H139,I139))</f>
        <v>2038440</v>
      </c>
      <c r="Q139" s="23">
        <f t="shared" ref="Q139" si="233">N139+O139+P139</f>
        <v>2409720</v>
      </c>
      <c r="R139" s="24"/>
      <c r="S139" s="24"/>
      <c r="T139" s="15"/>
    </row>
    <row r="140" spans="1:20" ht="15" hidden="1" x14ac:dyDescent="0.3">
      <c r="A140" s="15" t="s">
        <v>22</v>
      </c>
      <c r="B140" s="15"/>
      <c r="C140" s="15" t="s">
        <v>57</v>
      </c>
      <c r="D140" s="16" t="s">
        <v>58</v>
      </c>
      <c r="E140" s="94">
        <v>8</v>
      </c>
      <c r="F140" s="23">
        <v>11800</v>
      </c>
      <c r="G140" s="23">
        <v>7350</v>
      </c>
      <c r="H140" s="23">
        <v>22505.3017270458</v>
      </c>
      <c r="I140" s="23">
        <v>2038440</v>
      </c>
      <c r="J140" s="23">
        <f>K139</f>
        <v>2179</v>
      </c>
      <c r="K140" s="23">
        <v>2206</v>
      </c>
      <c r="L140" s="23">
        <f t="shared" ref="L140" si="234">K140-J140</f>
        <v>27</v>
      </c>
      <c r="M140" s="24">
        <f t="shared" ref="M140" si="235">L140*80%</f>
        <v>21.6</v>
      </c>
      <c r="N140" s="23">
        <f t="shared" ref="N140" si="236">L140*F140</f>
        <v>318600</v>
      </c>
      <c r="O140" s="23">
        <f t="shared" ref="O140" si="237">M140*G140</f>
        <v>158760</v>
      </c>
      <c r="P140" s="25">
        <f t="shared" ref="P140" si="238">IF(M140*H140=0,0,IF(M140*H140&gt;I140,M140*H140,I140))</f>
        <v>2038440</v>
      </c>
      <c r="Q140" s="23">
        <f t="shared" ref="Q140" si="239">N140+O140+P140</f>
        <v>2515800</v>
      </c>
      <c r="R140" s="24"/>
      <c r="S140" s="24"/>
      <c r="T140" s="15"/>
    </row>
    <row r="141" spans="1:20" ht="15" hidden="1" x14ac:dyDescent="0.3">
      <c r="A141" s="15" t="s">
        <v>22</v>
      </c>
      <c r="B141" s="15"/>
      <c r="C141" s="15" t="s">
        <v>57</v>
      </c>
      <c r="D141" s="16" t="s">
        <v>58</v>
      </c>
      <c r="E141" s="31">
        <v>9</v>
      </c>
      <c r="F141" s="23">
        <v>11800</v>
      </c>
      <c r="G141" s="23">
        <v>7350</v>
      </c>
      <c r="H141" s="23">
        <v>22505.3017270458</v>
      </c>
      <c r="I141" s="23">
        <v>2038440</v>
      </c>
      <c r="J141" s="23">
        <f>K140</f>
        <v>2206</v>
      </c>
      <c r="K141" s="23">
        <v>2227</v>
      </c>
      <c r="L141" s="23">
        <f t="shared" ref="L141" si="240">K141-J141</f>
        <v>21</v>
      </c>
      <c r="M141" s="24">
        <f t="shared" ref="M141" si="241">L141*80%</f>
        <v>16.8</v>
      </c>
      <c r="N141" s="23">
        <f t="shared" ref="N141" si="242">L141*F141</f>
        <v>247800</v>
      </c>
      <c r="O141" s="23">
        <f t="shared" ref="O141" si="243">M141*G141</f>
        <v>123480</v>
      </c>
      <c r="P141" s="25">
        <f t="shared" ref="P141" si="244">IF(M141*H141=0,0,IF(M141*H141&gt;I141,M141*H141,I141))</f>
        <v>2038440</v>
      </c>
      <c r="Q141" s="23">
        <f t="shared" ref="Q141" si="245">N141+O141+P141</f>
        <v>2409720</v>
      </c>
      <c r="R141" s="24"/>
      <c r="S141" s="24"/>
      <c r="T141" s="15"/>
    </row>
    <row r="142" spans="1:20" ht="15" hidden="1" x14ac:dyDescent="0.3">
      <c r="A142" s="15" t="s">
        <v>22</v>
      </c>
      <c r="B142" s="15"/>
      <c r="C142" s="15" t="s">
        <v>59</v>
      </c>
      <c r="D142" s="16" t="s">
        <v>60</v>
      </c>
      <c r="E142" s="94" t="s">
        <v>25</v>
      </c>
      <c r="F142" s="23">
        <v>11800</v>
      </c>
      <c r="G142" s="23">
        <v>7000</v>
      </c>
      <c r="H142" s="23">
        <v>22505.3017270458</v>
      </c>
      <c r="I142" s="101">
        <v>2038440</v>
      </c>
      <c r="J142" s="18">
        <v>2469</v>
      </c>
      <c r="K142" s="18">
        <v>2479</v>
      </c>
      <c r="L142" s="23">
        <f t="shared" si="163"/>
        <v>10</v>
      </c>
      <c r="M142" s="24">
        <f t="shared" si="161"/>
        <v>8</v>
      </c>
      <c r="N142" s="23">
        <f t="shared" si="227"/>
        <v>118000</v>
      </c>
      <c r="O142" s="23">
        <f t="shared" si="227"/>
        <v>56000</v>
      </c>
      <c r="P142" s="104">
        <f>IF((M142+M143)*H142=0,0,IF((M142+M143)*H142&gt;I142,(M142+M143)*H142,I142))</f>
        <v>2038440</v>
      </c>
      <c r="Q142" s="101">
        <f>N142+O142+N143+O143+P142</f>
        <v>2672120</v>
      </c>
      <c r="R142" s="24"/>
      <c r="S142" s="24"/>
      <c r="T142" s="15"/>
    </row>
    <row r="143" spans="1:20" ht="15" hidden="1" x14ac:dyDescent="0.3">
      <c r="A143" s="15" t="s">
        <v>22</v>
      </c>
      <c r="B143" s="15"/>
      <c r="C143" s="15" t="s">
        <v>59</v>
      </c>
      <c r="D143" s="16" t="s">
        <v>60</v>
      </c>
      <c r="E143" s="94">
        <v>1</v>
      </c>
      <c r="F143" s="23">
        <v>11800</v>
      </c>
      <c r="G143" s="23">
        <v>7350</v>
      </c>
      <c r="H143" s="23">
        <v>22505.3017270458</v>
      </c>
      <c r="I143" s="103"/>
      <c r="J143" s="18">
        <v>2479</v>
      </c>
      <c r="K143" s="18">
        <v>2505</v>
      </c>
      <c r="L143" s="23">
        <f t="shared" si="163"/>
        <v>26</v>
      </c>
      <c r="M143" s="24">
        <f t="shared" si="161"/>
        <v>20.8</v>
      </c>
      <c r="N143" s="23">
        <f t="shared" si="227"/>
        <v>306800</v>
      </c>
      <c r="O143" s="23">
        <f t="shared" si="227"/>
        <v>152880</v>
      </c>
      <c r="P143" s="106"/>
      <c r="Q143" s="103"/>
      <c r="R143" s="24"/>
      <c r="S143" s="24"/>
      <c r="T143" s="15"/>
    </row>
    <row r="144" spans="1:20" ht="15" hidden="1" x14ac:dyDescent="0.3">
      <c r="A144" s="15" t="s">
        <v>22</v>
      </c>
      <c r="B144" s="15"/>
      <c r="C144" s="15" t="s">
        <v>59</v>
      </c>
      <c r="D144" s="16" t="s">
        <v>61</v>
      </c>
      <c r="E144" s="94" t="s">
        <v>25</v>
      </c>
      <c r="F144" s="23">
        <v>11800</v>
      </c>
      <c r="G144" s="23">
        <v>7000</v>
      </c>
      <c r="H144" s="23">
        <v>22505.3017270458</v>
      </c>
      <c r="I144" s="101">
        <v>2276636</v>
      </c>
      <c r="J144" s="18">
        <v>3125</v>
      </c>
      <c r="K144" s="18">
        <v>3138</v>
      </c>
      <c r="L144" s="23">
        <f t="shared" si="163"/>
        <v>13</v>
      </c>
      <c r="M144" s="24">
        <f t="shared" si="161"/>
        <v>10.4</v>
      </c>
      <c r="N144" s="23">
        <f t="shared" si="227"/>
        <v>153400</v>
      </c>
      <c r="O144" s="23">
        <f t="shared" si="227"/>
        <v>72800</v>
      </c>
      <c r="P144" s="104">
        <f>IF((M144+M145)*H144=0,0,IF((M144+M145)*H144&gt;I144,(M144+M145)*H144,I144))</f>
        <v>2276636</v>
      </c>
      <c r="Q144" s="101">
        <f>N144+O144+N145+O145+P144</f>
        <v>2838756</v>
      </c>
      <c r="R144" s="24"/>
      <c r="S144" s="24"/>
      <c r="T144" s="15"/>
    </row>
    <row r="145" spans="1:20" ht="15" hidden="1" x14ac:dyDescent="0.3">
      <c r="A145" s="15" t="s">
        <v>22</v>
      </c>
      <c r="B145" s="15"/>
      <c r="C145" s="15" t="s">
        <v>59</v>
      </c>
      <c r="D145" s="16" t="s">
        <v>61</v>
      </c>
      <c r="E145" s="94">
        <v>1</v>
      </c>
      <c r="F145" s="23">
        <v>11800</v>
      </c>
      <c r="G145" s="23">
        <v>7350</v>
      </c>
      <c r="H145" s="23">
        <v>22505.3017270458</v>
      </c>
      <c r="I145" s="103"/>
      <c r="J145" s="18">
        <v>3138</v>
      </c>
      <c r="K145" s="18">
        <v>3157</v>
      </c>
      <c r="L145" s="23">
        <f t="shared" si="163"/>
        <v>19</v>
      </c>
      <c r="M145" s="24">
        <f t="shared" si="161"/>
        <v>15.200000000000001</v>
      </c>
      <c r="N145" s="23">
        <f t="shared" si="227"/>
        <v>224200</v>
      </c>
      <c r="O145" s="23">
        <f t="shared" si="227"/>
        <v>111720.00000000001</v>
      </c>
      <c r="P145" s="106"/>
      <c r="Q145" s="103"/>
      <c r="R145" s="24"/>
      <c r="S145" s="24"/>
      <c r="T145" s="15"/>
    </row>
    <row r="146" spans="1:20" ht="15" hidden="1" x14ac:dyDescent="0.3">
      <c r="A146" s="15" t="s">
        <v>22</v>
      </c>
      <c r="B146" s="15"/>
      <c r="C146" s="15" t="s">
        <v>59</v>
      </c>
      <c r="D146" s="16" t="s">
        <v>60</v>
      </c>
      <c r="E146" s="94">
        <v>2</v>
      </c>
      <c r="F146" s="23">
        <v>11800</v>
      </c>
      <c r="G146" s="23">
        <v>7350</v>
      </c>
      <c r="H146" s="23">
        <v>22505.3017270458</v>
      </c>
      <c r="I146" s="23">
        <v>2038440</v>
      </c>
      <c r="J146" s="18">
        <v>2505</v>
      </c>
      <c r="K146" s="18">
        <v>2521</v>
      </c>
      <c r="L146" s="23">
        <f t="shared" si="163"/>
        <v>16</v>
      </c>
      <c r="M146" s="24">
        <f t="shared" si="161"/>
        <v>12.8</v>
      </c>
      <c r="N146" s="23">
        <f t="shared" si="227"/>
        <v>188800</v>
      </c>
      <c r="O146" s="23">
        <f t="shared" si="227"/>
        <v>94080</v>
      </c>
      <c r="P146" s="25">
        <f t="shared" ref="P146:P155" si="246">IF(M146*H146=0,0,IF(M146*H146&gt;I146,M146*H146,I146))</f>
        <v>2038440</v>
      </c>
      <c r="Q146" s="23">
        <f t="shared" ref="Q146:Q155" si="247">N146+O146+P146</f>
        <v>2321320</v>
      </c>
      <c r="R146" s="24"/>
      <c r="S146" s="24"/>
      <c r="T146" s="15"/>
    </row>
    <row r="147" spans="1:20" ht="15" hidden="1" x14ac:dyDescent="0.3">
      <c r="A147" s="15" t="s">
        <v>22</v>
      </c>
      <c r="B147" s="15"/>
      <c r="C147" s="15" t="s">
        <v>59</v>
      </c>
      <c r="D147" s="16" t="s">
        <v>61</v>
      </c>
      <c r="E147" s="94">
        <v>2</v>
      </c>
      <c r="F147" s="23">
        <v>11800</v>
      </c>
      <c r="G147" s="23">
        <v>7350</v>
      </c>
      <c r="H147" s="23">
        <v>22505.3017270458</v>
      </c>
      <c r="I147" s="23">
        <v>2276636</v>
      </c>
      <c r="J147" s="18">
        <v>3157</v>
      </c>
      <c r="K147" s="18">
        <v>3176</v>
      </c>
      <c r="L147" s="23">
        <f t="shared" si="163"/>
        <v>19</v>
      </c>
      <c r="M147" s="24">
        <f t="shared" si="161"/>
        <v>15.200000000000001</v>
      </c>
      <c r="N147" s="23">
        <f t="shared" si="227"/>
        <v>224200</v>
      </c>
      <c r="O147" s="23">
        <f t="shared" si="227"/>
        <v>111720.00000000001</v>
      </c>
      <c r="P147" s="25">
        <f t="shared" si="246"/>
        <v>2276636</v>
      </c>
      <c r="Q147" s="23">
        <f t="shared" si="247"/>
        <v>2612556</v>
      </c>
      <c r="R147" s="24"/>
      <c r="S147" s="24"/>
      <c r="T147" s="15"/>
    </row>
    <row r="148" spans="1:20" ht="15" hidden="1" x14ac:dyDescent="0.3">
      <c r="A148" s="15" t="s">
        <v>22</v>
      </c>
      <c r="B148" s="15"/>
      <c r="C148" s="15" t="s">
        <v>59</v>
      </c>
      <c r="D148" s="16" t="s">
        <v>60</v>
      </c>
      <c r="E148" s="94">
        <v>3</v>
      </c>
      <c r="F148" s="23">
        <v>11800</v>
      </c>
      <c r="G148" s="23">
        <v>7350</v>
      </c>
      <c r="H148" s="23">
        <v>22505.3017270458</v>
      </c>
      <c r="I148" s="23">
        <v>2038440</v>
      </c>
      <c r="J148" s="18">
        <v>2521</v>
      </c>
      <c r="K148" s="18">
        <v>2541</v>
      </c>
      <c r="L148" s="23">
        <f t="shared" si="163"/>
        <v>20</v>
      </c>
      <c r="M148" s="24">
        <f t="shared" si="161"/>
        <v>16</v>
      </c>
      <c r="N148" s="23">
        <f t="shared" si="227"/>
        <v>236000</v>
      </c>
      <c r="O148" s="23">
        <f t="shared" si="227"/>
        <v>117600</v>
      </c>
      <c r="P148" s="25">
        <f t="shared" si="246"/>
        <v>2038440</v>
      </c>
      <c r="Q148" s="23">
        <f t="shared" si="247"/>
        <v>2392040</v>
      </c>
      <c r="R148" s="24"/>
      <c r="S148" s="24"/>
      <c r="T148" s="15"/>
    </row>
    <row r="149" spans="1:20" ht="15" hidden="1" x14ac:dyDescent="0.3">
      <c r="A149" s="15" t="s">
        <v>22</v>
      </c>
      <c r="B149" s="15"/>
      <c r="C149" s="15" t="s">
        <v>59</v>
      </c>
      <c r="D149" s="16" t="s">
        <v>61</v>
      </c>
      <c r="E149" s="94">
        <v>3</v>
      </c>
      <c r="F149" s="23">
        <v>11800</v>
      </c>
      <c r="G149" s="23">
        <v>7350</v>
      </c>
      <c r="H149" s="23">
        <v>22505.3017270458</v>
      </c>
      <c r="I149" s="23">
        <v>2276636</v>
      </c>
      <c r="J149" s="18">
        <v>3176</v>
      </c>
      <c r="K149" s="18">
        <v>3203</v>
      </c>
      <c r="L149" s="23">
        <f t="shared" si="163"/>
        <v>27</v>
      </c>
      <c r="M149" s="24">
        <f t="shared" si="161"/>
        <v>21.6</v>
      </c>
      <c r="N149" s="23">
        <f t="shared" si="227"/>
        <v>318600</v>
      </c>
      <c r="O149" s="23">
        <f t="shared" si="227"/>
        <v>158760</v>
      </c>
      <c r="P149" s="25">
        <f t="shared" si="246"/>
        <v>2276636</v>
      </c>
      <c r="Q149" s="23">
        <f t="shared" si="247"/>
        <v>2753996</v>
      </c>
      <c r="R149" s="24"/>
      <c r="S149" s="24"/>
      <c r="T149" s="15"/>
    </row>
    <row r="150" spans="1:20" ht="15" hidden="1" x14ac:dyDescent="0.3">
      <c r="A150" s="15" t="s">
        <v>22</v>
      </c>
      <c r="B150" s="15"/>
      <c r="C150" s="15" t="s">
        <v>59</v>
      </c>
      <c r="D150" s="16" t="s">
        <v>60</v>
      </c>
      <c r="E150" s="94">
        <v>4</v>
      </c>
      <c r="F150" s="23">
        <v>11800</v>
      </c>
      <c r="G150" s="23">
        <v>7350</v>
      </c>
      <c r="H150" s="23">
        <v>22505.3017270458</v>
      </c>
      <c r="I150" s="23">
        <v>2038440</v>
      </c>
      <c r="J150" s="18">
        <v>2541</v>
      </c>
      <c r="K150" s="18">
        <v>2573</v>
      </c>
      <c r="L150" s="23">
        <f t="shared" si="163"/>
        <v>32</v>
      </c>
      <c r="M150" s="24">
        <f t="shared" si="161"/>
        <v>25.6</v>
      </c>
      <c r="N150" s="23">
        <f t="shared" si="227"/>
        <v>377600</v>
      </c>
      <c r="O150" s="23">
        <f t="shared" si="227"/>
        <v>188160</v>
      </c>
      <c r="P150" s="25">
        <f t="shared" si="246"/>
        <v>2038440</v>
      </c>
      <c r="Q150" s="23">
        <f t="shared" si="247"/>
        <v>2604200</v>
      </c>
      <c r="R150" s="24"/>
      <c r="S150" s="24"/>
      <c r="T150" s="15"/>
    </row>
    <row r="151" spans="1:20" ht="15" hidden="1" x14ac:dyDescent="0.3">
      <c r="A151" s="15" t="s">
        <v>22</v>
      </c>
      <c r="B151" s="15"/>
      <c r="C151" s="15" t="s">
        <v>59</v>
      </c>
      <c r="D151" s="16" t="s">
        <v>61</v>
      </c>
      <c r="E151" s="94">
        <v>4</v>
      </c>
      <c r="F151" s="23">
        <v>11800</v>
      </c>
      <c r="G151" s="23">
        <v>7350</v>
      </c>
      <c r="H151" s="23">
        <v>22505.3017270458</v>
      </c>
      <c r="I151" s="23">
        <v>2276636</v>
      </c>
      <c r="J151" s="18">
        <v>3203</v>
      </c>
      <c r="K151" s="18">
        <v>3235</v>
      </c>
      <c r="L151" s="23">
        <f t="shared" si="163"/>
        <v>32</v>
      </c>
      <c r="M151" s="24">
        <f t="shared" si="161"/>
        <v>25.6</v>
      </c>
      <c r="N151" s="23">
        <f t="shared" si="227"/>
        <v>377600</v>
      </c>
      <c r="O151" s="23">
        <f t="shared" si="227"/>
        <v>188160</v>
      </c>
      <c r="P151" s="25">
        <f t="shared" si="246"/>
        <v>2276636</v>
      </c>
      <c r="Q151" s="23">
        <f t="shared" si="247"/>
        <v>2842396</v>
      </c>
      <c r="R151" s="24"/>
      <c r="S151" s="24"/>
      <c r="T151" s="15"/>
    </row>
    <row r="152" spans="1:20" ht="15" hidden="1" x14ac:dyDescent="0.3">
      <c r="A152" s="15" t="s">
        <v>22</v>
      </c>
      <c r="B152" s="15"/>
      <c r="C152" s="15" t="s">
        <v>59</v>
      </c>
      <c r="D152" s="16" t="s">
        <v>60</v>
      </c>
      <c r="E152" s="94">
        <v>5</v>
      </c>
      <c r="F152" s="23">
        <v>11800</v>
      </c>
      <c r="G152" s="23">
        <v>7350</v>
      </c>
      <c r="H152" s="23">
        <v>22505.3017270458</v>
      </c>
      <c r="I152" s="23">
        <v>2038440</v>
      </c>
      <c r="J152" s="18">
        <v>2573</v>
      </c>
      <c r="K152" s="18">
        <v>2601</v>
      </c>
      <c r="L152" s="23">
        <f t="shared" si="163"/>
        <v>28</v>
      </c>
      <c r="M152" s="24">
        <f t="shared" si="161"/>
        <v>22.400000000000002</v>
      </c>
      <c r="N152" s="23">
        <f t="shared" si="227"/>
        <v>330400</v>
      </c>
      <c r="O152" s="23">
        <f t="shared" si="227"/>
        <v>164640.00000000003</v>
      </c>
      <c r="P152" s="25">
        <f t="shared" si="246"/>
        <v>2038440</v>
      </c>
      <c r="Q152" s="23">
        <f t="shared" si="247"/>
        <v>2533480</v>
      </c>
      <c r="R152" s="24"/>
      <c r="S152" s="24"/>
      <c r="T152" s="15"/>
    </row>
    <row r="153" spans="1:20" ht="15" hidden="1" x14ac:dyDescent="0.3">
      <c r="A153" s="15" t="s">
        <v>22</v>
      </c>
      <c r="B153" s="15"/>
      <c r="C153" s="15" t="s">
        <v>59</v>
      </c>
      <c r="D153" s="16" t="s">
        <v>61</v>
      </c>
      <c r="E153" s="94">
        <v>5</v>
      </c>
      <c r="F153" s="23">
        <v>11800</v>
      </c>
      <c r="G153" s="23">
        <v>7350</v>
      </c>
      <c r="H153" s="23">
        <v>22505.3017270458</v>
      </c>
      <c r="I153" s="23">
        <v>2276636</v>
      </c>
      <c r="J153" s="18">
        <v>3235</v>
      </c>
      <c r="K153" s="18">
        <v>3267</v>
      </c>
      <c r="L153" s="23">
        <f t="shared" si="163"/>
        <v>32</v>
      </c>
      <c r="M153" s="24">
        <f t="shared" si="161"/>
        <v>25.6</v>
      </c>
      <c r="N153" s="23">
        <f t="shared" si="227"/>
        <v>377600</v>
      </c>
      <c r="O153" s="23">
        <f t="shared" si="227"/>
        <v>188160</v>
      </c>
      <c r="P153" s="25">
        <f t="shared" si="246"/>
        <v>2276636</v>
      </c>
      <c r="Q153" s="23">
        <f t="shared" si="247"/>
        <v>2842396</v>
      </c>
      <c r="R153" s="24"/>
      <c r="S153" s="24"/>
      <c r="T153" s="15"/>
    </row>
    <row r="154" spans="1:20" ht="15" hidden="1" x14ac:dyDescent="0.3">
      <c r="A154" s="15" t="s">
        <v>22</v>
      </c>
      <c r="B154" s="15"/>
      <c r="C154" s="15" t="s">
        <v>59</v>
      </c>
      <c r="D154" s="16" t="s">
        <v>60</v>
      </c>
      <c r="E154" s="94">
        <v>6</v>
      </c>
      <c r="F154" s="23">
        <v>11800</v>
      </c>
      <c r="G154" s="23">
        <v>7350</v>
      </c>
      <c r="H154" s="23">
        <v>22505.3017270458</v>
      </c>
      <c r="I154" s="23">
        <v>2038440</v>
      </c>
      <c r="J154" s="18">
        <v>2601</v>
      </c>
      <c r="K154" s="18">
        <v>2632</v>
      </c>
      <c r="L154" s="23">
        <f t="shared" si="163"/>
        <v>31</v>
      </c>
      <c r="M154" s="24">
        <f t="shared" si="161"/>
        <v>24.8</v>
      </c>
      <c r="N154" s="23">
        <f t="shared" ref="N154:O181" si="248">L154*F154</f>
        <v>365800</v>
      </c>
      <c r="O154" s="23">
        <f t="shared" si="248"/>
        <v>182280</v>
      </c>
      <c r="P154" s="25">
        <f t="shared" si="246"/>
        <v>2038440</v>
      </c>
      <c r="Q154" s="23">
        <f t="shared" si="247"/>
        <v>2586520</v>
      </c>
      <c r="R154" s="24"/>
      <c r="S154" s="24"/>
      <c r="T154" s="15"/>
    </row>
    <row r="155" spans="1:20" ht="15" hidden="1" x14ac:dyDescent="0.3">
      <c r="A155" s="15" t="s">
        <v>22</v>
      </c>
      <c r="B155" s="15"/>
      <c r="C155" s="15" t="s">
        <v>59</v>
      </c>
      <c r="D155" s="16" t="s">
        <v>61</v>
      </c>
      <c r="E155" s="94">
        <v>6</v>
      </c>
      <c r="F155" s="23">
        <v>11800</v>
      </c>
      <c r="G155" s="23">
        <v>7350</v>
      </c>
      <c r="H155" s="23">
        <v>22505.3017270458</v>
      </c>
      <c r="I155" s="23">
        <v>2276636</v>
      </c>
      <c r="J155" s="18">
        <v>3267</v>
      </c>
      <c r="K155" s="18">
        <v>3302</v>
      </c>
      <c r="L155" s="23">
        <f t="shared" si="163"/>
        <v>35</v>
      </c>
      <c r="M155" s="24">
        <f t="shared" si="161"/>
        <v>28</v>
      </c>
      <c r="N155" s="23">
        <f t="shared" si="248"/>
        <v>413000</v>
      </c>
      <c r="O155" s="23">
        <f t="shared" si="248"/>
        <v>205800</v>
      </c>
      <c r="P155" s="25">
        <f t="shared" si="246"/>
        <v>2276636</v>
      </c>
      <c r="Q155" s="23">
        <f t="shared" si="247"/>
        <v>2895436</v>
      </c>
      <c r="R155" s="24"/>
      <c r="S155" s="24"/>
      <c r="T155" s="15"/>
    </row>
    <row r="156" spans="1:20" ht="15" hidden="1" x14ac:dyDescent="0.3">
      <c r="A156" s="15" t="s">
        <v>22</v>
      </c>
      <c r="B156" s="15"/>
      <c r="C156" s="15" t="s">
        <v>59</v>
      </c>
      <c r="D156" s="16" t="s">
        <v>60</v>
      </c>
      <c r="E156" s="94">
        <v>7</v>
      </c>
      <c r="F156" s="23">
        <v>11800</v>
      </c>
      <c r="G156" s="23">
        <v>7350</v>
      </c>
      <c r="H156" s="23">
        <v>22505.3017270458</v>
      </c>
      <c r="I156" s="23">
        <v>2038440</v>
      </c>
      <c r="J156" s="18">
        <f t="shared" ref="J156:J161" si="249">K154</f>
        <v>2632</v>
      </c>
      <c r="K156" s="18">
        <v>2691</v>
      </c>
      <c r="L156" s="23">
        <f t="shared" ref="L156:L157" si="250">K156-J156</f>
        <v>59</v>
      </c>
      <c r="M156" s="24">
        <f t="shared" ref="M156:M157" si="251">L156*80%</f>
        <v>47.2</v>
      </c>
      <c r="N156" s="23">
        <f t="shared" ref="N156:N157" si="252">L156*F156</f>
        <v>696200</v>
      </c>
      <c r="O156" s="23">
        <f t="shared" ref="O156:O157" si="253">M156*G156</f>
        <v>346920</v>
      </c>
      <c r="P156" s="25">
        <f t="shared" ref="P156:P157" si="254">IF(M156*H156=0,0,IF(M156*H156&gt;I156,M156*H156,I156))</f>
        <v>2038440</v>
      </c>
      <c r="Q156" s="23">
        <f t="shared" ref="Q156:Q157" si="255">N156+O156+P156</f>
        <v>3081560</v>
      </c>
      <c r="R156" s="24"/>
      <c r="S156" s="24"/>
      <c r="T156" s="15"/>
    </row>
    <row r="157" spans="1:20" ht="15" hidden="1" x14ac:dyDescent="0.3">
      <c r="A157" s="15" t="s">
        <v>22</v>
      </c>
      <c r="B157" s="15"/>
      <c r="C157" s="15" t="s">
        <v>59</v>
      </c>
      <c r="D157" s="16" t="s">
        <v>61</v>
      </c>
      <c r="E157" s="94">
        <v>7</v>
      </c>
      <c r="F157" s="23">
        <v>11800</v>
      </c>
      <c r="G157" s="23">
        <v>7350</v>
      </c>
      <c r="H157" s="23">
        <v>22505.3017270458</v>
      </c>
      <c r="I157" s="23">
        <v>2276636</v>
      </c>
      <c r="J157" s="18">
        <f t="shared" si="249"/>
        <v>3302</v>
      </c>
      <c r="K157" s="18">
        <v>3332</v>
      </c>
      <c r="L157" s="23">
        <f t="shared" si="250"/>
        <v>30</v>
      </c>
      <c r="M157" s="24">
        <f t="shared" si="251"/>
        <v>24</v>
      </c>
      <c r="N157" s="23">
        <f t="shared" si="252"/>
        <v>354000</v>
      </c>
      <c r="O157" s="23">
        <f t="shared" si="253"/>
        <v>176400</v>
      </c>
      <c r="P157" s="25">
        <f t="shared" si="254"/>
        <v>2276636</v>
      </c>
      <c r="Q157" s="23">
        <f t="shared" si="255"/>
        <v>2807036</v>
      </c>
      <c r="R157" s="24"/>
      <c r="S157" s="24"/>
      <c r="T157" s="15"/>
    </row>
    <row r="158" spans="1:20" ht="15" hidden="1" x14ac:dyDescent="0.3">
      <c r="A158" s="15" t="s">
        <v>22</v>
      </c>
      <c r="B158" s="15"/>
      <c r="C158" s="15" t="s">
        <v>59</v>
      </c>
      <c r="D158" s="16" t="s">
        <v>60</v>
      </c>
      <c r="E158" s="94">
        <v>8</v>
      </c>
      <c r="F158" s="23">
        <v>11800</v>
      </c>
      <c r="G158" s="23">
        <v>7350</v>
      </c>
      <c r="H158" s="23">
        <v>22505.3017270458</v>
      </c>
      <c r="I158" s="23">
        <v>2038440</v>
      </c>
      <c r="J158" s="18">
        <f t="shared" si="249"/>
        <v>2691</v>
      </c>
      <c r="K158" s="18">
        <v>2767</v>
      </c>
      <c r="L158" s="23">
        <f t="shared" ref="L158:L159" si="256">K158-J158</f>
        <v>76</v>
      </c>
      <c r="M158" s="24">
        <f t="shared" ref="M158:M159" si="257">L158*80%</f>
        <v>60.800000000000004</v>
      </c>
      <c r="N158" s="23">
        <f t="shared" ref="N158:N159" si="258">L158*F158</f>
        <v>896800</v>
      </c>
      <c r="O158" s="23">
        <f t="shared" ref="O158:O159" si="259">M158*G158</f>
        <v>446880.00000000006</v>
      </c>
      <c r="P158" s="25">
        <f t="shared" ref="P158:P159" si="260">IF(M158*H158=0,0,IF(M158*H158&gt;I158,M158*H158,I158))</f>
        <v>2038440</v>
      </c>
      <c r="Q158" s="23">
        <f t="shared" ref="Q158:Q159" si="261">N158+O158+P158</f>
        <v>3382120</v>
      </c>
      <c r="R158" s="24"/>
      <c r="S158" s="24"/>
      <c r="T158" s="15"/>
    </row>
    <row r="159" spans="1:20" ht="15" hidden="1" x14ac:dyDescent="0.3">
      <c r="A159" s="15" t="s">
        <v>22</v>
      </c>
      <c r="B159" s="15"/>
      <c r="C159" s="15" t="s">
        <v>59</v>
      </c>
      <c r="D159" s="16" t="s">
        <v>61</v>
      </c>
      <c r="E159" s="94">
        <v>8</v>
      </c>
      <c r="F159" s="23">
        <v>11800</v>
      </c>
      <c r="G159" s="23">
        <v>7350</v>
      </c>
      <c r="H159" s="23">
        <v>22505.3017270458</v>
      </c>
      <c r="I159" s="23">
        <v>2276636</v>
      </c>
      <c r="J159" s="18">
        <f t="shared" si="249"/>
        <v>3332</v>
      </c>
      <c r="K159" s="18">
        <v>3379</v>
      </c>
      <c r="L159" s="23">
        <f t="shared" si="256"/>
        <v>47</v>
      </c>
      <c r="M159" s="24">
        <f t="shared" si="257"/>
        <v>37.6</v>
      </c>
      <c r="N159" s="23">
        <f t="shared" si="258"/>
        <v>554600</v>
      </c>
      <c r="O159" s="23">
        <f t="shared" si="259"/>
        <v>276360</v>
      </c>
      <c r="P159" s="25">
        <f t="shared" si="260"/>
        <v>2276636</v>
      </c>
      <c r="Q159" s="23">
        <f t="shared" si="261"/>
        <v>3107596</v>
      </c>
      <c r="R159" s="24"/>
      <c r="S159" s="24"/>
      <c r="T159" s="15"/>
    </row>
    <row r="160" spans="1:20" ht="15" hidden="1" x14ac:dyDescent="0.3">
      <c r="A160" s="15" t="s">
        <v>22</v>
      </c>
      <c r="B160" s="15"/>
      <c r="C160" s="15" t="s">
        <v>59</v>
      </c>
      <c r="D160" s="16" t="s">
        <v>60</v>
      </c>
      <c r="E160" s="31">
        <v>9</v>
      </c>
      <c r="F160" s="23">
        <v>11800</v>
      </c>
      <c r="G160" s="23">
        <v>7350</v>
      </c>
      <c r="H160" s="23">
        <v>22505.3017270458</v>
      </c>
      <c r="I160" s="23">
        <v>2038440</v>
      </c>
      <c r="J160" s="18">
        <f t="shared" si="249"/>
        <v>2767</v>
      </c>
      <c r="K160" s="18">
        <v>2811</v>
      </c>
      <c r="L160" s="23">
        <f t="shared" ref="L160:L161" si="262">K160-J160</f>
        <v>44</v>
      </c>
      <c r="M160" s="24">
        <f t="shared" ref="M160:M161" si="263">L160*80%</f>
        <v>35.200000000000003</v>
      </c>
      <c r="N160" s="23">
        <f t="shared" ref="N160:N161" si="264">L160*F160</f>
        <v>519200</v>
      </c>
      <c r="O160" s="23">
        <f t="shared" ref="O160:O161" si="265">M160*G160</f>
        <v>258720.00000000003</v>
      </c>
      <c r="P160" s="25">
        <f t="shared" ref="P160:P161" si="266">IF(M160*H160=0,0,IF(M160*H160&gt;I160,M160*H160,I160))</f>
        <v>2038440</v>
      </c>
      <c r="Q160" s="23">
        <f t="shared" ref="Q160:Q161" si="267">N160+O160+P160</f>
        <v>2816360</v>
      </c>
      <c r="R160" s="24"/>
      <c r="S160" s="24"/>
      <c r="T160" s="15"/>
    </row>
    <row r="161" spans="1:20" ht="15" hidden="1" x14ac:dyDescent="0.3">
      <c r="A161" s="15" t="s">
        <v>22</v>
      </c>
      <c r="B161" s="15"/>
      <c r="C161" s="15" t="s">
        <v>59</v>
      </c>
      <c r="D161" s="16" t="s">
        <v>61</v>
      </c>
      <c r="E161" s="31">
        <v>9</v>
      </c>
      <c r="F161" s="23">
        <v>11800</v>
      </c>
      <c r="G161" s="23">
        <v>7350</v>
      </c>
      <c r="H161" s="23">
        <v>22505.3017270458</v>
      </c>
      <c r="I161" s="23">
        <v>2276636</v>
      </c>
      <c r="J161" s="18">
        <f t="shared" si="249"/>
        <v>3379</v>
      </c>
      <c r="K161" s="18">
        <v>3469</v>
      </c>
      <c r="L161" s="23">
        <f t="shared" si="262"/>
        <v>90</v>
      </c>
      <c r="M161" s="24">
        <f t="shared" si="263"/>
        <v>72</v>
      </c>
      <c r="N161" s="23">
        <f t="shared" si="264"/>
        <v>1062000</v>
      </c>
      <c r="O161" s="23">
        <f t="shared" si="265"/>
        <v>529200</v>
      </c>
      <c r="P161" s="25">
        <f t="shared" si="266"/>
        <v>2276636</v>
      </c>
      <c r="Q161" s="23">
        <f t="shared" si="267"/>
        <v>3867836</v>
      </c>
      <c r="R161" s="24"/>
      <c r="S161" s="24"/>
      <c r="T161" s="15"/>
    </row>
    <row r="162" spans="1:20" ht="14.5" hidden="1" customHeight="1" x14ac:dyDescent="0.3">
      <c r="A162" s="15" t="s">
        <v>22</v>
      </c>
      <c r="B162" s="15"/>
      <c r="C162" s="33" t="s">
        <v>62</v>
      </c>
      <c r="D162" s="16" t="s">
        <v>63</v>
      </c>
      <c r="E162" s="94" t="s">
        <v>25</v>
      </c>
      <c r="F162" s="23">
        <v>11800</v>
      </c>
      <c r="G162" s="23">
        <v>7000</v>
      </c>
      <c r="H162" s="23">
        <v>22505.3017270458</v>
      </c>
      <c r="I162" s="101">
        <v>2174552</v>
      </c>
      <c r="J162" s="18">
        <v>7837</v>
      </c>
      <c r="K162" s="18">
        <v>7875</v>
      </c>
      <c r="L162" s="23">
        <f t="shared" si="163"/>
        <v>38</v>
      </c>
      <c r="M162" s="24">
        <f t="shared" si="161"/>
        <v>30.400000000000002</v>
      </c>
      <c r="N162" s="23">
        <f t="shared" si="248"/>
        <v>448400</v>
      </c>
      <c r="O162" s="23">
        <f t="shared" si="248"/>
        <v>212800.00000000003</v>
      </c>
      <c r="P162" s="104">
        <f>IF(((M162+M163)-S163)*H162=0,0,IF(((M162+M163)-S163)*H162&gt;I162,((M162+M163)-S163)*H162,I162))</f>
        <v>2174552</v>
      </c>
      <c r="Q162" s="101">
        <f>N162+O162+N163+O163+P162</f>
        <v>4144072</v>
      </c>
      <c r="R162" s="24"/>
      <c r="S162" s="24"/>
      <c r="T162" s="26" t="s">
        <v>64</v>
      </c>
    </row>
    <row r="163" spans="1:20" ht="15" hidden="1" x14ac:dyDescent="0.3">
      <c r="A163" s="15" t="s">
        <v>22</v>
      </c>
      <c r="B163" s="15"/>
      <c r="C163" s="15" t="s">
        <v>62</v>
      </c>
      <c r="D163" s="16" t="s">
        <v>63</v>
      </c>
      <c r="E163" s="94">
        <v>1</v>
      </c>
      <c r="F163" s="23">
        <v>11800</v>
      </c>
      <c r="G163" s="23">
        <v>7350</v>
      </c>
      <c r="H163" s="23">
        <v>22505.3017270458</v>
      </c>
      <c r="I163" s="103"/>
      <c r="J163" s="18">
        <v>7875</v>
      </c>
      <c r="K163" s="18">
        <v>7949</v>
      </c>
      <c r="L163" s="23">
        <f t="shared" si="163"/>
        <v>74</v>
      </c>
      <c r="M163" s="24">
        <f>L163*80%</f>
        <v>59.2</v>
      </c>
      <c r="N163" s="23">
        <f t="shared" si="248"/>
        <v>873200</v>
      </c>
      <c r="O163" s="23">
        <f t="shared" si="248"/>
        <v>435120</v>
      </c>
      <c r="P163" s="106"/>
      <c r="Q163" s="103"/>
      <c r="R163" s="24">
        <v>33450</v>
      </c>
      <c r="S163" s="24">
        <f>R163/1000</f>
        <v>33.450000000000003</v>
      </c>
      <c r="T163" s="15"/>
    </row>
    <row r="164" spans="1:20" ht="15" hidden="1" x14ac:dyDescent="0.3">
      <c r="A164" s="15" t="s">
        <v>22</v>
      </c>
      <c r="B164" s="15"/>
      <c r="C164" s="15" t="s">
        <v>62</v>
      </c>
      <c r="D164" s="16" t="s">
        <v>63</v>
      </c>
      <c r="E164" s="94">
        <v>2</v>
      </c>
      <c r="F164" s="23">
        <v>11800</v>
      </c>
      <c r="G164" s="23">
        <v>7350</v>
      </c>
      <c r="H164" s="23">
        <v>22505.3017270458</v>
      </c>
      <c r="I164" s="23">
        <v>2174552</v>
      </c>
      <c r="J164" s="18">
        <v>7949</v>
      </c>
      <c r="K164" s="18">
        <v>8005</v>
      </c>
      <c r="L164" s="23">
        <f t="shared" si="163"/>
        <v>56</v>
      </c>
      <c r="M164" s="24">
        <f t="shared" si="161"/>
        <v>44.800000000000004</v>
      </c>
      <c r="N164" s="23">
        <f t="shared" si="248"/>
        <v>660800</v>
      </c>
      <c r="O164" s="23">
        <f t="shared" si="248"/>
        <v>329280.00000000006</v>
      </c>
      <c r="P164" s="25">
        <f>IF((M164-S164)*H164=0,0,IF((M164-S164)*H164&gt;I164,(M164-S164)*H164,I164))</f>
        <v>2174552</v>
      </c>
      <c r="Q164" s="23">
        <f t="shared" ref="Q164:Q167" si="268">N164+O164+P164</f>
        <v>3164632</v>
      </c>
      <c r="R164" s="24">
        <v>18410</v>
      </c>
      <c r="S164" s="24">
        <f t="shared" ref="S164:S168" si="269">R164/1000</f>
        <v>18.41</v>
      </c>
      <c r="T164" s="15"/>
    </row>
    <row r="165" spans="1:20" ht="15" hidden="1" x14ac:dyDescent="0.3">
      <c r="A165" s="15" t="s">
        <v>22</v>
      </c>
      <c r="B165" s="15"/>
      <c r="C165" s="15" t="s">
        <v>62</v>
      </c>
      <c r="D165" s="16" t="s">
        <v>63</v>
      </c>
      <c r="E165" s="94">
        <v>3</v>
      </c>
      <c r="F165" s="23">
        <v>11800</v>
      </c>
      <c r="G165" s="23">
        <v>7350</v>
      </c>
      <c r="H165" s="23">
        <v>22505.3017270458</v>
      </c>
      <c r="I165" s="23">
        <v>2174552</v>
      </c>
      <c r="J165" s="18">
        <v>8005</v>
      </c>
      <c r="K165" s="18">
        <v>8100</v>
      </c>
      <c r="L165" s="23">
        <f t="shared" si="163"/>
        <v>95</v>
      </c>
      <c r="M165" s="24">
        <f t="shared" si="161"/>
        <v>76</v>
      </c>
      <c r="N165" s="23">
        <f t="shared" si="248"/>
        <v>1121000</v>
      </c>
      <c r="O165" s="23">
        <f t="shared" si="248"/>
        <v>558600</v>
      </c>
      <c r="P165" s="25">
        <f t="shared" ref="P165:P168" si="270">IF((M165-S165)*H165=0,0,IF((M165-S165)*H165&gt;I165,(M165-S165)*H165,I165))</f>
        <v>2174552</v>
      </c>
      <c r="Q165" s="23">
        <f t="shared" si="268"/>
        <v>3854152</v>
      </c>
      <c r="R165" s="24">
        <v>32285</v>
      </c>
      <c r="S165" s="24">
        <f t="shared" si="269"/>
        <v>32.284999999999997</v>
      </c>
      <c r="T165" s="15"/>
    </row>
    <row r="166" spans="1:20" ht="15" hidden="1" x14ac:dyDescent="0.3">
      <c r="A166" s="15" t="s">
        <v>22</v>
      </c>
      <c r="B166" s="15"/>
      <c r="C166" s="15" t="s">
        <v>62</v>
      </c>
      <c r="D166" s="16" t="s">
        <v>63</v>
      </c>
      <c r="E166" s="94">
        <v>4</v>
      </c>
      <c r="F166" s="23">
        <v>11800</v>
      </c>
      <c r="G166" s="23">
        <v>7350</v>
      </c>
      <c r="H166" s="23">
        <v>22505.3017270458</v>
      </c>
      <c r="I166" s="23">
        <v>2174552</v>
      </c>
      <c r="J166" s="18">
        <v>8100</v>
      </c>
      <c r="K166" s="18">
        <v>8234</v>
      </c>
      <c r="L166" s="23">
        <f t="shared" si="163"/>
        <v>134</v>
      </c>
      <c r="M166" s="24">
        <f t="shared" si="161"/>
        <v>107.2</v>
      </c>
      <c r="N166" s="23">
        <f t="shared" si="248"/>
        <v>1581200</v>
      </c>
      <c r="O166" s="23">
        <f t="shared" si="248"/>
        <v>787920</v>
      </c>
      <c r="P166" s="25">
        <f t="shared" si="270"/>
        <v>2174552</v>
      </c>
      <c r="Q166" s="23">
        <f t="shared" si="268"/>
        <v>4543672</v>
      </c>
      <c r="R166" s="24">
        <v>62515</v>
      </c>
      <c r="S166" s="24">
        <f t="shared" si="269"/>
        <v>62.515000000000001</v>
      </c>
      <c r="T166" s="15"/>
    </row>
    <row r="167" spans="1:20" ht="15" hidden="1" x14ac:dyDescent="0.3">
      <c r="A167" s="15" t="s">
        <v>22</v>
      </c>
      <c r="B167" s="15"/>
      <c r="C167" s="15" t="s">
        <v>62</v>
      </c>
      <c r="D167" s="16" t="s">
        <v>63</v>
      </c>
      <c r="E167" s="94">
        <v>5</v>
      </c>
      <c r="F167" s="23">
        <v>11800</v>
      </c>
      <c r="G167" s="23">
        <v>7350</v>
      </c>
      <c r="H167" s="23">
        <v>22505.3017270458</v>
      </c>
      <c r="I167" s="23">
        <v>2174552</v>
      </c>
      <c r="J167" s="18">
        <v>8234</v>
      </c>
      <c r="K167" s="18">
        <v>8366</v>
      </c>
      <c r="L167" s="23">
        <f t="shared" si="163"/>
        <v>132</v>
      </c>
      <c r="M167" s="24">
        <f t="shared" si="161"/>
        <v>105.60000000000001</v>
      </c>
      <c r="N167" s="23">
        <f t="shared" si="248"/>
        <v>1557600</v>
      </c>
      <c r="O167" s="23">
        <f t="shared" si="248"/>
        <v>776160.00000000012</v>
      </c>
      <c r="P167" s="25">
        <f t="shared" si="270"/>
        <v>2174552</v>
      </c>
      <c r="Q167" s="23">
        <f t="shared" si="268"/>
        <v>4508312</v>
      </c>
      <c r="R167" s="24">
        <v>54430</v>
      </c>
      <c r="S167" s="24">
        <f t="shared" si="269"/>
        <v>54.43</v>
      </c>
      <c r="T167" s="15"/>
    </row>
    <row r="168" spans="1:20" ht="15" hidden="1" x14ac:dyDescent="0.3">
      <c r="A168" s="15" t="s">
        <v>22</v>
      </c>
      <c r="B168" s="15"/>
      <c r="C168" s="15" t="s">
        <v>62</v>
      </c>
      <c r="D168" s="16" t="s">
        <v>63</v>
      </c>
      <c r="E168" s="94">
        <v>6</v>
      </c>
      <c r="F168" s="23">
        <v>11800</v>
      </c>
      <c r="G168" s="23">
        <v>7350</v>
      </c>
      <c r="H168" s="23">
        <v>22505.3017270458</v>
      </c>
      <c r="I168" s="23">
        <v>2174552</v>
      </c>
      <c r="J168" s="18">
        <v>8366</v>
      </c>
      <c r="K168" s="18">
        <v>8532</v>
      </c>
      <c r="L168" s="23">
        <f t="shared" si="163"/>
        <v>166</v>
      </c>
      <c r="M168" s="24">
        <f>L168*80%</f>
        <v>132.80000000000001</v>
      </c>
      <c r="N168" s="23">
        <f t="shared" si="248"/>
        <v>1958800</v>
      </c>
      <c r="O168" s="23">
        <f>M168*G168</f>
        <v>976080.00000000012</v>
      </c>
      <c r="P168" s="25">
        <f t="shared" si="270"/>
        <v>2174552</v>
      </c>
      <c r="Q168" s="23">
        <f t="shared" ref="Q168:Q173" si="271">N168+O168+P168</f>
        <v>5109432</v>
      </c>
      <c r="R168" s="24">
        <v>66800</v>
      </c>
      <c r="S168" s="24">
        <f t="shared" si="269"/>
        <v>66.8</v>
      </c>
      <c r="T168" s="15"/>
    </row>
    <row r="169" spans="1:20" ht="15" hidden="1" x14ac:dyDescent="0.3">
      <c r="A169" s="15" t="s">
        <v>22</v>
      </c>
      <c r="B169" s="15"/>
      <c r="C169" s="15" t="s">
        <v>62</v>
      </c>
      <c r="D169" s="16" t="s">
        <v>63</v>
      </c>
      <c r="E169" s="94">
        <v>7</v>
      </c>
      <c r="F169" s="23">
        <v>11800</v>
      </c>
      <c r="G169" s="23">
        <v>7350</v>
      </c>
      <c r="H169" s="23">
        <v>22505.3017270458</v>
      </c>
      <c r="I169" s="23">
        <v>2174552</v>
      </c>
      <c r="J169" s="18">
        <f>K168</f>
        <v>8532</v>
      </c>
      <c r="K169" s="18">
        <v>8697</v>
      </c>
      <c r="L169" s="23">
        <f t="shared" ref="L169" si="272">K169-J169</f>
        <v>165</v>
      </c>
      <c r="M169" s="24">
        <f>L169*80%</f>
        <v>132</v>
      </c>
      <c r="N169" s="23">
        <f t="shared" ref="N169" si="273">L169*F169</f>
        <v>1947000</v>
      </c>
      <c r="O169" s="23">
        <f>M169*G169</f>
        <v>970200</v>
      </c>
      <c r="P169" s="25">
        <f t="shared" ref="P169" si="274">IF((M169-S169)*H169=0,0,IF((M169-S169)*H169&gt;I169,(M169-S169)*H169,I169))</f>
        <v>2174552</v>
      </c>
      <c r="Q169" s="23">
        <f t="shared" si="271"/>
        <v>5091752</v>
      </c>
      <c r="R169" s="24">
        <v>36985</v>
      </c>
      <c r="S169" s="24">
        <f t="shared" ref="S169" si="275">R169/1000</f>
        <v>36.984999999999999</v>
      </c>
      <c r="T169" s="15"/>
    </row>
    <row r="170" spans="1:20" ht="15" hidden="1" x14ac:dyDescent="0.3">
      <c r="A170" s="15" t="s">
        <v>22</v>
      </c>
      <c r="B170" s="15"/>
      <c r="C170" s="15" t="s">
        <v>62</v>
      </c>
      <c r="D170" s="16" t="s">
        <v>63</v>
      </c>
      <c r="E170" s="94">
        <v>8</v>
      </c>
      <c r="F170" s="23">
        <v>11800</v>
      </c>
      <c r="G170" s="23">
        <v>7350</v>
      </c>
      <c r="H170" s="23">
        <v>22505.3017270458</v>
      </c>
      <c r="I170" s="23">
        <v>2174552</v>
      </c>
      <c r="J170" s="18">
        <f>K169</f>
        <v>8697</v>
      </c>
      <c r="K170" s="18">
        <v>8936</v>
      </c>
      <c r="L170" s="23">
        <f>K170-J170</f>
        <v>239</v>
      </c>
      <c r="M170" s="24">
        <f>L170*80%</f>
        <v>191.20000000000002</v>
      </c>
      <c r="N170" s="23">
        <f>L170*F170</f>
        <v>2820200</v>
      </c>
      <c r="O170" s="23">
        <f>M170*G170</f>
        <v>1405320.0000000002</v>
      </c>
      <c r="P170" s="25">
        <f>IF((M170-S170)*H170=0,0,IF((M170-S170)*H170&gt;I170,(M170-S170)*H170,I170))</f>
        <v>3126954.1378609249</v>
      </c>
      <c r="Q170" s="23">
        <f t="shared" si="271"/>
        <v>7352474.1378609249</v>
      </c>
      <c r="R170" s="24">
        <v>52257</v>
      </c>
      <c r="S170" s="24">
        <f t="shared" ref="S170" si="276">R170/1000</f>
        <v>52.256999999999998</v>
      </c>
      <c r="T170" s="15"/>
    </row>
    <row r="171" spans="1:20" ht="15" hidden="1" x14ac:dyDescent="0.3">
      <c r="A171" s="15" t="s">
        <v>22</v>
      </c>
      <c r="B171" s="15"/>
      <c r="C171" s="15" t="s">
        <v>62</v>
      </c>
      <c r="D171" s="16" t="s">
        <v>63</v>
      </c>
      <c r="E171" s="31">
        <v>9</v>
      </c>
      <c r="F171" s="23">
        <v>11800</v>
      </c>
      <c r="G171" s="23">
        <v>7350</v>
      </c>
      <c r="H171" s="23">
        <v>22505.3017270458</v>
      </c>
      <c r="I171" s="23">
        <v>2174552</v>
      </c>
      <c r="J171" s="18">
        <f>K170</f>
        <v>8936</v>
      </c>
      <c r="K171" s="18">
        <v>9084</v>
      </c>
      <c r="L171" s="23">
        <f>K171-J171</f>
        <v>148</v>
      </c>
      <c r="M171" s="24">
        <f>L171*80%</f>
        <v>118.4</v>
      </c>
      <c r="N171" s="23">
        <f t="shared" ref="N171" si="277">L171*F171</f>
        <v>1746400</v>
      </c>
      <c r="O171" s="23">
        <f>M171*G171</f>
        <v>870240</v>
      </c>
      <c r="P171" s="25">
        <f>IF((M171-S171)*H171=0,0,IF((M171-S171)*H171&gt;I171,(M171-S171)*H171,I171))</f>
        <v>2174552</v>
      </c>
      <c r="Q171" s="23">
        <f t="shared" si="271"/>
        <v>4791192</v>
      </c>
      <c r="R171" s="24">
        <v>51385</v>
      </c>
      <c r="S171" s="24">
        <f t="shared" ref="S171" si="278">R171/1000</f>
        <v>51.384999999999998</v>
      </c>
      <c r="T171" s="15"/>
    </row>
    <row r="172" spans="1:20" ht="15" hidden="1" x14ac:dyDescent="0.3">
      <c r="A172" s="15" t="s">
        <v>22</v>
      </c>
      <c r="B172" s="15"/>
      <c r="C172" s="15" t="s">
        <v>65</v>
      </c>
      <c r="D172" s="16" t="s">
        <v>66</v>
      </c>
      <c r="E172" s="94">
        <v>4</v>
      </c>
      <c r="F172" s="23">
        <v>11800</v>
      </c>
      <c r="G172" s="23">
        <v>7350</v>
      </c>
      <c r="H172" s="23">
        <v>22505.3017270458</v>
      </c>
      <c r="I172" s="23"/>
      <c r="J172" s="18">
        <v>36</v>
      </c>
      <c r="K172" s="18">
        <v>52</v>
      </c>
      <c r="L172" s="23">
        <f t="shared" si="163"/>
        <v>16</v>
      </c>
      <c r="M172" s="24">
        <f t="shared" si="161"/>
        <v>12.8</v>
      </c>
      <c r="N172" s="23">
        <f t="shared" si="248"/>
        <v>188800</v>
      </c>
      <c r="O172" s="23">
        <f>M172*G172</f>
        <v>94080</v>
      </c>
      <c r="P172" s="25"/>
      <c r="Q172" s="23">
        <f t="shared" si="271"/>
        <v>282880</v>
      </c>
      <c r="R172" s="24"/>
      <c r="S172" s="24"/>
      <c r="T172" s="26" t="s">
        <v>67</v>
      </c>
    </row>
    <row r="173" spans="1:20" ht="15" hidden="1" x14ac:dyDescent="0.3">
      <c r="A173" s="15" t="s">
        <v>22</v>
      </c>
      <c r="B173" s="15"/>
      <c r="C173" s="15" t="s">
        <v>65</v>
      </c>
      <c r="D173" s="16" t="s">
        <v>52</v>
      </c>
      <c r="E173" s="94">
        <v>4</v>
      </c>
      <c r="F173" s="23">
        <v>11800</v>
      </c>
      <c r="G173" s="23">
        <v>7350</v>
      </c>
      <c r="H173" s="23">
        <v>22505.3017270458</v>
      </c>
      <c r="I173" s="23"/>
      <c r="J173" s="18">
        <v>4602</v>
      </c>
      <c r="K173" s="18">
        <v>4848</v>
      </c>
      <c r="L173" s="23">
        <f t="shared" si="163"/>
        <v>246</v>
      </c>
      <c r="M173" s="24">
        <f t="shared" si="161"/>
        <v>196.8</v>
      </c>
      <c r="N173" s="23">
        <f>L173*F173</f>
        <v>2902800</v>
      </c>
      <c r="O173" s="23">
        <f t="shared" ref="O173:O270" si="279">M173*G173</f>
        <v>1446480</v>
      </c>
      <c r="P173" s="25"/>
      <c r="Q173" s="23">
        <f t="shared" si="271"/>
        <v>4349280</v>
      </c>
      <c r="R173" s="24"/>
      <c r="S173" s="24"/>
      <c r="T173" s="15"/>
    </row>
    <row r="174" spans="1:20" ht="15" hidden="1" x14ac:dyDescent="0.3">
      <c r="A174" s="15" t="s">
        <v>22</v>
      </c>
      <c r="B174" s="15"/>
      <c r="C174" s="15" t="s">
        <v>65</v>
      </c>
      <c r="D174" s="16" t="s">
        <v>66</v>
      </c>
      <c r="E174" s="94">
        <v>5</v>
      </c>
      <c r="F174" s="23">
        <v>11800</v>
      </c>
      <c r="G174" s="23">
        <v>7350</v>
      </c>
      <c r="H174" s="23">
        <v>22505.3017270458</v>
      </c>
      <c r="I174" s="23"/>
      <c r="J174" s="18">
        <v>52</v>
      </c>
      <c r="K174" s="18">
        <v>60</v>
      </c>
      <c r="L174" s="23">
        <f t="shared" si="163"/>
        <v>8</v>
      </c>
      <c r="M174" s="24">
        <f t="shared" si="161"/>
        <v>6.4</v>
      </c>
      <c r="N174" s="23">
        <f t="shared" si="248"/>
        <v>94400</v>
      </c>
      <c r="O174" s="23">
        <f>M174*G174</f>
        <v>47040</v>
      </c>
      <c r="P174" s="25"/>
      <c r="Q174" s="23">
        <f t="shared" ref="Q174:Q219" si="280">N174+O174+P174</f>
        <v>141440</v>
      </c>
      <c r="R174" s="24"/>
      <c r="S174" s="24"/>
      <c r="T174" s="15"/>
    </row>
    <row r="175" spans="1:20" ht="15" hidden="1" x14ac:dyDescent="0.3">
      <c r="A175" s="15" t="s">
        <v>22</v>
      </c>
      <c r="B175" s="15"/>
      <c r="C175" s="15" t="s">
        <v>65</v>
      </c>
      <c r="D175" s="16" t="s">
        <v>52</v>
      </c>
      <c r="E175" s="94">
        <v>5</v>
      </c>
      <c r="F175" s="23">
        <v>11800</v>
      </c>
      <c r="G175" s="23">
        <v>7350</v>
      </c>
      <c r="H175" s="23">
        <v>22505.3017270458</v>
      </c>
      <c r="I175" s="23"/>
      <c r="J175" s="18">
        <v>4848</v>
      </c>
      <c r="K175" s="18">
        <v>4861</v>
      </c>
      <c r="L175" s="23">
        <f t="shared" si="163"/>
        <v>13</v>
      </c>
      <c r="M175" s="24">
        <f t="shared" si="161"/>
        <v>10.4</v>
      </c>
      <c r="N175" s="23">
        <f t="shared" si="248"/>
        <v>153400</v>
      </c>
      <c r="O175" s="23">
        <f t="shared" si="279"/>
        <v>76440</v>
      </c>
      <c r="P175" s="25"/>
      <c r="Q175" s="23">
        <f t="shared" si="280"/>
        <v>229840</v>
      </c>
      <c r="R175" s="24"/>
      <c r="S175" s="24"/>
      <c r="T175" s="15"/>
    </row>
    <row r="176" spans="1:20" ht="15" hidden="1" x14ac:dyDescent="0.3">
      <c r="A176" s="15" t="s">
        <v>22</v>
      </c>
      <c r="B176" s="15"/>
      <c r="C176" s="15" t="s">
        <v>68</v>
      </c>
      <c r="D176" s="16" t="s">
        <v>52</v>
      </c>
      <c r="E176" s="94">
        <v>7</v>
      </c>
      <c r="F176" s="23">
        <v>11800</v>
      </c>
      <c r="G176" s="23">
        <v>7350</v>
      </c>
      <c r="H176" s="23">
        <v>22505.3017270458</v>
      </c>
      <c r="I176" s="23">
        <v>1727327</v>
      </c>
      <c r="J176" s="18">
        <v>4861</v>
      </c>
      <c r="K176" s="18">
        <v>4865</v>
      </c>
      <c r="L176" s="23">
        <f t="shared" si="163"/>
        <v>4</v>
      </c>
      <c r="M176" s="24">
        <f t="shared" si="161"/>
        <v>3.2</v>
      </c>
      <c r="N176" s="23">
        <f t="shared" si="248"/>
        <v>47200</v>
      </c>
      <c r="O176" s="23">
        <f t="shared" si="279"/>
        <v>23520</v>
      </c>
      <c r="P176" s="25">
        <f>IF(M176*H176=0,0,IF(M176*H176&gt;I176,M176*H176,I176))</f>
        <v>1727327</v>
      </c>
      <c r="Q176" s="23">
        <f>N176+O176+P176</f>
        <v>1798047</v>
      </c>
      <c r="R176" s="24"/>
      <c r="S176" s="24"/>
      <c r="T176" s="26" t="s">
        <v>69</v>
      </c>
    </row>
    <row r="177" spans="1:20" ht="15" hidden="1" x14ac:dyDescent="0.3">
      <c r="A177" s="15" t="s">
        <v>22</v>
      </c>
      <c r="B177" s="15"/>
      <c r="C177" s="15" t="s">
        <v>68</v>
      </c>
      <c r="D177" s="16" t="s">
        <v>52</v>
      </c>
      <c r="E177" s="94">
        <v>8</v>
      </c>
      <c r="F177" s="23">
        <v>11800</v>
      </c>
      <c r="G177" s="23">
        <v>7350</v>
      </c>
      <c r="H177" s="23">
        <v>22505.3017270458</v>
      </c>
      <c r="I177" s="23">
        <v>1727327</v>
      </c>
      <c r="J177" s="18">
        <f>K176</f>
        <v>4865</v>
      </c>
      <c r="K177" s="18">
        <v>4882</v>
      </c>
      <c r="L177" s="23">
        <f t="shared" ref="L177" si="281">K177-J177</f>
        <v>17</v>
      </c>
      <c r="M177" s="24">
        <f t="shared" ref="M177" si="282">L177*80%</f>
        <v>13.600000000000001</v>
      </c>
      <c r="N177" s="23">
        <f t="shared" ref="N177" si="283">L177*F177</f>
        <v>200600</v>
      </c>
      <c r="O177" s="23">
        <f t="shared" ref="O177" si="284">M177*G177</f>
        <v>99960.000000000015</v>
      </c>
      <c r="P177" s="25">
        <f>IF(M177*H177=0,0,IF(M177*H177&gt;I177,M177*H177,I177))</f>
        <v>1727327</v>
      </c>
      <c r="Q177" s="23">
        <f>N177+O177+P177</f>
        <v>2027887</v>
      </c>
      <c r="R177" s="24"/>
      <c r="S177" s="24"/>
      <c r="T177" s="38"/>
    </row>
    <row r="178" spans="1:20" ht="15" hidden="1" x14ac:dyDescent="0.3">
      <c r="A178" s="15" t="s">
        <v>22</v>
      </c>
      <c r="B178" s="15"/>
      <c r="C178" s="15" t="s">
        <v>68</v>
      </c>
      <c r="D178" s="16" t="s">
        <v>52</v>
      </c>
      <c r="E178" s="31">
        <v>9</v>
      </c>
      <c r="F178" s="23">
        <v>11800</v>
      </c>
      <c r="G178" s="23">
        <v>7350</v>
      </c>
      <c r="H178" s="23">
        <v>22505.3017270458</v>
      </c>
      <c r="I178" s="23">
        <v>1727327</v>
      </c>
      <c r="J178" s="18">
        <f>K177</f>
        <v>4882</v>
      </c>
      <c r="K178" s="18">
        <v>4888</v>
      </c>
      <c r="L178" s="23">
        <f t="shared" ref="L178" si="285">K178-J178</f>
        <v>6</v>
      </c>
      <c r="M178" s="24">
        <f t="shared" ref="M178" si="286">L178*80%</f>
        <v>4.8000000000000007</v>
      </c>
      <c r="N178" s="23">
        <f t="shared" ref="N178" si="287">L178*F178</f>
        <v>70800</v>
      </c>
      <c r="O178" s="23">
        <f t="shared" ref="O178" si="288">M178*G178</f>
        <v>35280.000000000007</v>
      </c>
      <c r="P178" s="25">
        <f>IF(M178*H178=0,0,IF(M178*H178&gt;I178,M178*H178,I178))</f>
        <v>1727327</v>
      </c>
      <c r="Q178" s="23">
        <f>N178+O178+P178</f>
        <v>1833407</v>
      </c>
      <c r="R178" s="24"/>
      <c r="S178" s="24"/>
      <c r="T178" s="38"/>
    </row>
    <row r="179" spans="1:20" ht="15" hidden="1" x14ac:dyDescent="0.3">
      <c r="A179" s="15" t="s">
        <v>70</v>
      </c>
      <c r="B179" s="15"/>
      <c r="C179" s="15" t="s">
        <v>71</v>
      </c>
      <c r="D179" s="16" t="s">
        <v>72</v>
      </c>
      <c r="E179" s="94">
        <v>2</v>
      </c>
      <c r="F179" s="23">
        <v>16400</v>
      </c>
      <c r="G179" s="23">
        <v>9000</v>
      </c>
      <c r="H179" s="23"/>
      <c r="I179" s="23"/>
      <c r="J179" s="18">
        <v>126</v>
      </c>
      <c r="K179" s="18">
        <v>147</v>
      </c>
      <c r="L179" s="23">
        <f t="shared" si="163"/>
        <v>21</v>
      </c>
      <c r="M179" s="24">
        <f t="shared" si="161"/>
        <v>16.8</v>
      </c>
      <c r="N179" s="23">
        <f t="shared" si="248"/>
        <v>344400</v>
      </c>
      <c r="O179" s="23">
        <f t="shared" si="279"/>
        <v>151200</v>
      </c>
      <c r="P179" s="25"/>
      <c r="Q179" s="23">
        <f t="shared" si="280"/>
        <v>495600</v>
      </c>
      <c r="R179" s="24"/>
      <c r="S179" s="24"/>
      <c r="T179" s="15"/>
    </row>
    <row r="180" spans="1:20" ht="15" hidden="1" x14ac:dyDescent="0.3">
      <c r="A180" s="15" t="s">
        <v>70</v>
      </c>
      <c r="B180" s="15"/>
      <c r="C180" s="15" t="s">
        <v>71</v>
      </c>
      <c r="D180" s="16" t="s">
        <v>72</v>
      </c>
      <c r="E180" s="94">
        <v>3</v>
      </c>
      <c r="F180" s="23">
        <v>16400</v>
      </c>
      <c r="G180" s="23">
        <v>9000</v>
      </c>
      <c r="H180" s="23"/>
      <c r="I180" s="23"/>
      <c r="J180" s="18">
        <v>147</v>
      </c>
      <c r="K180" s="18">
        <v>174</v>
      </c>
      <c r="L180" s="23">
        <f t="shared" si="163"/>
        <v>27</v>
      </c>
      <c r="M180" s="24">
        <f t="shared" si="161"/>
        <v>21.6</v>
      </c>
      <c r="N180" s="23">
        <f t="shared" si="248"/>
        <v>442800</v>
      </c>
      <c r="O180" s="23">
        <f t="shared" si="279"/>
        <v>194400</v>
      </c>
      <c r="P180" s="25"/>
      <c r="Q180" s="23">
        <f t="shared" si="280"/>
        <v>637200</v>
      </c>
      <c r="R180" s="24"/>
      <c r="S180" s="24"/>
      <c r="T180" s="15"/>
    </row>
    <row r="181" spans="1:20" ht="15" hidden="1" x14ac:dyDescent="0.3">
      <c r="A181" s="15" t="s">
        <v>70</v>
      </c>
      <c r="B181" s="15"/>
      <c r="C181" s="15" t="s">
        <v>71</v>
      </c>
      <c r="D181" s="16" t="s">
        <v>72</v>
      </c>
      <c r="E181" s="94">
        <v>3</v>
      </c>
      <c r="F181" s="23">
        <v>16400</v>
      </c>
      <c r="G181" s="23">
        <v>9000</v>
      </c>
      <c r="H181" s="23"/>
      <c r="I181" s="23"/>
      <c r="J181" s="18">
        <v>174</v>
      </c>
      <c r="K181" s="18">
        <v>174</v>
      </c>
      <c r="L181" s="23">
        <f t="shared" si="163"/>
        <v>0</v>
      </c>
      <c r="M181" s="24">
        <f t="shared" si="161"/>
        <v>0</v>
      </c>
      <c r="N181" s="23">
        <f t="shared" si="248"/>
        <v>0</v>
      </c>
      <c r="O181" s="23">
        <f t="shared" si="279"/>
        <v>0</v>
      </c>
      <c r="P181" s="25"/>
      <c r="Q181" s="23">
        <f t="shared" si="280"/>
        <v>0</v>
      </c>
      <c r="R181" s="24"/>
      <c r="S181" s="24"/>
      <c r="T181" s="15"/>
    </row>
    <row r="182" spans="1:20" ht="15" hidden="1" x14ac:dyDescent="0.3">
      <c r="A182" s="15" t="s">
        <v>70</v>
      </c>
      <c r="B182" s="15"/>
      <c r="C182" s="15" t="s">
        <v>71</v>
      </c>
      <c r="D182" s="16" t="s">
        <v>72</v>
      </c>
      <c r="E182" s="94">
        <v>4</v>
      </c>
      <c r="F182" s="23">
        <v>16400</v>
      </c>
      <c r="G182" s="23">
        <v>9000</v>
      </c>
      <c r="H182" s="23"/>
      <c r="I182" s="23"/>
      <c r="J182" s="18">
        <v>174</v>
      </c>
      <c r="K182" s="18">
        <v>204</v>
      </c>
      <c r="L182" s="23">
        <f t="shared" si="163"/>
        <v>30</v>
      </c>
      <c r="M182" s="24">
        <f t="shared" ref="M182:M289" si="289">L182*80%</f>
        <v>24</v>
      </c>
      <c r="N182" s="23">
        <f t="shared" ref="N182:O271" si="290">L182*F182</f>
        <v>492000</v>
      </c>
      <c r="O182" s="23">
        <f t="shared" si="279"/>
        <v>216000</v>
      </c>
      <c r="P182" s="25"/>
      <c r="Q182" s="23">
        <f t="shared" si="280"/>
        <v>708000</v>
      </c>
      <c r="R182" s="24"/>
      <c r="S182" s="24"/>
      <c r="T182" s="15"/>
    </row>
    <row r="183" spans="1:20" ht="15" hidden="1" x14ac:dyDescent="0.3">
      <c r="A183" s="15" t="s">
        <v>70</v>
      </c>
      <c r="B183" s="15"/>
      <c r="C183" s="15" t="s">
        <v>71</v>
      </c>
      <c r="D183" s="16" t="s">
        <v>72</v>
      </c>
      <c r="E183" s="94">
        <v>5</v>
      </c>
      <c r="F183" s="23">
        <v>16400</v>
      </c>
      <c r="G183" s="23">
        <v>9000</v>
      </c>
      <c r="H183" s="23"/>
      <c r="I183" s="23"/>
      <c r="J183" s="18">
        <v>204</v>
      </c>
      <c r="K183" s="18">
        <v>209</v>
      </c>
      <c r="L183" s="23">
        <f t="shared" ref="L183:L289" si="291">K183-J183</f>
        <v>5</v>
      </c>
      <c r="M183" s="24">
        <f t="shared" si="289"/>
        <v>4</v>
      </c>
      <c r="N183" s="23">
        <f t="shared" si="290"/>
        <v>82000</v>
      </c>
      <c r="O183" s="23">
        <f t="shared" si="279"/>
        <v>36000</v>
      </c>
      <c r="P183" s="25"/>
      <c r="Q183" s="23">
        <f t="shared" si="280"/>
        <v>118000</v>
      </c>
      <c r="R183" s="24"/>
      <c r="S183" s="24"/>
      <c r="T183" s="26" t="s">
        <v>73</v>
      </c>
    </row>
    <row r="184" spans="1:20" ht="15" hidden="1" x14ac:dyDescent="0.3">
      <c r="A184" s="15" t="s">
        <v>70</v>
      </c>
      <c r="B184" s="15"/>
      <c r="C184" s="15" t="s">
        <v>74</v>
      </c>
      <c r="D184" s="16" t="s">
        <v>75</v>
      </c>
      <c r="E184" s="94">
        <v>8</v>
      </c>
      <c r="F184" s="23">
        <v>16400</v>
      </c>
      <c r="G184" s="23">
        <v>9000</v>
      </c>
      <c r="H184" s="23"/>
      <c r="I184" s="23"/>
      <c r="J184" s="18">
        <v>29</v>
      </c>
      <c r="K184" s="18">
        <v>48</v>
      </c>
      <c r="L184" s="23">
        <f t="shared" ref="L184" si="292">K184-J184</f>
        <v>19</v>
      </c>
      <c r="M184" s="24">
        <f t="shared" ref="M184" si="293">L184*80%</f>
        <v>15.200000000000001</v>
      </c>
      <c r="N184" s="23">
        <f t="shared" ref="N184" si="294">L184*F184</f>
        <v>311600</v>
      </c>
      <c r="O184" s="23">
        <f t="shared" ref="O184" si="295">M184*G184</f>
        <v>136800</v>
      </c>
      <c r="P184" s="25"/>
      <c r="Q184" s="23">
        <f t="shared" ref="Q184" si="296">N184+O184+P184</f>
        <v>448400</v>
      </c>
      <c r="R184" s="24"/>
      <c r="S184" s="24"/>
      <c r="T184" s="26" t="s">
        <v>76</v>
      </c>
    </row>
    <row r="185" spans="1:20" ht="15" hidden="1" x14ac:dyDescent="0.3">
      <c r="A185" s="15" t="s">
        <v>70</v>
      </c>
      <c r="B185" s="15"/>
      <c r="C185" s="15" t="s">
        <v>74</v>
      </c>
      <c r="D185" s="16" t="s">
        <v>75</v>
      </c>
      <c r="E185" s="31">
        <v>9</v>
      </c>
      <c r="F185" s="23">
        <v>16400</v>
      </c>
      <c r="G185" s="23">
        <v>9000</v>
      </c>
      <c r="H185" s="23"/>
      <c r="I185" s="23"/>
      <c r="J185" s="18">
        <f>K184</f>
        <v>48</v>
      </c>
      <c r="K185" s="18">
        <v>59</v>
      </c>
      <c r="L185" s="23">
        <f t="shared" ref="L185" si="297">K185-J185</f>
        <v>11</v>
      </c>
      <c r="M185" s="24">
        <f t="shared" ref="M185" si="298">L185*80%</f>
        <v>8.8000000000000007</v>
      </c>
      <c r="N185" s="23">
        <f t="shared" ref="N185" si="299">L185*F185</f>
        <v>180400</v>
      </c>
      <c r="O185" s="23">
        <f t="shared" ref="O185" si="300">M185*G185</f>
        <v>79200</v>
      </c>
      <c r="P185" s="25"/>
      <c r="Q185" s="23">
        <f t="shared" ref="Q185" si="301">N185+O185+P185</f>
        <v>259600</v>
      </c>
      <c r="R185" s="24"/>
      <c r="S185" s="24"/>
      <c r="T185" s="26" t="s">
        <v>76</v>
      </c>
    </row>
    <row r="186" spans="1:20" ht="15" hidden="1" x14ac:dyDescent="0.3">
      <c r="A186" s="15" t="s">
        <v>70</v>
      </c>
      <c r="B186" s="15"/>
      <c r="C186" s="15" t="s">
        <v>77</v>
      </c>
      <c r="D186" s="16" t="s">
        <v>78</v>
      </c>
      <c r="E186" s="94">
        <v>4</v>
      </c>
      <c r="F186" s="23">
        <v>16400</v>
      </c>
      <c r="G186" s="23">
        <v>9000</v>
      </c>
      <c r="H186" s="23"/>
      <c r="I186" s="23"/>
      <c r="J186" s="18">
        <v>164</v>
      </c>
      <c r="K186" s="18">
        <v>169</v>
      </c>
      <c r="L186" s="23">
        <f t="shared" si="291"/>
        <v>5</v>
      </c>
      <c r="M186" s="24">
        <f t="shared" si="289"/>
        <v>4</v>
      </c>
      <c r="N186" s="23">
        <f t="shared" si="290"/>
        <v>82000</v>
      </c>
      <c r="O186" s="23">
        <f t="shared" si="279"/>
        <v>36000</v>
      </c>
      <c r="P186" s="25"/>
      <c r="Q186" s="23">
        <f t="shared" si="280"/>
        <v>118000</v>
      </c>
      <c r="R186" s="24"/>
      <c r="S186" s="24"/>
      <c r="T186" s="15"/>
    </row>
    <row r="187" spans="1:20" ht="15" hidden="1" x14ac:dyDescent="0.3">
      <c r="A187" s="15" t="s">
        <v>70</v>
      </c>
      <c r="B187" s="15"/>
      <c r="C187" s="15" t="s">
        <v>77</v>
      </c>
      <c r="D187" s="16" t="s">
        <v>78</v>
      </c>
      <c r="E187" s="94">
        <v>5</v>
      </c>
      <c r="F187" s="23">
        <v>16400</v>
      </c>
      <c r="G187" s="23">
        <v>9000</v>
      </c>
      <c r="H187" s="23"/>
      <c r="I187" s="23"/>
      <c r="J187" s="18">
        <v>169</v>
      </c>
      <c r="K187" s="18">
        <v>170</v>
      </c>
      <c r="L187" s="23">
        <f t="shared" si="291"/>
        <v>1</v>
      </c>
      <c r="M187" s="24">
        <f t="shared" si="289"/>
        <v>0.8</v>
      </c>
      <c r="N187" s="23">
        <f t="shared" si="290"/>
        <v>16400</v>
      </c>
      <c r="O187" s="23">
        <f t="shared" si="279"/>
        <v>7200</v>
      </c>
      <c r="P187" s="25"/>
      <c r="Q187" s="23">
        <f t="shared" si="280"/>
        <v>23600</v>
      </c>
      <c r="R187" s="24"/>
      <c r="S187" s="24"/>
      <c r="T187" s="15" t="s">
        <v>79</v>
      </c>
    </row>
    <row r="188" spans="1:20" ht="15" hidden="1" x14ac:dyDescent="0.3">
      <c r="A188" s="15" t="s">
        <v>70</v>
      </c>
      <c r="B188" s="15"/>
      <c r="C188" s="15" t="s">
        <v>80</v>
      </c>
      <c r="D188" s="16" t="s">
        <v>52</v>
      </c>
      <c r="E188" s="94">
        <v>3</v>
      </c>
      <c r="F188" s="23">
        <v>16400</v>
      </c>
      <c r="G188" s="23">
        <v>9000</v>
      </c>
      <c r="H188" s="23"/>
      <c r="I188" s="23"/>
      <c r="J188" s="18">
        <v>116</v>
      </c>
      <c r="K188" s="18">
        <v>117</v>
      </c>
      <c r="L188" s="23">
        <f t="shared" si="291"/>
        <v>1</v>
      </c>
      <c r="M188" s="24">
        <f t="shared" si="289"/>
        <v>0.8</v>
      </c>
      <c r="N188" s="23">
        <f t="shared" si="290"/>
        <v>16400</v>
      </c>
      <c r="O188" s="23">
        <f t="shared" si="279"/>
        <v>7200</v>
      </c>
      <c r="P188" s="25"/>
      <c r="Q188" s="23">
        <f t="shared" si="280"/>
        <v>23600</v>
      </c>
      <c r="R188" s="24"/>
      <c r="S188" s="24"/>
      <c r="T188" s="15"/>
    </row>
    <row r="189" spans="1:20" ht="15" hidden="1" x14ac:dyDescent="0.3">
      <c r="A189" s="15" t="s">
        <v>70</v>
      </c>
      <c r="B189" s="15"/>
      <c r="C189" s="15" t="s">
        <v>80</v>
      </c>
      <c r="D189" s="16" t="s">
        <v>28</v>
      </c>
      <c r="E189" s="94">
        <v>3</v>
      </c>
      <c r="F189" s="23">
        <v>16400</v>
      </c>
      <c r="G189" s="23">
        <v>9000</v>
      </c>
      <c r="H189" s="23"/>
      <c r="I189" s="23"/>
      <c r="J189" s="18">
        <v>146</v>
      </c>
      <c r="K189" s="18">
        <v>147</v>
      </c>
      <c r="L189" s="23">
        <f t="shared" si="291"/>
        <v>1</v>
      </c>
      <c r="M189" s="24">
        <f t="shared" si="289"/>
        <v>0.8</v>
      </c>
      <c r="N189" s="23">
        <f t="shared" si="290"/>
        <v>16400</v>
      </c>
      <c r="O189" s="23">
        <f t="shared" si="279"/>
        <v>7200</v>
      </c>
      <c r="P189" s="25"/>
      <c r="Q189" s="23">
        <f t="shared" si="280"/>
        <v>23600</v>
      </c>
      <c r="R189" s="24"/>
      <c r="S189" s="24"/>
      <c r="T189" s="15"/>
    </row>
    <row r="190" spans="1:20" ht="15" hidden="1" x14ac:dyDescent="0.3">
      <c r="A190" s="15" t="s">
        <v>70</v>
      </c>
      <c r="B190" s="15"/>
      <c r="C190" s="15" t="s">
        <v>80</v>
      </c>
      <c r="D190" s="16" t="s">
        <v>32</v>
      </c>
      <c r="E190" s="94">
        <v>3</v>
      </c>
      <c r="F190" s="23">
        <v>16400</v>
      </c>
      <c r="G190" s="23">
        <v>9000</v>
      </c>
      <c r="H190" s="23"/>
      <c r="I190" s="23"/>
      <c r="J190" s="18">
        <v>13</v>
      </c>
      <c r="K190" s="18">
        <v>13</v>
      </c>
      <c r="L190" s="23">
        <f t="shared" si="291"/>
        <v>0</v>
      </c>
      <c r="M190" s="24">
        <f t="shared" si="289"/>
        <v>0</v>
      </c>
      <c r="N190" s="23">
        <f t="shared" si="290"/>
        <v>0</v>
      </c>
      <c r="O190" s="23">
        <f t="shared" si="279"/>
        <v>0</v>
      </c>
      <c r="P190" s="25"/>
      <c r="Q190" s="23">
        <f t="shared" si="280"/>
        <v>0</v>
      </c>
      <c r="R190" s="24"/>
      <c r="S190" s="24"/>
      <c r="T190" s="15"/>
    </row>
    <row r="191" spans="1:20" ht="15" hidden="1" x14ac:dyDescent="0.3">
      <c r="A191" s="15" t="s">
        <v>70</v>
      </c>
      <c r="B191" s="15"/>
      <c r="C191" s="15" t="s">
        <v>80</v>
      </c>
      <c r="D191" s="16" t="s">
        <v>34</v>
      </c>
      <c r="E191" s="94">
        <v>3</v>
      </c>
      <c r="F191" s="23">
        <v>16400</v>
      </c>
      <c r="G191" s="23">
        <v>9000</v>
      </c>
      <c r="H191" s="23"/>
      <c r="I191" s="23"/>
      <c r="J191" s="18">
        <v>68</v>
      </c>
      <c r="K191" s="18">
        <v>84</v>
      </c>
      <c r="L191" s="23">
        <f t="shared" si="291"/>
        <v>16</v>
      </c>
      <c r="M191" s="24">
        <f t="shared" si="289"/>
        <v>12.8</v>
      </c>
      <c r="N191" s="23">
        <f t="shared" si="290"/>
        <v>262400</v>
      </c>
      <c r="O191" s="23">
        <f t="shared" si="279"/>
        <v>115200</v>
      </c>
      <c r="P191" s="25"/>
      <c r="Q191" s="23">
        <f t="shared" si="280"/>
        <v>377600</v>
      </c>
      <c r="R191" s="24"/>
      <c r="S191" s="24"/>
      <c r="T191" s="15"/>
    </row>
    <row r="192" spans="1:20" ht="15" hidden="1" x14ac:dyDescent="0.3">
      <c r="A192" s="15" t="s">
        <v>70</v>
      </c>
      <c r="B192" s="15"/>
      <c r="C192" s="15" t="s">
        <v>80</v>
      </c>
      <c r="D192" s="16" t="s">
        <v>60</v>
      </c>
      <c r="E192" s="94">
        <v>3</v>
      </c>
      <c r="F192" s="23">
        <v>16400</v>
      </c>
      <c r="G192" s="23">
        <v>9000</v>
      </c>
      <c r="H192" s="23"/>
      <c r="I192" s="23"/>
      <c r="J192" s="18">
        <v>532</v>
      </c>
      <c r="K192" s="18">
        <v>536</v>
      </c>
      <c r="L192" s="23">
        <f t="shared" si="291"/>
        <v>4</v>
      </c>
      <c r="M192" s="24">
        <f t="shared" si="289"/>
        <v>3.2</v>
      </c>
      <c r="N192" s="23">
        <f t="shared" si="290"/>
        <v>65600</v>
      </c>
      <c r="O192" s="23">
        <f t="shared" si="279"/>
        <v>28800</v>
      </c>
      <c r="P192" s="25"/>
      <c r="Q192" s="23">
        <f t="shared" si="280"/>
        <v>94400</v>
      </c>
      <c r="R192" s="24"/>
      <c r="S192" s="24"/>
      <c r="T192" s="15"/>
    </row>
    <row r="193" spans="1:20" ht="15" hidden="1" x14ac:dyDescent="0.3">
      <c r="A193" s="15" t="s">
        <v>70</v>
      </c>
      <c r="B193" s="15"/>
      <c r="C193" s="15" t="s">
        <v>80</v>
      </c>
      <c r="D193" s="16" t="s">
        <v>61</v>
      </c>
      <c r="E193" s="94">
        <v>3</v>
      </c>
      <c r="F193" s="23">
        <v>16400</v>
      </c>
      <c r="G193" s="23">
        <v>9000</v>
      </c>
      <c r="H193" s="23"/>
      <c r="I193" s="23"/>
      <c r="J193" s="18">
        <v>128</v>
      </c>
      <c r="K193" s="18">
        <v>129</v>
      </c>
      <c r="L193" s="23">
        <f t="shared" si="291"/>
        <v>1</v>
      </c>
      <c r="M193" s="24">
        <f t="shared" si="289"/>
        <v>0.8</v>
      </c>
      <c r="N193" s="23">
        <f t="shared" si="290"/>
        <v>16400</v>
      </c>
      <c r="O193" s="23">
        <f t="shared" si="279"/>
        <v>7200</v>
      </c>
      <c r="P193" s="25"/>
      <c r="Q193" s="23">
        <f t="shared" si="280"/>
        <v>23600</v>
      </c>
      <c r="R193" s="24"/>
      <c r="S193" s="24"/>
      <c r="T193" s="15"/>
    </row>
    <row r="194" spans="1:20" ht="15" hidden="1" x14ac:dyDescent="0.3">
      <c r="A194" s="15" t="s">
        <v>70</v>
      </c>
      <c r="B194" s="15"/>
      <c r="C194" s="15" t="s">
        <v>80</v>
      </c>
      <c r="D194" s="16" t="s">
        <v>63</v>
      </c>
      <c r="E194" s="94">
        <v>3</v>
      </c>
      <c r="F194" s="23">
        <v>16400</v>
      </c>
      <c r="G194" s="23">
        <v>9000</v>
      </c>
      <c r="H194" s="23"/>
      <c r="I194" s="23"/>
      <c r="J194" s="18">
        <v>43</v>
      </c>
      <c r="K194" s="18">
        <v>49</v>
      </c>
      <c r="L194" s="23">
        <f t="shared" si="291"/>
        <v>6</v>
      </c>
      <c r="M194" s="24">
        <f t="shared" si="289"/>
        <v>4.8000000000000007</v>
      </c>
      <c r="N194" s="23">
        <f t="shared" si="290"/>
        <v>98400</v>
      </c>
      <c r="O194" s="23">
        <f t="shared" si="279"/>
        <v>43200.000000000007</v>
      </c>
      <c r="P194" s="25"/>
      <c r="Q194" s="23">
        <f t="shared" si="280"/>
        <v>141600</v>
      </c>
      <c r="R194" s="24"/>
      <c r="S194" s="24"/>
      <c r="T194" s="15"/>
    </row>
    <row r="195" spans="1:20" ht="15" hidden="1" x14ac:dyDescent="0.3">
      <c r="A195" s="15" t="s">
        <v>70</v>
      </c>
      <c r="B195" s="15"/>
      <c r="C195" s="15" t="s">
        <v>80</v>
      </c>
      <c r="D195" s="16" t="s">
        <v>81</v>
      </c>
      <c r="E195" s="94">
        <v>3</v>
      </c>
      <c r="F195" s="23">
        <v>16400</v>
      </c>
      <c r="G195" s="23">
        <v>9000</v>
      </c>
      <c r="H195" s="23"/>
      <c r="I195" s="23"/>
      <c r="J195" s="18">
        <v>196</v>
      </c>
      <c r="K195" s="18">
        <v>196</v>
      </c>
      <c r="L195" s="23">
        <f t="shared" si="291"/>
        <v>0</v>
      </c>
      <c r="M195" s="24">
        <f t="shared" si="289"/>
        <v>0</v>
      </c>
      <c r="N195" s="23">
        <f t="shared" si="290"/>
        <v>0</v>
      </c>
      <c r="O195" s="23">
        <f t="shared" si="279"/>
        <v>0</v>
      </c>
      <c r="P195" s="25"/>
      <c r="Q195" s="23">
        <f t="shared" si="280"/>
        <v>0</v>
      </c>
      <c r="R195" s="24"/>
      <c r="S195" s="24"/>
      <c r="T195" s="15"/>
    </row>
    <row r="196" spans="1:20" ht="15" hidden="1" x14ac:dyDescent="0.3">
      <c r="A196" s="15" t="s">
        <v>70</v>
      </c>
      <c r="B196" s="15"/>
      <c r="C196" s="15" t="s">
        <v>80</v>
      </c>
      <c r="D196" s="16" t="s">
        <v>52</v>
      </c>
      <c r="E196" s="94">
        <v>4</v>
      </c>
      <c r="F196" s="23">
        <v>16400</v>
      </c>
      <c r="G196" s="23">
        <v>9000</v>
      </c>
      <c r="H196" s="23"/>
      <c r="I196" s="23"/>
      <c r="J196" s="18">
        <v>117</v>
      </c>
      <c r="K196" s="18">
        <v>127</v>
      </c>
      <c r="L196" s="23">
        <f t="shared" si="291"/>
        <v>10</v>
      </c>
      <c r="M196" s="24">
        <f t="shared" si="289"/>
        <v>8</v>
      </c>
      <c r="N196" s="23">
        <f t="shared" si="290"/>
        <v>164000</v>
      </c>
      <c r="O196" s="23">
        <f t="shared" si="279"/>
        <v>72000</v>
      </c>
      <c r="P196" s="25"/>
      <c r="Q196" s="23">
        <f t="shared" si="280"/>
        <v>236000</v>
      </c>
      <c r="R196" s="24"/>
      <c r="S196" s="24"/>
      <c r="T196" s="15"/>
    </row>
    <row r="197" spans="1:20" ht="15" hidden="1" x14ac:dyDescent="0.3">
      <c r="A197" s="15" t="s">
        <v>70</v>
      </c>
      <c r="B197" s="15"/>
      <c r="C197" s="15" t="s">
        <v>80</v>
      </c>
      <c r="D197" s="16" t="s">
        <v>28</v>
      </c>
      <c r="E197" s="94">
        <v>4</v>
      </c>
      <c r="F197" s="23">
        <v>16400</v>
      </c>
      <c r="G197" s="23">
        <v>9000</v>
      </c>
      <c r="H197" s="23"/>
      <c r="I197" s="23"/>
      <c r="J197" s="18">
        <v>147</v>
      </c>
      <c r="K197" s="18">
        <v>154</v>
      </c>
      <c r="L197" s="23">
        <f t="shared" si="291"/>
        <v>7</v>
      </c>
      <c r="M197" s="24">
        <f t="shared" si="289"/>
        <v>5.6000000000000005</v>
      </c>
      <c r="N197" s="23">
        <f t="shared" si="290"/>
        <v>114800</v>
      </c>
      <c r="O197" s="23">
        <f t="shared" si="279"/>
        <v>50400.000000000007</v>
      </c>
      <c r="P197" s="25"/>
      <c r="Q197" s="23">
        <f t="shared" si="280"/>
        <v>165200</v>
      </c>
      <c r="R197" s="24"/>
      <c r="S197" s="24"/>
      <c r="T197" s="15"/>
    </row>
    <row r="198" spans="1:20" ht="15" hidden="1" x14ac:dyDescent="0.3">
      <c r="A198" s="15" t="s">
        <v>70</v>
      </c>
      <c r="B198" s="15"/>
      <c r="C198" s="15" t="s">
        <v>80</v>
      </c>
      <c r="D198" s="16" t="s">
        <v>32</v>
      </c>
      <c r="E198" s="94">
        <v>4</v>
      </c>
      <c r="F198" s="23">
        <v>16400</v>
      </c>
      <c r="G198" s="23">
        <v>9000</v>
      </c>
      <c r="H198" s="23"/>
      <c r="I198" s="23"/>
      <c r="J198" s="18">
        <v>13</v>
      </c>
      <c r="K198" s="18">
        <v>13</v>
      </c>
      <c r="L198" s="23">
        <f t="shared" si="291"/>
        <v>0</v>
      </c>
      <c r="M198" s="24">
        <f t="shared" si="289"/>
        <v>0</v>
      </c>
      <c r="N198" s="23">
        <f t="shared" si="290"/>
        <v>0</v>
      </c>
      <c r="O198" s="23">
        <f t="shared" si="279"/>
        <v>0</v>
      </c>
      <c r="P198" s="25"/>
      <c r="Q198" s="23">
        <f t="shared" si="280"/>
        <v>0</v>
      </c>
      <c r="R198" s="24"/>
      <c r="S198" s="24"/>
      <c r="T198" s="15"/>
    </row>
    <row r="199" spans="1:20" ht="15" hidden="1" x14ac:dyDescent="0.3">
      <c r="A199" s="15" t="s">
        <v>70</v>
      </c>
      <c r="B199" s="15"/>
      <c r="C199" s="15" t="s">
        <v>80</v>
      </c>
      <c r="D199" s="16" t="s">
        <v>34</v>
      </c>
      <c r="E199" s="94">
        <v>4</v>
      </c>
      <c r="F199" s="23">
        <v>16400</v>
      </c>
      <c r="G199" s="23">
        <v>9000</v>
      </c>
      <c r="H199" s="23"/>
      <c r="I199" s="23"/>
      <c r="J199" s="18">
        <v>84</v>
      </c>
      <c r="K199" s="18">
        <v>86</v>
      </c>
      <c r="L199" s="23">
        <f t="shared" si="291"/>
        <v>2</v>
      </c>
      <c r="M199" s="24">
        <f t="shared" si="289"/>
        <v>1.6</v>
      </c>
      <c r="N199" s="23">
        <f t="shared" si="290"/>
        <v>32800</v>
      </c>
      <c r="O199" s="23">
        <f t="shared" si="279"/>
        <v>14400</v>
      </c>
      <c r="P199" s="25"/>
      <c r="Q199" s="23">
        <f t="shared" si="280"/>
        <v>47200</v>
      </c>
      <c r="R199" s="24"/>
      <c r="S199" s="24"/>
      <c r="T199" s="15"/>
    </row>
    <row r="200" spans="1:20" ht="15" hidden="1" x14ac:dyDescent="0.3">
      <c r="A200" s="15" t="s">
        <v>70</v>
      </c>
      <c r="B200" s="15"/>
      <c r="C200" s="15" t="s">
        <v>80</v>
      </c>
      <c r="D200" s="16" t="s">
        <v>60</v>
      </c>
      <c r="E200" s="94">
        <v>4</v>
      </c>
      <c r="F200" s="23">
        <v>16400</v>
      </c>
      <c r="G200" s="23">
        <v>9000</v>
      </c>
      <c r="H200" s="23"/>
      <c r="I200" s="23"/>
      <c r="J200" s="18">
        <v>536</v>
      </c>
      <c r="K200" s="18">
        <v>538</v>
      </c>
      <c r="L200" s="23">
        <f t="shared" si="291"/>
        <v>2</v>
      </c>
      <c r="M200" s="24">
        <f t="shared" si="289"/>
        <v>1.6</v>
      </c>
      <c r="N200" s="23">
        <f t="shared" si="290"/>
        <v>32800</v>
      </c>
      <c r="O200" s="23">
        <f t="shared" si="279"/>
        <v>14400</v>
      </c>
      <c r="P200" s="25"/>
      <c r="Q200" s="23">
        <f t="shared" si="280"/>
        <v>47200</v>
      </c>
      <c r="R200" s="24"/>
      <c r="S200" s="24"/>
      <c r="T200" s="15"/>
    </row>
    <row r="201" spans="1:20" ht="15" hidden="1" x14ac:dyDescent="0.3">
      <c r="A201" s="15" t="s">
        <v>70</v>
      </c>
      <c r="B201" s="15"/>
      <c r="C201" s="15" t="s">
        <v>80</v>
      </c>
      <c r="D201" s="16" t="s">
        <v>61</v>
      </c>
      <c r="E201" s="94">
        <v>4</v>
      </c>
      <c r="F201" s="23">
        <v>16400</v>
      </c>
      <c r="G201" s="23">
        <v>9000</v>
      </c>
      <c r="H201" s="23"/>
      <c r="I201" s="23"/>
      <c r="J201" s="18">
        <v>129</v>
      </c>
      <c r="K201" s="18">
        <v>130</v>
      </c>
      <c r="L201" s="23">
        <f t="shared" si="291"/>
        <v>1</v>
      </c>
      <c r="M201" s="24">
        <f t="shared" si="289"/>
        <v>0.8</v>
      </c>
      <c r="N201" s="23">
        <f t="shared" si="290"/>
        <v>16400</v>
      </c>
      <c r="O201" s="23">
        <f t="shared" si="279"/>
        <v>7200</v>
      </c>
      <c r="P201" s="25"/>
      <c r="Q201" s="23">
        <f t="shared" si="280"/>
        <v>23600</v>
      </c>
      <c r="R201" s="24"/>
      <c r="S201" s="24"/>
      <c r="T201" s="15"/>
    </row>
    <row r="202" spans="1:20" ht="15" hidden="1" x14ac:dyDescent="0.3">
      <c r="A202" s="15" t="s">
        <v>70</v>
      </c>
      <c r="B202" s="15"/>
      <c r="C202" s="15" t="s">
        <v>80</v>
      </c>
      <c r="D202" s="16" t="s">
        <v>63</v>
      </c>
      <c r="E202" s="94">
        <v>4</v>
      </c>
      <c r="F202" s="23">
        <v>16400</v>
      </c>
      <c r="G202" s="23">
        <v>9000</v>
      </c>
      <c r="H202" s="23"/>
      <c r="I202" s="23"/>
      <c r="J202" s="18">
        <v>49</v>
      </c>
      <c r="K202" s="18">
        <v>51</v>
      </c>
      <c r="L202" s="23">
        <f t="shared" si="291"/>
        <v>2</v>
      </c>
      <c r="M202" s="24">
        <f t="shared" si="289"/>
        <v>1.6</v>
      </c>
      <c r="N202" s="23">
        <f t="shared" si="290"/>
        <v>32800</v>
      </c>
      <c r="O202" s="23">
        <f t="shared" si="279"/>
        <v>14400</v>
      </c>
      <c r="P202" s="25"/>
      <c r="Q202" s="23">
        <f t="shared" si="280"/>
        <v>47200</v>
      </c>
      <c r="R202" s="24"/>
      <c r="S202" s="24"/>
      <c r="T202" s="15"/>
    </row>
    <row r="203" spans="1:20" ht="15" hidden="1" x14ac:dyDescent="0.3">
      <c r="A203" s="15" t="s">
        <v>70</v>
      </c>
      <c r="B203" s="15"/>
      <c r="C203" s="15" t="s">
        <v>80</v>
      </c>
      <c r="D203" s="16" t="s">
        <v>81</v>
      </c>
      <c r="E203" s="94">
        <v>4</v>
      </c>
      <c r="F203" s="23">
        <v>16400</v>
      </c>
      <c r="G203" s="23">
        <v>9000</v>
      </c>
      <c r="H203" s="23"/>
      <c r="I203" s="23"/>
      <c r="J203" s="18">
        <v>196</v>
      </c>
      <c r="K203" s="18">
        <v>198</v>
      </c>
      <c r="L203" s="23">
        <f t="shared" si="291"/>
        <v>2</v>
      </c>
      <c r="M203" s="24">
        <f t="shared" si="289"/>
        <v>1.6</v>
      </c>
      <c r="N203" s="23">
        <f t="shared" si="290"/>
        <v>32800</v>
      </c>
      <c r="O203" s="23">
        <f t="shared" si="279"/>
        <v>14400</v>
      </c>
      <c r="P203" s="25"/>
      <c r="Q203" s="23">
        <f t="shared" si="280"/>
        <v>47200</v>
      </c>
      <c r="R203" s="24"/>
      <c r="S203" s="24"/>
      <c r="T203" s="15"/>
    </row>
    <row r="204" spans="1:20" ht="15" hidden="1" x14ac:dyDescent="0.3">
      <c r="A204" s="15" t="s">
        <v>70</v>
      </c>
      <c r="B204" s="15"/>
      <c r="C204" s="15" t="s">
        <v>80</v>
      </c>
      <c r="D204" s="16" t="s">
        <v>52</v>
      </c>
      <c r="E204" s="94">
        <v>5</v>
      </c>
      <c r="F204" s="23">
        <v>16400</v>
      </c>
      <c r="G204" s="23">
        <v>9000</v>
      </c>
      <c r="H204" s="23"/>
      <c r="I204" s="23"/>
      <c r="J204" s="18">
        <v>127</v>
      </c>
      <c r="K204" s="18">
        <v>151</v>
      </c>
      <c r="L204" s="23">
        <f t="shared" si="291"/>
        <v>24</v>
      </c>
      <c r="M204" s="24">
        <f t="shared" si="289"/>
        <v>19.200000000000003</v>
      </c>
      <c r="N204" s="23">
        <f t="shared" si="290"/>
        <v>393600</v>
      </c>
      <c r="O204" s="23">
        <f t="shared" si="279"/>
        <v>172800.00000000003</v>
      </c>
      <c r="P204" s="25"/>
      <c r="Q204" s="23">
        <f t="shared" si="280"/>
        <v>566400</v>
      </c>
      <c r="R204" s="24"/>
      <c r="S204" s="24"/>
      <c r="T204" s="15"/>
    </row>
    <row r="205" spans="1:20" ht="15" hidden="1" x14ac:dyDescent="0.3">
      <c r="A205" s="15" t="s">
        <v>70</v>
      </c>
      <c r="B205" s="15"/>
      <c r="C205" s="15" t="s">
        <v>80</v>
      </c>
      <c r="D205" s="16" t="s">
        <v>28</v>
      </c>
      <c r="E205" s="94">
        <v>5</v>
      </c>
      <c r="F205" s="23">
        <v>16400</v>
      </c>
      <c r="G205" s="23">
        <v>9000</v>
      </c>
      <c r="H205" s="23"/>
      <c r="I205" s="23"/>
      <c r="J205" s="18">
        <v>154</v>
      </c>
      <c r="K205" s="18">
        <v>162</v>
      </c>
      <c r="L205" s="23">
        <f t="shared" si="291"/>
        <v>8</v>
      </c>
      <c r="M205" s="24">
        <f t="shared" si="289"/>
        <v>6.4</v>
      </c>
      <c r="N205" s="23">
        <f t="shared" si="290"/>
        <v>131200</v>
      </c>
      <c r="O205" s="23">
        <f t="shared" si="279"/>
        <v>57600</v>
      </c>
      <c r="P205" s="25"/>
      <c r="Q205" s="23">
        <f t="shared" si="280"/>
        <v>188800</v>
      </c>
      <c r="R205" s="24"/>
      <c r="S205" s="24"/>
      <c r="T205" s="15"/>
    </row>
    <row r="206" spans="1:20" ht="15" hidden="1" x14ac:dyDescent="0.3">
      <c r="A206" s="15" t="s">
        <v>70</v>
      </c>
      <c r="B206" s="15"/>
      <c r="C206" s="15" t="s">
        <v>80</v>
      </c>
      <c r="D206" s="16" t="s">
        <v>32</v>
      </c>
      <c r="E206" s="94">
        <v>5</v>
      </c>
      <c r="F206" s="23">
        <v>16400</v>
      </c>
      <c r="G206" s="23">
        <v>9000</v>
      </c>
      <c r="H206" s="23"/>
      <c r="I206" s="23"/>
      <c r="J206" s="18">
        <v>13</v>
      </c>
      <c r="K206" s="18">
        <v>28</v>
      </c>
      <c r="L206" s="23">
        <f t="shared" si="291"/>
        <v>15</v>
      </c>
      <c r="M206" s="24">
        <f t="shared" si="289"/>
        <v>12</v>
      </c>
      <c r="N206" s="23">
        <f t="shared" si="290"/>
        <v>246000</v>
      </c>
      <c r="O206" s="23">
        <f t="shared" si="279"/>
        <v>108000</v>
      </c>
      <c r="P206" s="25"/>
      <c r="Q206" s="23">
        <f t="shared" si="280"/>
        <v>354000</v>
      </c>
      <c r="R206" s="24"/>
      <c r="S206" s="24"/>
      <c r="T206" s="15"/>
    </row>
    <row r="207" spans="1:20" ht="15" hidden="1" x14ac:dyDescent="0.3">
      <c r="A207" s="15" t="s">
        <v>70</v>
      </c>
      <c r="B207" s="15"/>
      <c r="C207" s="15" t="s">
        <v>80</v>
      </c>
      <c r="D207" s="16" t="s">
        <v>34</v>
      </c>
      <c r="E207" s="94">
        <v>5</v>
      </c>
      <c r="F207" s="23">
        <v>16400</v>
      </c>
      <c r="G207" s="23">
        <v>9000</v>
      </c>
      <c r="H207" s="23"/>
      <c r="I207" s="23"/>
      <c r="J207" s="18">
        <v>86</v>
      </c>
      <c r="K207" s="18">
        <v>105</v>
      </c>
      <c r="L207" s="23">
        <f t="shared" si="291"/>
        <v>19</v>
      </c>
      <c r="M207" s="24">
        <f t="shared" si="289"/>
        <v>15.200000000000001</v>
      </c>
      <c r="N207" s="23">
        <f t="shared" si="290"/>
        <v>311600</v>
      </c>
      <c r="O207" s="23">
        <f t="shared" si="279"/>
        <v>136800</v>
      </c>
      <c r="P207" s="25"/>
      <c r="Q207" s="23">
        <f t="shared" si="280"/>
        <v>448400</v>
      </c>
      <c r="R207" s="24"/>
      <c r="S207" s="24"/>
      <c r="T207" s="15"/>
    </row>
    <row r="208" spans="1:20" ht="15" hidden="1" x14ac:dyDescent="0.3">
      <c r="A208" s="15" t="s">
        <v>70</v>
      </c>
      <c r="B208" s="15"/>
      <c r="C208" s="15" t="s">
        <v>80</v>
      </c>
      <c r="D208" s="16" t="s">
        <v>60</v>
      </c>
      <c r="E208" s="94">
        <v>5</v>
      </c>
      <c r="F208" s="23">
        <v>16400</v>
      </c>
      <c r="G208" s="23">
        <v>9000</v>
      </c>
      <c r="H208" s="23"/>
      <c r="I208" s="23"/>
      <c r="J208" s="18">
        <v>538</v>
      </c>
      <c r="K208" s="18">
        <v>547</v>
      </c>
      <c r="L208" s="23">
        <f t="shared" si="291"/>
        <v>9</v>
      </c>
      <c r="M208" s="24">
        <f t="shared" si="289"/>
        <v>7.2</v>
      </c>
      <c r="N208" s="23">
        <f t="shared" si="290"/>
        <v>147600</v>
      </c>
      <c r="O208" s="23">
        <f t="shared" si="279"/>
        <v>64800</v>
      </c>
      <c r="P208" s="25"/>
      <c r="Q208" s="23">
        <f t="shared" si="280"/>
        <v>212400</v>
      </c>
      <c r="R208" s="24"/>
      <c r="S208" s="24"/>
      <c r="T208" s="15"/>
    </row>
    <row r="209" spans="1:20" ht="15" hidden="1" x14ac:dyDescent="0.3">
      <c r="A209" s="15" t="s">
        <v>70</v>
      </c>
      <c r="B209" s="15"/>
      <c r="C209" s="15" t="s">
        <v>80</v>
      </c>
      <c r="D209" s="16" t="s">
        <v>61</v>
      </c>
      <c r="E209" s="94">
        <v>5</v>
      </c>
      <c r="F209" s="23">
        <v>16400</v>
      </c>
      <c r="G209" s="23">
        <v>9000</v>
      </c>
      <c r="H209" s="23"/>
      <c r="I209" s="23"/>
      <c r="J209" s="18">
        <v>130</v>
      </c>
      <c r="K209" s="18">
        <v>142</v>
      </c>
      <c r="L209" s="23">
        <f t="shared" si="291"/>
        <v>12</v>
      </c>
      <c r="M209" s="24">
        <f t="shared" si="289"/>
        <v>9.6000000000000014</v>
      </c>
      <c r="N209" s="23">
        <f t="shared" si="290"/>
        <v>196800</v>
      </c>
      <c r="O209" s="23">
        <f t="shared" si="279"/>
        <v>86400.000000000015</v>
      </c>
      <c r="P209" s="25"/>
      <c r="Q209" s="23">
        <f t="shared" si="280"/>
        <v>283200</v>
      </c>
      <c r="R209" s="24"/>
      <c r="S209" s="24"/>
      <c r="T209" s="15"/>
    </row>
    <row r="210" spans="1:20" ht="15" hidden="1" x14ac:dyDescent="0.3">
      <c r="A210" s="15" t="s">
        <v>70</v>
      </c>
      <c r="B210" s="15"/>
      <c r="C210" s="15" t="s">
        <v>80</v>
      </c>
      <c r="D210" s="16" t="s">
        <v>63</v>
      </c>
      <c r="E210" s="94">
        <v>5</v>
      </c>
      <c r="F210" s="23">
        <v>16400</v>
      </c>
      <c r="G210" s="23">
        <v>9000</v>
      </c>
      <c r="H210" s="23"/>
      <c r="I210" s="23"/>
      <c r="J210" s="18">
        <v>51</v>
      </c>
      <c r="K210" s="18">
        <v>60</v>
      </c>
      <c r="L210" s="23">
        <f t="shared" si="291"/>
        <v>9</v>
      </c>
      <c r="M210" s="24">
        <f t="shared" si="289"/>
        <v>7.2</v>
      </c>
      <c r="N210" s="23">
        <f t="shared" si="290"/>
        <v>147600</v>
      </c>
      <c r="O210" s="23">
        <f t="shared" si="279"/>
        <v>64800</v>
      </c>
      <c r="P210" s="25"/>
      <c r="Q210" s="23">
        <f t="shared" si="280"/>
        <v>212400</v>
      </c>
      <c r="R210" s="24"/>
      <c r="S210" s="24"/>
      <c r="T210" s="15"/>
    </row>
    <row r="211" spans="1:20" ht="15" hidden="1" x14ac:dyDescent="0.3">
      <c r="A211" s="15" t="s">
        <v>70</v>
      </c>
      <c r="B211" s="15"/>
      <c r="C211" s="15" t="s">
        <v>80</v>
      </c>
      <c r="D211" s="16" t="s">
        <v>81</v>
      </c>
      <c r="E211" s="94">
        <v>5</v>
      </c>
      <c r="F211" s="23">
        <v>16400</v>
      </c>
      <c r="G211" s="23">
        <v>9000</v>
      </c>
      <c r="H211" s="23"/>
      <c r="I211" s="23"/>
      <c r="J211" s="18">
        <v>198</v>
      </c>
      <c r="K211" s="18">
        <v>204</v>
      </c>
      <c r="L211" s="23">
        <f t="shared" si="291"/>
        <v>6</v>
      </c>
      <c r="M211" s="24">
        <f t="shared" si="289"/>
        <v>4.8000000000000007</v>
      </c>
      <c r="N211" s="23">
        <f t="shared" si="290"/>
        <v>98400</v>
      </c>
      <c r="O211" s="23">
        <f t="shared" si="279"/>
        <v>43200.000000000007</v>
      </c>
      <c r="P211" s="25"/>
      <c r="Q211" s="23">
        <f t="shared" si="280"/>
        <v>141600</v>
      </c>
      <c r="R211" s="24"/>
      <c r="S211" s="24"/>
      <c r="T211" s="15"/>
    </row>
    <row r="212" spans="1:20" ht="15" hidden="1" x14ac:dyDescent="0.3">
      <c r="A212" s="15" t="s">
        <v>70</v>
      </c>
      <c r="B212" s="15"/>
      <c r="C212" s="15" t="s">
        <v>80</v>
      </c>
      <c r="D212" s="16" t="s">
        <v>52</v>
      </c>
      <c r="E212" s="94">
        <v>6</v>
      </c>
      <c r="F212" s="23">
        <v>16400</v>
      </c>
      <c r="G212" s="23">
        <v>9000</v>
      </c>
      <c r="H212" s="23"/>
      <c r="I212" s="23"/>
      <c r="J212" s="18">
        <v>151</v>
      </c>
      <c r="K212" s="18">
        <v>182</v>
      </c>
      <c r="L212" s="23">
        <f t="shared" si="291"/>
        <v>31</v>
      </c>
      <c r="M212" s="24">
        <f t="shared" si="289"/>
        <v>24.8</v>
      </c>
      <c r="N212" s="23">
        <f t="shared" si="290"/>
        <v>508400</v>
      </c>
      <c r="O212" s="23">
        <f t="shared" si="279"/>
        <v>223200</v>
      </c>
      <c r="P212" s="25"/>
      <c r="Q212" s="23">
        <f t="shared" si="280"/>
        <v>731600</v>
      </c>
      <c r="R212" s="24"/>
      <c r="S212" s="24"/>
      <c r="T212" s="15"/>
    </row>
    <row r="213" spans="1:20" ht="15" hidden="1" x14ac:dyDescent="0.3">
      <c r="A213" s="15" t="s">
        <v>70</v>
      </c>
      <c r="B213" s="15"/>
      <c r="C213" s="15" t="s">
        <v>80</v>
      </c>
      <c r="D213" s="16" t="s">
        <v>28</v>
      </c>
      <c r="E213" s="94">
        <v>6</v>
      </c>
      <c r="F213" s="23">
        <v>16400</v>
      </c>
      <c r="G213" s="23">
        <v>9000</v>
      </c>
      <c r="H213" s="23"/>
      <c r="I213" s="23"/>
      <c r="J213" s="18">
        <v>162</v>
      </c>
      <c r="K213" s="18">
        <v>173</v>
      </c>
      <c r="L213" s="23">
        <f t="shared" si="291"/>
        <v>11</v>
      </c>
      <c r="M213" s="24">
        <f t="shared" si="289"/>
        <v>8.8000000000000007</v>
      </c>
      <c r="N213" s="23">
        <f t="shared" si="290"/>
        <v>180400</v>
      </c>
      <c r="O213" s="23">
        <f t="shared" si="279"/>
        <v>79200</v>
      </c>
      <c r="P213" s="25"/>
      <c r="Q213" s="23">
        <f t="shared" si="280"/>
        <v>259600</v>
      </c>
      <c r="R213" s="24"/>
      <c r="S213" s="24"/>
      <c r="T213" s="15"/>
    </row>
    <row r="214" spans="1:20" ht="15" hidden="1" x14ac:dyDescent="0.3">
      <c r="A214" s="15" t="s">
        <v>70</v>
      </c>
      <c r="B214" s="15"/>
      <c r="C214" s="15" t="s">
        <v>80</v>
      </c>
      <c r="D214" s="16" t="s">
        <v>32</v>
      </c>
      <c r="E214" s="94">
        <v>6</v>
      </c>
      <c r="F214" s="23">
        <v>16400</v>
      </c>
      <c r="G214" s="23">
        <v>9000</v>
      </c>
      <c r="H214" s="23"/>
      <c r="I214" s="23"/>
      <c r="J214" s="18">
        <v>28</v>
      </c>
      <c r="K214" s="18">
        <v>93</v>
      </c>
      <c r="L214" s="23">
        <f t="shared" si="291"/>
        <v>65</v>
      </c>
      <c r="M214" s="24">
        <f t="shared" si="289"/>
        <v>52</v>
      </c>
      <c r="N214" s="23">
        <f t="shared" si="290"/>
        <v>1066000</v>
      </c>
      <c r="O214" s="23">
        <f t="shared" si="279"/>
        <v>468000</v>
      </c>
      <c r="P214" s="25"/>
      <c r="Q214" s="23">
        <f t="shared" si="280"/>
        <v>1534000</v>
      </c>
      <c r="R214" s="24"/>
      <c r="S214" s="24"/>
      <c r="T214" s="15"/>
    </row>
    <row r="215" spans="1:20" ht="15" hidden="1" x14ac:dyDescent="0.3">
      <c r="A215" s="15" t="s">
        <v>70</v>
      </c>
      <c r="B215" s="15"/>
      <c r="C215" s="15" t="s">
        <v>80</v>
      </c>
      <c r="D215" s="16" t="s">
        <v>34</v>
      </c>
      <c r="E215" s="94">
        <v>6</v>
      </c>
      <c r="F215" s="23">
        <v>16400</v>
      </c>
      <c r="G215" s="23">
        <v>9000</v>
      </c>
      <c r="H215" s="23"/>
      <c r="I215" s="23"/>
      <c r="J215" s="18">
        <v>105</v>
      </c>
      <c r="K215" s="18">
        <v>167</v>
      </c>
      <c r="L215" s="23">
        <f t="shared" si="291"/>
        <v>62</v>
      </c>
      <c r="M215" s="24">
        <f t="shared" si="289"/>
        <v>49.6</v>
      </c>
      <c r="N215" s="23">
        <f t="shared" si="290"/>
        <v>1016800</v>
      </c>
      <c r="O215" s="23">
        <f t="shared" si="279"/>
        <v>446400</v>
      </c>
      <c r="P215" s="25"/>
      <c r="Q215" s="23">
        <f t="shared" si="280"/>
        <v>1463200</v>
      </c>
      <c r="R215" s="24"/>
      <c r="S215" s="24"/>
      <c r="T215" s="15"/>
    </row>
    <row r="216" spans="1:20" ht="15" hidden="1" x14ac:dyDescent="0.3">
      <c r="A216" s="15" t="s">
        <v>70</v>
      </c>
      <c r="B216" s="15"/>
      <c r="C216" s="15" t="s">
        <v>80</v>
      </c>
      <c r="D216" s="16" t="s">
        <v>60</v>
      </c>
      <c r="E216" s="94">
        <v>6</v>
      </c>
      <c r="F216" s="23">
        <v>16400</v>
      </c>
      <c r="G216" s="23">
        <v>9000</v>
      </c>
      <c r="H216" s="23"/>
      <c r="I216" s="23"/>
      <c r="J216" s="18">
        <v>547</v>
      </c>
      <c r="K216" s="18">
        <v>560</v>
      </c>
      <c r="L216" s="23">
        <f t="shared" si="291"/>
        <v>13</v>
      </c>
      <c r="M216" s="24">
        <f t="shared" si="289"/>
        <v>10.4</v>
      </c>
      <c r="N216" s="23">
        <f t="shared" si="290"/>
        <v>213200</v>
      </c>
      <c r="O216" s="23">
        <f t="shared" si="279"/>
        <v>93600</v>
      </c>
      <c r="P216" s="25"/>
      <c r="Q216" s="23">
        <f t="shared" si="280"/>
        <v>306800</v>
      </c>
      <c r="R216" s="24"/>
      <c r="S216" s="24"/>
      <c r="T216" s="15"/>
    </row>
    <row r="217" spans="1:20" ht="15" hidden="1" x14ac:dyDescent="0.3">
      <c r="A217" s="15" t="s">
        <v>70</v>
      </c>
      <c r="B217" s="15"/>
      <c r="C217" s="15" t="s">
        <v>80</v>
      </c>
      <c r="D217" s="16" t="s">
        <v>61</v>
      </c>
      <c r="E217" s="94">
        <v>6</v>
      </c>
      <c r="F217" s="23">
        <v>16400</v>
      </c>
      <c r="G217" s="23">
        <v>9000</v>
      </c>
      <c r="H217" s="23"/>
      <c r="I217" s="23"/>
      <c r="J217" s="18">
        <v>142</v>
      </c>
      <c r="K217" s="18">
        <v>157</v>
      </c>
      <c r="L217" s="23">
        <f t="shared" si="291"/>
        <v>15</v>
      </c>
      <c r="M217" s="24">
        <f t="shared" si="289"/>
        <v>12</v>
      </c>
      <c r="N217" s="23">
        <f t="shared" si="290"/>
        <v>246000</v>
      </c>
      <c r="O217" s="23">
        <f t="shared" si="279"/>
        <v>108000</v>
      </c>
      <c r="P217" s="25"/>
      <c r="Q217" s="23">
        <f t="shared" si="280"/>
        <v>354000</v>
      </c>
      <c r="R217" s="24"/>
      <c r="S217" s="24"/>
      <c r="T217" s="15"/>
    </row>
    <row r="218" spans="1:20" ht="15" hidden="1" x14ac:dyDescent="0.3">
      <c r="A218" s="15" t="s">
        <v>70</v>
      </c>
      <c r="B218" s="15"/>
      <c r="C218" s="15" t="s">
        <v>80</v>
      </c>
      <c r="D218" s="16" t="s">
        <v>63</v>
      </c>
      <c r="E218" s="94">
        <v>6</v>
      </c>
      <c r="F218" s="23">
        <v>16400</v>
      </c>
      <c r="G218" s="23">
        <v>9000</v>
      </c>
      <c r="H218" s="23"/>
      <c r="I218" s="23"/>
      <c r="J218" s="18">
        <v>60</v>
      </c>
      <c r="K218" s="18">
        <v>74</v>
      </c>
      <c r="L218" s="23">
        <f t="shared" si="291"/>
        <v>14</v>
      </c>
      <c r="M218" s="24">
        <f t="shared" si="289"/>
        <v>11.200000000000001</v>
      </c>
      <c r="N218" s="23">
        <f t="shared" si="290"/>
        <v>229600</v>
      </c>
      <c r="O218" s="23">
        <f t="shared" si="279"/>
        <v>100800.00000000001</v>
      </c>
      <c r="P218" s="25"/>
      <c r="Q218" s="23">
        <f t="shared" si="280"/>
        <v>330400</v>
      </c>
      <c r="R218" s="24"/>
      <c r="S218" s="24"/>
      <c r="T218" s="15"/>
    </row>
    <row r="219" spans="1:20" ht="15" hidden="1" x14ac:dyDescent="0.3">
      <c r="A219" s="15" t="s">
        <v>70</v>
      </c>
      <c r="B219" s="15"/>
      <c r="C219" s="15" t="s">
        <v>80</v>
      </c>
      <c r="D219" s="16" t="s">
        <v>81</v>
      </c>
      <c r="E219" s="94">
        <v>6</v>
      </c>
      <c r="F219" s="23">
        <v>16400</v>
      </c>
      <c r="G219" s="23">
        <v>9000</v>
      </c>
      <c r="H219" s="23"/>
      <c r="I219" s="23"/>
      <c r="J219" s="18">
        <v>204</v>
      </c>
      <c r="K219" s="18">
        <v>218</v>
      </c>
      <c r="L219" s="23">
        <f t="shared" si="291"/>
        <v>14</v>
      </c>
      <c r="M219" s="24">
        <f t="shared" si="289"/>
        <v>11.200000000000001</v>
      </c>
      <c r="N219" s="23">
        <f t="shared" si="290"/>
        <v>229600</v>
      </c>
      <c r="O219" s="23">
        <f t="shared" si="279"/>
        <v>100800.00000000001</v>
      </c>
      <c r="P219" s="25"/>
      <c r="Q219" s="23">
        <f t="shared" si="280"/>
        <v>330400</v>
      </c>
      <c r="R219" s="24"/>
      <c r="S219" s="24"/>
      <c r="T219" s="15"/>
    </row>
    <row r="220" spans="1:20" ht="15" hidden="1" x14ac:dyDescent="0.3">
      <c r="A220" s="15" t="s">
        <v>70</v>
      </c>
      <c r="B220" s="15"/>
      <c r="C220" s="15" t="s">
        <v>80</v>
      </c>
      <c r="D220" s="16" t="s">
        <v>52</v>
      </c>
      <c r="E220" s="94">
        <v>7</v>
      </c>
      <c r="F220" s="23">
        <v>16400</v>
      </c>
      <c r="G220" s="23">
        <v>9000</v>
      </c>
      <c r="H220" s="23"/>
      <c r="I220" s="23"/>
      <c r="J220" s="18">
        <f>K212</f>
        <v>182</v>
      </c>
      <c r="K220" s="18">
        <v>262</v>
      </c>
      <c r="L220" s="23">
        <f t="shared" ref="L220:L227" si="302">K220-J220</f>
        <v>80</v>
      </c>
      <c r="M220" s="24">
        <f t="shared" ref="M220:M227" si="303">L220*80%</f>
        <v>64</v>
      </c>
      <c r="N220" s="23">
        <f t="shared" ref="N220:N227" si="304">L220*F220</f>
        <v>1312000</v>
      </c>
      <c r="O220" s="23">
        <f t="shared" ref="O220:O227" si="305">M220*G220</f>
        <v>576000</v>
      </c>
      <c r="P220" s="25"/>
      <c r="Q220" s="23">
        <f t="shared" ref="Q220:Q227" si="306">N220+O220+P220</f>
        <v>1888000</v>
      </c>
      <c r="R220" s="24"/>
      <c r="S220" s="24"/>
      <c r="T220" s="15"/>
    </row>
    <row r="221" spans="1:20" ht="15" hidden="1" x14ac:dyDescent="0.3">
      <c r="A221" s="15" t="s">
        <v>70</v>
      </c>
      <c r="B221" s="15"/>
      <c r="C221" s="15" t="s">
        <v>80</v>
      </c>
      <c r="D221" s="16" t="s">
        <v>28</v>
      </c>
      <c r="E221" s="94">
        <v>7</v>
      </c>
      <c r="F221" s="23">
        <v>16400</v>
      </c>
      <c r="G221" s="23">
        <v>9000</v>
      </c>
      <c r="H221" s="23"/>
      <c r="I221" s="23"/>
      <c r="J221" s="18">
        <f t="shared" ref="J221:J227" si="307">K213</f>
        <v>173</v>
      </c>
      <c r="K221" s="18">
        <v>240</v>
      </c>
      <c r="L221" s="23">
        <f t="shared" si="302"/>
        <v>67</v>
      </c>
      <c r="M221" s="24">
        <f t="shared" si="303"/>
        <v>53.6</v>
      </c>
      <c r="N221" s="23">
        <f t="shared" si="304"/>
        <v>1098800</v>
      </c>
      <c r="O221" s="23">
        <f t="shared" si="305"/>
        <v>482400</v>
      </c>
      <c r="P221" s="25"/>
      <c r="Q221" s="23">
        <f t="shared" si="306"/>
        <v>1581200</v>
      </c>
      <c r="R221" s="24"/>
      <c r="S221" s="24"/>
      <c r="T221" s="15"/>
    </row>
    <row r="222" spans="1:20" ht="15" hidden="1" x14ac:dyDescent="0.3">
      <c r="A222" s="15" t="s">
        <v>70</v>
      </c>
      <c r="B222" s="15"/>
      <c r="C222" s="15" t="s">
        <v>80</v>
      </c>
      <c r="D222" s="16" t="s">
        <v>32</v>
      </c>
      <c r="E222" s="94">
        <v>7</v>
      </c>
      <c r="F222" s="23">
        <v>16400</v>
      </c>
      <c r="G222" s="23">
        <v>9000</v>
      </c>
      <c r="H222" s="23"/>
      <c r="I222" s="23"/>
      <c r="J222" s="18">
        <f t="shared" si="307"/>
        <v>93</v>
      </c>
      <c r="K222" s="18">
        <v>123</v>
      </c>
      <c r="L222" s="23">
        <f t="shared" si="302"/>
        <v>30</v>
      </c>
      <c r="M222" s="24">
        <f t="shared" si="303"/>
        <v>24</v>
      </c>
      <c r="N222" s="23">
        <f t="shared" si="304"/>
        <v>492000</v>
      </c>
      <c r="O222" s="23">
        <f t="shared" si="305"/>
        <v>216000</v>
      </c>
      <c r="P222" s="25"/>
      <c r="Q222" s="23">
        <f t="shared" si="306"/>
        <v>708000</v>
      </c>
      <c r="R222" s="24"/>
      <c r="S222" s="24"/>
      <c r="T222" s="15"/>
    </row>
    <row r="223" spans="1:20" ht="15" hidden="1" x14ac:dyDescent="0.3">
      <c r="A223" s="15" t="s">
        <v>70</v>
      </c>
      <c r="B223" s="15"/>
      <c r="C223" s="15" t="s">
        <v>80</v>
      </c>
      <c r="D223" s="16" t="s">
        <v>34</v>
      </c>
      <c r="E223" s="94">
        <v>7</v>
      </c>
      <c r="F223" s="23">
        <v>16400</v>
      </c>
      <c r="G223" s="23">
        <v>9000</v>
      </c>
      <c r="H223" s="23"/>
      <c r="I223" s="23"/>
      <c r="J223" s="18">
        <f t="shared" si="307"/>
        <v>167</v>
      </c>
      <c r="K223" s="18">
        <v>242</v>
      </c>
      <c r="L223" s="23">
        <f t="shared" si="302"/>
        <v>75</v>
      </c>
      <c r="M223" s="24">
        <f t="shared" si="303"/>
        <v>60</v>
      </c>
      <c r="N223" s="23">
        <f t="shared" si="304"/>
        <v>1230000</v>
      </c>
      <c r="O223" s="23">
        <f t="shared" si="305"/>
        <v>540000</v>
      </c>
      <c r="P223" s="25"/>
      <c r="Q223" s="23">
        <f t="shared" si="306"/>
        <v>1770000</v>
      </c>
      <c r="R223" s="24"/>
      <c r="S223" s="24"/>
      <c r="T223" s="15"/>
    </row>
    <row r="224" spans="1:20" ht="15" hidden="1" x14ac:dyDescent="0.3">
      <c r="A224" s="15" t="s">
        <v>70</v>
      </c>
      <c r="B224" s="15"/>
      <c r="C224" s="15" t="s">
        <v>80</v>
      </c>
      <c r="D224" s="16" t="s">
        <v>60</v>
      </c>
      <c r="E224" s="94">
        <v>7</v>
      </c>
      <c r="F224" s="23">
        <v>16400</v>
      </c>
      <c r="G224" s="23">
        <v>9000</v>
      </c>
      <c r="H224" s="23"/>
      <c r="I224" s="23"/>
      <c r="J224" s="18">
        <f t="shared" si="307"/>
        <v>560</v>
      </c>
      <c r="K224" s="18">
        <v>585</v>
      </c>
      <c r="L224" s="23">
        <f t="shared" si="302"/>
        <v>25</v>
      </c>
      <c r="M224" s="24">
        <f t="shared" si="303"/>
        <v>20</v>
      </c>
      <c r="N224" s="23">
        <f t="shared" si="304"/>
        <v>410000</v>
      </c>
      <c r="O224" s="23">
        <f t="shared" si="305"/>
        <v>180000</v>
      </c>
      <c r="P224" s="25"/>
      <c r="Q224" s="23">
        <f t="shared" si="306"/>
        <v>590000</v>
      </c>
      <c r="R224" s="24"/>
      <c r="S224" s="24"/>
      <c r="T224" s="15"/>
    </row>
    <row r="225" spans="1:20" ht="15" hidden="1" x14ac:dyDescent="0.3">
      <c r="A225" s="15" t="s">
        <v>70</v>
      </c>
      <c r="B225" s="15"/>
      <c r="C225" s="15" t="s">
        <v>80</v>
      </c>
      <c r="D225" s="16" t="s">
        <v>61</v>
      </c>
      <c r="E225" s="94">
        <v>7</v>
      </c>
      <c r="F225" s="23">
        <v>16400</v>
      </c>
      <c r="G225" s="23">
        <v>9000</v>
      </c>
      <c r="H225" s="23"/>
      <c r="I225" s="23"/>
      <c r="J225" s="18">
        <f t="shared" si="307"/>
        <v>157</v>
      </c>
      <c r="K225" s="18">
        <v>184</v>
      </c>
      <c r="L225" s="23">
        <f t="shared" si="302"/>
        <v>27</v>
      </c>
      <c r="M225" s="24">
        <f t="shared" si="303"/>
        <v>21.6</v>
      </c>
      <c r="N225" s="23">
        <f t="shared" si="304"/>
        <v>442800</v>
      </c>
      <c r="O225" s="23">
        <f t="shared" si="305"/>
        <v>194400</v>
      </c>
      <c r="P225" s="25"/>
      <c r="Q225" s="23">
        <f t="shared" si="306"/>
        <v>637200</v>
      </c>
      <c r="R225" s="24"/>
      <c r="S225" s="24"/>
      <c r="T225" s="15"/>
    </row>
    <row r="226" spans="1:20" ht="15" hidden="1" x14ac:dyDescent="0.3">
      <c r="A226" s="15" t="s">
        <v>70</v>
      </c>
      <c r="B226" s="15"/>
      <c r="C226" s="15" t="s">
        <v>80</v>
      </c>
      <c r="D226" s="16" t="s">
        <v>63</v>
      </c>
      <c r="E226" s="94">
        <v>7</v>
      </c>
      <c r="F226" s="23">
        <v>16400</v>
      </c>
      <c r="G226" s="23">
        <v>9000</v>
      </c>
      <c r="H226" s="23"/>
      <c r="I226" s="23"/>
      <c r="J226" s="18">
        <f t="shared" si="307"/>
        <v>74</v>
      </c>
      <c r="K226" s="18">
        <v>86</v>
      </c>
      <c r="L226" s="23">
        <f t="shared" si="302"/>
        <v>12</v>
      </c>
      <c r="M226" s="24">
        <f t="shared" si="303"/>
        <v>9.6000000000000014</v>
      </c>
      <c r="N226" s="23">
        <f t="shared" si="304"/>
        <v>196800</v>
      </c>
      <c r="O226" s="23">
        <f t="shared" si="305"/>
        <v>86400.000000000015</v>
      </c>
      <c r="P226" s="25"/>
      <c r="Q226" s="23">
        <f t="shared" si="306"/>
        <v>283200</v>
      </c>
      <c r="R226" s="24"/>
      <c r="S226" s="24"/>
      <c r="T226" s="15"/>
    </row>
    <row r="227" spans="1:20" ht="15" hidden="1" x14ac:dyDescent="0.3">
      <c r="A227" s="15" t="s">
        <v>70</v>
      </c>
      <c r="B227" s="15"/>
      <c r="C227" s="15" t="s">
        <v>80</v>
      </c>
      <c r="D227" s="16" t="s">
        <v>81</v>
      </c>
      <c r="E227" s="94">
        <v>7</v>
      </c>
      <c r="F227" s="23">
        <v>16400</v>
      </c>
      <c r="G227" s="23">
        <v>9000</v>
      </c>
      <c r="H227" s="23"/>
      <c r="I227" s="23"/>
      <c r="J227" s="18">
        <f t="shared" si="307"/>
        <v>218</v>
      </c>
      <c r="K227" s="18">
        <v>225</v>
      </c>
      <c r="L227" s="23">
        <f t="shared" si="302"/>
        <v>7</v>
      </c>
      <c r="M227" s="24">
        <f t="shared" si="303"/>
        <v>5.6000000000000005</v>
      </c>
      <c r="N227" s="23">
        <f t="shared" si="304"/>
        <v>114800</v>
      </c>
      <c r="O227" s="23">
        <f t="shared" si="305"/>
        <v>50400.000000000007</v>
      </c>
      <c r="P227" s="25"/>
      <c r="Q227" s="23">
        <f t="shared" si="306"/>
        <v>165200</v>
      </c>
      <c r="R227" s="24"/>
      <c r="S227" s="24"/>
      <c r="T227" s="15"/>
    </row>
    <row r="228" spans="1:20" ht="15" hidden="1" x14ac:dyDescent="0.3">
      <c r="A228" s="15" t="s">
        <v>70</v>
      </c>
      <c r="B228" s="15"/>
      <c r="C228" s="15" t="s">
        <v>80</v>
      </c>
      <c r="D228" s="16" t="s">
        <v>52</v>
      </c>
      <c r="E228" s="94">
        <v>8</v>
      </c>
      <c r="F228" s="23">
        <v>16400</v>
      </c>
      <c r="G228" s="23">
        <v>9000</v>
      </c>
      <c r="H228" s="23"/>
      <c r="I228" s="23"/>
      <c r="J228" s="18">
        <f>K220</f>
        <v>262</v>
      </c>
      <c r="K228" s="18">
        <v>444</v>
      </c>
      <c r="L228" s="23">
        <f t="shared" ref="L228:L235" si="308">K228-J228</f>
        <v>182</v>
      </c>
      <c r="M228" s="24">
        <f t="shared" ref="M228:M235" si="309">L228*80%</f>
        <v>145.6</v>
      </c>
      <c r="N228" s="23">
        <f t="shared" ref="N228:N235" si="310">L228*F228</f>
        <v>2984800</v>
      </c>
      <c r="O228" s="23">
        <f t="shared" ref="O228:O235" si="311">M228*G228</f>
        <v>1310400</v>
      </c>
      <c r="P228" s="25"/>
      <c r="Q228" s="23">
        <f t="shared" ref="Q228:Q235" si="312">N228+O228+P228</f>
        <v>4295200</v>
      </c>
      <c r="R228" s="24"/>
      <c r="S228" s="24"/>
      <c r="T228" s="15"/>
    </row>
    <row r="229" spans="1:20" ht="15" hidden="1" x14ac:dyDescent="0.3">
      <c r="A229" s="15" t="s">
        <v>70</v>
      </c>
      <c r="B229" s="15"/>
      <c r="C229" s="15" t="s">
        <v>80</v>
      </c>
      <c r="D229" s="16" t="s">
        <v>28</v>
      </c>
      <c r="E229" s="94">
        <v>8</v>
      </c>
      <c r="F229" s="23">
        <v>16400</v>
      </c>
      <c r="G229" s="23">
        <v>9000</v>
      </c>
      <c r="H229" s="23"/>
      <c r="I229" s="23"/>
      <c r="J229" s="18">
        <f t="shared" ref="J229:J235" si="313">K221</f>
        <v>240</v>
      </c>
      <c r="K229" s="18">
        <v>408</v>
      </c>
      <c r="L229" s="23">
        <f t="shared" si="308"/>
        <v>168</v>
      </c>
      <c r="M229" s="24">
        <f t="shared" si="309"/>
        <v>134.4</v>
      </c>
      <c r="N229" s="23">
        <f t="shared" si="310"/>
        <v>2755200</v>
      </c>
      <c r="O229" s="23">
        <f t="shared" si="311"/>
        <v>1209600</v>
      </c>
      <c r="P229" s="25"/>
      <c r="Q229" s="23">
        <f t="shared" si="312"/>
        <v>3964800</v>
      </c>
      <c r="R229" s="24"/>
      <c r="S229" s="24"/>
      <c r="T229" s="15"/>
    </row>
    <row r="230" spans="1:20" ht="15" hidden="1" x14ac:dyDescent="0.3">
      <c r="A230" s="15" t="s">
        <v>70</v>
      </c>
      <c r="B230" s="15"/>
      <c r="C230" s="15" t="s">
        <v>80</v>
      </c>
      <c r="D230" s="16" t="s">
        <v>32</v>
      </c>
      <c r="E230" s="94">
        <v>8</v>
      </c>
      <c r="F230" s="23">
        <v>16400</v>
      </c>
      <c r="G230" s="23">
        <v>9000</v>
      </c>
      <c r="H230" s="23"/>
      <c r="I230" s="23"/>
      <c r="J230" s="18">
        <f t="shared" si="313"/>
        <v>123</v>
      </c>
      <c r="K230" s="18">
        <v>123</v>
      </c>
      <c r="L230" s="23">
        <f t="shared" si="308"/>
        <v>0</v>
      </c>
      <c r="M230" s="24">
        <f t="shared" si="309"/>
        <v>0</v>
      </c>
      <c r="N230" s="23">
        <f t="shared" si="310"/>
        <v>0</v>
      </c>
      <c r="O230" s="23">
        <f t="shared" si="311"/>
        <v>0</v>
      </c>
      <c r="P230" s="25"/>
      <c r="Q230" s="23">
        <f t="shared" si="312"/>
        <v>0</v>
      </c>
      <c r="R230" s="24"/>
      <c r="S230" s="24"/>
      <c r="T230" s="15"/>
    </row>
    <row r="231" spans="1:20" ht="15" hidden="1" x14ac:dyDescent="0.3">
      <c r="A231" s="15" t="s">
        <v>70</v>
      </c>
      <c r="B231" s="15"/>
      <c r="C231" s="15" t="s">
        <v>80</v>
      </c>
      <c r="D231" s="16" t="s">
        <v>34</v>
      </c>
      <c r="E231" s="94">
        <v>8</v>
      </c>
      <c r="F231" s="23">
        <v>16400</v>
      </c>
      <c r="G231" s="23">
        <v>9000</v>
      </c>
      <c r="H231" s="23"/>
      <c r="I231" s="23"/>
      <c r="J231" s="18">
        <f t="shared" si="313"/>
        <v>242</v>
      </c>
      <c r="K231" s="18">
        <v>522</v>
      </c>
      <c r="L231" s="23">
        <f t="shared" si="308"/>
        <v>280</v>
      </c>
      <c r="M231" s="24">
        <f t="shared" si="309"/>
        <v>224</v>
      </c>
      <c r="N231" s="23">
        <f t="shared" si="310"/>
        <v>4592000</v>
      </c>
      <c r="O231" s="23">
        <f t="shared" si="311"/>
        <v>2016000</v>
      </c>
      <c r="P231" s="25"/>
      <c r="Q231" s="23">
        <f t="shared" si="312"/>
        <v>6608000</v>
      </c>
      <c r="R231" s="24"/>
      <c r="S231" s="24"/>
      <c r="T231" s="15"/>
    </row>
    <row r="232" spans="1:20" ht="15" hidden="1" x14ac:dyDescent="0.3">
      <c r="A232" s="15" t="s">
        <v>70</v>
      </c>
      <c r="B232" s="15"/>
      <c r="C232" s="15" t="s">
        <v>80</v>
      </c>
      <c r="D232" s="16" t="s">
        <v>60</v>
      </c>
      <c r="E232" s="94">
        <v>8</v>
      </c>
      <c r="F232" s="23">
        <v>16400</v>
      </c>
      <c r="G232" s="23">
        <v>9000</v>
      </c>
      <c r="H232" s="23"/>
      <c r="I232" s="23"/>
      <c r="J232" s="18">
        <f t="shared" si="313"/>
        <v>585</v>
      </c>
      <c r="K232" s="18">
        <v>631</v>
      </c>
      <c r="L232" s="23">
        <f t="shared" si="308"/>
        <v>46</v>
      </c>
      <c r="M232" s="24">
        <f t="shared" si="309"/>
        <v>36.800000000000004</v>
      </c>
      <c r="N232" s="23">
        <f t="shared" si="310"/>
        <v>754400</v>
      </c>
      <c r="O232" s="23">
        <f t="shared" si="311"/>
        <v>331200.00000000006</v>
      </c>
      <c r="P232" s="25"/>
      <c r="Q232" s="23">
        <f t="shared" si="312"/>
        <v>1085600</v>
      </c>
      <c r="R232" s="24"/>
      <c r="S232" s="24"/>
      <c r="T232" s="15"/>
    </row>
    <row r="233" spans="1:20" ht="15" hidden="1" x14ac:dyDescent="0.3">
      <c r="A233" s="15" t="s">
        <v>70</v>
      </c>
      <c r="B233" s="15"/>
      <c r="C233" s="15" t="s">
        <v>80</v>
      </c>
      <c r="D233" s="16" t="s">
        <v>61</v>
      </c>
      <c r="E233" s="94">
        <v>8</v>
      </c>
      <c r="F233" s="23">
        <v>16400</v>
      </c>
      <c r="G233" s="23">
        <v>9000</v>
      </c>
      <c r="H233" s="23"/>
      <c r="I233" s="23"/>
      <c r="J233" s="18">
        <f t="shared" si="313"/>
        <v>184</v>
      </c>
      <c r="K233" s="18">
        <v>218</v>
      </c>
      <c r="L233" s="23">
        <f t="shared" si="308"/>
        <v>34</v>
      </c>
      <c r="M233" s="24">
        <f t="shared" si="309"/>
        <v>27.200000000000003</v>
      </c>
      <c r="N233" s="23">
        <f t="shared" si="310"/>
        <v>557600</v>
      </c>
      <c r="O233" s="23">
        <f t="shared" si="311"/>
        <v>244800.00000000003</v>
      </c>
      <c r="P233" s="25"/>
      <c r="Q233" s="23">
        <f t="shared" si="312"/>
        <v>802400</v>
      </c>
      <c r="R233" s="24"/>
      <c r="S233" s="24"/>
      <c r="T233" s="15"/>
    </row>
    <row r="234" spans="1:20" ht="15" hidden="1" x14ac:dyDescent="0.3">
      <c r="A234" s="15" t="s">
        <v>70</v>
      </c>
      <c r="B234" s="15"/>
      <c r="C234" s="15" t="s">
        <v>80</v>
      </c>
      <c r="D234" s="16" t="s">
        <v>63</v>
      </c>
      <c r="E234" s="94">
        <v>8</v>
      </c>
      <c r="F234" s="23">
        <v>16400</v>
      </c>
      <c r="G234" s="23">
        <v>9000</v>
      </c>
      <c r="H234" s="23"/>
      <c r="I234" s="23"/>
      <c r="J234" s="18">
        <f t="shared" si="313"/>
        <v>86</v>
      </c>
      <c r="K234" s="18">
        <v>140</v>
      </c>
      <c r="L234" s="23">
        <f t="shared" si="308"/>
        <v>54</v>
      </c>
      <c r="M234" s="24">
        <f t="shared" si="309"/>
        <v>43.2</v>
      </c>
      <c r="N234" s="23">
        <f t="shared" si="310"/>
        <v>885600</v>
      </c>
      <c r="O234" s="23">
        <f t="shared" si="311"/>
        <v>388800</v>
      </c>
      <c r="P234" s="25"/>
      <c r="Q234" s="23">
        <f t="shared" si="312"/>
        <v>1274400</v>
      </c>
      <c r="R234" s="24"/>
      <c r="S234" s="24"/>
      <c r="T234" s="15"/>
    </row>
    <row r="235" spans="1:20" ht="15" hidden="1" x14ac:dyDescent="0.3">
      <c r="A235" s="15" t="s">
        <v>70</v>
      </c>
      <c r="B235" s="15"/>
      <c r="C235" s="15" t="s">
        <v>80</v>
      </c>
      <c r="D235" s="16" t="s">
        <v>81</v>
      </c>
      <c r="E235" s="94">
        <v>8</v>
      </c>
      <c r="F235" s="23">
        <v>16400</v>
      </c>
      <c r="G235" s="23">
        <v>9000</v>
      </c>
      <c r="H235" s="23"/>
      <c r="I235" s="23"/>
      <c r="J235" s="18">
        <f t="shared" si="313"/>
        <v>225</v>
      </c>
      <c r="K235" s="18">
        <v>233</v>
      </c>
      <c r="L235" s="23">
        <f t="shared" si="308"/>
        <v>8</v>
      </c>
      <c r="M235" s="24">
        <f t="shared" si="309"/>
        <v>6.4</v>
      </c>
      <c r="N235" s="23">
        <f t="shared" si="310"/>
        <v>131200</v>
      </c>
      <c r="O235" s="23">
        <f t="shared" si="311"/>
        <v>57600</v>
      </c>
      <c r="P235" s="25"/>
      <c r="Q235" s="23">
        <f t="shared" si="312"/>
        <v>188800</v>
      </c>
      <c r="R235" s="24"/>
      <c r="S235" s="24"/>
      <c r="T235" s="15"/>
    </row>
    <row r="236" spans="1:20" ht="15" hidden="1" x14ac:dyDescent="0.3">
      <c r="A236" s="15" t="s">
        <v>70</v>
      </c>
      <c r="B236" s="15"/>
      <c r="C236" s="15" t="s">
        <v>80</v>
      </c>
      <c r="D236" s="16" t="s">
        <v>52</v>
      </c>
      <c r="E236" s="31">
        <v>9</v>
      </c>
      <c r="F236" s="23">
        <v>16400</v>
      </c>
      <c r="G236" s="23">
        <v>9000</v>
      </c>
      <c r="H236" s="23"/>
      <c r="I236" s="23"/>
      <c r="J236" s="18">
        <f>K228</f>
        <v>444</v>
      </c>
      <c r="K236" s="18">
        <v>444</v>
      </c>
      <c r="L236" s="23">
        <f t="shared" ref="L236:L245" si="314">K236-J236</f>
        <v>0</v>
      </c>
      <c r="M236" s="24">
        <f t="shared" ref="M236:M245" si="315">L236*80%</f>
        <v>0</v>
      </c>
      <c r="N236" s="23">
        <f t="shared" ref="N236:N245" si="316">L236*F236</f>
        <v>0</v>
      </c>
      <c r="O236" s="23">
        <f t="shared" ref="O236:O245" si="317">M236*G236</f>
        <v>0</v>
      </c>
      <c r="P236" s="25"/>
      <c r="Q236" s="23">
        <f t="shared" ref="Q236:Q245" si="318">N236+O236+P236</f>
        <v>0</v>
      </c>
      <c r="R236" s="24"/>
      <c r="S236" s="24"/>
      <c r="T236" s="15"/>
    </row>
    <row r="237" spans="1:20" ht="15" hidden="1" x14ac:dyDescent="0.3">
      <c r="A237" s="15" t="s">
        <v>70</v>
      </c>
      <c r="B237" s="15"/>
      <c r="C237" s="15" t="s">
        <v>80</v>
      </c>
      <c r="D237" s="16" t="s">
        <v>82</v>
      </c>
      <c r="E237" s="31">
        <v>9</v>
      </c>
      <c r="F237" s="23">
        <v>16400</v>
      </c>
      <c r="G237" s="23">
        <v>9000</v>
      </c>
      <c r="H237" s="23"/>
      <c r="I237" s="23"/>
      <c r="J237" s="18">
        <v>0</v>
      </c>
      <c r="K237" s="18">
        <v>385</v>
      </c>
      <c r="L237" s="23">
        <f t="shared" ref="L237" si="319">K237-J237</f>
        <v>385</v>
      </c>
      <c r="M237" s="24">
        <f t="shared" ref="M237" si="320">L237*80%</f>
        <v>308</v>
      </c>
      <c r="N237" s="23">
        <f t="shared" ref="N237" si="321">L237*F237</f>
        <v>6314000</v>
      </c>
      <c r="O237" s="23">
        <f t="shared" ref="O237" si="322">M237*G237</f>
        <v>2772000</v>
      </c>
      <c r="P237" s="25"/>
      <c r="Q237" s="23">
        <f t="shared" ref="Q237" si="323">N237+O237+P237</f>
        <v>9086000</v>
      </c>
      <c r="R237" s="24"/>
      <c r="S237" s="24"/>
      <c r="T237" s="26" t="s">
        <v>83</v>
      </c>
    </row>
    <row r="238" spans="1:20" ht="15" hidden="1" x14ac:dyDescent="0.3">
      <c r="A238" s="15" t="s">
        <v>70</v>
      </c>
      <c r="B238" s="15"/>
      <c r="C238" s="15" t="s">
        <v>80</v>
      </c>
      <c r="D238" s="16" t="s">
        <v>28</v>
      </c>
      <c r="E238" s="31">
        <v>9</v>
      </c>
      <c r="F238" s="23">
        <v>16400</v>
      </c>
      <c r="G238" s="23">
        <v>9000</v>
      </c>
      <c r="H238" s="23"/>
      <c r="I238" s="23"/>
      <c r="J238" s="18">
        <f>K229</f>
        <v>408</v>
      </c>
      <c r="K238" s="18">
        <v>760</v>
      </c>
      <c r="L238" s="23">
        <f t="shared" si="314"/>
        <v>352</v>
      </c>
      <c r="M238" s="24">
        <f t="shared" si="315"/>
        <v>281.60000000000002</v>
      </c>
      <c r="N238" s="23">
        <f t="shared" si="316"/>
        <v>5772800</v>
      </c>
      <c r="O238" s="23">
        <f t="shared" si="317"/>
        <v>2534400</v>
      </c>
      <c r="P238" s="25"/>
      <c r="Q238" s="23">
        <f t="shared" si="318"/>
        <v>8307200</v>
      </c>
      <c r="R238" s="24"/>
      <c r="S238" s="24"/>
      <c r="T238" s="15"/>
    </row>
    <row r="239" spans="1:20" ht="15" hidden="1" x14ac:dyDescent="0.3">
      <c r="A239" s="15" t="s">
        <v>70</v>
      </c>
      <c r="B239" s="15"/>
      <c r="C239" s="15" t="s">
        <v>80</v>
      </c>
      <c r="D239" s="16" t="s">
        <v>32</v>
      </c>
      <c r="E239" s="31">
        <v>9</v>
      </c>
      <c r="F239" s="23">
        <v>16400</v>
      </c>
      <c r="G239" s="23">
        <v>9000</v>
      </c>
      <c r="H239" s="23"/>
      <c r="I239" s="23"/>
      <c r="J239" s="18">
        <f>K230</f>
        <v>123</v>
      </c>
      <c r="K239" s="18">
        <v>445</v>
      </c>
      <c r="L239" s="23">
        <f t="shared" si="314"/>
        <v>322</v>
      </c>
      <c r="M239" s="24">
        <f t="shared" si="315"/>
        <v>257.60000000000002</v>
      </c>
      <c r="N239" s="23">
        <f t="shared" si="316"/>
        <v>5280800</v>
      </c>
      <c r="O239" s="23">
        <f t="shared" si="317"/>
        <v>2318400</v>
      </c>
      <c r="P239" s="25"/>
      <c r="Q239" s="23">
        <f t="shared" si="318"/>
        <v>7599200</v>
      </c>
      <c r="R239" s="24"/>
      <c r="S239" s="24"/>
      <c r="T239" s="15"/>
    </row>
    <row r="240" spans="1:20" ht="15" hidden="1" x14ac:dyDescent="0.3">
      <c r="A240" s="15" t="s">
        <v>70</v>
      </c>
      <c r="B240" s="15"/>
      <c r="C240" s="15" t="s">
        <v>80</v>
      </c>
      <c r="D240" s="16" t="s">
        <v>84</v>
      </c>
      <c r="E240" s="31">
        <v>9</v>
      </c>
      <c r="F240" s="23">
        <v>16400</v>
      </c>
      <c r="G240" s="23">
        <v>9000</v>
      </c>
      <c r="H240" s="23"/>
      <c r="I240" s="23"/>
      <c r="J240" s="18">
        <v>0</v>
      </c>
      <c r="K240" s="18">
        <v>204</v>
      </c>
      <c r="L240" s="23">
        <f t="shared" ref="L240" si="324">K240-J240</f>
        <v>204</v>
      </c>
      <c r="M240" s="24">
        <f t="shared" ref="M240" si="325">L240*80%</f>
        <v>163.20000000000002</v>
      </c>
      <c r="N240" s="23">
        <f t="shared" ref="N240" si="326">L240*F240</f>
        <v>3345600</v>
      </c>
      <c r="O240" s="23">
        <f t="shared" ref="O240" si="327">M240*G240</f>
        <v>1468800.0000000002</v>
      </c>
      <c r="P240" s="25"/>
      <c r="Q240" s="23">
        <f t="shared" ref="Q240" si="328">N240+O240+P240</f>
        <v>4814400</v>
      </c>
      <c r="R240" s="24"/>
      <c r="S240" s="24"/>
      <c r="T240" s="26" t="s">
        <v>85</v>
      </c>
    </row>
    <row r="241" spans="1:20" ht="15" hidden="1" x14ac:dyDescent="0.3">
      <c r="A241" s="15" t="s">
        <v>70</v>
      </c>
      <c r="B241" s="15"/>
      <c r="C241" s="15" t="s">
        <v>80</v>
      </c>
      <c r="D241" s="16" t="s">
        <v>34</v>
      </c>
      <c r="E241" s="31">
        <v>9</v>
      </c>
      <c r="F241" s="23">
        <v>16400</v>
      </c>
      <c r="G241" s="23">
        <v>9000</v>
      </c>
      <c r="H241" s="23"/>
      <c r="I241" s="23"/>
      <c r="J241" s="18">
        <f>K231</f>
        <v>522</v>
      </c>
      <c r="K241" s="18">
        <v>708</v>
      </c>
      <c r="L241" s="23">
        <f t="shared" si="314"/>
        <v>186</v>
      </c>
      <c r="M241" s="24">
        <f t="shared" si="315"/>
        <v>148.80000000000001</v>
      </c>
      <c r="N241" s="23">
        <f t="shared" si="316"/>
        <v>3050400</v>
      </c>
      <c r="O241" s="23">
        <f t="shared" si="317"/>
        <v>1339200</v>
      </c>
      <c r="P241" s="25"/>
      <c r="Q241" s="23">
        <f t="shared" si="318"/>
        <v>4389600</v>
      </c>
      <c r="R241" s="24"/>
      <c r="S241" s="24"/>
      <c r="T241" s="15"/>
    </row>
    <row r="242" spans="1:20" ht="15" hidden="1" x14ac:dyDescent="0.3">
      <c r="A242" s="15" t="s">
        <v>70</v>
      </c>
      <c r="B242" s="15"/>
      <c r="C242" s="15" t="s">
        <v>80</v>
      </c>
      <c r="D242" s="16" t="s">
        <v>60</v>
      </c>
      <c r="E242" s="31">
        <v>9</v>
      </c>
      <c r="F242" s="23">
        <v>16400</v>
      </c>
      <c r="G242" s="23">
        <v>9000</v>
      </c>
      <c r="H242" s="23"/>
      <c r="I242" s="23"/>
      <c r="J242" s="18">
        <f>K232</f>
        <v>631</v>
      </c>
      <c r="K242" s="18">
        <v>922</v>
      </c>
      <c r="L242" s="23">
        <f t="shared" si="314"/>
        <v>291</v>
      </c>
      <c r="M242" s="24">
        <f t="shared" si="315"/>
        <v>232.8</v>
      </c>
      <c r="N242" s="23">
        <f t="shared" si="316"/>
        <v>4772400</v>
      </c>
      <c r="O242" s="23">
        <f t="shared" si="317"/>
        <v>2095200</v>
      </c>
      <c r="P242" s="25"/>
      <c r="Q242" s="23">
        <f t="shared" si="318"/>
        <v>6867600</v>
      </c>
      <c r="R242" s="24"/>
      <c r="S242" s="24"/>
      <c r="T242" s="15"/>
    </row>
    <row r="243" spans="1:20" ht="15" hidden="1" x14ac:dyDescent="0.3">
      <c r="A243" s="15" t="s">
        <v>70</v>
      </c>
      <c r="B243" s="15"/>
      <c r="C243" s="15" t="s">
        <v>80</v>
      </c>
      <c r="D243" s="16" t="s">
        <v>61</v>
      </c>
      <c r="E243" s="31">
        <v>9</v>
      </c>
      <c r="F243" s="23">
        <v>16400</v>
      </c>
      <c r="G243" s="23">
        <v>9000</v>
      </c>
      <c r="H243" s="23"/>
      <c r="I243" s="23"/>
      <c r="J243" s="18">
        <f>K233</f>
        <v>218</v>
      </c>
      <c r="K243" s="18">
        <v>247</v>
      </c>
      <c r="L243" s="23">
        <f t="shared" si="314"/>
        <v>29</v>
      </c>
      <c r="M243" s="24">
        <f t="shared" si="315"/>
        <v>23.200000000000003</v>
      </c>
      <c r="N243" s="23">
        <f t="shared" si="316"/>
        <v>475600</v>
      </c>
      <c r="O243" s="23">
        <f t="shared" si="317"/>
        <v>208800.00000000003</v>
      </c>
      <c r="P243" s="25"/>
      <c r="Q243" s="23">
        <f t="shared" si="318"/>
        <v>684400</v>
      </c>
      <c r="R243" s="24"/>
      <c r="S243" s="24"/>
      <c r="T243" s="15"/>
    </row>
    <row r="244" spans="1:20" ht="15" hidden="1" x14ac:dyDescent="0.3">
      <c r="A244" s="15" t="s">
        <v>70</v>
      </c>
      <c r="B244" s="15"/>
      <c r="C244" s="15" t="s">
        <v>80</v>
      </c>
      <c r="D244" s="16" t="s">
        <v>63</v>
      </c>
      <c r="E244" s="31">
        <v>9</v>
      </c>
      <c r="F244" s="23">
        <v>16400</v>
      </c>
      <c r="G244" s="23">
        <v>9000</v>
      </c>
      <c r="H244" s="23"/>
      <c r="I244" s="23"/>
      <c r="J244" s="18">
        <f>K234</f>
        <v>140</v>
      </c>
      <c r="K244" s="18">
        <v>190</v>
      </c>
      <c r="L244" s="23">
        <f t="shared" si="314"/>
        <v>50</v>
      </c>
      <c r="M244" s="24">
        <f t="shared" si="315"/>
        <v>40</v>
      </c>
      <c r="N244" s="23">
        <f t="shared" si="316"/>
        <v>820000</v>
      </c>
      <c r="O244" s="23">
        <f t="shared" si="317"/>
        <v>360000</v>
      </c>
      <c r="P244" s="25"/>
      <c r="Q244" s="23">
        <f t="shared" si="318"/>
        <v>1180000</v>
      </c>
      <c r="R244" s="24"/>
      <c r="S244" s="24"/>
      <c r="T244" s="15"/>
    </row>
    <row r="245" spans="1:20" ht="15" hidden="1" x14ac:dyDescent="0.3">
      <c r="A245" s="15" t="s">
        <v>70</v>
      </c>
      <c r="B245" s="15"/>
      <c r="C245" s="15" t="s">
        <v>80</v>
      </c>
      <c r="D245" s="16" t="s">
        <v>81</v>
      </c>
      <c r="E245" s="31">
        <v>9</v>
      </c>
      <c r="F245" s="23">
        <v>16400</v>
      </c>
      <c r="G245" s="23">
        <v>9000</v>
      </c>
      <c r="H245" s="23"/>
      <c r="I245" s="23"/>
      <c r="J245" s="18">
        <f>K235</f>
        <v>233</v>
      </c>
      <c r="K245" s="18">
        <v>267</v>
      </c>
      <c r="L245" s="23">
        <f t="shared" si="314"/>
        <v>34</v>
      </c>
      <c r="M245" s="24">
        <f t="shared" si="315"/>
        <v>27.200000000000003</v>
      </c>
      <c r="N245" s="23">
        <f t="shared" si="316"/>
        <v>557600</v>
      </c>
      <c r="O245" s="23">
        <f t="shared" si="317"/>
        <v>244800.00000000003</v>
      </c>
      <c r="P245" s="25"/>
      <c r="Q245" s="23">
        <f t="shared" si="318"/>
        <v>802400</v>
      </c>
      <c r="R245" s="24"/>
      <c r="S245" s="24"/>
      <c r="T245" s="15"/>
    </row>
    <row r="246" spans="1:20" ht="15" hidden="1" x14ac:dyDescent="0.3">
      <c r="A246" s="15" t="s">
        <v>70</v>
      </c>
      <c r="B246" s="15"/>
      <c r="C246" s="15" t="s">
        <v>86</v>
      </c>
      <c r="D246" s="16" t="s">
        <v>87</v>
      </c>
      <c r="E246" s="94">
        <v>7</v>
      </c>
      <c r="F246" s="23">
        <v>16400</v>
      </c>
      <c r="G246" s="23">
        <v>9000</v>
      </c>
      <c r="H246" s="23"/>
      <c r="I246" s="27"/>
      <c r="J246" s="18">
        <v>228</v>
      </c>
      <c r="K246" s="18">
        <v>506</v>
      </c>
      <c r="L246" s="23">
        <f t="shared" ref="L246" si="329">K246-J246</f>
        <v>278</v>
      </c>
      <c r="M246" s="24">
        <f t="shared" ref="M246" si="330">L246*80%</f>
        <v>222.4</v>
      </c>
      <c r="N246" s="23">
        <f t="shared" ref="N246" si="331">L246*F246</f>
        <v>4559200</v>
      </c>
      <c r="O246" s="23">
        <f t="shared" ref="O246" si="332">M246*G246</f>
        <v>2001600</v>
      </c>
      <c r="P246" s="25"/>
      <c r="Q246" s="23">
        <f t="shared" ref="Q246" si="333">N246+O246+P246</f>
        <v>6560800</v>
      </c>
      <c r="R246" s="24"/>
      <c r="S246" s="24"/>
      <c r="T246" s="26" t="s">
        <v>88</v>
      </c>
    </row>
    <row r="247" spans="1:20" ht="15" hidden="1" x14ac:dyDescent="0.3">
      <c r="A247" s="15" t="s">
        <v>70</v>
      </c>
      <c r="B247" s="15"/>
      <c r="C247" s="15" t="s">
        <v>86</v>
      </c>
      <c r="D247" s="16" t="s">
        <v>87</v>
      </c>
      <c r="E247" s="94">
        <v>8</v>
      </c>
      <c r="F247" s="23">
        <v>16400</v>
      </c>
      <c r="G247" s="23">
        <v>9000</v>
      </c>
      <c r="H247" s="23"/>
      <c r="I247" s="27"/>
      <c r="J247" s="18">
        <f>K246</f>
        <v>506</v>
      </c>
      <c r="K247" s="18">
        <v>563</v>
      </c>
      <c r="L247" s="23">
        <f t="shared" ref="L247" si="334">K247-J247</f>
        <v>57</v>
      </c>
      <c r="M247" s="24">
        <f t="shared" ref="M247" si="335">L247*80%</f>
        <v>45.6</v>
      </c>
      <c r="N247" s="23">
        <f t="shared" ref="N247" si="336">L247*F247</f>
        <v>934800</v>
      </c>
      <c r="O247" s="23">
        <f t="shared" ref="O247" si="337">M247*G247</f>
        <v>410400</v>
      </c>
      <c r="P247" s="25"/>
      <c r="Q247" s="23">
        <f t="shared" ref="Q247" si="338">N247+O247+P247</f>
        <v>1345200</v>
      </c>
      <c r="R247" s="24"/>
      <c r="S247" s="24"/>
      <c r="T247" s="38"/>
    </row>
    <row r="248" spans="1:20" ht="15" hidden="1" x14ac:dyDescent="0.3">
      <c r="A248" s="15" t="s">
        <v>70</v>
      </c>
      <c r="B248" s="15"/>
      <c r="C248" s="15" t="s">
        <v>86</v>
      </c>
      <c r="D248" s="16" t="s">
        <v>87</v>
      </c>
      <c r="E248" s="31">
        <v>9</v>
      </c>
      <c r="F248" s="23">
        <v>16400</v>
      </c>
      <c r="G248" s="23">
        <v>9000</v>
      </c>
      <c r="H248" s="23"/>
      <c r="I248" s="27"/>
      <c r="J248" s="18">
        <f>K247</f>
        <v>563</v>
      </c>
      <c r="K248" s="18">
        <v>581</v>
      </c>
      <c r="L248" s="23">
        <f t="shared" ref="L248" si="339">K248-J248</f>
        <v>18</v>
      </c>
      <c r="M248" s="24">
        <f t="shared" ref="M248" si="340">L248*80%</f>
        <v>14.4</v>
      </c>
      <c r="N248" s="23">
        <f t="shared" ref="N248" si="341">L248*F248</f>
        <v>295200</v>
      </c>
      <c r="O248" s="23">
        <f t="shared" ref="O248" si="342">M248*G248</f>
        <v>129600</v>
      </c>
      <c r="P248" s="25"/>
      <c r="Q248" s="23">
        <f t="shared" ref="Q248" si="343">N248+O248+P248</f>
        <v>424800</v>
      </c>
      <c r="R248" s="24"/>
      <c r="S248" s="24"/>
      <c r="T248" s="38"/>
    </row>
    <row r="249" spans="1:20" ht="15" hidden="1" x14ac:dyDescent="0.3">
      <c r="A249" s="15" t="s">
        <v>89</v>
      </c>
      <c r="B249" s="15"/>
      <c r="C249" s="15" t="s">
        <v>90</v>
      </c>
      <c r="D249" s="16" t="s">
        <v>91</v>
      </c>
      <c r="E249" s="94" t="s">
        <v>25</v>
      </c>
      <c r="F249" s="23">
        <v>20000</v>
      </c>
      <c r="G249" s="23">
        <v>7000</v>
      </c>
      <c r="H249" s="23">
        <v>17498</v>
      </c>
      <c r="I249" s="101">
        <v>2639398</v>
      </c>
      <c r="J249" s="18">
        <v>1266</v>
      </c>
      <c r="K249" s="18">
        <v>1278</v>
      </c>
      <c r="L249" s="23">
        <f t="shared" si="291"/>
        <v>12</v>
      </c>
      <c r="M249" s="24">
        <f t="shared" si="289"/>
        <v>9.6000000000000014</v>
      </c>
      <c r="N249" s="23">
        <f t="shared" si="290"/>
        <v>240000</v>
      </c>
      <c r="O249" s="23">
        <f t="shared" si="279"/>
        <v>67200.000000000015</v>
      </c>
      <c r="P249" s="104">
        <f>IF((M249+M250)*H249=0,0,IF((M249+M250)*H249&gt;I249,(M249+M250)*H249,I249))</f>
        <v>2639398</v>
      </c>
      <c r="Q249" s="101">
        <f>N249+O249+N250+O250+P249</f>
        <v>3490078</v>
      </c>
      <c r="R249" s="24"/>
      <c r="S249" s="24"/>
      <c r="T249" s="15"/>
    </row>
    <row r="250" spans="1:20" ht="15" hidden="1" x14ac:dyDescent="0.3">
      <c r="A250" s="15" t="s">
        <v>89</v>
      </c>
      <c r="B250" s="15"/>
      <c r="C250" s="15" t="s">
        <v>90</v>
      </c>
      <c r="D250" s="16" t="s">
        <v>91</v>
      </c>
      <c r="E250" s="94">
        <v>1</v>
      </c>
      <c r="F250" s="23">
        <v>20000</v>
      </c>
      <c r="G250" s="23">
        <v>7350</v>
      </c>
      <c r="H250" s="23">
        <v>17498</v>
      </c>
      <c r="I250" s="103"/>
      <c r="J250" s="18">
        <v>1278</v>
      </c>
      <c r="K250" s="18">
        <v>1299</v>
      </c>
      <c r="L250" s="23">
        <f t="shared" si="291"/>
        <v>21</v>
      </c>
      <c r="M250" s="24">
        <f t="shared" si="289"/>
        <v>16.8</v>
      </c>
      <c r="N250" s="23">
        <f t="shared" si="290"/>
        <v>420000</v>
      </c>
      <c r="O250" s="23">
        <f t="shared" si="279"/>
        <v>123480</v>
      </c>
      <c r="P250" s="106"/>
      <c r="Q250" s="103"/>
      <c r="R250" s="24"/>
      <c r="S250" s="24"/>
      <c r="T250" s="15"/>
    </row>
    <row r="251" spans="1:20" ht="15" hidden="1" x14ac:dyDescent="0.3">
      <c r="A251" s="15" t="s">
        <v>89</v>
      </c>
      <c r="B251" s="15"/>
      <c r="C251" s="15" t="s">
        <v>90</v>
      </c>
      <c r="D251" s="16" t="s">
        <v>92</v>
      </c>
      <c r="E251" s="94" t="s">
        <v>25</v>
      </c>
      <c r="F251" s="23">
        <v>20000</v>
      </c>
      <c r="G251" s="23">
        <v>7000</v>
      </c>
      <c r="H251" s="23">
        <v>17498</v>
      </c>
      <c r="I251" s="101">
        <v>2639398</v>
      </c>
      <c r="J251" s="18">
        <v>1433</v>
      </c>
      <c r="K251" s="18">
        <v>1462</v>
      </c>
      <c r="L251" s="23">
        <f t="shared" si="291"/>
        <v>29</v>
      </c>
      <c r="M251" s="24">
        <f t="shared" si="289"/>
        <v>23.200000000000003</v>
      </c>
      <c r="N251" s="23">
        <f>L251*F251</f>
        <v>580000</v>
      </c>
      <c r="O251" s="23">
        <f t="shared" si="279"/>
        <v>162400.00000000003</v>
      </c>
      <c r="P251" s="104">
        <f>IF((M251+M252)*H251=0,0,IF((M251+M252)*H251&gt;I251,(M251+M252)*H251,I251))</f>
        <v>2639398</v>
      </c>
      <c r="Q251" s="101">
        <f t="shared" ref="Q251" si="344">N251+O251+N252+O252+P251</f>
        <v>4598158</v>
      </c>
      <c r="R251" s="24"/>
      <c r="S251" s="24"/>
      <c r="T251" s="15"/>
    </row>
    <row r="252" spans="1:20" ht="15" hidden="1" x14ac:dyDescent="0.3">
      <c r="A252" s="15" t="s">
        <v>89</v>
      </c>
      <c r="B252" s="15"/>
      <c r="C252" s="15" t="s">
        <v>90</v>
      </c>
      <c r="D252" s="16" t="s">
        <v>92</v>
      </c>
      <c r="E252" s="94">
        <v>1</v>
      </c>
      <c r="F252" s="23">
        <v>20000</v>
      </c>
      <c r="G252" s="23">
        <v>7350</v>
      </c>
      <c r="H252" s="23">
        <v>17498</v>
      </c>
      <c r="I252" s="103"/>
      <c r="J252" s="18">
        <v>1462</v>
      </c>
      <c r="K252" s="18">
        <v>1509</v>
      </c>
      <c r="L252" s="23">
        <f t="shared" si="291"/>
        <v>47</v>
      </c>
      <c r="M252" s="24">
        <f t="shared" si="289"/>
        <v>37.6</v>
      </c>
      <c r="N252" s="23">
        <f t="shared" si="290"/>
        <v>940000</v>
      </c>
      <c r="O252" s="23">
        <f t="shared" si="279"/>
        <v>276360</v>
      </c>
      <c r="P252" s="106"/>
      <c r="Q252" s="103"/>
      <c r="R252" s="24"/>
      <c r="S252" s="24"/>
      <c r="T252" s="15"/>
    </row>
    <row r="253" spans="1:20" ht="15" hidden="1" x14ac:dyDescent="0.3">
      <c r="A253" s="15" t="s">
        <v>89</v>
      </c>
      <c r="B253" s="15"/>
      <c r="C253" s="15" t="s">
        <v>90</v>
      </c>
      <c r="D253" s="16" t="s">
        <v>93</v>
      </c>
      <c r="E253" s="94" t="s">
        <v>25</v>
      </c>
      <c r="F253" s="23">
        <v>20000</v>
      </c>
      <c r="G253" s="23">
        <v>7000</v>
      </c>
      <c r="H253" s="23">
        <v>17498</v>
      </c>
      <c r="I253" s="101">
        <v>2639398</v>
      </c>
      <c r="J253" s="18">
        <v>1597</v>
      </c>
      <c r="K253" s="18">
        <v>1617</v>
      </c>
      <c r="L253" s="23">
        <f t="shared" si="291"/>
        <v>20</v>
      </c>
      <c r="M253" s="24">
        <f t="shared" si="289"/>
        <v>16</v>
      </c>
      <c r="N253" s="23">
        <f t="shared" si="290"/>
        <v>400000</v>
      </c>
      <c r="O253" s="23">
        <f t="shared" si="279"/>
        <v>112000</v>
      </c>
      <c r="P253" s="104">
        <f>IF((M253+M254)*H253=0,0,IF((M253+M254)*H253&gt;I253,(M253+M254)*H253,I253))</f>
        <v>2639398</v>
      </c>
      <c r="Q253" s="101">
        <f t="shared" ref="Q253" si="345">N253+O253+N254+O254+P253</f>
        <v>3901918</v>
      </c>
      <c r="R253" s="24"/>
      <c r="S253" s="24"/>
      <c r="T253" s="15"/>
    </row>
    <row r="254" spans="1:20" ht="15" hidden="1" x14ac:dyDescent="0.3">
      <c r="A254" s="15" t="s">
        <v>89</v>
      </c>
      <c r="B254" s="15"/>
      <c r="C254" s="15" t="s">
        <v>90</v>
      </c>
      <c r="D254" s="16" t="s">
        <v>93</v>
      </c>
      <c r="E254" s="94">
        <v>1</v>
      </c>
      <c r="F254" s="23">
        <v>20000</v>
      </c>
      <c r="G254" s="23">
        <v>7350</v>
      </c>
      <c r="H254" s="23">
        <v>17498</v>
      </c>
      <c r="I254" s="103"/>
      <c r="J254" s="18">
        <v>1617</v>
      </c>
      <c r="K254" s="18">
        <v>1646</v>
      </c>
      <c r="L254" s="23">
        <f t="shared" si="291"/>
        <v>29</v>
      </c>
      <c r="M254" s="24">
        <f t="shared" si="289"/>
        <v>23.200000000000003</v>
      </c>
      <c r="N254" s="23">
        <f t="shared" si="290"/>
        <v>580000</v>
      </c>
      <c r="O254" s="23">
        <f t="shared" si="279"/>
        <v>170520.00000000003</v>
      </c>
      <c r="P254" s="106"/>
      <c r="Q254" s="103"/>
      <c r="R254" s="24"/>
      <c r="S254" s="24"/>
      <c r="T254" s="15"/>
    </row>
    <row r="255" spans="1:20" ht="15" hidden="1" x14ac:dyDescent="0.3">
      <c r="A255" s="15" t="s">
        <v>89</v>
      </c>
      <c r="B255" s="15"/>
      <c r="C255" s="15" t="s">
        <v>90</v>
      </c>
      <c r="D255" s="16" t="s">
        <v>94</v>
      </c>
      <c r="E255" s="94" t="s">
        <v>25</v>
      </c>
      <c r="F255" s="23">
        <v>20000</v>
      </c>
      <c r="G255" s="23">
        <v>7000</v>
      </c>
      <c r="H255" s="23">
        <v>17498</v>
      </c>
      <c r="I255" s="101">
        <v>2639398</v>
      </c>
      <c r="J255" s="18">
        <v>330</v>
      </c>
      <c r="K255" s="18">
        <v>335</v>
      </c>
      <c r="L255" s="23">
        <f t="shared" si="291"/>
        <v>5</v>
      </c>
      <c r="M255" s="24">
        <f t="shared" si="289"/>
        <v>4</v>
      </c>
      <c r="N255" s="23">
        <f t="shared" si="290"/>
        <v>100000</v>
      </c>
      <c r="O255" s="23">
        <f t="shared" si="279"/>
        <v>28000</v>
      </c>
      <c r="P255" s="104">
        <f>IF((M255+M256)*H255=0,0,IF((M255+M256)*H255&gt;I255,(M255+M256)*H255,I255))</f>
        <v>2639398</v>
      </c>
      <c r="Q255" s="101">
        <f t="shared" ref="Q255" si="346">N255+O255+N256+O256+P255</f>
        <v>3000318</v>
      </c>
      <c r="R255" s="24"/>
      <c r="S255" s="24"/>
      <c r="T255" s="15"/>
    </row>
    <row r="256" spans="1:20" ht="15" hidden="1" x14ac:dyDescent="0.3">
      <c r="A256" s="15" t="s">
        <v>89</v>
      </c>
      <c r="B256" s="15"/>
      <c r="C256" s="15" t="s">
        <v>90</v>
      </c>
      <c r="D256" s="16" t="s">
        <v>94</v>
      </c>
      <c r="E256" s="94">
        <v>1</v>
      </c>
      <c r="F256" s="23">
        <v>20000</v>
      </c>
      <c r="G256" s="23">
        <v>7350</v>
      </c>
      <c r="H256" s="23">
        <v>17498</v>
      </c>
      <c r="I256" s="103"/>
      <c r="J256" s="18">
        <v>335</v>
      </c>
      <c r="K256" s="18">
        <v>344</v>
      </c>
      <c r="L256" s="23">
        <f t="shared" si="291"/>
        <v>9</v>
      </c>
      <c r="M256" s="24">
        <f t="shared" si="289"/>
        <v>7.2</v>
      </c>
      <c r="N256" s="23">
        <f t="shared" si="290"/>
        <v>180000</v>
      </c>
      <c r="O256" s="23">
        <f t="shared" si="279"/>
        <v>52920</v>
      </c>
      <c r="P256" s="106"/>
      <c r="Q256" s="103"/>
      <c r="R256" s="24"/>
      <c r="S256" s="24"/>
      <c r="T256" s="15"/>
    </row>
    <row r="257" spans="1:20" ht="15" hidden="1" x14ac:dyDescent="0.3">
      <c r="A257" s="15" t="s">
        <v>89</v>
      </c>
      <c r="B257" s="15"/>
      <c r="C257" s="15" t="s">
        <v>90</v>
      </c>
      <c r="D257" s="16" t="s">
        <v>91</v>
      </c>
      <c r="E257" s="94">
        <v>2</v>
      </c>
      <c r="F257" s="23">
        <v>20000</v>
      </c>
      <c r="G257" s="23">
        <v>7350</v>
      </c>
      <c r="H257" s="23">
        <v>17498</v>
      </c>
      <c r="I257" s="23">
        <v>2639398</v>
      </c>
      <c r="J257" s="18">
        <v>1299</v>
      </c>
      <c r="K257" s="18">
        <v>1316</v>
      </c>
      <c r="L257" s="23">
        <f t="shared" si="291"/>
        <v>17</v>
      </c>
      <c r="M257" s="24">
        <f t="shared" si="289"/>
        <v>13.600000000000001</v>
      </c>
      <c r="N257" s="23">
        <f t="shared" si="290"/>
        <v>340000</v>
      </c>
      <c r="O257" s="23">
        <f t="shared" si="279"/>
        <v>99960.000000000015</v>
      </c>
      <c r="P257" s="25">
        <f>IF(M257*H257=0,0,IF(M257*H257&gt;I257,M257*H257,I257))</f>
        <v>2639398</v>
      </c>
      <c r="Q257" s="23">
        <f>N257+O257+P257</f>
        <v>3079358</v>
      </c>
      <c r="R257" s="24"/>
      <c r="S257" s="24"/>
      <c r="T257" s="15"/>
    </row>
    <row r="258" spans="1:20" ht="15" hidden="1" x14ac:dyDescent="0.3">
      <c r="A258" s="15" t="s">
        <v>89</v>
      </c>
      <c r="B258" s="15"/>
      <c r="C258" s="15" t="s">
        <v>90</v>
      </c>
      <c r="D258" s="16" t="s">
        <v>92</v>
      </c>
      <c r="E258" s="94">
        <v>2</v>
      </c>
      <c r="F258" s="23">
        <v>20000</v>
      </c>
      <c r="G258" s="23">
        <v>7350</v>
      </c>
      <c r="H258" s="23">
        <v>17498</v>
      </c>
      <c r="I258" s="23">
        <v>2639398</v>
      </c>
      <c r="J258" s="18">
        <v>1509</v>
      </c>
      <c r="K258" s="18">
        <v>1532</v>
      </c>
      <c r="L258" s="23">
        <f t="shared" si="291"/>
        <v>23</v>
      </c>
      <c r="M258" s="24">
        <f t="shared" si="289"/>
        <v>18.400000000000002</v>
      </c>
      <c r="N258" s="23">
        <f t="shared" si="290"/>
        <v>460000</v>
      </c>
      <c r="O258" s="23">
        <f t="shared" si="279"/>
        <v>135240.00000000003</v>
      </c>
      <c r="P258" s="25">
        <f t="shared" ref="P258:P276" si="347">IF(M258*H258=0,0,IF(M258*H258&gt;I258,M258*H258,I258))</f>
        <v>2639398</v>
      </c>
      <c r="Q258" s="23">
        <f t="shared" ref="Q258:Q276" si="348">N258+O258+P258</f>
        <v>3234638</v>
      </c>
      <c r="R258" s="24"/>
      <c r="S258" s="24"/>
      <c r="T258" s="15"/>
    </row>
    <row r="259" spans="1:20" ht="15" hidden="1" x14ac:dyDescent="0.3">
      <c r="A259" s="15" t="s">
        <v>89</v>
      </c>
      <c r="B259" s="15"/>
      <c r="C259" s="15" t="s">
        <v>90</v>
      </c>
      <c r="D259" s="16" t="s">
        <v>93</v>
      </c>
      <c r="E259" s="94">
        <v>2</v>
      </c>
      <c r="F259" s="23">
        <v>20000</v>
      </c>
      <c r="G259" s="23">
        <v>7350</v>
      </c>
      <c r="H259" s="23">
        <v>17498</v>
      </c>
      <c r="I259" s="23">
        <v>2639398</v>
      </c>
      <c r="J259" s="18">
        <v>1646</v>
      </c>
      <c r="K259" s="18">
        <v>1666</v>
      </c>
      <c r="L259" s="23">
        <f t="shared" si="291"/>
        <v>20</v>
      </c>
      <c r="M259" s="24">
        <f t="shared" si="289"/>
        <v>16</v>
      </c>
      <c r="N259" s="23">
        <f t="shared" si="290"/>
        <v>400000</v>
      </c>
      <c r="O259" s="23">
        <f t="shared" si="279"/>
        <v>117600</v>
      </c>
      <c r="P259" s="25">
        <f t="shared" si="347"/>
        <v>2639398</v>
      </c>
      <c r="Q259" s="23">
        <f t="shared" si="348"/>
        <v>3156998</v>
      </c>
      <c r="R259" s="24"/>
      <c r="S259" s="24"/>
      <c r="T259" s="15"/>
    </row>
    <row r="260" spans="1:20" ht="15" hidden="1" x14ac:dyDescent="0.3">
      <c r="A260" s="15" t="s">
        <v>89</v>
      </c>
      <c r="B260" s="15"/>
      <c r="C260" s="15" t="s">
        <v>90</v>
      </c>
      <c r="D260" s="16" t="s">
        <v>94</v>
      </c>
      <c r="E260" s="94">
        <v>2</v>
      </c>
      <c r="F260" s="23">
        <v>20000</v>
      </c>
      <c r="G260" s="23">
        <v>7350</v>
      </c>
      <c r="H260" s="23">
        <v>17498</v>
      </c>
      <c r="I260" s="23">
        <v>2639398</v>
      </c>
      <c r="J260" s="18">
        <v>344</v>
      </c>
      <c r="K260" s="18">
        <v>351</v>
      </c>
      <c r="L260" s="23">
        <f t="shared" si="291"/>
        <v>7</v>
      </c>
      <c r="M260" s="24">
        <f t="shared" si="289"/>
        <v>5.6000000000000005</v>
      </c>
      <c r="N260" s="23">
        <f t="shared" si="290"/>
        <v>140000</v>
      </c>
      <c r="O260" s="23">
        <f t="shared" si="279"/>
        <v>41160.000000000007</v>
      </c>
      <c r="P260" s="25">
        <f t="shared" si="347"/>
        <v>2639398</v>
      </c>
      <c r="Q260" s="23">
        <f t="shared" si="348"/>
        <v>2820558</v>
      </c>
      <c r="R260" s="24"/>
      <c r="S260" s="24"/>
      <c r="T260" s="15"/>
    </row>
    <row r="261" spans="1:20" ht="15" hidden="1" x14ac:dyDescent="0.3">
      <c r="A261" s="15" t="s">
        <v>89</v>
      </c>
      <c r="B261" s="15"/>
      <c r="C261" s="15" t="s">
        <v>90</v>
      </c>
      <c r="D261" s="16" t="s">
        <v>91</v>
      </c>
      <c r="E261" s="94">
        <v>3</v>
      </c>
      <c r="F261" s="23">
        <v>20000</v>
      </c>
      <c r="G261" s="23">
        <v>7350</v>
      </c>
      <c r="H261" s="23">
        <v>17498</v>
      </c>
      <c r="I261" s="23">
        <v>2639398</v>
      </c>
      <c r="J261" s="18">
        <v>1316</v>
      </c>
      <c r="K261" s="18">
        <v>1349</v>
      </c>
      <c r="L261" s="23">
        <f t="shared" si="291"/>
        <v>33</v>
      </c>
      <c r="M261" s="24">
        <f t="shared" si="289"/>
        <v>26.400000000000002</v>
      </c>
      <c r="N261" s="23">
        <f t="shared" si="290"/>
        <v>660000</v>
      </c>
      <c r="O261" s="23">
        <f t="shared" si="279"/>
        <v>194040.00000000003</v>
      </c>
      <c r="P261" s="25">
        <f t="shared" si="347"/>
        <v>2639398</v>
      </c>
      <c r="Q261" s="23">
        <f t="shared" si="348"/>
        <v>3493438</v>
      </c>
      <c r="R261" s="24"/>
      <c r="S261" s="24"/>
      <c r="T261" s="15"/>
    </row>
    <row r="262" spans="1:20" ht="15" hidden="1" x14ac:dyDescent="0.3">
      <c r="A262" s="15" t="s">
        <v>89</v>
      </c>
      <c r="B262" s="15"/>
      <c r="C262" s="15" t="s">
        <v>90</v>
      </c>
      <c r="D262" s="16" t="s">
        <v>92</v>
      </c>
      <c r="E262" s="94">
        <v>3</v>
      </c>
      <c r="F262" s="23">
        <v>20000</v>
      </c>
      <c r="G262" s="23">
        <v>7350</v>
      </c>
      <c r="H262" s="23">
        <v>17498</v>
      </c>
      <c r="I262" s="23">
        <v>2639398</v>
      </c>
      <c r="J262" s="18">
        <v>1532</v>
      </c>
      <c r="K262" s="18">
        <v>1592</v>
      </c>
      <c r="L262" s="23">
        <f t="shared" si="291"/>
        <v>60</v>
      </c>
      <c r="M262" s="24">
        <f t="shared" si="289"/>
        <v>48</v>
      </c>
      <c r="N262" s="23">
        <f t="shared" si="290"/>
        <v>1200000</v>
      </c>
      <c r="O262" s="23">
        <f t="shared" si="279"/>
        <v>352800</v>
      </c>
      <c r="P262" s="25">
        <f t="shared" si="347"/>
        <v>2639398</v>
      </c>
      <c r="Q262" s="23">
        <f t="shared" si="348"/>
        <v>4192198</v>
      </c>
      <c r="R262" s="24"/>
      <c r="S262" s="24"/>
      <c r="T262" s="15"/>
    </row>
    <row r="263" spans="1:20" ht="15" hidden="1" x14ac:dyDescent="0.3">
      <c r="A263" s="15" t="s">
        <v>89</v>
      </c>
      <c r="B263" s="15"/>
      <c r="C263" s="15" t="s">
        <v>90</v>
      </c>
      <c r="D263" s="16" t="s">
        <v>93</v>
      </c>
      <c r="E263" s="94">
        <v>3</v>
      </c>
      <c r="F263" s="23">
        <v>20000</v>
      </c>
      <c r="G263" s="23">
        <v>7350</v>
      </c>
      <c r="H263" s="23">
        <v>17498</v>
      </c>
      <c r="I263" s="23">
        <v>2639398</v>
      </c>
      <c r="J263" s="18">
        <v>1666</v>
      </c>
      <c r="K263" s="18">
        <v>1702</v>
      </c>
      <c r="L263" s="23">
        <f t="shared" si="291"/>
        <v>36</v>
      </c>
      <c r="M263" s="24">
        <f t="shared" si="289"/>
        <v>28.8</v>
      </c>
      <c r="N263" s="23">
        <f t="shared" si="290"/>
        <v>720000</v>
      </c>
      <c r="O263" s="23">
        <f t="shared" si="279"/>
        <v>211680</v>
      </c>
      <c r="P263" s="25">
        <f t="shared" si="347"/>
        <v>2639398</v>
      </c>
      <c r="Q263" s="23">
        <f t="shared" si="348"/>
        <v>3571078</v>
      </c>
      <c r="R263" s="24"/>
      <c r="S263" s="24"/>
      <c r="T263" s="15"/>
    </row>
    <row r="264" spans="1:20" ht="15" hidden="1" x14ac:dyDescent="0.3">
      <c r="A264" s="15" t="s">
        <v>89</v>
      </c>
      <c r="B264" s="15"/>
      <c r="C264" s="15" t="s">
        <v>90</v>
      </c>
      <c r="D264" s="16" t="s">
        <v>94</v>
      </c>
      <c r="E264" s="94">
        <v>3</v>
      </c>
      <c r="F264" s="23">
        <v>20000</v>
      </c>
      <c r="G264" s="23">
        <v>7350</v>
      </c>
      <c r="H264" s="23">
        <v>17498</v>
      </c>
      <c r="I264" s="23">
        <v>2639398</v>
      </c>
      <c r="J264" s="18">
        <v>351</v>
      </c>
      <c r="K264" s="18">
        <v>362</v>
      </c>
      <c r="L264" s="23">
        <f t="shared" si="291"/>
        <v>11</v>
      </c>
      <c r="M264" s="24">
        <f t="shared" si="289"/>
        <v>8.8000000000000007</v>
      </c>
      <c r="N264" s="23">
        <f t="shared" si="290"/>
        <v>220000</v>
      </c>
      <c r="O264" s="23">
        <f t="shared" si="279"/>
        <v>64680.000000000007</v>
      </c>
      <c r="P264" s="25">
        <f t="shared" si="347"/>
        <v>2639398</v>
      </c>
      <c r="Q264" s="23">
        <f t="shared" si="348"/>
        <v>2924078</v>
      </c>
      <c r="R264" s="24"/>
      <c r="S264" s="24"/>
      <c r="T264" s="15"/>
    </row>
    <row r="265" spans="1:20" ht="15" hidden="1" x14ac:dyDescent="0.3">
      <c r="A265" s="15" t="s">
        <v>89</v>
      </c>
      <c r="B265" s="15"/>
      <c r="C265" s="15" t="s">
        <v>90</v>
      </c>
      <c r="D265" s="16" t="s">
        <v>91</v>
      </c>
      <c r="E265" s="94">
        <v>4</v>
      </c>
      <c r="F265" s="23">
        <v>20000</v>
      </c>
      <c r="G265" s="23">
        <v>7350</v>
      </c>
      <c r="H265" s="23">
        <v>17498</v>
      </c>
      <c r="I265" s="23">
        <v>2639398</v>
      </c>
      <c r="J265" s="18">
        <v>1349</v>
      </c>
      <c r="K265" s="18">
        <v>1395</v>
      </c>
      <c r="L265" s="23">
        <f t="shared" si="291"/>
        <v>46</v>
      </c>
      <c r="M265" s="24">
        <f t="shared" si="289"/>
        <v>36.800000000000004</v>
      </c>
      <c r="N265" s="23">
        <f t="shared" si="290"/>
        <v>920000</v>
      </c>
      <c r="O265" s="23">
        <f t="shared" si="279"/>
        <v>270480.00000000006</v>
      </c>
      <c r="P265" s="25">
        <f t="shared" si="347"/>
        <v>2639398</v>
      </c>
      <c r="Q265" s="23">
        <f t="shared" si="348"/>
        <v>3829878</v>
      </c>
      <c r="R265" s="24"/>
      <c r="S265" s="24"/>
      <c r="T265" s="15"/>
    </row>
    <row r="266" spans="1:20" ht="15" hidden="1" x14ac:dyDescent="0.3">
      <c r="A266" s="15" t="s">
        <v>89</v>
      </c>
      <c r="B266" s="15"/>
      <c r="C266" s="15" t="s">
        <v>90</v>
      </c>
      <c r="D266" s="16" t="s">
        <v>92</v>
      </c>
      <c r="E266" s="94">
        <v>4</v>
      </c>
      <c r="F266" s="23">
        <v>20000</v>
      </c>
      <c r="G266" s="23">
        <v>7350</v>
      </c>
      <c r="H266" s="23">
        <v>17498</v>
      </c>
      <c r="I266" s="23">
        <v>2639398</v>
      </c>
      <c r="J266" s="18">
        <v>1592</v>
      </c>
      <c r="K266" s="18">
        <v>1676</v>
      </c>
      <c r="L266" s="23">
        <f t="shared" si="291"/>
        <v>84</v>
      </c>
      <c r="M266" s="24">
        <f t="shared" si="289"/>
        <v>67.2</v>
      </c>
      <c r="N266" s="23">
        <f t="shared" si="290"/>
        <v>1680000</v>
      </c>
      <c r="O266" s="23">
        <f t="shared" si="279"/>
        <v>493920</v>
      </c>
      <c r="P266" s="25">
        <f t="shared" si="347"/>
        <v>2639398</v>
      </c>
      <c r="Q266" s="23">
        <f t="shared" si="348"/>
        <v>4813318</v>
      </c>
      <c r="R266" s="24"/>
      <c r="S266" s="24"/>
      <c r="T266" s="15"/>
    </row>
    <row r="267" spans="1:20" ht="15" hidden="1" x14ac:dyDescent="0.3">
      <c r="A267" s="15" t="s">
        <v>89</v>
      </c>
      <c r="B267" s="15"/>
      <c r="C267" s="15" t="s">
        <v>90</v>
      </c>
      <c r="D267" s="16" t="s">
        <v>93</v>
      </c>
      <c r="E267" s="94">
        <v>4</v>
      </c>
      <c r="F267" s="23">
        <v>20000</v>
      </c>
      <c r="G267" s="23">
        <v>7350</v>
      </c>
      <c r="H267" s="23">
        <v>17498</v>
      </c>
      <c r="I267" s="23">
        <v>2639398</v>
      </c>
      <c r="J267" s="18">
        <v>1702</v>
      </c>
      <c r="K267" s="18">
        <v>1746</v>
      </c>
      <c r="L267" s="23">
        <f t="shared" si="291"/>
        <v>44</v>
      </c>
      <c r="M267" s="24">
        <f t="shared" si="289"/>
        <v>35.200000000000003</v>
      </c>
      <c r="N267" s="23">
        <f t="shared" si="290"/>
        <v>880000</v>
      </c>
      <c r="O267" s="23">
        <f t="shared" si="279"/>
        <v>258720.00000000003</v>
      </c>
      <c r="P267" s="25">
        <f t="shared" si="347"/>
        <v>2639398</v>
      </c>
      <c r="Q267" s="23">
        <f t="shared" si="348"/>
        <v>3778118</v>
      </c>
      <c r="R267" s="24"/>
      <c r="S267" s="24"/>
      <c r="T267" s="15"/>
    </row>
    <row r="268" spans="1:20" ht="15" hidden="1" x14ac:dyDescent="0.3">
      <c r="A268" s="15" t="s">
        <v>89</v>
      </c>
      <c r="B268" s="15"/>
      <c r="C268" s="15" t="s">
        <v>90</v>
      </c>
      <c r="D268" s="16" t="s">
        <v>94</v>
      </c>
      <c r="E268" s="94">
        <v>4</v>
      </c>
      <c r="F268" s="23">
        <v>20000</v>
      </c>
      <c r="G268" s="23">
        <v>7350</v>
      </c>
      <c r="H268" s="23">
        <v>17498</v>
      </c>
      <c r="I268" s="23">
        <v>2639398</v>
      </c>
      <c r="J268" s="18">
        <v>362</v>
      </c>
      <c r="K268" s="18">
        <v>376</v>
      </c>
      <c r="L268" s="23">
        <f t="shared" si="291"/>
        <v>14</v>
      </c>
      <c r="M268" s="24">
        <f t="shared" si="289"/>
        <v>11.200000000000001</v>
      </c>
      <c r="N268" s="23">
        <f t="shared" si="290"/>
        <v>280000</v>
      </c>
      <c r="O268" s="23">
        <f t="shared" si="279"/>
        <v>82320.000000000015</v>
      </c>
      <c r="P268" s="25">
        <f t="shared" si="347"/>
        <v>2639398</v>
      </c>
      <c r="Q268" s="23">
        <f t="shared" si="348"/>
        <v>3001718</v>
      </c>
      <c r="R268" s="24"/>
      <c r="S268" s="24"/>
      <c r="T268" s="15"/>
    </row>
    <row r="269" spans="1:20" ht="15" hidden="1" x14ac:dyDescent="0.3">
      <c r="A269" s="15" t="s">
        <v>89</v>
      </c>
      <c r="B269" s="15"/>
      <c r="C269" s="15" t="s">
        <v>90</v>
      </c>
      <c r="D269" s="16" t="s">
        <v>91</v>
      </c>
      <c r="E269" s="94">
        <v>5</v>
      </c>
      <c r="F269" s="23">
        <v>20000</v>
      </c>
      <c r="G269" s="23">
        <v>7350</v>
      </c>
      <c r="H269" s="23">
        <v>17498</v>
      </c>
      <c r="I269" s="23">
        <v>2639398</v>
      </c>
      <c r="J269" s="18">
        <v>1395</v>
      </c>
      <c r="K269" s="18">
        <v>1455</v>
      </c>
      <c r="L269" s="23">
        <f t="shared" si="291"/>
        <v>60</v>
      </c>
      <c r="M269" s="24">
        <f t="shared" si="289"/>
        <v>48</v>
      </c>
      <c r="N269" s="23">
        <f t="shared" si="290"/>
        <v>1200000</v>
      </c>
      <c r="O269" s="23">
        <f t="shared" si="279"/>
        <v>352800</v>
      </c>
      <c r="P269" s="25">
        <f t="shared" si="347"/>
        <v>2639398</v>
      </c>
      <c r="Q269" s="23">
        <f t="shared" si="348"/>
        <v>4192198</v>
      </c>
      <c r="R269" s="24"/>
      <c r="S269" s="24"/>
      <c r="T269" s="15"/>
    </row>
    <row r="270" spans="1:20" ht="15" hidden="1" x14ac:dyDescent="0.3">
      <c r="A270" s="15" t="s">
        <v>89</v>
      </c>
      <c r="B270" s="15"/>
      <c r="C270" s="15" t="s">
        <v>90</v>
      </c>
      <c r="D270" s="16" t="s">
        <v>92</v>
      </c>
      <c r="E270" s="94">
        <v>5</v>
      </c>
      <c r="F270" s="23">
        <v>20000</v>
      </c>
      <c r="G270" s="23">
        <v>7350</v>
      </c>
      <c r="H270" s="23">
        <v>17498</v>
      </c>
      <c r="I270" s="23">
        <v>2639398</v>
      </c>
      <c r="J270" s="18">
        <v>1676</v>
      </c>
      <c r="K270" s="18">
        <v>1784</v>
      </c>
      <c r="L270" s="23">
        <f t="shared" si="291"/>
        <v>108</v>
      </c>
      <c r="M270" s="24">
        <f t="shared" si="289"/>
        <v>86.4</v>
      </c>
      <c r="N270" s="23">
        <f t="shared" si="290"/>
        <v>2160000</v>
      </c>
      <c r="O270" s="23">
        <f t="shared" si="279"/>
        <v>635040</v>
      </c>
      <c r="P270" s="25">
        <f t="shared" si="347"/>
        <v>2639398</v>
      </c>
      <c r="Q270" s="23">
        <f t="shared" si="348"/>
        <v>5434438</v>
      </c>
      <c r="R270" s="24"/>
      <c r="S270" s="24"/>
      <c r="T270" s="15"/>
    </row>
    <row r="271" spans="1:20" ht="15" hidden="1" x14ac:dyDescent="0.3">
      <c r="A271" s="15" t="s">
        <v>89</v>
      </c>
      <c r="B271" s="15"/>
      <c r="C271" s="15" t="s">
        <v>90</v>
      </c>
      <c r="D271" s="16" t="s">
        <v>93</v>
      </c>
      <c r="E271" s="94">
        <v>5</v>
      </c>
      <c r="F271" s="23">
        <v>20000</v>
      </c>
      <c r="G271" s="23">
        <v>7350</v>
      </c>
      <c r="H271" s="23">
        <v>17498</v>
      </c>
      <c r="I271" s="23">
        <v>2639398</v>
      </c>
      <c r="J271" s="18">
        <v>1746</v>
      </c>
      <c r="K271" s="18">
        <v>1788</v>
      </c>
      <c r="L271" s="23">
        <f t="shared" si="291"/>
        <v>42</v>
      </c>
      <c r="M271" s="24">
        <f t="shared" si="289"/>
        <v>33.6</v>
      </c>
      <c r="N271" s="23">
        <f t="shared" si="290"/>
        <v>840000</v>
      </c>
      <c r="O271" s="23">
        <f t="shared" si="290"/>
        <v>246960</v>
      </c>
      <c r="P271" s="25">
        <f t="shared" si="347"/>
        <v>2639398</v>
      </c>
      <c r="Q271" s="23">
        <f t="shared" si="348"/>
        <v>3726358</v>
      </c>
      <c r="R271" s="24"/>
      <c r="S271" s="24"/>
      <c r="T271" s="15"/>
    </row>
    <row r="272" spans="1:20" ht="15" hidden="1" x14ac:dyDescent="0.3">
      <c r="A272" s="15" t="s">
        <v>89</v>
      </c>
      <c r="B272" s="15"/>
      <c r="C272" s="15" t="s">
        <v>90</v>
      </c>
      <c r="D272" s="16" t="s">
        <v>94</v>
      </c>
      <c r="E272" s="94">
        <v>5</v>
      </c>
      <c r="F272" s="23">
        <v>20000</v>
      </c>
      <c r="G272" s="23">
        <v>7350</v>
      </c>
      <c r="H272" s="23">
        <v>17498</v>
      </c>
      <c r="I272" s="23">
        <v>2639398</v>
      </c>
      <c r="J272" s="18">
        <v>376</v>
      </c>
      <c r="K272" s="18">
        <v>397</v>
      </c>
      <c r="L272" s="23">
        <f t="shared" si="291"/>
        <v>21</v>
      </c>
      <c r="M272" s="24">
        <f t="shared" si="289"/>
        <v>16.8</v>
      </c>
      <c r="N272" s="23">
        <f t="shared" ref="N272:O310" si="349">L272*F272</f>
        <v>420000</v>
      </c>
      <c r="O272" s="23">
        <f t="shared" si="349"/>
        <v>123480</v>
      </c>
      <c r="P272" s="25">
        <f t="shared" si="347"/>
        <v>2639398</v>
      </c>
      <c r="Q272" s="23">
        <f t="shared" si="348"/>
        <v>3182878</v>
      </c>
      <c r="R272" s="24"/>
      <c r="S272" s="24"/>
      <c r="T272" s="15"/>
    </row>
    <row r="273" spans="1:20" ht="15" hidden="1" x14ac:dyDescent="0.3">
      <c r="A273" s="15" t="s">
        <v>89</v>
      </c>
      <c r="B273" s="15"/>
      <c r="C273" s="15" t="s">
        <v>90</v>
      </c>
      <c r="D273" s="16" t="s">
        <v>91</v>
      </c>
      <c r="E273" s="94">
        <v>6</v>
      </c>
      <c r="F273" s="23">
        <v>20000</v>
      </c>
      <c r="G273" s="23">
        <v>7350</v>
      </c>
      <c r="H273" s="23">
        <v>17498</v>
      </c>
      <c r="I273" s="23">
        <v>2639398</v>
      </c>
      <c r="J273" s="18">
        <v>1455</v>
      </c>
      <c r="K273" s="18">
        <v>1548</v>
      </c>
      <c r="L273" s="23">
        <f t="shared" si="291"/>
        <v>93</v>
      </c>
      <c r="M273" s="24">
        <f t="shared" si="289"/>
        <v>74.400000000000006</v>
      </c>
      <c r="N273" s="23">
        <f t="shared" si="349"/>
        <v>1860000</v>
      </c>
      <c r="O273" s="23">
        <f t="shared" si="349"/>
        <v>546840</v>
      </c>
      <c r="P273" s="25">
        <f t="shared" si="347"/>
        <v>2639398</v>
      </c>
      <c r="Q273" s="23">
        <f t="shared" si="348"/>
        <v>5046238</v>
      </c>
      <c r="R273" s="24"/>
      <c r="S273" s="24"/>
      <c r="T273" s="15"/>
    </row>
    <row r="274" spans="1:20" ht="15" hidden="1" x14ac:dyDescent="0.3">
      <c r="A274" s="15" t="s">
        <v>89</v>
      </c>
      <c r="B274" s="15"/>
      <c r="C274" s="15" t="s">
        <v>90</v>
      </c>
      <c r="D274" s="16" t="s">
        <v>92</v>
      </c>
      <c r="E274" s="94">
        <v>6</v>
      </c>
      <c r="F274" s="23">
        <v>20000</v>
      </c>
      <c r="G274" s="23">
        <v>7350</v>
      </c>
      <c r="H274" s="23">
        <v>17498</v>
      </c>
      <c r="I274" s="23">
        <v>2639398</v>
      </c>
      <c r="J274" s="18">
        <v>1784</v>
      </c>
      <c r="K274" s="18">
        <v>1947</v>
      </c>
      <c r="L274" s="23">
        <f t="shared" si="291"/>
        <v>163</v>
      </c>
      <c r="M274" s="24">
        <f t="shared" si="289"/>
        <v>130.4</v>
      </c>
      <c r="N274" s="23">
        <f t="shared" si="349"/>
        <v>3260000</v>
      </c>
      <c r="O274" s="23">
        <f t="shared" si="349"/>
        <v>958440</v>
      </c>
      <c r="P274" s="25">
        <f t="shared" si="347"/>
        <v>2639398</v>
      </c>
      <c r="Q274" s="23">
        <f t="shared" si="348"/>
        <v>6857838</v>
      </c>
      <c r="R274" s="24"/>
      <c r="S274" s="24"/>
      <c r="T274" s="15"/>
    </row>
    <row r="275" spans="1:20" ht="15" hidden="1" x14ac:dyDescent="0.3">
      <c r="A275" s="15" t="s">
        <v>89</v>
      </c>
      <c r="B275" s="15"/>
      <c r="C275" s="15" t="s">
        <v>90</v>
      </c>
      <c r="D275" s="16" t="s">
        <v>93</v>
      </c>
      <c r="E275" s="94">
        <v>6</v>
      </c>
      <c r="F275" s="23">
        <v>20000</v>
      </c>
      <c r="G275" s="23">
        <v>7350</v>
      </c>
      <c r="H275" s="23">
        <v>17498</v>
      </c>
      <c r="I275" s="23">
        <v>2639398</v>
      </c>
      <c r="J275" s="18">
        <v>1788</v>
      </c>
      <c r="K275" s="18">
        <v>1830</v>
      </c>
      <c r="L275" s="23">
        <f t="shared" si="291"/>
        <v>42</v>
      </c>
      <c r="M275" s="24">
        <f t="shared" si="289"/>
        <v>33.6</v>
      </c>
      <c r="N275" s="23">
        <f t="shared" si="349"/>
        <v>840000</v>
      </c>
      <c r="O275" s="23">
        <f t="shared" si="349"/>
        <v>246960</v>
      </c>
      <c r="P275" s="25">
        <f t="shared" si="347"/>
        <v>2639398</v>
      </c>
      <c r="Q275" s="23">
        <f t="shared" si="348"/>
        <v>3726358</v>
      </c>
      <c r="R275" s="24"/>
      <c r="S275" s="24"/>
      <c r="T275" s="15"/>
    </row>
    <row r="276" spans="1:20" ht="15" hidden="1" x14ac:dyDescent="0.3">
      <c r="A276" s="15" t="s">
        <v>89</v>
      </c>
      <c r="B276" s="15"/>
      <c r="C276" s="15" t="s">
        <v>90</v>
      </c>
      <c r="D276" s="16" t="s">
        <v>94</v>
      </c>
      <c r="E276" s="94">
        <v>6</v>
      </c>
      <c r="F276" s="23">
        <v>20000</v>
      </c>
      <c r="G276" s="23">
        <v>7350</v>
      </c>
      <c r="H276" s="23">
        <v>17498</v>
      </c>
      <c r="I276" s="23">
        <v>2639398</v>
      </c>
      <c r="J276" s="18">
        <v>397</v>
      </c>
      <c r="K276" s="18">
        <v>412</v>
      </c>
      <c r="L276" s="23">
        <f t="shared" si="291"/>
        <v>15</v>
      </c>
      <c r="M276" s="24">
        <f t="shared" si="289"/>
        <v>12</v>
      </c>
      <c r="N276" s="23">
        <f t="shared" si="349"/>
        <v>300000</v>
      </c>
      <c r="O276" s="23">
        <f t="shared" si="349"/>
        <v>88200</v>
      </c>
      <c r="P276" s="25">
        <f t="shared" si="347"/>
        <v>2639398</v>
      </c>
      <c r="Q276" s="23">
        <f t="shared" si="348"/>
        <v>3027598</v>
      </c>
      <c r="R276" s="24"/>
      <c r="S276" s="24"/>
      <c r="T276" s="15"/>
    </row>
    <row r="277" spans="1:20" ht="15" hidden="1" x14ac:dyDescent="0.3">
      <c r="A277" s="15" t="s">
        <v>89</v>
      </c>
      <c r="B277" s="15"/>
      <c r="C277" s="15" t="s">
        <v>90</v>
      </c>
      <c r="D277" s="16" t="s">
        <v>91</v>
      </c>
      <c r="E277" s="94">
        <v>7</v>
      </c>
      <c r="F277" s="23">
        <v>20000</v>
      </c>
      <c r="G277" s="23">
        <v>7350</v>
      </c>
      <c r="H277" s="23">
        <v>17498</v>
      </c>
      <c r="I277" s="23">
        <v>2639398</v>
      </c>
      <c r="J277" s="18">
        <f>K273</f>
        <v>1548</v>
      </c>
      <c r="K277" s="18">
        <v>1586</v>
      </c>
      <c r="L277" s="23">
        <f t="shared" ref="L277:L280" si="350">K277-J277</f>
        <v>38</v>
      </c>
      <c r="M277" s="24">
        <f t="shared" ref="M277:M280" si="351">L277*80%</f>
        <v>30.400000000000002</v>
      </c>
      <c r="N277" s="23">
        <f t="shared" ref="N277:N280" si="352">L277*F277</f>
        <v>760000</v>
      </c>
      <c r="O277" s="23">
        <f t="shared" ref="O277:O280" si="353">M277*G277</f>
        <v>223440.00000000003</v>
      </c>
      <c r="P277" s="25">
        <f t="shared" ref="P277:P280" si="354">IF(M277*H277=0,0,IF(M277*H277&gt;I277,M277*H277,I277))</f>
        <v>2639398</v>
      </c>
      <c r="Q277" s="23">
        <f t="shared" ref="Q277:Q280" si="355">N277+O277+P277</f>
        <v>3622838</v>
      </c>
      <c r="R277" s="24"/>
      <c r="S277" s="24"/>
      <c r="T277" s="15"/>
    </row>
    <row r="278" spans="1:20" ht="15" hidden="1" x14ac:dyDescent="0.3">
      <c r="A278" s="15" t="s">
        <v>89</v>
      </c>
      <c r="B278" s="15"/>
      <c r="C278" s="15" t="s">
        <v>90</v>
      </c>
      <c r="D278" s="16" t="s">
        <v>92</v>
      </c>
      <c r="E278" s="94">
        <v>7</v>
      </c>
      <c r="F278" s="23">
        <v>20000</v>
      </c>
      <c r="G278" s="23">
        <v>7350</v>
      </c>
      <c r="H278" s="23">
        <v>17498</v>
      </c>
      <c r="I278" s="23">
        <v>2639398</v>
      </c>
      <c r="J278" s="18">
        <f t="shared" ref="J278:J280" si="356">K274</f>
        <v>1947</v>
      </c>
      <c r="K278" s="18">
        <v>2042</v>
      </c>
      <c r="L278" s="23">
        <f t="shared" si="350"/>
        <v>95</v>
      </c>
      <c r="M278" s="24">
        <f t="shared" si="351"/>
        <v>76</v>
      </c>
      <c r="N278" s="23">
        <f t="shared" si="352"/>
        <v>1900000</v>
      </c>
      <c r="O278" s="23">
        <f t="shared" si="353"/>
        <v>558600</v>
      </c>
      <c r="P278" s="25">
        <f t="shared" si="354"/>
        <v>2639398</v>
      </c>
      <c r="Q278" s="23">
        <f t="shared" si="355"/>
        <v>5097998</v>
      </c>
      <c r="R278" s="24"/>
      <c r="S278" s="24"/>
      <c r="T278" s="15"/>
    </row>
    <row r="279" spans="1:20" ht="15" hidden="1" x14ac:dyDescent="0.3">
      <c r="A279" s="15" t="s">
        <v>89</v>
      </c>
      <c r="B279" s="15"/>
      <c r="C279" s="15" t="s">
        <v>90</v>
      </c>
      <c r="D279" s="16" t="s">
        <v>93</v>
      </c>
      <c r="E279" s="94">
        <v>7</v>
      </c>
      <c r="F279" s="23">
        <v>20000</v>
      </c>
      <c r="G279" s="23">
        <v>7350</v>
      </c>
      <c r="H279" s="23">
        <v>17498</v>
      </c>
      <c r="I279" s="23">
        <v>2639398</v>
      </c>
      <c r="J279" s="18">
        <f t="shared" si="356"/>
        <v>1830</v>
      </c>
      <c r="K279" s="18">
        <v>1858</v>
      </c>
      <c r="L279" s="23">
        <f t="shared" si="350"/>
        <v>28</v>
      </c>
      <c r="M279" s="24">
        <f t="shared" si="351"/>
        <v>22.400000000000002</v>
      </c>
      <c r="N279" s="23">
        <f t="shared" si="352"/>
        <v>560000</v>
      </c>
      <c r="O279" s="23">
        <f t="shared" si="353"/>
        <v>164640.00000000003</v>
      </c>
      <c r="P279" s="25">
        <f t="shared" si="354"/>
        <v>2639398</v>
      </c>
      <c r="Q279" s="23">
        <f t="shared" si="355"/>
        <v>3364038</v>
      </c>
      <c r="R279" s="24"/>
      <c r="S279" s="24"/>
      <c r="T279" s="15"/>
    </row>
    <row r="280" spans="1:20" ht="15" hidden="1" x14ac:dyDescent="0.3">
      <c r="A280" s="15" t="s">
        <v>89</v>
      </c>
      <c r="B280" s="15"/>
      <c r="C280" s="15" t="s">
        <v>90</v>
      </c>
      <c r="D280" s="16" t="s">
        <v>94</v>
      </c>
      <c r="E280" s="94">
        <v>7</v>
      </c>
      <c r="F280" s="23">
        <v>20000</v>
      </c>
      <c r="G280" s="23">
        <v>7350</v>
      </c>
      <c r="H280" s="23">
        <v>17498</v>
      </c>
      <c r="I280" s="23">
        <v>2639398</v>
      </c>
      <c r="J280" s="18">
        <f t="shared" si="356"/>
        <v>412</v>
      </c>
      <c r="K280" s="18">
        <v>429</v>
      </c>
      <c r="L280" s="23">
        <f t="shared" si="350"/>
        <v>17</v>
      </c>
      <c r="M280" s="24">
        <f t="shared" si="351"/>
        <v>13.600000000000001</v>
      </c>
      <c r="N280" s="23">
        <f t="shared" si="352"/>
        <v>340000</v>
      </c>
      <c r="O280" s="23">
        <f t="shared" si="353"/>
        <v>99960.000000000015</v>
      </c>
      <c r="P280" s="25">
        <f t="shared" si="354"/>
        <v>2639398</v>
      </c>
      <c r="Q280" s="23">
        <f t="shared" si="355"/>
        <v>3079358</v>
      </c>
      <c r="R280" s="24"/>
      <c r="S280" s="24"/>
      <c r="T280" s="15"/>
    </row>
    <row r="281" spans="1:20" ht="15" hidden="1" x14ac:dyDescent="0.3">
      <c r="A281" s="15" t="s">
        <v>89</v>
      </c>
      <c r="B281" s="15"/>
      <c r="C281" s="15" t="s">
        <v>90</v>
      </c>
      <c r="D281" s="16" t="s">
        <v>91</v>
      </c>
      <c r="E281" s="94">
        <v>8</v>
      </c>
      <c r="F281" s="23">
        <v>20000</v>
      </c>
      <c r="G281" s="23">
        <v>7350</v>
      </c>
      <c r="H281" s="23">
        <v>17498</v>
      </c>
      <c r="I281" s="23">
        <v>2639398</v>
      </c>
      <c r="J281" s="18">
        <f>K277</f>
        <v>1586</v>
      </c>
      <c r="K281" s="18">
        <v>1737</v>
      </c>
      <c r="L281" s="23">
        <f t="shared" ref="L281:L284" si="357">K281-J281</f>
        <v>151</v>
      </c>
      <c r="M281" s="24">
        <f t="shared" ref="M281:M284" si="358">L281*80%</f>
        <v>120.80000000000001</v>
      </c>
      <c r="N281" s="23">
        <f t="shared" ref="N281:N284" si="359">L281*F281</f>
        <v>3020000</v>
      </c>
      <c r="O281" s="23">
        <f t="shared" ref="O281:O284" si="360">M281*G281</f>
        <v>887880.00000000012</v>
      </c>
      <c r="P281" s="25">
        <f t="shared" ref="P281:P284" si="361">IF(M281*H281=0,0,IF(M281*H281&gt;I281,M281*H281,I281))</f>
        <v>2639398</v>
      </c>
      <c r="Q281" s="23">
        <f t="shared" ref="Q281:Q284" si="362">N281+O281+P281</f>
        <v>6547278</v>
      </c>
      <c r="R281" s="24"/>
      <c r="S281" s="24"/>
      <c r="T281" s="15"/>
    </row>
    <row r="282" spans="1:20" ht="15" hidden="1" x14ac:dyDescent="0.3">
      <c r="A282" s="15" t="s">
        <v>89</v>
      </c>
      <c r="B282" s="15"/>
      <c r="C282" s="15" t="s">
        <v>90</v>
      </c>
      <c r="D282" s="16" t="s">
        <v>92</v>
      </c>
      <c r="E282" s="94">
        <v>8</v>
      </c>
      <c r="F282" s="23">
        <v>20000</v>
      </c>
      <c r="G282" s="23">
        <v>7350</v>
      </c>
      <c r="H282" s="23">
        <v>17498</v>
      </c>
      <c r="I282" s="23">
        <v>2639398</v>
      </c>
      <c r="J282" s="18">
        <f t="shared" ref="J282:J284" si="363">K278</f>
        <v>2042</v>
      </c>
      <c r="K282" s="18">
        <v>2148</v>
      </c>
      <c r="L282" s="23">
        <f>K282-J282</f>
        <v>106</v>
      </c>
      <c r="M282" s="24">
        <f t="shared" si="358"/>
        <v>84.800000000000011</v>
      </c>
      <c r="N282" s="23">
        <f t="shared" si="359"/>
        <v>2120000</v>
      </c>
      <c r="O282" s="23">
        <f t="shared" si="360"/>
        <v>623280.00000000012</v>
      </c>
      <c r="P282" s="25">
        <f t="shared" si="361"/>
        <v>2639398</v>
      </c>
      <c r="Q282" s="23">
        <f t="shared" si="362"/>
        <v>5382678</v>
      </c>
      <c r="R282" s="24"/>
      <c r="S282" s="24"/>
      <c r="T282" s="15"/>
    </row>
    <row r="283" spans="1:20" ht="15" hidden="1" x14ac:dyDescent="0.3">
      <c r="A283" s="15" t="s">
        <v>89</v>
      </c>
      <c r="B283" s="15"/>
      <c r="C283" s="15" t="s">
        <v>90</v>
      </c>
      <c r="D283" s="16" t="s">
        <v>93</v>
      </c>
      <c r="E283" s="94">
        <v>8</v>
      </c>
      <c r="F283" s="23">
        <v>20000</v>
      </c>
      <c r="G283" s="23">
        <v>7350</v>
      </c>
      <c r="H283" s="23">
        <v>17498</v>
      </c>
      <c r="I283" s="23">
        <v>2639398</v>
      </c>
      <c r="J283" s="18">
        <f t="shared" si="363"/>
        <v>1858</v>
      </c>
      <c r="K283" s="18">
        <v>1885</v>
      </c>
      <c r="L283" s="23">
        <f t="shared" si="357"/>
        <v>27</v>
      </c>
      <c r="M283" s="24">
        <f t="shared" si="358"/>
        <v>21.6</v>
      </c>
      <c r="N283" s="23">
        <f t="shared" si="359"/>
        <v>540000</v>
      </c>
      <c r="O283" s="23">
        <f t="shared" si="360"/>
        <v>158760</v>
      </c>
      <c r="P283" s="25">
        <f t="shared" si="361"/>
        <v>2639398</v>
      </c>
      <c r="Q283" s="23">
        <f t="shared" si="362"/>
        <v>3338158</v>
      </c>
      <c r="R283" s="24"/>
      <c r="S283" s="24"/>
      <c r="T283" s="15"/>
    </row>
    <row r="284" spans="1:20" ht="15" hidden="1" x14ac:dyDescent="0.3">
      <c r="A284" s="15" t="s">
        <v>89</v>
      </c>
      <c r="B284" s="15"/>
      <c r="C284" s="15" t="s">
        <v>90</v>
      </c>
      <c r="D284" s="16" t="s">
        <v>94</v>
      </c>
      <c r="E284" s="94">
        <v>8</v>
      </c>
      <c r="F284" s="23">
        <v>20000</v>
      </c>
      <c r="G284" s="23">
        <v>7350</v>
      </c>
      <c r="H284" s="23">
        <v>17498</v>
      </c>
      <c r="I284" s="23">
        <v>2639398</v>
      </c>
      <c r="J284" s="18">
        <f t="shared" si="363"/>
        <v>429</v>
      </c>
      <c r="K284" s="18">
        <v>441</v>
      </c>
      <c r="L284" s="23">
        <f t="shared" si="357"/>
        <v>12</v>
      </c>
      <c r="M284" s="24">
        <f t="shared" si="358"/>
        <v>9.6000000000000014</v>
      </c>
      <c r="N284" s="23">
        <f t="shared" si="359"/>
        <v>240000</v>
      </c>
      <c r="O284" s="23">
        <f t="shared" si="360"/>
        <v>70560.000000000015</v>
      </c>
      <c r="P284" s="25">
        <f t="shared" si="361"/>
        <v>2639398</v>
      </c>
      <c r="Q284" s="23">
        <f t="shared" si="362"/>
        <v>2949958</v>
      </c>
      <c r="R284" s="24"/>
      <c r="S284" s="24"/>
      <c r="T284" s="15"/>
    </row>
    <row r="285" spans="1:20" ht="15" hidden="1" x14ac:dyDescent="0.3">
      <c r="A285" s="15" t="s">
        <v>89</v>
      </c>
      <c r="B285" s="15"/>
      <c r="C285" s="15" t="s">
        <v>90</v>
      </c>
      <c r="D285" s="16" t="s">
        <v>91</v>
      </c>
      <c r="E285" s="31">
        <v>9</v>
      </c>
      <c r="F285" s="23">
        <v>20000</v>
      </c>
      <c r="G285" s="23">
        <v>7350</v>
      </c>
      <c r="H285" s="23">
        <v>17498</v>
      </c>
      <c r="I285" s="23">
        <v>2639398</v>
      </c>
      <c r="J285" s="18">
        <f>K281</f>
        <v>1737</v>
      </c>
      <c r="K285" s="18">
        <v>1923</v>
      </c>
      <c r="L285" s="23">
        <f t="shared" ref="L285" si="364">K285-J285</f>
        <v>186</v>
      </c>
      <c r="M285" s="24">
        <f t="shared" ref="M285:M288" si="365">L285*80%</f>
        <v>148.80000000000001</v>
      </c>
      <c r="N285" s="23">
        <f t="shared" ref="N285:N288" si="366">L285*F285</f>
        <v>3720000</v>
      </c>
      <c r="O285" s="23">
        <f t="shared" ref="O285:O288" si="367">M285*G285</f>
        <v>1093680</v>
      </c>
      <c r="P285" s="25">
        <f t="shared" ref="P285:P288" si="368">IF(M285*H285=0,0,IF(M285*H285&gt;I285,M285*H285,I285))</f>
        <v>2639398</v>
      </c>
      <c r="Q285" s="23">
        <f t="shared" ref="Q285:Q288" si="369">N285+O285+P285</f>
        <v>7453078</v>
      </c>
      <c r="R285" s="24"/>
      <c r="S285" s="24"/>
      <c r="T285" s="15"/>
    </row>
    <row r="286" spans="1:20" ht="15" hidden="1" x14ac:dyDescent="0.3">
      <c r="A286" s="15" t="s">
        <v>89</v>
      </c>
      <c r="B286" s="15"/>
      <c r="C286" s="15" t="s">
        <v>90</v>
      </c>
      <c r="D286" s="16" t="s">
        <v>92</v>
      </c>
      <c r="E286" s="31">
        <v>9</v>
      </c>
      <c r="F286" s="23">
        <v>20000</v>
      </c>
      <c r="G286" s="23">
        <v>7350</v>
      </c>
      <c r="H286" s="23">
        <v>17498</v>
      </c>
      <c r="I286" s="23">
        <v>2639398</v>
      </c>
      <c r="J286" s="18">
        <f t="shared" ref="J286:J288" si="370">K282</f>
        <v>2148</v>
      </c>
      <c r="K286" s="18">
        <v>2240</v>
      </c>
      <c r="L286" s="23">
        <f>K286-J286</f>
        <v>92</v>
      </c>
      <c r="M286" s="24">
        <f t="shared" si="365"/>
        <v>73.600000000000009</v>
      </c>
      <c r="N286" s="23">
        <f t="shared" si="366"/>
        <v>1840000</v>
      </c>
      <c r="O286" s="23">
        <f t="shared" si="367"/>
        <v>540960.00000000012</v>
      </c>
      <c r="P286" s="25">
        <f t="shared" si="368"/>
        <v>2639398</v>
      </c>
      <c r="Q286" s="23">
        <f t="shared" si="369"/>
        <v>5020358</v>
      </c>
      <c r="R286" s="24"/>
      <c r="S286" s="24"/>
      <c r="T286" s="15"/>
    </row>
    <row r="287" spans="1:20" ht="15" hidden="1" x14ac:dyDescent="0.3">
      <c r="A287" s="15" t="s">
        <v>89</v>
      </c>
      <c r="B287" s="15"/>
      <c r="C287" s="15" t="s">
        <v>90</v>
      </c>
      <c r="D287" s="16" t="s">
        <v>93</v>
      </c>
      <c r="E287" s="31">
        <v>9</v>
      </c>
      <c r="F287" s="23">
        <v>20000</v>
      </c>
      <c r="G287" s="23">
        <v>7350</v>
      </c>
      <c r="H287" s="23">
        <v>17498</v>
      </c>
      <c r="I287" s="23">
        <v>2639398</v>
      </c>
      <c r="J287" s="18">
        <f t="shared" si="370"/>
        <v>1885</v>
      </c>
      <c r="K287" s="18">
        <v>1955</v>
      </c>
      <c r="L287" s="23">
        <f t="shared" ref="L287:L288" si="371">K287-J287</f>
        <v>70</v>
      </c>
      <c r="M287" s="24">
        <f t="shared" si="365"/>
        <v>56</v>
      </c>
      <c r="N287" s="23">
        <f t="shared" si="366"/>
        <v>1400000</v>
      </c>
      <c r="O287" s="23">
        <f t="shared" si="367"/>
        <v>411600</v>
      </c>
      <c r="P287" s="25">
        <f t="shared" si="368"/>
        <v>2639398</v>
      </c>
      <c r="Q287" s="23">
        <f t="shared" si="369"/>
        <v>4450998</v>
      </c>
      <c r="R287" s="24"/>
      <c r="S287" s="24"/>
      <c r="T287" s="15"/>
    </row>
    <row r="288" spans="1:20" ht="15" hidden="1" x14ac:dyDescent="0.3">
      <c r="A288" s="15" t="s">
        <v>89</v>
      </c>
      <c r="B288" s="15"/>
      <c r="C288" s="15" t="s">
        <v>90</v>
      </c>
      <c r="D288" s="16" t="s">
        <v>94</v>
      </c>
      <c r="E288" s="31">
        <v>9</v>
      </c>
      <c r="F288" s="23">
        <v>20000</v>
      </c>
      <c r="G288" s="23">
        <v>7350</v>
      </c>
      <c r="H288" s="23">
        <v>17498</v>
      </c>
      <c r="I288" s="23">
        <v>2639398</v>
      </c>
      <c r="J288" s="18">
        <f t="shared" si="370"/>
        <v>441</v>
      </c>
      <c r="K288" s="18">
        <v>456</v>
      </c>
      <c r="L288" s="23">
        <f t="shared" si="371"/>
        <v>15</v>
      </c>
      <c r="M288" s="24">
        <f t="shared" si="365"/>
        <v>12</v>
      </c>
      <c r="N288" s="23">
        <f t="shared" si="366"/>
        <v>300000</v>
      </c>
      <c r="O288" s="23">
        <f t="shared" si="367"/>
        <v>88200</v>
      </c>
      <c r="P288" s="25">
        <f t="shared" si="368"/>
        <v>2639398</v>
      </c>
      <c r="Q288" s="23">
        <f t="shared" si="369"/>
        <v>3027598</v>
      </c>
      <c r="R288" s="24"/>
      <c r="S288" s="24"/>
      <c r="T288" s="15"/>
    </row>
    <row r="289" spans="1:20" ht="15" hidden="1" x14ac:dyDescent="0.3">
      <c r="A289" s="15" t="s">
        <v>89</v>
      </c>
      <c r="B289" s="15"/>
      <c r="C289" s="15" t="s">
        <v>95</v>
      </c>
      <c r="D289" s="16" t="s">
        <v>96</v>
      </c>
      <c r="E289" s="94" t="s">
        <v>25</v>
      </c>
      <c r="F289" s="23">
        <v>20000</v>
      </c>
      <c r="G289" s="23">
        <v>7000</v>
      </c>
      <c r="H289" s="23">
        <v>17498</v>
      </c>
      <c r="I289" s="101">
        <v>1709624.5919999999</v>
      </c>
      <c r="J289" s="18">
        <v>1549</v>
      </c>
      <c r="K289" s="18">
        <v>1574</v>
      </c>
      <c r="L289" s="23">
        <f t="shared" si="291"/>
        <v>25</v>
      </c>
      <c r="M289" s="24">
        <f t="shared" si="289"/>
        <v>20</v>
      </c>
      <c r="N289" s="23">
        <f t="shared" si="349"/>
        <v>500000</v>
      </c>
      <c r="O289" s="23">
        <f t="shared" si="349"/>
        <v>140000</v>
      </c>
      <c r="P289" s="104">
        <f>IF((M289+M290)*H289=0,0,IF((M289+M290)*H289&gt;I289,(M289+M290)*H289,I289))</f>
        <v>1709624.5919999999</v>
      </c>
      <c r="Q289" s="101">
        <f>N289+O289+N290+O290+P289</f>
        <v>3488344.5920000002</v>
      </c>
      <c r="R289" s="24"/>
      <c r="S289" s="24"/>
      <c r="T289" s="15"/>
    </row>
    <row r="290" spans="1:20" ht="14.5" hidden="1" customHeight="1" x14ac:dyDescent="0.3">
      <c r="A290" s="15" t="s">
        <v>89</v>
      </c>
      <c r="B290" s="15"/>
      <c r="C290" s="15" t="s">
        <v>95</v>
      </c>
      <c r="D290" s="16" t="s">
        <v>96</v>
      </c>
      <c r="E290" s="94">
        <v>1</v>
      </c>
      <c r="F290" s="23">
        <v>20000</v>
      </c>
      <c r="G290" s="23">
        <v>7350</v>
      </c>
      <c r="H290" s="23">
        <v>17498</v>
      </c>
      <c r="I290" s="103"/>
      <c r="J290" s="18">
        <v>1574</v>
      </c>
      <c r="K290" s="18">
        <v>1618</v>
      </c>
      <c r="L290" s="23">
        <f>K290-J290</f>
        <v>44</v>
      </c>
      <c r="M290" s="24">
        <f>L290*80%</f>
        <v>35.200000000000003</v>
      </c>
      <c r="N290" s="23">
        <f>L290*F290</f>
        <v>880000</v>
      </c>
      <c r="O290" s="23">
        <f>M290*G290</f>
        <v>258720.00000000003</v>
      </c>
      <c r="P290" s="106"/>
      <c r="Q290" s="103"/>
      <c r="R290" s="24"/>
      <c r="S290" s="24"/>
      <c r="T290" s="15"/>
    </row>
    <row r="291" spans="1:20" ht="15" hidden="1" x14ac:dyDescent="0.3">
      <c r="A291" s="15" t="s">
        <v>89</v>
      </c>
      <c r="B291" s="15"/>
      <c r="C291" s="15" t="s">
        <v>95</v>
      </c>
      <c r="D291" s="16" t="s">
        <v>97</v>
      </c>
      <c r="E291" s="94" t="s">
        <v>25</v>
      </c>
      <c r="F291" s="23">
        <v>20000</v>
      </c>
      <c r="G291" s="23">
        <v>7000</v>
      </c>
      <c r="H291" s="23">
        <v>17498</v>
      </c>
      <c r="I291" s="101">
        <v>1709624.5919999999</v>
      </c>
      <c r="J291" s="18">
        <v>2826</v>
      </c>
      <c r="K291" s="18">
        <v>2874</v>
      </c>
      <c r="L291" s="23">
        <f t="shared" ref="L291:L381" si="372">K291-J291</f>
        <v>48</v>
      </c>
      <c r="M291" s="24">
        <f t="shared" ref="M291:M381" si="373">L291*80%</f>
        <v>38.400000000000006</v>
      </c>
      <c r="N291" s="23">
        <f t="shared" si="349"/>
        <v>960000</v>
      </c>
      <c r="O291" s="23">
        <f t="shared" si="349"/>
        <v>268800.00000000006</v>
      </c>
      <c r="P291" s="104">
        <f>IF((M291+M292)*H291=0,0,IF((M291+M292)*H291&gt;I291,(M291+M292)*H291,I291))</f>
        <v>1819792.0000000002</v>
      </c>
      <c r="Q291" s="101">
        <f t="shared" ref="Q291" si="374">N291+O291+N292+O292+P291</f>
        <v>5170752</v>
      </c>
      <c r="R291" s="24"/>
      <c r="S291" s="24"/>
      <c r="T291" s="15"/>
    </row>
    <row r="292" spans="1:20" ht="15" hidden="1" x14ac:dyDescent="0.3">
      <c r="A292" s="15" t="s">
        <v>89</v>
      </c>
      <c r="B292" s="15"/>
      <c r="C292" s="15" t="s">
        <v>95</v>
      </c>
      <c r="D292" s="16" t="s">
        <v>97</v>
      </c>
      <c r="E292" s="94">
        <v>1</v>
      </c>
      <c r="F292" s="23">
        <v>20000</v>
      </c>
      <c r="G292" s="23">
        <v>7350</v>
      </c>
      <c r="H292" s="23">
        <v>17498</v>
      </c>
      <c r="I292" s="103"/>
      <c r="J292" s="18">
        <v>2874</v>
      </c>
      <c r="K292" s="18">
        <v>2956</v>
      </c>
      <c r="L292" s="23">
        <f>K292-J292</f>
        <v>82</v>
      </c>
      <c r="M292" s="24">
        <f>L292*80%</f>
        <v>65.600000000000009</v>
      </c>
      <c r="N292" s="23">
        <f>L292*F292</f>
        <v>1640000</v>
      </c>
      <c r="O292" s="23">
        <f>M292*G292</f>
        <v>482160.00000000006</v>
      </c>
      <c r="P292" s="106"/>
      <c r="Q292" s="103"/>
      <c r="R292" s="24"/>
      <c r="S292" s="24"/>
      <c r="T292" s="15"/>
    </row>
    <row r="293" spans="1:20" ht="15" hidden="1" x14ac:dyDescent="0.3">
      <c r="A293" s="15" t="s">
        <v>89</v>
      </c>
      <c r="B293" s="15"/>
      <c r="C293" s="15" t="s">
        <v>95</v>
      </c>
      <c r="D293" s="16" t="s">
        <v>98</v>
      </c>
      <c r="E293" s="94" t="s">
        <v>25</v>
      </c>
      <c r="F293" s="23">
        <v>20000</v>
      </c>
      <c r="G293" s="23">
        <v>7000</v>
      </c>
      <c r="H293" s="23">
        <v>17498</v>
      </c>
      <c r="I293" s="101">
        <v>1709624.5919999999</v>
      </c>
      <c r="J293" s="18">
        <v>509</v>
      </c>
      <c r="K293" s="18">
        <v>517</v>
      </c>
      <c r="L293" s="23">
        <f t="shared" si="372"/>
        <v>8</v>
      </c>
      <c r="M293" s="24">
        <f t="shared" si="373"/>
        <v>6.4</v>
      </c>
      <c r="N293" s="23">
        <f t="shared" si="349"/>
        <v>160000</v>
      </c>
      <c r="O293" s="23">
        <f t="shared" si="349"/>
        <v>44800</v>
      </c>
      <c r="P293" s="104">
        <f>IF((M293+M294)*H293=0,0,IF((M293+M294)*H293&gt;I293,(M293+M294)*H293,I293))</f>
        <v>1709624.5919999999</v>
      </c>
      <c r="Q293" s="101">
        <f t="shared" ref="Q293" si="375">N293+O293+N294+O294+P293</f>
        <v>2457904.5920000002</v>
      </c>
      <c r="R293" s="24"/>
      <c r="S293" s="24"/>
      <c r="T293" s="15"/>
    </row>
    <row r="294" spans="1:20" ht="15" hidden="1" x14ac:dyDescent="0.3">
      <c r="A294" s="15" t="s">
        <v>89</v>
      </c>
      <c r="B294" s="15"/>
      <c r="C294" s="15" t="s">
        <v>95</v>
      </c>
      <c r="D294" s="16" t="s">
        <v>98</v>
      </c>
      <c r="E294" s="94">
        <v>1</v>
      </c>
      <c r="F294" s="23">
        <v>20000</v>
      </c>
      <c r="G294" s="23">
        <v>7350</v>
      </c>
      <c r="H294" s="23">
        <v>17498</v>
      </c>
      <c r="I294" s="103"/>
      <c r="J294" s="18">
        <v>517</v>
      </c>
      <c r="K294" s="18">
        <v>538</v>
      </c>
      <c r="L294" s="23">
        <f>K294-J294</f>
        <v>21</v>
      </c>
      <c r="M294" s="24">
        <f>L294*80%</f>
        <v>16.8</v>
      </c>
      <c r="N294" s="23">
        <f>L294*F294</f>
        <v>420000</v>
      </c>
      <c r="O294" s="23">
        <f>M294*G294</f>
        <v>123480</v>
      </c>
      <c r="P294" s="106"/>
      <c r="Q294" s="103"/>
      <c r="R294" s="24"/>
      <c r="S294" s="24"/>
      <c r="T294" s="15"/>
    </row>
    <row r="295" spans="1:20" ht="15" hidden="1" x14ac:dyDescent="0.3">
      <c r="A295" s="15" t="s">
        <v>89</v>
      </c>
      <c r="B295" s="15"/>
      <c r="C295" s="15" t="s">
        <v>95</v>
      </c>
      <c r="D295" s="16" t="s">
        <v>99</v>
      </c>
      <c r="E295" s="94" t="s">
        <v>25</v>
      </c>
      <c r="F295" s="23">
        <v>20000</v>
      </c>
      <c r="G295" s="23">
        <v>7000</v>
      </c>
      <c r="H295" s="23">
        <v>17498</v>
      </c>
      <c r="I295" s="101">
        <v>2174511.4559999998</v>
      </c>
      <c r="J295" s="18">
        <v>859</v>
      </c>
      <c r="K295" s="18">
        <v>872</v>
      </c>
      <c r="L295" s="23">
        <f t="shared" si="372"/>
        <v>13</v>
      </c>
      <c r="M295" s="24">
        <f t="shared" si="373"/>
        <v>10.4</v>
      </c>
      <c r="N295" s="23">
        <f t="shared" si="349"/>
        <v>260000</v>
      </c>
      <c r="O295" s="23">
        <f t="shared" si="349"/>
        <v>72800</v>
      </c>
      <c r="P295" s="104">
        <f>IF((M295+M296)*H295=0,0,IF((M295+M296)*H295&gt;I295,(M295+M296)*H295,I295))</f>
        <v>2174511.4559999998</v>
      </c>
      <c r="Q295" s="101">
        <f t="shared" ref="Q295" si="376">N295+O295+N296+O296+P295</f>
        <v>2999031.4559999998</v>
      </c>
      <c r="R295" s="24"/>
      <c r="S295" s="24"/>
      <c r="T295" s="15"/>
    </row>
    <row r="296" spans="1:20" ht="15" hidden="1" x14ac:dyDescent="0.3">
      <c r="A296" s="15" t="s">
        <v>89</v>
      </c>
      <c r="B296" s="15"/>
      <c r="C296" s="15" t="s">
        <v>95</v>
      </c>
      <c r="D296" s="16" t="s">
        <v>99</v>
      </c>
      <c r="E296" s="94">
        <v>1</v>
      </c>
      <c r="F296" s="23">
        <v>20000</v>
      </c>
      <c r="G296" s="23">
        <v>7350</v>
      </c>
      <c r="H296" s="23">
        <v>17498</v>
      </c>
      <c r="I296" s="103"/>
      <c r="J296" s="18">
        <v>872</v>
      </c>
      <c r="K296" s="18">
        <v>891</v>
      </c>
      <c r="L296" s="23">
        <f t="shared" si="372"/>
        <v>19</v>
      </c>
      <c r="M296" s="24">
        <f t="shared" si="373"/>
        <v>15.200000000000001</v>
      </c>
      <c r="N296" s="23">
        <f t="shared" si="349"/>
        <v>380000</v>
      </c>
      <c r="O296" s="23">
        <f t="shared" si="349"/>
        <v>111720.00000000001</v>
      </c>
      <c r="P296" s="106"/>
      <c r="Q296" s="103"/>
      <c r="R296" s="24"/>
      <c r="S296" s="24"/>
      <c r="T296" s="15"/>
    </row>
    <row r="297" spans="1:20" ht="15" hidden="1" x14ac:dyDescent="0.3">
      <c r="A297" s="15" t="s">
        <v>89</v>
      </c>
      <c r="B297" s="15"/>
      <c r="C297" s="15" t="s">
        <v>95</v>
      </c>
      <c r="D297" s="16" t="s">
        <v>96</v>
      </c>
      <c r="E297" s="94">
        <v>2</v>
      </c>
      <c r="F297" s="23">
        <v>20000</v>
      </c>
      <c r="G297" s="23">
        <v>7350</v>
      </c>
      <c r="H297" s="23">
        <v>17498</v>
      </c>
      <c r="I297" s="23">
        <v>1709624.5919999999</v>
      </c>
      <c r="J297" s="18">
        <v>1618</v>
      </c>
      <c r="K297" s="18">
        <v>1657</v>
      </c>
      <c r="L297" s="23">
        <f t="shared" si="372"/>
        <v>39</v>
      </c>
      <c r="M297" s="24">
        <f t="shared" si="373"/>
        <v>31.200000000000003</v>
      </c>
      <c r="N297" s="23">
        <f t="shared" si="349"/>
        <v>780000</v>
      </c>
      <c r="O297" s="23">
        <f t="shared" si="349"/>
        <v>229320.00000000003</v>
      </c>
      <c r="P297" s="25">
        <f t="shared" ref="P297:P316" si="377">IF(M297*H297=0,0,IF(M297*H297&gt;I297,M297*H297,I297))</f>
        <v>1709624.5919999999</v>
      </c>
      <c r="Q297" s="23">
        <f t="shared" ref="Q297:Q316" si="378">N297+O297+P297</f>
        <v>2718944.5920000002</v>
      </c>
      <c r="R297" s="24"/>
      <c r="S297" s="24"/>
      <c r="T297" s="15"/>
    </row>
    <row r="298" spans="1:20" ht="15" hidden="1" x14ac:dyDescent="0.3">
      <c r="A298" s="15" t="s">
        <v>89</v>
      </c>
      <c r="B298" s="15"/>
      <c r="C298" s="15" t="s">
        <v>95</v>
      </c>
      <c r="D298" s="16" t="s">
        <v>97</v>
      </c>
      <c r="E298" s="94">
        <v>2</v>
      </c>
      <c r="F298" s="23">
        <v>20000</v>
      </c>
      <c r="G298" s="23">
        <v>7350</v>
      </c>
      <c r="H298" s="23">
        <v>17498</v>
      </c>
      <c r="I298" s="23">
        <v>1709624.5919999999</v>
      </c>
      <c r="J298" s="18">
        <v>2956</v>
      </c>
      <c r="K298" s="18">
        <v>3014</v>
      </c>
      <c r="L298" s="23">
        <f t="shared" si="372"/>
        <v>58</v>
      </c>
      <c r="M298" s="24">
        <f t="shared" si="373"/>
        <v>46.400000000000006</v>
      </c>
      <c r="N298" s="23">
        <f t="shared" si="349"/>
        <v>1160000</v>
      </c>
      <c r="O298" s="23">
        <f t="shared" si="349"/>
        <v>341040.00000000006</v>
      </c>
      <c r="P298" s="25">
        <f t="shared" si="377"/>
        <v>1709624.5919999999</v>
      </c>
      <c r="Q298" s="23">
        <f t="shared" si="378"/>
        <v>3210664.5920000002</v>
      </c>
      <c r="R298" s="24"/>
      <c r="S298" s="24"/>
      <c r="T298" s="15"/>
    </row>
    <row r="299" spans="1:20" ht="15" hidden="1" x14ac:dyDescent="0.3">
      <c r="A299" s="15" t="s">
        <v>89</v>
      </c>
      <c r="B299" s="15"/>
      <c r="C299" s="15" t="s">
        <v>95</v>
      </c>
      <c r="D299" s="16" t="s">
        <v>98</v>
      </c>
      <c r="E299" s="94">
        <v>2</v>
      </c>
      <c r="F299" s="23">
        <v>20000</v>
      </c>
      <c r="G299" s="23">
        <v>7350</v>
      </c>
      <c r="H299" s="23">
        <v>17498</v>
      </c>
      <c r="I299" s="23">
        <v>1709624.5919999999</v>
      </c>
      <c r="J299" s="18">
        <v>538</v>
      </c>
      <c r="K299" s="18">
        <v>550</v>
      </c>
      <c r="L299" s="23">
        <f t="shared" si="372"/>
        <v>12</v>
      </c>
      <c r="M299" s="24">
        <f t="shared" si="373"/>
        <v>9.6000000000000014</v>
      </c>
      <c r="N299" s="23">
        <f t="shared" si="349"/>
        <v>240000</v>
      </c>
      <c r="O299" s="23">
        <f t="shared" si="349"/>
        <v>70560.000000000015</v>
      </c>
      <c r="P299" s="25">
        <f t="shared" si="377"/>
        <v>1709624.5919999999</v>
      </c>
      <c r="Q299" s="23">
        <f t="shared" si="378"/>
        <v>2020184.5919999999</v>
      </c>
      <c r="R299" s="24"/>
      <c r="S299" s="24"/>
      <c r="T299" s="15"/>
    </row>
    <row r="300" spans="1:20" ht="15" hidden="1" x14ac:dyDescent="0.3">
      <c r="A300" s="15" t="s">
        <v>89</v>
      </c>
      <c r="B300" s="15"/>
      <c r="C300" s="15" t="s">
        <v>95</v>
      </c>
      <c r="D300" s="16" t="s">
        <v>99</v>
      </c>
      <c r="E300" s="94">
        <v>2</v>
      </c>
      <c r="F300" s="23">
        <v>20000</v>
      </c>
      <c r="G300" s="23">
        <v>7350</v>
      </c>
      <c r="H300" s="23">
        <v>17498</v>
      </c>
      <c r="I300" s="23">
        <v>2174511.4559999998</v>
      </c>
      <c r="J300" s="18">
        <v>891</v>
      </c>
      <c r="K300" s="18">
        <v>911</v>
      </c>
      <c r="L300" s="23">
        <f t="shared" si="372"/>
        <v>20</v>
      </c>
      <c r="M300" s="24">
        <f t="shared" si="373"/>
        <v>16</v>
      </c>
      <c r="N300" s="23">
        <f t="shared" si="349"/>
        <v>400000</v>
      </c>
      <c r="O300" s="23">
        <f t="shared" si="349"/>
        <v>117600</v>
      </c>
      <c r="P300" s="25">
        <f t="shared" si="377"/>
        <v>2174511.4559999998</v>
      </c>
      <c r="Q300" s="23">
        <f t="shared" si="378"/>
        <v>2692111.4559999998</v>
      </c>
      <c r="R300" s="24"/>
      <c r="S300" s="24"/>
      <c r="T300" s="15"/>
    </row>
    <row r="301" spans="1:20" ht="15" hidden="1" x14ac:dyDescent="0.3">
      <c r="A301" s="15" t="s">
        <v>89</v>
      </c>
      <c r="B301" s="15"/>
      <c r="C301" s="15" t="s">
        <v>95</v>
      </c>
      <c r="D301" s="16" t="s">
        <v>96</v>
      </c>
      <c r="E301" s="94">
        <v>3</v>
      </c>
      <c r="F301" s="23">
        <v>20000</v>
      </c>
      <c r="G301" s="23">
        <v>7350</v>
      </c>
      <c r="H301" s="23">
        <v>17498</v>
      </c>
      <c r="I301" s="23">
        <v>1709624.5919999999</v>
      </c>
      <c r="J301" s="18">
        <v>1657</v>
      </c>
      <c r="K301" s="18">
        <v>1712</v>
      </c>
      <c r="L301" s="23">
        <f t="shared" si="372"/>
        <v>55</v>
      </c>
      <c r="M301" s="24">
        <f t="shared" si="373"/>
        <v>44</v>
      </c>
      <c r="N301" s="23">
        <f t="shared" si="349"/>
        <v>1100000</v>
      </c>
      <c r="O301" s="23">
        <f t="shared" si="349"/>
        <v>323400</v>
      </c>
      <c r="P301" s="25">
        <f t="shared" si="377"/>
        <v>1709624.5919999999</v>
      </c>
      <c r="Q301" s="23">
        <f t="shared" si="378"/>
        <v>3133024.5920000002</v>
      </c>
      <c r="R301" s="24"/>
      <c r="S301" s="24"/>
      <c r="T301" s="15"/>
    </row>
    <row r="302" spans="1:20" ht="15" hidden="1" x14ac:dyDescent="0.3">
      <c r="A302" s="15" t="s">
        <v>89</v>
      </c>
      <c r="B302" s="15"/>
      <c r="C302" s="15" t="s">
        <v>95</v>
      </c>
      <c r="D302" s="16" t="s">
        <v>97</v>
      </c>
      <c r="E302" s="94">
        <v>3</v>
      </c>
      <c r="F302" s="23">
        <v>20000</v>
      </c>
      <c r="G302" s="23">
        <v>7350</v>
      </c>
      <c r="H302" s="23">
        <v>17498</v>
      </c>
      <c r="I302" s="23">
        <v>1709624.5919999999</v>
      </c>
      <c r="J302" s="18">
        <v>3014</v>
      </c>
      <c r="K302" s="18">
        <v>3099</v>
      </c>
      <c r="L302" s="23">
        <f t="shared" si="372"/>
        <v>85</v>
      </c>
      <c r="M302" s="24">
        <f t="shared" si="373"/>
        <v>68</v>
      </c>
      <c r="N302" s="23">
        <f t="shared" si="349"/>
        <v>1700000</v>
      </c>
      <c r="O302" s="23">
        <f t="shared" si="349"/>
        <v>499800</v>
      </c>
      <c r="P302" s="25">
        <f t="shared" si="377"/>
        <v>1709624.5919999999</v>
      </c>
      <c r="Q302" s="23">
        <f t="shared" si="378"/>
        <v>3909424.5920000002</v>
      </c>
      <c r="R302" s="24"/>
      <c r="S302" s="24"/>
      <c r="T302" s="15"/>
    </row>
    <row r="303" spans="1:20" ht="15" hidden="1" x14ac:dyDescent="0.3">
      <c r="A303" s="15" t="s">
        <v>89</v>
      </c>
      <c r="B303" s="15"/>
      <c r="C303" s="15" t="s">
        <v>95</v>
      </c>
      <c r="D303" s="16" t="s">
        <v>98</v>
      </c>
      <c r="E303" s="94">
        <v>3</v>
      </c>
      <c r="F303" s="23">
        <v>20000</v>
      </c>
      <c r="G303" s="23">
        <v>7350</v>
      </c>
      <c r="H303" s="23">
        <v>17498</v>
      </c>
      <c r="I303" s="23">
        <v>1709624.5919999999</v>
      </c>
      <c r="J303" s="18">
        <v>550</v>
      </c>
      <c r="K303" s="18">
        <v>567</v>
      </c>
      <c r="L303" s="23">
        <f t="shared" si="372"/>
        <v>17</v>
      </c>
      <c r="M303" s="24">
        <f t="shared" si="373"/>
        <v>13.600000000000001</v>
      </c>
      <c r="N303" s="23">
        <f t="shared" si="349"/>
        <v>340000</v>
      </c>
      <c r="O303" s="23">
        <f t="shared" si="349"/>
        <v>99960.000000000015</v>
      </c>
      <c r="P303" s="25">
        <f t="shared" si="377"/>
        <v>1709624.5919999999</v>
      </c>
      <c r="Q303" s="23">
        <f t="shared" si="378"/>
        <v>2149584.5920000002</v>
      </c>
      <c r="R303" s="24"/>
      <c r="S303" s="24"/>
      <c r="T303" s="15"/>
    </row>
    <row r="304" spans="1:20" ht="15" hidden="1" x14ac:dyDescent="0.3">
      <c r="A304" s="15" t="s">
        <v>89</v>
      </c>
      <c r="B304" s="15"/>
      <c r="C304" s="15" t="s">
        <v>95</v>
      </c>
      <c r="D304" s="16" t="s">
        <v>99</v>
      </c>
      <c r="E304" s="94">
        <v>3</v>
      </c>
      <c r="F304" s="23">
        <v>20000</v>
      </c>
      <c r="G304" s="23">
        <v>7350</v>
      </c>
      <c r="H304" s="23">
        <v>17498</v>
      </c>
      <c r="I304" s="23">
        <v>2174511.4559999998</v>
      </c>
      <c r="J304" s="18">
        <v>911</v>
      </c>
      <c r="K304" s="18">
        <v>939</v>
      </c>
      <c r="L304" s="23">
        <f t="shared" si="372"/>
        <v>28</v>
      </c>
      <c r="M304" s="24">
        <f t="shared" si="373"/>
        <v>22.400000000000002</v>
      </c>
      <c r="N304" s="23">
        <f t="shared" si="349"/>
        <v>560000</v>
      </c>
      <c r="O304" s="23">
        <f t="shared" si="349"/>
        <v>164640.00000000003</v>
      </c>
      <c r="P304" s="25">
        <f t="shared" si="377"/>
        <v>2174511.4559999998</v>
      </c>
      <c r="Q304" s="23">
        <f t="shared" si="378"/>
        <v>2899151.4559999998</v>
      </c>
      <c r="R304" s="24"/>
      <c r="S304" s="24"/>
      <c r="T304" s="15"/>
    </row>
    <row r="305" spans="1:20" ht="15" hidden="1" x14ac:dyDescent="0.3">
      <c r="A305" s="15" t="s">
        <v>89</v>
      </c>
      <c r="B305" s="15"/>
      <c r="C305" s="15" t="s">
        <v>95</v>
      </c>
      <c r="D305" s="16" t="s">
        <v>96</v>
      </c>
      <c r="E305" s="94">
        <v>4</v>
      </c>
      <c r="F305" s="23">
        <v>20000</v>
      </c>
      <c r="G305" s="23">
        <v>7350</v>
      </c>
      <c r="H305" s="23">
        <v>17498</v>
      </c>
      <c r="I305" s="23">
        <v>1709624.5919999999</v>
      </c>
      <c r="J305" s="18">
        <v>1712</v>
      </c>
      <c r="K305" s="18">
        <v>1774</v>
      </c>
      <c r="L305" s="23">
        <f t="shared" si="372"/>
        <v>62</v>
      </c>
      <c r="M305" s="24">
        <f t="shared" si="373"/>
        <v>49.6</v>
      </c>
      <c r="N305" s="23">
        <f t="shared" si="349"/>
        <v>1240000</v>
      </c>
      <c r="O305" s="23">
        <f t="shared" si="349"/>
        <v>364560</v>
      </c>
      <c r="P305" s="25">
        <f t="shared" si="377"/>
        <v>1709624.5919999999</v>
      </c>
      <c r="Q305" s="23">
        <f t="shared" si="378"/>
        <v>3314184.5920000002</v>
      </c>
      <c r="R305" s="24"/>
      <c r="S305" s="24"/>
      <c r="T305" s="15"/>
    </row>
    <row r="306" spans="1:20" ht="15" hidden="1" x14ac:dyDescent="0.3">
      <c r="A306" s="15" t="s">
        <v>89</v>
      </c>
      <c r="B306" s="15"/>
      <c r="C306" s="15" t="s">
        <v>95</v>
      </c>
      <c r="D306" s="16" t="s">
        <v>97</v>
      </c>
      <c r="E306" s="94">
        <v>4</v>
      </c>
      <c r="F306" s="23">
        <v>20000</v>
      </c>
      <c r="G306" s="23">
        <v>7350</v>
      </c>
      <c r="H306" s="23">
        <v>17498</v>
      </c>
      <c r="I306" s="23">
        <v>1709624.5919999999</v>
      </c>
      <c r="J306" s="18">
        <v>3099</v>
      </c>
      <c r="K306" s="18">
        <v>3194</v>
      </c>
      <c r="L306" s="23">
        <f t="shared" si="372"/>
        <v>95</v>
      </c>
      <c r="M306" s="24">
        <f t="shared" si="373"/>
        <v>76</v>
      </c>
      <c r="N306" s="23">
        <f t="shared" si="349"/>
        <v>1900000</v>
      </c>
      <c r="O306" s="23">
        <f t="shared" si="349"/>
        <v>558600</v>
      </c>
      <c r="P306" s="25">
        <f t="shared" si="377"/>
        <v>1709624.5919999999</v>
      </c>
      <c r="Q306" s="23">
        <f t="shared" si="378"/>
        <v>4168224.5920000002</v>
      </c>
      <c r="R306" s="24"/>
      <c r="S306" s="24"/>
      <c r="T306" s="15"/>
    </row>
    <row r="307" spans="1:20" ht="15" hidden="1" x14ac:dyDescent="0.3">
      <c r="A307" s="15" t="s">
        <v>89</v>
      </c>
      <c r="B307" s="15"/>
      <c r="C307" s="15" t="s">
        <v>95</v>
      </c>
      <c r="D307" s="16" t="s">
        <v>98</v>
      </c>
      <c r="E307" s="94">
        <v>4</v>
      </c>
      <c r="F307" s="23">
        <v>20000</v>
      </c>
      <c r="G307" s="23">
        <v>7350</v>
      </c>
      <c r="H307" s="23">
        <v>17498</v>
      </c>
      <c r="I307" s="23">
        <v>1709624.5919999999</v>
      </c>
      <c r="J307" s="18">
        <v>567</v>
      </c>
      <c r="K307" s="18">
        <v>585</v>
      </c>
      <c r="L307" s="23">
        <f t="shared" si="372"/>
        <v>18</v>
      </c>
      <c r="M307" s="24">
        <f t="shared" si="373"/>
        <v>14.4</v>
      </c>
      <c r="N307" s="23">
        <f t="shared" si="349"/>
        <v>360000</v>
      </c>
      <c r="O307" s="23">
        <f t="shared" si="349"/>
        <v>105840</v>
      </c>
      <c r="P307" s="25">
        <f t="shared" si="377"/>
        <v>1709624.5919999999</v>
      </c>
      <c r="Q307" s="23">
        <f t="shared" si="378"/>
        <v>2175464.5920000002</v>
      </c>
      <c r="R307" s="24"/>
      <c r="S307" s="24"/>
      <c r="T307" s="15"/>
    </row>
    <row r="308" spans="1:20" ht="15" hidden="1" x14ac:dyDescent="0.3">
      <c r="A308" s="15" t="s">
        <v>89</v>
      </c>
      <c r="B308" s="15"/>
      <c r="C308" s="15" t="s">
        <v>95</v>
      </c>
      <c r="D308" s="16" t="s">
        <v>99</v>
      </c>
      <c r="E308" s="94">
        <v>4</v>
      </c>
      <c r="F308" s="23">
        <v>20000</v>
      </c>
      <c r="G308" s="23">
        <v>7350</v>
      </c>
      <c r="H308" s="23">
        <v>17498</v>
      </c>
      <c r="I308" s="23">
        <v>2174511.4559999998</v>
      </c>
      <c r="J308" s="18">
        <v>939</v>
      </c>
      <c r="K308" s="18">
        <v>972</v>
      </c>
      <c r="L308" s="23">
        <f t="shared" si="372"/>
        <v>33</v>
      </c>
      <c r="M308" s="24">
        <f t="shared" si="373"/>
        <v>26.400000000000002</v>
      </c>
      <c r="N308" s="23">
        <f t="shared" si="349"/>
        <v>660000</v>
      </c>
      <c r="O308" s="23">
        <f t="shared" si="349"/>
        <v>194040.00000000003</v>
      </c>
      <c r="P308" s="25">
        <f t="shared" si="377"/>
        <v>2174511.4559999998</v>
      </c>
      <c r="Q308" s="23">
        <f t="shared" si="378"/>
        <v>3028551.4559999998</v>
      </c>
      <c r="R308" s="24"/>
      <c r="S308" s="24"/>
      <c r="T308" s="15"/>
    </row>
    <row r="309" spans="1:20" ht="15" hidden="1" x14ac:dyDescent="0.3">
      <c r="A309" s="15" t="s">
        <v>89</v>
      </c>
      <c r="B309" s="15"/>
      <c r="C309" s="15" t="s">
        <v>95</v>
      </c>
      <c r="D309" s="16" t="s">
        <v>96</v>
      </c>
      <c r="E309" s="94">
        <v>5</v>
      </c>
      <c r="F309" s="23">
        <v>20000</v>
      </c>
      <c r="G309" s="23">
        <v>7350</v>
      </c>
      <c r="H309" s="23">
        <v>17498</v>
      </c>
      <c r="I309" s="23">
        <v>1709624.5919999999</v>
      </c>
      <c r="J309" s="18">
        <v>1774</v>
      </c>
      <c r="K309" s="18">
        <v>1840</v>
      </c>
      <c r="L309" s="23">
        <f t="shared" si="372"/>
        <v>66</v>
      </c>
      <c r="M309" s="24">
        <f t="shared" si="373"/>
        <v>52.800000000000004</v>
      </c>
      <c r="N309" s="23">
        <f t="shared" si="349"/>
        <v>1320000</v>
      </c>
      <c r="O309" s="23">
        <f t="shared" si="349"/>
        <v>388080.00000000006</v>
      </c>
      <c r="P309" s="25">
        <f t="shared" si="377"/>
        <v>1709624.5919999999</v>
      </c>
      <c r="Q309" s="23">
        <f t="shared" si="378"/>
        <v>3417704.5920000002</v>
      </c>
      <c r="R309" s="24"/>
      <c r="S309" s="24"/>
      <c r="T309" s="15"/>
    </row>
    <row r="310" spans="1:20" ht="15" hidden="1" x14ac:dyDescent="0.3">
      <c r="A310" s="15" t="s">
        <v>89</v>
      </c>
      <c r="B310" s="15"/>
      <c r="C310" s="15" t="s">
        <v>95</v>
      </c>
      <c r="D310" s="16" t="s">
        <v>97</v>
      </c>
      <c r="E310" s="94">
        <v>5</v>
      </c>
      <c r="F310" s="23">
        <v>20000</v>
      </c>
      <c r="G310" s="23">
        <v>7350</v>
      </c>
      <c r="H310" s="23">
        <v>17498</v>
      </c>
      <c r="I310" s="23">
        <v>1709624.5919999999</v>
      </c>
      <c r="J310" s="18">
        <v>3194</v>
      </c>
      <c r="K310" s="18">
        <v>3304</v>
      </c>
      <c r="L310" s="23">
        <f t="shared" si="372"/>
        <v>110</v>
      </c>
      <c r="M310" s="24">
        <f t="shared" si="373"/>
        <v>88</v>
      </c>
      <c r="N310" s="23">
        <f t="shared" si="349"/>
        <v>2200000</v>
      </c>
      <c r="O310" s="23">
        <f t="shared" si="349"/>
        <v>646800</v>
      </c>
      <c r="P310" s="25">
        <f t="shared" si="377"/>
        <v>1709624.5919999999</v>
      </c>
      <c r="Q310" s="23">
        <f t="shared" si="378"/>
        <v>4556424.5920000002</v>
      </c>
      <c r="R310" s="24"/>
      <c r="S310" s="24"/>
      <c r="T310" s="15"/>
    </row>
    <row r="311" spans="1:20" ht="15" hidden="1" x14ac:dyDescent="0.3">
      <c r="A311" s="15" t="s">
        <v>89</v>
      </c>
      <c r="B311" s="15"/>
      <c r="C311" s="15" t="s">
        <v>95</v>
      </c>
      <c r="D311" s="16" t="s">
        <v>98</v>
      </c>
      <c r="E311" s="94">
        <v>5</v>
      </c>
      <c r="F311" s="23">
        <v>20000</v>
      </c>
      <c r="G311" s="23">
        <v>7350</v>
      </c>
      <c r="H311" s="23">
        <v>17498</v>
      </c>
      <c r="I311" s="23">
        <v>1709624.5919999999</v>
      </c>
      <c r="J311" s="18">
        <v>585</v>
      </c>
      <c r="K311" s="18">
        <v>602</v>
      </c>
      <c r="L311" s="23">
        <f t="shared" si="372"/>
        <v>17</v>
      </c>
      <c r="M311" s="24">
        <f t="shared" si="373"/>
        <v>13.600000000000001</v>
      </c>
      <c r="N311" s="23">
        <f t="shared" ref="N311:O356" si="379">L311*F311</f>
        <v>340000</v>
      </c>
      <c r="O311" s="23">
        <f t="shared" si="379"/>
        <v>99960.000000000015</v>
      </c>
      <c r="P311" s="25">
        <f t="shared" si="377"/>
        <v>1709624.5919999999</v>
      </c>
      <c r="Q311" s="23">
        <f t="shared" si="378"/>
        <v>2149584.5920000002</v>
      </c>
      <c r="R311" s="24"/>
      <c r="S311" s="24"/>
      <c r="T311" s="15"/>
    </row>
    <row r="312" spans="1:20" ht="15" hidden="1" x14ac:dyDescent="0.3">
      <c r="A312" s="15" t="s">
        <v>89</v>
      </c>
      <c r="B312" s="15"/>
      <c r="C312" s="15" t="s">
        <v>95</v>
      </c>
      <c r="D312" s="16" t="s">
        <v>99</v>
      </c>
      <c r="E312" s="94">
        <v>5</v>
      </c>
      <c r="F312" s="23">
        <v>20000</v>
      </c>
      <c r="G312" s="23">
        <v>7350</v>
      </c>
      <c r="H312" s="23">
        <v>17498</v>
      </c>
      <c r="I312" s="23">
        <v>2174511.4559999998</v>
      </c>
      <c r="J312" s="18">
        <v>972</v>
      </c>
      <c r="K312" s="18">
        <v>1000</v>
      </c>
      <c r="L312" s="23">
        <f t="shared" si="372"/>
        <v>28</v>
      </c>
      <c r="M312" s="24">
        <f t="shared" si="373"/>
        <v>22.400000000000002</v>
      </c>
      <c r="N312" s="23">
        <f t="shared" si="379"/>
        <v>560000</v>
      </c>
      <c r="O312" s="23">
        <f t="shared" si="379"/>
        <v>164640.00000000003</v>
      </c>
      <c r="P312" s="25">
        <f t="shared" si="377"/>
        <v>2174511.4559999998</v>
      </c>
      <c r="Q312" s="23">
        <f t="shared" si="378"/>
        <v>2899151.4559999998</v>
      </c>
      <c r="R312" s="24"/>
      <c r="S312" s="24"/>
      <c r="T312" s="15"/>
    </row>
    <row r="313" spans="1:20" ht="15" hidden="1" x14ac:dyDescent="0.3">
      <c r="A313" s="15" t="s">
        <v>89</v>
      </c>
      <c r="B313" s="15"/>
      <c r="C313" s="15" t="s">
        <v>95</v>
      </c>
      <c r="D313" s="16" t="s">
        <v>96</v>
      </c>
      <c r="E313" s="94">
        <v>6</v>
      </c>
      <c r="F313" s="23">
        <v>20000</v>
      </c>
      <c r="G313" s="23">
        <v>7350</v>
      </c>
      <c r="H313" s="23">
        <v>17498</v>
      </c>
      <c r="I313" s="23">
        <v>1709624.5919999999</v>
      </c>
      <c r="J313" s="18">
        <v>1840</v>
      </c>
      <c r="K313" s="18">
        <v>1902</v>
      </c>
      <c r="L313" s="23">
        <f t="shared" si="372"/>
        <v>62</v>
      </c>
      <c r="M313" s="24">
        <f t="shared" si="373"/>
        <v>49.6</v>
      </c>
      <c r="N313" s="23">
        <f t="shared" si="379"/>
        <v>1240000</v>
      </c>
      <c r="O313" s="23">
        <f t="shared" si="379"/>
        <v>364560</v>
      </c>
      <c r="P313" s="25">
        <f t="shared" si="377"/>
        <v>1709624.5919999999</v>
      </c>
      <c r="Q313" s="23">
        <f t="shared" si="378"/>
        <v>3314184.5920000002</v>
      </c>
      <c r="R313" s="24"/>
      <c r="S313" s="24"/>
      <c r="T313" s="15"/>
    </row>
    <row r="314" spans="1:20" ht="15" hidden="1" x14ac:dyDescent="0.3">
      <c r="A314" s="15" t="s">
        <v>89</v>
      </c>
      <c r="B314" s="15"/>
      <c r="C314" s="15" t="s">
        <v>95</v>
      </c>
      <c r="D314" s="16" t="s">
        <v>97</v>
      </c>
      <c r="E314" s="94">
        <v>6</v>
      </c>
      <c r="F314" s="23">
        <v>20000</v>
      </c>
      <c r="G314" s="23">
        <v>7350</v>
      </c>
      <c r="H314" s="23">
        <v>17498</v>
      </c>
      <c r="I314" s="23">
        <v>1709624.5919999999</v>
      </c>
      <c r="J314" s="18">
        <v>3304</v>
      </c>
      <c r="K314" s="18">
        <v>3425</v>
      </c>
      <c r="L314" s="23">
        <f t="shared" si="372"/>
        <v>121</v>
      </c>
      <c r="M314" s="24">
        <f t="shared" si="373"/>
        <v>96.800000000000011</v>
      </c>
      <c r="N314" s="23">
        <f t="shared" si="379"/>
        <v>2420000</v>
      </c>
      <c r="O314" s="23">
        <f t="shared" si="379"/>
        <v>711480.00000000012</v>
      </c>
      <c r="P314" s="25">
        <f t="shared" si="377"/>
        <v>1709624.5919999999</v>
      </c>
      <c r="Q314" s="23">
        <f t="shared" si="378"/>
        <v>4841104.5920000002</v>
      </c>
      <c r="R314" s="24"/>
      <c r="S314" s="24"/>
      <c r="T314" s="15"/>
    </row>
    <row r="315" spans="1:20" ht="15" hidden="1" x14ac:dyDescent="0.3">
      <c r="A315" s="15" t="s">
        <v>89</v>
      </c>
      <c r="B315" s="15"/>
      <c r="C315" s="15" t="s">
        <v>95</v>
      </c>
      <c r="D315" s="16" t="s">
        <v>98</v>
      </c>
      <c r="E315" s="94">
        <v>6</v>
      </c>
      <c r="F315" s="23">
        <v>20000</v>
      </c>
      <c r="G315" s="23">
        <v>7350</v>
      </c>
      <c r="H315" s="23">
        <v>17498</v>
      </c>
      <c r="I315" s="23">
        <v>1709624.5919999999</v>
      </c>
      <c r="J315" s="18">
        <v>602</v>
      </c>
      <c r="K315" s="18">
        <v>621</v>
      </c>
      <c r="L315" s="23">
        <f t="shared" si="372"/>
        <v>19</v>
      </c>
      <c r="M315" s="24">
        <f t="shared" si="373"/>
        <v>15.200000000000001</v>
      </c>
      <c r="N315" s="23">
        <f t="shared" si="379"/>
        <v>380000</v>
      </c>
      <c r="O315" s="23">
        <f t="shared" si="379"/>
        <v>111720.00000000001</v>
      </c>
      <c r="P315" s="25">
        <f t="shared" si="377"/>
        <v>1709624.5919999999</v>
      </c>
      <c r="Q315" s="23">
        <f t="shared" si="378"/>
        <v>2201344.5920000002</v>
      </c>
      <c r="R315" s="24"/>
      <c r="S315" s="24"/>
      <c r="T315" s="15"/>
    </row>
    <row r="316" spans="1:20" ht="15" hidden="1" x14ac:dyDescent="0.3">
      <c r="A316" s="15" t="s">
        <v>89</v>
      </c>
      <c r="B316" s="15"/>
      <c r="C316" s="15" t="s">
        <v>95</v>
      </c>
      <c r="D316" s="16" t="s">
        <v>99</v>
      </c>
      <c r="E316" s="94">
        <v>6</v>
      </c>
      <c r="F316" s="23">
        <v>20000</v>
      </c>
      <c r="G316" s="23">
        <v>7350</v>
      </c>
      <c r="H316" s="23">
        <v>17498</v>
      </c>
      <c r="I316" s="23">
        <v>2174511.4559999998</v>
      </c>
      <c r="J316" s="18">
        <v>1000</v>
      </c>
      <c r="K316" s="18">
        <v>1032</v>
      </c>
      <c r="L316" s="23">
        <f t="shared" si="372"/>
        <v>32</v>
      </c>
      <c r="M316" s="24">
        <f t="shared" si="373"/>
        <v>25.6</v>
      </c>
      <c r="N316" s="23">
        <f t="shared" si="379"/>
        <v>640000</v>
      </c>
      <c r="O316" s="23">
        <f t="shared" si="379"/>
        <v>188160</v>
      </c>
      <c r="P316" s="25">
        <f t="shared" si="377"/>
        <v>2174511.4559999998</v>
      </c>
      <c r="Q316" s="23">
        <f t="shared" si="378"/>
        <v>3002671.4559999998</v>
      </c>
      <c r="R316" s="24"/>
      <c r="S316" s="24"/>
      <c r="T316" s="15"/>
    </row>
    <row r="317" spans="1:20" ht="15" hidden="1" x14ac:dyDescent="0.3">
      <c r="A317" s="15" t="s">
        <v>89</v>
      </c>
      <c r="B317" s="15"/>
      <c r="C317" s="15" t="s">
        <v>95</v>
      </c>
      <c r="D317" s="16" t="s">
        <v>96</v>
      </c>
      <c r="E317" s="94">
        <v>7</v>
      </c>
      <c r="F317" s="23">
        <v>20000</v>
      </c>
      <c r="G317" s="23">
        <v>7350</v>
      </c>
      <c r="H317" s="23">
        <v>17498</v>
      </c>
      <c r="I317" s="23">
        <v>1709624.5919999999</v>
      </c>
      <c r="J317" s="18">
        <f>K313</f>
        <v>1902</v>
      </c>
      <c r="K317" s="18">
        <v>1969</v>
      </c>
      <c r="L317" s="23">
        <f t="shared" ref="L317:L320" si="380">K317-J317</f>
        <v>67</v>
      </c>
      <c r="M317" s="24">
        <f t="shared" ref="M317:M320" si="381">L317*80%</f>
        <v>53.6</v>
      </c>
      <c r="N317" s="23">
        <f t="shared" ref="N317:N320" si="382">L317*F317</f>
        <v>1340000</v>
      </c>
      <c r="O317" s="23">
        <f t="shared" ref="O317:O320" si="383">M317*G317</f>
        <v>393960</v>
      </c>
      <c r="P317" s="25">
        <f t="shared" ref="P317:P320" si="384">IF(M317*H317=0,0,IF(M317*H317&gt;I317,M317*H317,I317))</f>
        <v>1709624.5919999999</v>
      </c>
      <c r="Q317" s="23">
        <f t="shared" ref="Q317:Q320" si="385">N317+O317+P317</f>
        <v>3443584.5920000002</v>
      </c>
      <c r="R317" s="24"/>
      <c r="S317" s="24"/>
      <c r="T317" s="15"/>
    </row>
    <row r="318" spans="1:20" ht="15" hidden="1" x14ac:dyDescent="0.3">
      <c r="A318" s="15" t="s">
        <v>89</v>
      </c>
      <c r="B318" s="15"/>
      <c r="C318" s="15" t="s">
        <v>95</v>
      </c>
      <c r="D318" s="16" t="s">
        <v>97</v>
      </c>
      <c r="E318" s="94">
        <v>7</v>
      </c>
      <c r="F318" s="23">
        <v>20000</v>
      </c>
      <c r="G318" s="23">
        <v>7350</v>
      </c>
      <c r="H318" s="23">
        <v>17498</v>
      </c>
      <c r="I318" s="23">
        <v>1709624.5919999999</v>
      </c>
      <c r="J318" s="18">
        <f t="shared" ref="J318:J320" si="386">K314</f>
        <v>3425</v>
      </c>
      <c r="K318" s="18">
        <v>3550</v>
      </c>
      <c r="L318" s="23">
        <f t="shared" si="380"/>
        <v>125</v>
      </c>
      <c r="M318" s="24">
        <f t="shared" si="381"/>
        <v>100</v>
      </c>
      <c r="N318" s="23">
        <f t="shared" si="382"/>
        <v>2500000</v>
      </c>
      <c r="O318" s="23">
        <f t="shared" si="383"/>
        <v>735000</v>
      </c>
      <c r="P318" s="25">
        <f t="shared" si="384"/>
        <v>1749800</v>
      </c>
      <c r="Q318" s="23">
        <f t="shared" si="385"/>
        <v>4984800</v>
      </c>
      <c r="R318" s="24"/>
      <c r="S318" s="24"/>
      <c r="T318" s="15"/>
    </row>
    <row r="319" spans="1:20" ht="15" hidden="1" x14ac:dyDescent="0.3">
      <c r="A319" s="15" t="s">
        <v>89</v>
      </c>
      <c r="B319" s="15"/>
      <c r="C319" s="15" t="s">
        <v>95</v>
      </c>
      <c r="D319" s="16" t="s">
        <v>98</v>
      </c>
      <c r="E319" s="94">
        <v>7</v>
      </c>
      <c r="F319" s="23">
        <v>20000</v>
      </c>
      <c r="G319" s="23">
        <v>7350</v>
      </c>
      <c r="H319" s="23">
        <v>17498</v>
      </c>
      <c r="I319" s="23">
        <v>1709624.5919999999</v>
      </c>
      <c r="J319" s="18">
        <f t="shared" si="386"/>
        <v>621</v>
      </c>
      <c r="K319" s="18">
        <v>639</v>
      </c>
      <c r="L319" s="23">
        <f t="shared" si="380"/>
        <v>18</v>
      </c>
      <c r="M319" s="24">
        <f t="shared" si="381"/>
        <v>14.4</v>
      </c>
      <c r="N319" s="23">
        <f t="shared" si="382"/>
        <v>360000</v>
      </c>
      <c r="O319" s="23">
        <f t="shared" si="383"/>
        <v>105840</v>
      </c>
      <c r="P319" s="25">
        <f t="shared" si="384"/>
        <v>1709624.5919999999</v>
      </c>
      <c r="Q319" s="23">
        <f t="shared" si="385"/>
        <v>2175464.5920000002</v>
      </c>
      <c r="R319" s="24"/>
      <c r="S319" s="24"/>
      <c r="T319" s="15"/>
    </row>
    <row r="320" spans="1:20" ht="15" hidden="1" x14ac:dyDescent="0.3">
      <c r="A320" s="15" t="s">
        <v>89</v>
      </c>
      <c r="B320" s="15"/>
      <c r="C320" s="15" t="s">
        <v>95</v>
      </c>
      <c r="D320" s="16" t="s">
        <v>99</v>
      </c>
      <c r="E320" s="94">
        <v>7</v>
      </c>
      <c r="F320" s="23">
        <v>20000</v>
      </c>
      <c r="G320" s="23">
        <v>7350</v>
      </c>
      <c r="H320" s="23">
        <v>17498</v>
      </c>
      <c r="I320" s="23">
        <v>2174511.4559999998</v>
      </c>
      <c r="J320" s="18">
        <f t="shared" si="386"/>
        <v>1032</v>
      </c>
      <c r="K320" s="18">
        <v>1065</v>
      </c>
      <c r="L320" s="23">
        <f t="shared" si="380"/>
        <v>33</v>
      </c>
      <c r="M320" s="24">
        <f t="shared" si="381"/>
        <v>26.400000000000002</v>
      </c>
      <c r="N320" s="23">
        <f t="shared" si="382"/>
        <v>660000</v>
      </c>
      <c r="O320" s="23">
        <f t="shared" si="383"/>
        <v>194040.00000000003</v>
      </c>
      <c r="P320" s="25">
        <f t="shared" si="384"/>
        <v>2174511.4559999998</v>
      </c>
      <c r="Q320" s="23">
        <f t="shared" si="385"/>
        <v>3028551.4559999998</v>
      </c>
      <c r="R320" s="24"/>
      <c r="S320" s="24"/>
      <c r="T320" s="15"/>
    </row>
    <row r="321" spans="1:20" ht="15" hidden="1" x14ac:dyDescent="0.3">
      <c r="A321" s="15" t="s">
        <v>89</v>
      </c>
      <c r="B321" s="15"/>
      <c r="C321" s="15" t="s">
        <v>95</v>
      </c>
      <c r="D321" s="16" t="s">
        <v>96</v>
      </c>
      <c r="E321" s="94">
        <v>8</v>
      </c>
      <c r="F321" s="23">
        <v>20000</v>
      </c>
      <c r="G321" s="23">
        <v>7350</v>
      </c>
      <c r="H321" s="23">
        <v>17498</v>
      </c>
      <c r="I321" s="23">
        <v>1709624.5919999999</v>
      </c>
      <c r="J321" s="18">
        <f>K317</f>
        <v>1969</v>
      </c>
      <c r="K321" s="18">
        <v>2066</v>
      </c>
      <c r="L321" s="23">
        <f t="shared" ref="L321:L324" si="387">K321-J321</f>
        <v>97</v>
      </c>
      <c r="M321" s="24">
        <f t="shared" ref="M321:M324" si="388">L321*80%</f>
        <v>77.600000000000009</v>
      </c>
      <c r="N321" s="23">
        <f t="shared" ref="N321:N324" si="389">L321*F321</f>
        <v>1940000</v>
      </c>
      <c r="O321" s="23">
        <f t="shared" ref="O321:O324" si="390">M321*G321</f>
        <v>570360.00000000012</v>
      </c>
      <c r="P321" s="25">
        <f t="shared" ref="P321:P324" si="391">IF(M321*H321=0,0,IF(M321*H321&gt;I321,M321*H321,I321))</f>
        <v>1709624.5919999999</v>
      </c>
      <c r="Q321" s="23">
        <f t="shared" ref="Q321:Q324" si="392">N321+O321+P321</f>
        <v>4219984.5920000002</v>
      </c>
      <c r="R321" s="24"/>
      <c r="S321" s="24"/>
      <c r="T321" s="15"/>
    </row>
    <row r="322" spans="1:20" ht="15" hidden="1" x14ac:dyDescent="0.3">
      <c r="A322" s="15" t="s">
        <v>89</v>
      </c>
      <c r="B322" s="15"/>
      <c r="C322" s="15" t="s">
        <v>95</v>
      </c>
      <c r="D322" s="16" t="s">
        <v>97</v>
      </c>
      <c r="E322" s="94">
        <v>8</v>
      </c>
      <c r="F322" s="23">
        <v>20000</v>
      </c>
      <c r="G322" s="23">
        <v>7350</v>
      </c>
      <c r="H322" s="23">
        <v>17498</v>
      </c>
      <c r="I322" s="23">
        <v>1709624.5919999999</v>
      </c>
      <c r="J322" s="18">
        <f t="shared" ref="J322:J324" si="393">K318</f>
        <v>3550</v>
      </c>
      <c r="K322" s="18">
        <v>3761</v>
      </c>
      <c r="L322" s="23">
        <f t="shared" si="387"/>
        <v>211</v>
      </c>
      <c r="M322" s="24">
        <f t="shared" si="388"/>
        <v>168.8</v>
      </c>
      <c r="N322" s="23">
        <f t="shared" si="389"/>
        <v>4220000</v>
      </c>
      <c r="O322" s="23">
        <f t="shared" si="390"/>
        <v>1240680</v>
      </c>
      <c r="P322" s="25">
        <f t="shared" si="391"/>
        <v>2953662.4000000004</v>
      </c>
      <c r="Q322" s="23">
        <f t="shared" si="392"/>
        <v>8414342.4000000004</v>
      </c>
      <c r="R322" s="24"/>
      <c r="S322" s="24"/>
      <c r="T322" s="15"/>
    </row>
    <row r="323" spans="1:20" ht="15" hidden="1" x14ac:dyDescent="0.3">
      <c r="A323" s="15" t="s">
        <v>89</v>
      </c>
      <c r="B323" s="15"/>
      <c r="C323" s="15" t="s">
        <v>95</v>
      </c>
      <c r="D323" s="16" t="s">
        <v>98</v>
      </c>
      <c r="E323" s="94">
        <v>8</v>
      </c>
      <c r="F323" s="23">
        <v>20000</v>
      </c>
      <c r="G323" s="23">
        <v>7350</v>
      </c>
      <c r="H323" s="23">
        <v>17498</v>
      </c>
      <c r="I323" s="23">
        <v>1709624.5919999999</v>
      </c>
      <c r="J323" s="18">
        <f t="shared" si="393"/>
        <v>639</v>
      </c>
      <c r="K323" s="18">
        <v>663</v>
      </c>
      <c r="L323" s="23">
        <f t="shared" si="387"/>
        <v>24</v>
      </c>
      <c r="M323" s="24">
        <f t="shared" si="388"/>
        <v>19.200000000000003</v>
      </c>
      <c r="N323" s="23">
        <f t="shared" si="389"/>
        <v>480000</v>
      </c>
      <c r="O323" s="23">
        <f t="shared" si="390"/>
        <v>141120.00000000003</v>
      </c>
      <c r="P323" s="25">
        <f t="shared" si="391"/>
        <v>1709624.5919999999</v>
      </c>
      <c r="Q323" s="23">
        <f t="shared" si="392"/>
        <v>2330744.5920000002</v>
      </c>
      <c r="R323" s="24"/>
      <c r="S323" s="24"/>
      <c r="T323" s="15"/>
    </row>
    <row r="324" spans="1:20" ht="15" hidden="1" x14ac:dyDescent="0.3">
      <c r="A324" s="15" t="s">
        <v>89</v>
      </c>
      <c r="B324" s="15"/>
      <c r="C324" s="15" t="s">
        <v>95</v>
      </c>
      <c r="D324" s="16" t="s">
        <v>99</v>
      </c>
      <c r="E324" s="94">
        <v>8</v>
      </c>
      <c r="F324" s="23">
        <v>20000</v>
      </c>
      <c r="G324" s="23">
        <v>7350</v>
      </c>
      <c r="H324" s="23">
        <v>17498</v>
      </c>
      <c r="I324" s="23">
        <v>2174511.4559999998</v>
      </c>
      <c r="J324" s="18">
        <f t="shared" si="393"/>
        <v>1065</v>
      </c>
      <c r="K324" s="18">
        <v>1110</v>
      </c>
      <c r="L324" s="23">
        <f t="shared" si="387"/>
        <v>45</v>
      </c>
      <c r="M324" s="24">
        <f t="shared" si="388"/>
        <v>36</v>
      </c>
      <c r="N324" s="23">
        <f t="shared" si="389"/>
        <v>900000</v>
      </c>
      <c r="O324" s="23">
        <f t="shared" si="390"/>
        <v>264600</v>
      </c>
      <c r="P324" s="25">
        <f t="shared" si="391"/>
        <v>2174511.4559999998</v>
      </c>
      <c r="Q324" s="23">
        <f t="shared" si="392"/>
        <v>3339111.4559999998</v>
      </c>
      <c r="R324" s="24"/>
      <c r="S324" s="24"/>
      <c r="T324" s="15"/>
    </row>
    <row r="325" spans="1:20" ht="15" hidden="1" x14ac:dyDescent="0.3">
      <c r="A325" s="15" t="s">
        <v>89</v>
      </c>
      <c r="B325" s="15"/>
      <c r="C325" s="15" t="s">
        <v>95</v>
      </c>
      <c r="D325" s="16" t="s">
        <v>96</v>
      </c>
      <c r="E325" s="31">
        <v>9</v>
      </c>
      <c r="F325" s="23">
        <v>20000</v>
      </c>
      <c r="G325" s="23">
        <v>7350</v>
      </c>
      <c r="H325" s="23">
        <v>17498</v>
      </c>
      <c r="I325" s="23">
        <v>1709624.5919999999</v>
      </c>
      <c r="J325" s="18">
        <f>K321</f>
        <v>2066</v>
      </c>
      <c r="K325" s="18">
        <v>2161</v>
      </c>
      <c r="L325" s="23">
        <f t="shared" ref="L325:L328" si="394">K325-J325</f>
        <v>95</v>
      </c>
      <c r="M325" s="24">
        <f t="shared" ref="M325:M328" si="395">L325*80%</f>
        <v>76</v>
      </c>
      <c r="N325" s="23">
        <f t="shared" ref="N325:N328" si="396">L325*F325</f>
        <v>1900000</v>
      </c>
      <c r="O325" s="23">
        <f t="shared" ref="O325:O328" si="397">M325*G325</f>
        <v>558600</v>
      </c>
      <c r="P325" s="25">
        <f t="shared" ref="P325:P328" si="398">IF(M325*H325=0,0,IF(M325*H325&gt;I325,M325*H325,I325))</f>
        <v>1709624.5919999999</v>
      </c>
      <c r="Q325" s="23">
        <f t="shared" ref="Q325:Q328" si="399">N325+O325+P325</f>
        <v>4168224.5920000002</v>
      </c>
      <c r="R325" s="24"/>
      <c r="S325" s="24"/>
      <c r="T325" s="15"/>
    </row>
    <row r="326" spans="1:20" ht="15" hidden="1" x14ac:dyDescent="0.3">
      <c r="A326" s="15" t="s">
        <v>89</v>
      </c>
      <c r="B326" s="15"/>
      <c r="C326" s="15" t="s">
        <v>95</v>
      </c>
      <c r="D326" s="16" t="s">
        <v>97</v>
      </c>
      <c r="E326" s="31">
        <v>9</v>
      </c>
      <c r="F326" s="23">
        <v>20000</v>
      </c>
      <c r="G326" s="23">
        <v>7350</v>
      </c>
      <c r="H326" s="23">
        <v>17498</v>
      </c>
      <c r="I326" s="23">
        <v>1709624.5919999999</v>
      </c>
      <c r="J326" s="18">
        <f t="shared" ref="J326:J328" si="400">K322</f>
        <v>3761</v>
      </c>
      <c r="K326" s="18">
        <v>3957</v>
      </c>
      <c r="L326" s="23">
        <f t="shared" si="394"/>
        <v>196</v>
      </c>
      <c r="M326" s="24">
        <f t="shared" si="395"/>
        <v>156.80000000000001</v>
      </c>
      <c r="N326" s="23">
        <f t="shared" si="396"/>
        <v>3920000</v>
      </c>
      <c r="O326" s="23">
        <f t="shared" si="397"/>
        <v>1152480</v>
      </c>
      <c r="P326" s="25">
        <f t="shared" si="398"/>
        <v>2743686.4000000004</v>
      </c>
      <c r="Q326" s="23">
        <f t="shared" si="399"/>
        <v>7816166.4000000004</v>
      </c>
      <c r="R326" s="24"/>
      <c r="S326" s="24"/>
      <c r="T326" s="15"/>
    </row>
    <row r="327" spans="1:20" ht="15" hidden="1" x14ac:dyDescent="0.3">
      <c r="A327" s="15" t="s">
        <v>89</v>
      </c>
      <c r="B327" s="15"/>
      <c r="C327" s="15" t="s">
        <v>95</v>
      </c>
      <c r="D327" s="16" t="s">
        <v>98</v>
      </c>
      <c r="E327" s="31">
        <v>9</v>
      </c>
      <c r="F327" s="23">
        <v>20000</v>
      </c>
      <c r="G327" s="23">
        <v>7350</v>
      </c>
      <c r="H327" s="23">
        <v>17498</v>
      </c>
      <c r="I327" s="23">
        <v>1709624.5919999999</v>
      </c>
      <c r="J327" s="18">
        <f t="shared" si="400"/>
        <v>663</v>
      </c>
      <c r="K327" s="18">
        <v>683</v>
      </c>
      <c r="L327" s="23">
        <f t="shared" si="394"/>
        <v>20</v>
      </c>
      <c r="M327" s="24">
        <f t="shared" si="395"/>
        <v>16</v>
      </c>
      <c r="N327" s="23">
        <f t="shared" si="396"/>
        <v>400000</v>
      </c>
      <c r="O327" s="23">
        <f t="shared" si="397"/>
        <v>117600</v>
      </c>
      <c r="P327" s="25">
        <f t="shared" si="398"/>
        <v>1709624.5919999999</v>
      </c>
      <c r="Q327" s="23">
        <f t="shared" si="399"/>
        <v>2227224.5920000002</v>
      </c>
      <c r="R327" s="24"/>
      <c r="S327" s="24"/>
      <c r="T327" s="15"/>
    </row>
    <row r="328" spans="1:20" ht="15" hidden="1" x14ac:dyDescent="0.3">
      <c r="A328" s="15" t="s">
        <v>89</v>
      </c>
      <c r="B328" s="15"/>
      <c r="C328" s="15" t="s">
        <v>95</v>
      </c>
      <c r="D328" s="16" t="s">
        <v>99</v>
      </c>
      <c r="E328" s="31">
        <v>9</v>
      </c>
      <c r="F328" s="23">
        <v>20000</v>
      </c>
      <c r="G328" s="23">
        <v>7350</v>
      </c>
      <c r="H328" s="23">
        <v>17498</v>
      </c>
      <c r="I328" s="23">
        <v>2174511.4559999998</v>
      </c>
      <c r="J328" s="18">
        <f t="shared" si="400"/>
        <v>1110</v>
      </c>
      <c r="K328" s="18">
        <v>1155</v>
      </c>
      <c r="L328" s="23">
        <f t="shared" si="394"/>
        <v>45</v>
      </c>
      <c r="M328" s="24">
        <f t="shared" si="395"/>
        <v>36</v>
      </c>
      <c r="N328" s="23">
        <f t="shared" si="396"/>
        <v>900000</v>
      </c>
      <c r="O328" s="23">
        <f t="shared" si="397"/>
        <v>264600</v>
      </c>
      <c r="P328" s="25">
        <f t="shared" si="398"/>
        <v>2174511.4559999998</v>
      </c>
      <c r="Q328" s="23">
        <f t="shared" si="399"/>
        <v>3339111.4559999998</v>
      </c>
      <c r="R328" s="24"/>
      <c r="S328" s="24"/>
      <c r="T328" s="15"/>
    </row>
    <row r="329" spans="1:20" ht="14.5" hidden="1" customHeight="1" x14ac:dyDescent="0.3">
      <c r="A329" s="15" t="s">
        <v>89</v>
      </c>
      <c r="B329" s="15"/>
      <c r="C329" s="15" t="s">
        <v>100</v>
      </c>
      <c r="D329" s="16" t="s">
        <v>101</v>
      </c>
      <c r="E329" s="94" t="s">
        <v>25</v>
      </c>
      <c r="F329" s="23">
        <v>20000</v>
      </c>
      <c r="G329" s="23">
        <v>7000</v>
      </c>
      <c r="H329" s="23">
        <v>17498</v>
      </c>
      <c r="I329" s="101">
        <v>3036252.96</v>
      </c>
      <c r="J329" s="18">
        <v>87</v>
      </c>
      <c r="K329" s="18">
        <v>90</v>
      </c>
      <c r="L329" s="23">
        <f t="shared" si="372"/>
        <v>3</v>
      </c>
      <c r="M329" s="24">
        <f t="shared" si="373"/>
        <v>2.4000000000000004</v>
      </c>
      <c r="N329" s="23">
        <f t="shared" si="379"/>
        <v>60000</v>
      </c>
      <c r="O329" s="23">
        <f t="shared" si="379"/>
        <v>16800.000000000004</v>
      </c>
      <c r="P329" s="104">
        <f>IF((M329+M330)*H329=0,0,IF((M329+M330)*H329&gt;I329,(M329+M330)*H329,I329))</f>
        <v>3036252.96</v>
      </c>
      <c r="Q329" s="101">
        <f>N329+O329+N330+O330+P329</f>
        <v>3216572.96</v>
      </c>
      <c r="R329" s="24"/>
      <c r="S329" s="24"/>
      <c r="T329" s="15"/>
    </row>
    <row r="330" spans="1:20" ht="15" hidden="1" x14ac:dyDescent="0.3">
      <c r="A330" s="15" t="s">
        <v>89</v>
      </c>
      <c r="B330" s="15"/>
      <c r="C330" s="15" t="s">
        <v>100</v>
      </c>
      <c r="D330" s="16" t="s">
        <v>101</v>
      </c>
      <c r="E330" s="94">
        <v>1</v>
      </c>
      <c r="F330" s="23">
        <v>20000</v>
      </c>
      <c r="G330" s="23">
        <v>7350</v>
      </c>
      <c r="H330" s="23">
        <v>17498</v>
      </c>
      <c r="I330" s="103"/>
      <c r="J330" s="18">
        <v>90</v>
      </c>
      <c r="K330" s="18">
        <v>94</v>
      </c>
      <c r="L330" s="23">
        <f t="shared" si="372"/>
        <v>4</v>
      </c>
      <c r="M330" s="24">
        <f t="shared" si="373"/>
        <v>3.2</v>
      </c>
      <c r="N330" s="23">
        <f t="shared" si="379"/>
        <v>80000</v>
      </c>
      <c r="O330" s="23">
        <f t="shared" si="379"/>
        <v>23520</v>
      </c>
      <c r="P330" s="106"/>
      <c r="Q330" s="103"/>
      <c r="R330" s="24"/>
      <c r="S330" s="24"/>
      <c r="T330" s="15"/>
    </row>
    <row r="331" spans="1:20" ht="15" hidden="1" x14ac:dyDescent="0.3">
      <c r="A331" s="15" t="s">
        <v>89</v>
      </c>
      <c r="B331" s="15"/>
      <c r="C331" s="15" t="s">
        <v>100</v>
      </c>
      <c r="D331" s="16" t="s">
        <v>101</v>
      </c>
      <c r="E331" s="94">
        <v>2</v>
      </c>
      <c r="F331" s="23">
        <v>20000</v>
      </c>
      <c r="G331" s="23">
        <v>7350</v>
      </c>
      <c r="H331" s="23">
        <v>17498</v>
      </c>
      <c r="I331" s="23">
        <v>3036252.96</v>
      </c>
      <c r="J331" s="18">
        <v>94</v>
      </c>
      <c r="K331" s="18">
        <v>101</v>
      </c>
      <c r="L331" s="23">
        <f t="shared" si="372"/>
        <v>7</v>
      </c>
      <c r="M331" s="24">
        <f t="shared" si="373"/>
        <v>5.6000000000000005</v>
      </c>
      <c r="N331" s="23">
        <f t="shared" si="379"/>
        <v>140000</v>
      </c>
      <c r="O331" s="23">
        <f t="shared" si="379"/>
        <v>41160.000000000007</v>
      </c>
      <c r="P331" s="25">
        <f t="shared" ref="P331:P335" si="401">IF(M331*H331=0,0,IF(M331*H331&gt;I331,M331*H331,I331))</f>
        <v>3036252.96</v>
      </c>
      <c r="Q331" s="23">
        <f t="shared" ref="Q331:Q335" si="402">N331+O331+P331</f>
        <v>3217412.96</v>
      </c>
      <c r="R331" s="24"/>
      <c r="S331" s="24"/>
      <c r="T331" s="15"/>
    </row>
    <row r="332" spans="1:20" ht="15" hidden="1" x14ac:dyDescent="0.3">
      <c r="A332" s="15" t="s">
        <v>89</v>
      </c>
      <c r="B332" s="15"/>
      <c r="C332" s="15" t="s">
        <v>100</v>
      </c>
      <c r="D332" s="16" t="s">
        <v>101</v>
      </c>
      <c r="E332" s="94">
        <v>3</v>
      </c>
      <c r="F332" s="23">
        <v>20000</v>
      </c>
      <c r="G332" s="23">
        <v>7350</v>
      </c>
      <c r="H332" s="23">
        <v>17498</v>
      </c>
      <c r="I332" s="23">
        <v>3036252.96</v>
      </c>
      <c r="J332" s="18">
        <v>101</v>
      </c>
      <c r="K332" s="18">
        <v>107</v>
      </c>
      <c r="L332" s="23">
        <f t="shared" si="372"/>
        <v>6</v>
      </c>
      <c r="M332" s="24">
        <f t="shared" si="373"/>
        <v>4.8000000000000007</v>
      </c>
      <c r="N332" s="23">
        <f t="shared" si="379"/>
        <v>120000</v>
      </c>
      <c r="O332" s="23">
        <f t="shared" si="379"/>
        <v>35280.000000000007</v>
      </c>
      <c r="P332" s="25">
        <f t="shared" si="401"/>
        <v>3036252.96</v>
      </c>
      <c r="Q332" s="23">
        <f t="shared" si="402"/>
        <v>3191532.96</v>
      </c>
      <c r="R332" s="24"/>
      <c r="S332" s="24"/>
      <c r="T332" s="15"/>
    </row>
    <row r="333" spans="1:20" ht="15" hidden="1" x14ac:dyDescent="0.3">
      <c r="A333" s="15" t="s">
        <v>89</v>
      </c>
      <c r="B333" s="15"/>
      <c r="C333" s="15" t="s">
        <v>100</v>
      </c>
      <c r="D333" s="16" t="s">
        <v>101</v>
      </c>
      <c r="E333" s="94">
        <v>4</v>
      </c>
      <c r="F333" s="23">
        <v>20000</v>
      </c>
      <c r="G333" s="23">
        <v>7350</v>
      </c>
      <c r="H333" s="23">
        <v>17498</v>
      </c>
      <c r="I333" s="23">
        <v>3036252.96</v>
      </c>
      <c r="J333" s="18">
        <v>107</v>
      </c>
      <c r="K333" s="18">
        <v>114</v>
      </c>
      <c r="L333" s="23">
        <f t="shared" si="372"/>
        <v>7</v>
      </c>
      <c r="M333" s="24">
        <f t="shared" si="373"/>
        <v>5.6000000000000005</v>
      </c>
      <c r="N333" s="23">
        <f t="shared" si="379"/>
        <v>140000</v>
      </c>
      <c r="O333" s="23">
        <f t="shared" si="379"/>
        <v>41160.000000000007</v>
      </c>
      <c r="P333" s="25">
        <f t="shared" si="401"/>
        <v>3036252.96</v>
      </c>
      <c r="Q333" s="23">
        <f t="shared" si="402"/>
        <v>3217412.96</v>
      </c>
      <c r="R333" s="24"/>
      <c r="S333" s="24"/>
      <c r="T333" s="15"/>
    </row>
    <row r="334" spans="1:20" ht="15" hidden="1" x14ac:dyDescent="0.3">
      <c r="A334" s="15" t="s">
        <v>89</v>
      </c>
      <c r="B334" s="15"/>
      <c r="C334" s="15" t="s">
        <v>100</v>
      </c>
      <c r="D334" s="16" t="s">
        <v>101</v>
      </c>
      <c r="E334" s="94">
        <v>5</v>
      </c>
      <c r="F334" s="23">
        <v>20000</v>
      </c>
      <c r="G334" s="23">
        <v>7350</v>
      </c>
      <c r="H334" s="23">
        <v>17498</v>
      </c>
      <c r="I334" s="23">
        <v>3036252.96</v>
      </c>
      <c r="J334" s="18">
        <v>114</v>
      </c>
      <c r="K334" s="18">
        <v>119</v>
      </c>
      <c r="L334" s="23">
        <f t="shared" si="372"/>
        <v>5</v>
      </c>
      <c r="M334" s="24">
        <f t="shared" si="373"/>
        <v>4</v>
      </c>
      <c r="N334" s="23">
        <f t="shared" si="379"/>
        <v>100000</v>
      </c>
      <c r="O334" s="23">
        <f t="shared" si="379"/>
        <v>29400</v>
      </c>
      <c r="P334" s="25">
        <f t="shared" si="401"/>
        <v>3036252.96</v>
      </c>
      <c r="Q334" s="23">
        <f t="shared" si="402"/>
        <v>3165652.96</v>
      </c>
      <c r="R334" s="24"/>
      <c r="S334" s="24"/>
      <c r="T334" s="15"/>
    </row>
    <row r="335" spans="1:20" ht="15" hidden="1" x14ac:dyDescent="0.3">
      <c r="A335" s="15" t="s">
        <v>89</v>
      </c>
      <c r="B335" s="15"/>
      <c r="C335" s="15" t="s">
        <v>100</v>
      </c>
      <c r="D335" s="16" t="s">
        <v>101</v>
      </c>
      <c r="E335" s="94">
        <v>6</v>
      </c>
      <c r="F335" s="23">
        <v>20000</v>
      </c>
      <c r="G335" s="23">
        <v>7350</v>
      </c>
      <c r="H335" s="23">
        <v>17498</v>
      </c>
      <c r="I335" s="23">
        <v>3036252.96</v>
      </c>
      <c r="J335" s="18">
        <v>119</v>
      </c>
      <c r="K335" s="18">
        <v>128</v>
      </c>
      <c r="L335" s="23">
        <f t="shared" si="372"/>
        <v>9</v>
      </c>
      <c r="M335" s="24">
        <f t="shared" si="373"/>
        <v>7.2</v>
      </c>
      <c r="N335" s="23">
        <f t="shared" si="379"/>
        <v>180000</v>
      </c>
      <c r="O335" s="23">
        <f t="shared" si="379"/>
        <v>52920</v>
      </c>
      <c r="P335" s="25">
        <f t="shared" si="401"/>
        <v>3036252.96</v>
      </c>
      <c r="Q335" s="23">
        <f t="shared" si="402"/>
        <v>3269172.96</v>
      </c>
      <c r="R335" s="24"/>
      <c r="S335" s="24"/>
      <c r="T335" s="15"/>
    </row>
    <row r="336" spans="1:20" ht="15" hidden="1" x14ac:dyDescent="0.3">
      <c r="A336" s="15" t="s">
        <v>89</v>
      </c>
      <c r="B336" s="15"/>
      <c r="C336" s="15" t="s">
        <v>100</v>
      </c>
      <c r="D336" s="16" t="s">
        <v>101</v>
      </c>
      <c r="E336" s="94">
        <v>7</v>
      </c>
      <c r="F336" s="23">
        <v>20000</v>
      </c>
      <c r="G336" s="23">
        <v>7350</v>
      </c>
      <c r="H336" s="23">
        <v>17498</v>
      </c>
      <c r="I336" s="23">
        <v>3036252.96</v>
      </c>
      <c r="J336" s="18">
        <f>K335</f>
        <v>128</v>
      </c>
      <c r="K336" s="18">
        <v>134</v>
      </c>
      <c r="L336" s="23">
        <f t="shared" ref="L336" si="403">K336-J336</f>
        <v>6</v>
      </c>
      <c r="M336" s="24">
        <f t="shared" ref="M336" si="404">L336*80%</f>
        <v>4.8000000000000007</v>
      </c>
      <c r="N336" s="23">
        <f t="shared" ref="N336" si="405">L336*F336</f>
        <v>120000</v>
      </c>
      <c r="O336" s="23">
        <f t="shared" ref="O336" si="406">M336*G336</f>
        <v>35280.000000000007</v>
      </c>
      <c r="P336" s="25">
        <f t="shared" ref="P336" si="407">IF(M336*H336=0,0,IF(M336*H336&gt;I336,M336*H336,I336))</f>
        <v>3036252.96</v>
      </c>
      <c r="Q336" s="23">
        <f t="shared" ref="Q336" si="408">N336+O336+P336</f>
        <v>3191532.96</v>
      </c>
      <c r="R336" s="24"/>
      <c r="S336" s="24"/>
      <c r="T336" s="15"/>
    </row>
    <row r="337" spans="1:20" ht="15" hidden="1" x14ac:dyDescent="0.3">
      <c r="A337" s="15" t="s">
        <v>89</v>
      </c>
      <c r="B337" s="15"/>
      <c r="C337" s="15" t="s">
        <v>100</v>
      </c>
      <c r="D337" s="16" t="s">
        <v>101</v>
      </c>
      <c r="E337" s="94">
        <v>8</v>
      </c>
      <c r="F337" s="23">
        <v>20000</v>
      </c>
      <c r="G337" s="23">
        <v>7350</v>
      </c>
      <c r="H337" s="23">
        <v>17498</v>
      </c>
      <c r="I337" s="23">
        <v>3036252.96</v>
      </c>
      <c r="J337" s="18">
        <f>K336</f>
        <v>134</v>
      </c>
      <c r="K337" s="18">
        <v>141</v>
      </c>
      <c r="L337" s="23">
        <f t="shared" ref="L337" si="409">K337-J337</f>
        <v>7</v>
      </c>
      <c r="M337" s="24">
        <f t="shared" ref="M337" si="410">L337*80%</f>
        <v>5.6000000000000005</v>
      </c>
      <c r="N337" s="23">
        <f t="shared" ref="N337" si="411">L337*F337</f>
        <v>140000</v>
      </c>
      <c r="O337" s="23">
        <f t="shared" ref="O337" si="412">M337*G337</f>
        <v>41160.000000000007</v>
      </c>
      <c r="P337" s="25">
        <f t="shared" ref="P337" si="413">IF(M337*H337=0,0,IF(M337*H337&gt;I337,M337*H337,I337))</f>
        <v>3036252.96</v>
      </c>
      <c r="Q337" s="23">
        <f t="shared" ref="Q337" si="414">N337+O337+P337</f>
        <v>3217412.96</v>
      </c>
      <c r="R337" s="24"/>
      <c r="S337" s="24"/>
      <c r="T337" s="15"/>
    </row>
    <row r="338" spans="1:20" ht="15" hidden="1" x14ac:dyDescent="0.3">
      <c r="A338" s="15" t="s">
        <v>89</v>
      </c>
      <c r="B338" s="15"/>
      <c r="C338" s="15" t="s">
        <v>100</v>
      </c>
      <c r="D338" s="16" t="s">
        <v>101</v>
      </c>
      <c r="E338" s="31">
        <v>9</v>
      </c>
      <c r="F338" s="23">
        <v>20000</v>
      </c>
      <c r="G338" s="23">
        <v>7350</v>
      </c>
      <c r="H338" s="23">
        <v>17498</v>
      </c>
      <c r="I338" s="23">
        <v>3036252.96</v>
      </c>
      <c r="J338" s="18">
        <f>K337</f>
        <v>141</v>
      </c>
      <c r="K338" s="18">
        <v>148</v>
      </c>
      <c r="L338" s="23">
        <f t="shared" ref="L338" si="415">K338-J338</f>
        <v>7</v>
      </c>
      <c r="M338" s="24">
        <f t="shared" ref="M338" si="416">L338*80%</f>
        <v>5.6000000000000005</v>
      </c>
      <c r="N338" s="23">
        <f t="shared" ref="N338" si="417">L338*F338</f>
        <v>140000</v>
      </c>
      <c r="O338" s="23">
        <f t="shared" ref="O338" si="418">M338*G338</f>
        <v>41160.000000000007</v>
      </c>
      <c r="P338" s="25">
        <f t="shared" ref="P338" si="419">IF(M338*H338=0,0,IF(M338*H338&gt;I338,M338*H338,I338))</f>
        <v>3036252.96</v>
      </c>
      <c r="Q338" s="23">
        <f t="shared" ref="Q338" si="420">N338+O338+P338</f>
        <v>3217412.96</v>
      </c>
      <c r="R338" s="24"/>
      <c r="S338" s="24"/>
      <c r="T338" s="15"/>
    </row>
    <row r="339" spans="1:20" ht="15" hidden="1" x14ac:dyDescent="0.3">
      <c r="A339" s="15" t="s">
        <v>89</v>
      </c>
      <c r="B339" s="15"/>
      <c r="C339" s="15" t="s">
        <v>102</v>
      </c>
      <c r="D339" s="16" t="s">
        <v>103</v>
      </c>
      <c r="E339" s="94" t="s">
        <v>25</v>
      </c>
      <c r="F339" s="23">
        <v>20000</v>
      </c>
      <c r="G339" s="23">
        <v>7000</v>
      </c>
      <c r="H339" s="23">
        <v>17498</v>
      </c>
      <c r="I339" s="101">
        <v>3036252.96</v>
      </c>
      <c r="J339" s="18">
        <v>97</v>
      </c>
      <c r="K339" s="18">
        <v>99</v>
      </c>
      <c r="L339" s="23">
        <f t="shared" si="372"/>
        <v>2</v>
      </c>
      <c r="M339" s="24">
        <f t="shared" si="373"/>
        <v>1.6</v>
      </c>
      <c r="N339" s="23">
        <f t="shared" si="379"/>
        <v>40000</v>
      </c>
      <c r="O339" s="23">
        <f t="shared" si="379"/>
        <v>11200</v>
      </c>
      <c r="P339" s="104">
        <f>IF((M339+M340)*H339=0,0,IF((M339+M340)*H339&gt;I339,(M339+M340)*H339,I339))</f>
        <v>3036252.96</v>
      </c>
      <c r="Q339" s="101">
        <f>N339+O339+N340+O340+P339</f>
        <v>3216852.96</v>
      </c>
      <c r="R339" s="24"/>
      <c r="S339" s="24"/>
      <c r="T339" s="15"/>
    </row>
    <row r="340" spans="1:20" ht="15" hidden="1" x14ac:dyDescent="0.3">
      <c r="A340" s="15" t="s">
        <v>89</v>
      </c>
      <c r="B340" s="15"/>
      <c r="C340" s="15" t="s">
        <v>102</v>
      </c>
      <c r="D340" s="16" t="s">
        <v>103</v>
      </c>
      <c r="E340" s="94">
        <v>1</v>
      </c>
      <c r="F340" s="23">
        <v>20000</v>
      </c>
      <c r="G340" s="23">
        <v>7350</v>
      </c>
      <c r="H340" s="23">
        <v>17498</v>
      </c>
      <c r="I340" s="103"/>
      <c r="J340" s="18">
        <v>99</v>
      </c>
      <c r="K340" s="18">
        <v>104</v>
      </c>
      <c r="L340" s="23">
        <f t="shared" si="372"/>
        <v>5</v>
      </c>
      <c r="M340" s="24">
        <f t="shared" si="373"/>
        <v>4</v>
      </c>
      <c r="N340" s="23">
        <f t="shared" si="379"/>
        <v>100000</v>
      </c>
      <c r="O340" s="23">
        <f t="shared" si="379"/>
        <v>29400</v>
      </c>
      <c r="P340" s="106"/>
      <c r="Q340" s="103"/>
      <c r="R340" s="24"/>
      <c r="S340" s="24"/>
      <c r="T340" s="15"/>
    </row>
    <row r="341" spans="1:20" ht="15" hidden="1" x14ac:dyDescent="0.3">
      <c r="A341" s="15" t="s">
        <v>89</v>
      </c>
      <c r="B341" s="15"/>
      <c r="C341" s="15" t="s">
        <v>102</v>
      </c>
      <c r="D341" s="16" t="s">
        <v>103</v>
      </c>
      <c r="E341" s="94">
        <v>2</v>
      </c>
      <c r="F341" s="23">
        <v>20000</v>
      </c>
      <c r="G341" s="23">
        <v>7350</v>
      </c>
      <c r="H341" s="23">
        <v>17498</v>
      </c>
      <c r="I341" s="23">
        <v>3036252.96</v>
      </c>
      <c r="J341" s="18">
        <v>104</v>
      </c>
      <c r="K341" s="18">
        <v>111</v>
      </c>
      <c r="L341" s="23">
        <f t="shared" si="372"/>
        <v>7</v>
      </c>
      <c r="M341" s="24">
        <f t="shared" si="373"/>
        <v>5.6000000000000005</v>
      </c>
      <c r="N341" s="23">
        <f t="shared" si="379"/>
        <v>140000</v>
      </c>
      <c r="O341" s="23">
        <f t="shared" si="379"/>
        <v>41160.000000000007</v>
      </c>
      <c r="P341" s="25">
        <f t="shared" ref="P341:P345" si="421">IF(M341*H341=0,0,IF(M341*H341&gt;I341,M341*H341,I341))</f>
        <v>3036252.96</v>
      </c>
      <c r="Q341" s="23">
        <f t="shared" ref="Q341:Q345" si="422">N341+O341+P341</f>
        <v>3217412.96</v>
      </c>
      <c r="R341" s="24"/>
      <c r="S341" s="24"/>
      <c r="T341" s="15"/>
    </row>
    <row r="342" spans="1:20" ht="15" hidden="1" x14ac:dyDescent="0.3">
      <c r="A342" s="15" t="s">
        <v>89</v>
      </c>
      <c r="B342" s="15"/>
      <c r="C342" s="15" t="s">
        <v>102</v>
      </c>
      <c r="D342" s="16" t="s">
        <v>103</v>
      </c>
      <c r="E342" s="94">
        <v>3</v>
      </c>
      <c r="F342" s="23">
        <v>20000</v>
      </c>
      <c r="G342" s="23">
        <v>7350</v>
      </c>
      <c r="H342" s="23">
        <v>17498</v>
      </c>
      <c r="I342" s="23">
        <v>3036252.96</v>
      </c>
      <c r="J342" s="18">
        <v>111</v>
      </c>
      <c r="K342" s="18">
        <v>116</v>
      </c>
      <c r="L342" s="23">
        <f t="shared" si="372"/>
        <v>5</v>
      </c>
      <c r="M342" s="24">
        <f t="shared" si="373"/>
        <v>4</v>
      </c>
      <c r="N342" s="23">
        <f t="shared" si="379"/>
        <v>100000</v>
      </c>
      <c r="O342" s="23">
        <f t="shared" si="379"/>
        <v>29400</v>
      </c>
      <c r="P342" s="25">
        <f t="shared" si="421"/>
        <v>3036252.96</v>
      </c>
      <c r="Q342" s="23">
        <f t="shared" si="422"/>
        <v>3165652.96</v>
      </c>
      <c r="R342" s="24"/>
      <c r="S342" s="24"/>
      <c r="T342" s="15"/>
    </row>
    <row r="343" spans="1:20" ht="15" hidden="1" x14ac:dyDescent="0.3">
      <c r="A343" s="15" t="s">
        <v>89</v>
      </c>
      <c r="B343" s="15"/>
      <c r="C343" s="15" t="s">
        <v>102</v>
      </c>
      <c r="D343" s="16" t="s">
        <v>103</v>
      </c>
      <c r="E343" s="94">
        <v>4</v>
      </c>
      <c r="F343" s="23">
        <v>20000</v>
      </c>
      <c r="G343" s="23">
        <v>7350</v>
      </c>
      <c r="H343" s="23">
        <v>17498</v>
      </c>
      <c r="I343" s="23">
        <v>3036252.96</v>
      </c>
      <c r="J343" s="18">
        <v>116</v>
      </c>
      <c r="K343" s="18">
        <v>134</v>
      </c>
      <c r="L343" s="23">
        <f t="shared" si="372"/>
        <v>18</v>
      </c>
      <c r="M343" s="24">
        <f t="shared" si="373"/>
        <v>14.4</v>
      </c>
      <c r="N343" s="23">
        <f t="shared" si="379"/>
        <v>360000</v>
      </c>
      <c r="O343" s="23">
        <f t="shared" si="379"/>
        <v>105840</v>
      </c>
      <c r="P343" s="25">
        <f t="shared" si="421"/>
        <v>3036252.96</v>
      </c>
      <c r="Q343" s="23">
        <f t="shared" si="422"/>
        <v>3502092.96</v>
      </c>
      <c r="R343" s="24"/>
      <c r="S343" s="24"/>
      <c r="T343" s="15"/>
    </row>
    <row r="344" spans="1:20" ht="15" hidden="1" x14ac:dyDescent="0.3">
      <c r="A344" s="15" t="s">
        <v>89</v>
      </c>
      <c r="B344" s="15"/>
      <c r="C344" s="15" t="s">
        <v>102</v>
      </c>
      <c r="D344" s="16" t="s">
        <v>103</v>
      </c>
      <c r="E344" s="94">
        <v>5</v>
      </c>
      <c r="F344" s="23">
        <v>20000</v>
      </c>
      <c r="G344" s="23">
        <v>7350</v>
      </c>
      <c r="H344" s="23">
        <v>17498</v>
      </c>
      <c r="I344" s="23">
        <v>3036252.96</v>
      </c>
      <c r="J344" s="18">
        <v>134</v>
      </c>
      <c r="K344" s="18">
        <v>141</v>
      </c>
      <c r="L344" s="23">
        <f t="shared" si="372"/>
        <v>7</v>
      </c>
      <c r="M344" s="24">
        <f t="shared" si="373"/>
        <v>5.6000000000000005</v>
      </c>
      <c r="N344" s="23">
        <f t="shared" si="379"/>
        <v>140000</v>
      </c>
      <c r="O344" s="23">
        <f t="shared" si="379"/>
        <v>41160.000000000007</v>
      </c>
      <c r="P344" s="25">
        <f t="shared" si="421"/>
        <v>3036252.96</v>
      </c>
      <c r="Q344" s="23">
        <f t="shared" si="422"/>
        <v>3217412.96</v>
      </c>
      <c r="R344" s="24"/>
      <c r="S344" s="24"/>
      <c r="T344" s="15"/>
    </row>
    <row r="345" spans="1:20" ht="15" hidden="1" x14ac:dyDescent="0.3">
      <c r="A345" s="15" t="s">
        <v>89</v>
      </c>
      <c r="B345" s="15"/>
      <c r="C345" s="15" t="s">
        <v>102</v>
      </c>
      <c r="D345" s="16" t="s">
        <v>103</v>
      </c>
      <c r="E345" s="94">
        <v>6</v>
      </c>
      <c r="F345" s="23">
        <v>20000</v>
      </c>
      <c r="G345" s="23">
        <v>7350</v>
      </c>
      <c r="H345" s="23">
        <v>17498</v>
      </c>
      <c r="I345" s="23">
        <v>3036252.96</v>
      </c>
      <c r="J345" s="18">
        <v>141</v>
      </c>
      <c r="K345" s="18">
        <v>149</v>
      </c>
      <c r="L345" s="23">
        <f t="shared" si="372"/>
        <v>8</v>
      </c>
      <c r="M345" s="24">
        <f t="shared" si="373"/>
        <v>6.4</v>
      </c>
      <c r="N345" s="23">
        <f t="shared" si="379"/>
        <v>160000</v>
      </c>
      <c r="O345" s="23">
        <f t="shared" si="379"/>
        <v>47040</v>
      </c>
      <c r="P345" s="25">
        <f t="shared" si="421"/>
        <v>3036252.96</v>
      </c>
      <c r="Q345" s="23">
        <f t="shared" si="422"/>
        <v>3243292.96</v>
      </c>
      <c r="R345" s="24"/>
      <c r="S345" s="24"/>
      <c r="T345" s="15"/>
    </row>
    <row r="346" spans="1:20" ht="15" hidden="1" x14ac:dyDescent="0.3">
      <c r="A346" s="15" t="s">
        <v>89</v>
      </c>
      <c r="B346" s="15"/>
      <c r="C346" s="15" t="s">
        <v>102</v>
      </c>
      <c r="D346" s="16" t="s">
        <v>103</v>
      </c>
      <c r="E346" s="94">
        <v>7</v>
      </c>
      <c r="F346" s="23">
        <v>20000</v>
      </c>
      <c r="G346" s="23">
        <v>7350</v>
      </c>
      <c r="H346" s="23">
        <v>17498</v>
      </c>
      <c r="I346" s="23">
        <v>3036252.96</v>
      </c>
      <c r="J346" s="18">
        <f>K345</f>
        <v>149</v>
      </c>
      <c r="K346" s="18">
        <v>159</v>
      </c>
      <c r="L346" s="23">
        <f t="shared" ref="L346" si="423">K346-J346</f>
        <v>10</v>
      </c>
      <c r="M346" s="24">
        <f t="shared" ref="M346" si="424">L346*80%</f>
        <v>8</v>
      </c>
      <c r="N346" s="23">
        <f t="shared" ref="N346" si="425">L346*F346</f>
        <v>200000</v>
      </c>
      <c r="O346" s="23">
        <f t="shared" ref="O346" si="426">M346*G346</f>
        <v>58800</v>
      </c>
      <c r="P346" s="25">
        <f t="shared" ref="P346" si="427">IF(M346*H346=0,0,IF(M346*H346&gt;I346,M346*H346,I346))</f>
        <v>3036252.96</v>
      </c>
      <c r="Q346" s="23">
        <f t="shared" ref="Q346" si="428">N346+O346+P346</f>
        <v>3295052.96</v>
      </c>
      <c r="R346" s="24"/>
      <c r="S346" s="24"/>
      <c r="T346" s="15"/>
    </row>
    <row r="347" spans="1:20" ht="15" hidden="1" x14ac:dyDescent="0.3">
      <c r="A347" s="15" t="s">
        <v>89</v>
      </c>
      <c r="B347" s="15"/>
      <c r="C347" s="15" t="s">
        <v>102</v>
      </c>
      <c r="D347" s="16" t="s">
        <v>103</v>
      </c>
      <c r="E347" s="94">
        <v>8</v>
      </c>
      <c r="F347" s="23">
        <v>20000</v>
      </c>
      <c r="G347" s="23">
        <v>7350</v>
      </c>
      <c r="H347" s="23">
        <v>17498</v>
      </c>
      <c r="I347" s="23">
        <v>3036252.96</v>
      </c>
      <c r="J347" s="18">
        <f>K346</f>
        <v>159</v>
      </c>
      <c r="K347" s="18">
        <v>170</v>
      </c>
      <c r="L347" s="23">
        <f t="shared" ref="L347" si="429">K347-J347</f>
        <v>11</v>
      </c>
      <c r="M347" s="24">
        <f t="shared" ref="M347" si="430">L347*80%</f>
        <v>8.8000000000000007</v>
      </c>
      <c r="N347" s="23">
        <f t="shared" ref="N347" si="431">L347*F347</f>
        <v>220000</v>
      </c>
      <c r="O347" s="23">
        <f t="shared" ref="O347" si="432">M347*G347</f>
        <v>64680.000000000007</v>
      </c>
      <c r="P347" s="25">
        <f t="shared" ref="P347" si="433">IF(M347*H347=0,0,IF(M347*H347&gt;I347,M347*H347,I347))</f>
        <v>3036252.96</v>
      </c>
      <c r="Q347" s="23">
        <f t="shared" ref="Q347" si="434">N347+O347+P347</f>
        <v>3320932.96</v>
      </c>
      <c r="R347" s="24"/>
      <c r="S347" s="24"/>
      <c r="T347" s="15"/>
    </row>
    <row r="348" spans="1:20" ht="15" hidden="1" x14ac:dyDescent="0.3">
      <c r="A348" s="15" t="s">
        <v>89</v>
      </c>
      <c r="B348" s="15"/>
      <c r="C348" s="15" t="s">
        <v>102</v>
      </c>
      <c r="D348" s="16" t="s">
        <v>103</v>
      </c>
      <c r="E348" s="31">
        <v>9</v>
      </c>
      <c r="F348" s="23">
        <v>20000</v>
      </c>
      <c r="G348" s="23">
        <v>7350</v>
      </c>
      <c r="H348" s="23">
        <v>17498</v>
      </c>
      <c r="I348" s="23">
        <v>3036252.96</v>
      </c>
      <c r="J348" s="18">
        <f>K347</f>
        <v>170</v>
      </c>
      <c r="K348" s="18">
        <v>181</v>
      </c>
      <c r="L348" s="23">
        <f t="shared" ref="L348" si="435">K348-J348</f>
        <v>11</v>
      </c>
      <c r="M348" s="24">
        <f t="shared" ref="M348" si="436">L348*80%</f>
        <v>8.8000000000000007</v>
      </c>
      <c r="N348" s="23">
        <f t="shared" ref="N348" si="437">L348*F348</f>
        <v>220000</v>
      </c>
      <c r="O348" s="23">
        <f t="shared" ref="O348" si="438">M348*G348</f>
        <v>64680.000000000007</v>
      </c>
      <c r="P348" s="25">
        <f t="shared" ref="P348" si="439">IF(M348*H348=0,0,IF(M348*H348&gt;I348,M348*H348,I348))</f>
        <v>3036252.96</v>
      </c>
      <c r="Q348" s="23">
        <f t="shared" ref="Q348" si="440">N348+O348+P348</f>
        <v>3320932.96</v>
      </c>
      <c r="R348" s="24"/>
      <c r="S348" s="24"/>
      <c r="T348" s="15"/>
    </row>
    <row r="349" spans="1:20" ht="15" hidden="1" x14ac:dyDescent="0.3">
      <c r="A349" s="15" t="s">
        <v>89</v>
      </c>
      <c r="B349" s="15"/>
      <c r="C349" s="15" t="s">
        <v>104</v>
      </c>
      <c r="D349" s="16" t="s">
        <v>105</v>
      </c>
      <c r="E349" s="94" t="s">
        <v>25</v>
      </c>
      <c r="F349" s="23">
        <v>20000</v>
      </c>
      <c r="G349" s="23">
        <v>7000</v>
      </c>
      <c r="H349" s="23">
        <v>17498</v>
      </c>
      <c r="I349" s="23">
        <v>3036252.96</v>
      </c>
      <c r="J349" s="18">
        <v>1021</v>
      </c>
      <c r="K349" s="18">
        <v>1034</v>
      </c>
      <c r="L349" s="23">
        <f t="shared" si="372"/>
        <v>13</v>
      </c>
      <c r="M349" s="24">
        <f t="shared" si="373"/>
        <v>10.4</v>
      </c>
      <c r="N349" s="23">
        <f t="shared" si="379"/>
        <v>260000</v>
      </c>
      <c r="O349" s="23">
        <f t="shared" si="379"/>
        <v>72800</v>
      </c>
      <c r="P349" s="104">
        <f>IF((M349+M350)*H349=0,0,IF((M349+M350)*H349&gt;I349,(M349+M350)*H349,I349))</f>
        <v>3036252.96</v>
      </c>
      <c r="Q349" s="101">
        <f>N349+O349+N350+O350+P349</f>
        <v>3990172.96</v>
      </c>
      <c r="R349" s="24"/>
      <c r="S349" s="24"/>
      <c r="T349" s="15"/>
    </row>
    <row r="350" spans="1:20" ht="15" hidden="1" x14ac:dyDescent="0.3">
      <c r="A350" s="15" t="s">
        <v>89</v>
      </c>
      <c r="B350" s="15"/>
      <c r="C350" s="15" t="s">
        <v>104</v>
      </c>
      <c r="D350" s="16" t="s">
        <v>105</v>
      </c>
      <c r="E350" s="94">
        <v>1</v>
      </c>
      <c r="F350" s="23">
        <v>20000</v>
      </c>
      <c r="G350" s="23">
        <v>7350</v>
      </c>
      <c r="H350" s="23">
        <v>17498</v>
      </c>
      <c r="I350" s="23">
        <v>3036252.96</v>
      </c>
      <c r="J350" s="18">
        <v>1034</v>
      </c>
      <c r="K350" s="18">
        <v>1058</v>
      </c>
      <c r="L350" s="23">
        <f>K350-J350</f>
        <v>24</v>
      </c>
      <c r="M350" s="24">
        <f>L350*80%</f>
        <v>19.200000000000003</v>
      </c>
      <c r="N350" s="23">
        <f>L350*F350</f>
        <v>480000</v>
      </c>
      <c r="O350" s="23">
        <f>M350*G350</f>
        <v>141120.00000000003</v>
      </c>
      <c r="P350" s="106"/>
      <c r="Q350" s="103"/>
      <c r="R350" s="24"/>
      <c r="S350" s="24"/>
      <c r="T350" s="15"/>
    </row>
    <row r="351" spans="1:20" ht="15" hidden="1" x14ac:dyDescent="0.3">
      <c r="A351" s="15" t="s">
        <v>89</v>
      </c>
      <c r="B351" s="15"/>
      <c r="C351" s="15" t="s">
        <v>104</v>
      </c>
      <c r="D351" s="16" t="s">
        <v>106</v>
      </c>
      <c r="E351" s="94" t="s">
        <v>25</v>
      </c>
      <c r="F351" s="23">
        <v>20000</v>
      </c>
      <c r="G351" s="23">
        <v>7000</v>
      </c>
      <c r="H351" s="23">
        <v>17498</v>
      </c>
      <c r="I351" s="23">
        <v>3036252.96</v>
      </c>
      <c r="J351" s="18">
        <v>1381</v>
      </c>
      <c r="K351" s="18">
        <v>1410</v>
      </c>
      <c r="L351" s="23">
        <f t="shared" si="372"/>
        <v>29</v>
      </c>
      <c r="M351" s="24">
        <f t="shared" si="373"/>
        <v>23.200000000000003</v>
      </c>
      <c r="N351" s="23">
        <f t="shared" si="379"/>
        <v>580000</v>
      </c>
      <c r="O351" s="23">
        <f t="shared" si="379"/>
        <v>162400.00000000003</v>
      </c>
      <c r="P351" s="104">
        <f>IF((M351+M352)*H351=0,0,IF((M351+M352)*H351&gt;I351,(M351+M352)*H351,I351))</f>
        <v>3036252.96</v>
      </c>
      <c r="Q351" s="101">
        <f t="shared" ref="Q351" si="441">N351+O351+N352+O352+P351</f>
        <v>5176172.96</v>
      </c>
      <c r="R351" s="24"/>
      <c r="S351" s="24"/>
      <c r="T351" s="15"/>
    </row>
    <row r="352" spans="1:20" ht="15" hidden="1" x14ac:dyDescent="0.3">
      <c r="A352" s="15" t="s">
        <v>89</v>
      </c>
      <c r="B352" s="15"/>
      <c r="C352" s="15" t="s">
        <v>104</v>
      </c>
      <c r="D352" s="16" t="s">
        <v>106</v>
      </c>
      <c r="E352" s="94">
        <v>1</v>
      </c>
      <c r="F352" s="23">
        <v>20000</v>
      </c>
      <c r="G352" s="23">
        <v>7350</v>
      </c>
      <c r="H352" s="23">
        <v>17498</v>
      </c>
      <c r="I352" s="23">
        <v>3036252.96</v>
      </c>
      <c r="J352" s="18">
        <v>1410</v>
      </c>
      <c r="K352" s="18">
        <v>1464</v>
      </c>
      <c r="L352" s="23">
        <f>K352-J352</f>
        <v>54</v>
      </c>
      <c r="M352" s="24">
        <f>L352*80%</f>
        <v>43.2</v>
      </c>
      <c r="N352" s="23">
        <f>L352*F352</f>
        <v>1080000</v>
      </c>
      <c r="O352" s="23">
        <f>M352*G352</f>
        <v>317520</v>
      </c>
      <c r="P352" s="106"/>
      <c r="Q352" s="103"/>
      <c r="R352" s="24"/>
      <c r="S352" s="24"/>
      <c r="T352" s="15"/>
    </row>
    <row r="353" spans="1:20" ht="15" hidden="1" x14ac:dyDescent="0.3">
      <c r="A353" s="15" t="s">
        <v>89</v>
      </c>
      <c r="B353" s="15"/>
      <c r="C353" s="15" t="s">
        <v>104</v>
      </c>
      <c r="D353" s="16" t="s">
        <v>107</v>
      </c>
      <c r="E353" s="94" t="s">
        <v>25</v>
      </c>
      <c r="F353" s="23">
        <v>20000</v>
      </c>
      <c r="G353" s="23">
        <v>7000</v>
      </c>
      <c r="H353" s="23">
        <v>17498</v>
      </c>
      <c r="I353" s="23">
        <v>3036252.96</v>
      </c>
      <c r="J353" s="18">
        <v>1244</v>
      </c>
      <c r="K353" s="18">
        <v>1255</v>
      </c>
      <c r="L353" s="23">
        <f t="shared" si="372"/>
        <v>11</v>
      </c>
      <c r="M353" s="24">
        <f t="shared" si="373"/>
        <v>8.8000000000000007</v>
      </c>
      <c r="N353" s="23">
        <f t="shared" si="379"/>
        <v>220000</v>
      </c>
      <c r="O353" s="23">
        <f t="shared" si="379"/>
        <v>61600.000000000007</v>
      </c>
      <c r="P353" s="104">
        <f>IF((M353+M354)*H353=0,0,IF((M353+M354)*H353&gt;I353,(M353+M354)*H353,I353))</f>
        <v>3036252.96</v>
      </c>
      <c r="Q353" s="101">
        <f t="shared" ref="Q353" si="442">N353+O353+N354+O354+P353</f>
        <v>3913092.96</v>
      </c>
      <c r="R353" s="24"/>
      <c r="S353" s="24"/>
      <c r="T353" s="15"/>
    </row>
    <row r="354" spans="1:20" ht="15" hidden="1" x14ac:dyDescent="0.3">
      <c r="A354" s="15" t="s">
        <v>89</v>
      </c>
      <c r="B354" s="15"/>
      <c r="C354" s="15" t="s">
        <v>104</v>
      </c>
      <c r="D354" s="16" t="s">
        <v>107</v>
      </c>
      <c r="E354" s="94">
        <v>1</v>
      </c>
      <c r="F354" s="23">
        <v>20000</v>
      </c>
      <c r="G354" s="23">
        <v>7350</v>
      </c>
      <c r="H354" s="23">
        <v>17498</v>
      </c>
      <c r="I354" s="23">
        <v>3036252.96</v>
      </c>
      <c r="J354" s="18">
        <v>1255</v>
      </c>
      <c r="K354" s="18">
        <v>1278</v>
      </c>
      <c r="L354" s="23">
        <f t="shared" si="372"/>
        <v>23</v>
      </c>
      <c r="M354" s="24">
        <f t="shared" si="373"/>
        <v>18.400000000000002</v>
      </c>
      <c r="N354" s="23">
        <f t="shared" si="379"/>
        <v>460000</v>
      </c>
      <c r="O354" s="23">
        <f t="shared" si="379"/>
        <v>135240.00000000003</v>
      </c>
      <c r="P354" s="106"/>
      <c r="Q354" s="103"/>
      <c r="R354" s="24"/>
      <c r="S354" s="24"/>
      <c r="T354" s="15"/>
    </row>
    <row r="355" spans="1:20" ht="15" hidden="1" x14ac:dyDescent="0.3">
      <c r="A355" s="15" t="s">
        <v>89</v>
      </c>
      <c r="B355" s="15"/>
      <c r="C355" s="15" t="s">
        <v>104</v>
      </c>
      <c r="D355" s="16" t="s">
        <v>105</v>
      </c>
      <c r="E355" s="94">
        <v>2</v>
      </c>
      <c r="F355" s="23">
        <v>20000</v>
      </c>
      <c r="G355" s="23">
        <v>7350</v>
      </c>
      <c r="H355" s="23">
        <v>17498</v>
      </c>
      <c r="I355" s="23">
        <v>3036252.96</v>
      </c>
      <c r="J355" s="18">
        <v>1058</v>
      </c>
      <c r="K355" s="18">
        <v>1090</v>
      </c>
      <c r="L355" s="23">
        <f t="shared" si="372"/>
        <v>32</v>
      </c>
      <c r="M355" s="24">
        <f t="shared" si="373"/>
        <v>25.6</v>
      </c>
      <c r="N355" s="23">
        <f t="shared" si="379"/>
        <v>640000</v>
      </c>
      <c r="O355" s="23">
        <f t="shared" si="379"/>
        <v>188160</v>
      </c>
      <c r="P355" s="25">
        <f t="shared" ref="P355:P369" si="443">IF(M355*H355=0,0,IF(M355*H355&gt;I355,M355*H355,I355))</f>
        <v>3036252.96</v>
      </c>
      <c r="Q355" s="23">
        <f t="shared" ref="Q355:Q369" si="444">N355+O355+P355</f>
        <v>3864412.96</v>
      </c>
      <c r="R355" s="24"/>
      <c r="S355" s="24"/>
      <c r="T355" s="15"/>
    </row>
    <row r="356" spans="1:20" ht="15" hidden="1" x14ac:dyDescent="0.3">
      <c r="A356" s="15" t="s">
        <v>89</v>
      </c>
      <c r="B356" s="15"/>
      <c r="C356" s="15" t="s">
        <v>104</v>
      </c>
      <c r="D356" s="16" t="s">
        <v>106</v>
      </c>
      <c r="E356" s="94">
        <v>2</v>
      </c>
      <c r="F356" s="23">
        <v>20000</v>
      </c>
      <c r="G356" s="23">
        <v>7350</v>
      </c>
      <c r="H356" s="23">
        <v>17498</v>
      </c>
      <c r="I356" s="23">
        <v>3036252.96</v>
      </c>
      <c r="J356" s="18">
        <v>1464</v>
      </c>
      <c r="K356" s="18">
        <v>1529</v>
      </c>
      <c r="L356" s="23">
        <f t="shared" si="372"/>
        <v>65</v>
      </c>
      <c r="M356" s="24">
        <f t="shared" si="373"/>
        <v>52</v>
      </c>
      <c r="N356" s="23">
        <f t="shared" si="379"/>
        <v>1300000</v>
      </c>
      <c r="O356" s="23">
        <f t="shared" si="379"/>
        <v>382200</v>
      </c>
      <c r="P356" s="25">
        <f t="shared" si="443"/>
        <v>3036252.96</v>
      </c>
      <c r="Q356" s="23">
        <f t="shared" si="444"/>
        <v>4718452.96</v>
      </c>
      <c r="R356" s="24"/>
      <c r="S356" s="24"/>
      <c r="T356" s="15"/>
    </row>
    <row r="357" spans="1:20" ht="15" hidden="1" x14ac:dyDescent="0.3">
      <c r="A357" s="15" t="s">
        <v>89</v>
      </c>
      <c r="B357" s="15"/>
      <c r="C357" s="15" t="s">
        <v>104</v>
      </c>
      <c r="D357" s="16" t="s">
        <v>107</v>
      </c>
      <c r="E357" s="94">
        <v>2</v>
      </c>
      <c r="F357" s="23">
        <v>20000</v>
      </c>
      <c r="G357" s="23">
        <v>7350</v>
      </c>
      <c r="H357" s="23">
        <v>17498</v>
      </c>
      <c r="I357" s="23">
        <v>3036252.96</v>
      </c>
      <c r="J357" s="18">
        <v>1278</v>
      </c>
      <c r="K357" s="18">
        <v>1301</v>
      </c>
      <c r="L357" s="23">
        <f t="shared" si="372"/>
        <v>23</v>
      </c>
      <c r="M357" s="24">
        <f t="shared" si="373"/>
        <v>18.400000000000002</v>
      </c>
      <c r="N357" s="23">
        <f t="shared" ref="N357:O389" si="445">L357*F357</f>
        <v>460000</v>
      </c>
      <c r="O357" s="23">
        <f t="shared" si="445"/>
        <v>135240.00000000003</v>
      </c>
      <c r="P357" s="25">
        <f t="shared" si="443"/>
        <v>3036252.96</v>
      </c>
      <c r="Q357" s="23">
        <f t="shared" si="444"/>
        <v>3631492.96</v>
      </c>
      <c r="R357" s="24"/>
      <c r="S357" s="24"/>
      <c r="T357" s="15"/>
    </row>
    <row r="358" spans="1:20" ht="15" hidden="1" x14ac:dyDescent="0.3">
      <c r="A358" s="15" t="s">
        <v>89</v>
      </c>
      <c r="B358" s="15"/>
      <c r="C358" s="15" t="s">
        <v>104</v>
      </c>
      <c r="D358" s="16" t="s">
        <v>105</v>
      </c>
      <c r="E358" s="94">
        <v>3</v>
      </c>
      <c r="F358" s="23">
        <v>20000</v>
      </c>
      <c r="G358" s="23">
        <v>7350</v>
      </c>
      <c r="H358" s="23">
        <v>17498</v>
      </c>
      <c r="I358" s="23">
        <v>3036252.96</v>
      </c>
      <c r="J358" s="18">
        <v>1090</v>
      </c>
      <c r="K358" s="18">
        <v>1127</v>
      </c>
      <c r="L358" s="23">
        <f t="shared" si="372"/>
        <v>37</v>
      </c>
      <c r="M358" s="24">
        <f t="shared" si="373"/>
        <v>29.6</v>
      </c>
      <c r="N358" s="23">
        <f t="shared" si="445"/>
        <v>740000</v>
      </c>
      <c r="O358" s="23">
        <f t="shared" si="445"/>
        <v>217560</v>
      </c>
      <c r="P358" s="25">
        <f t="shared" si="443"/>
        <v>3036252.96</v>
      </c>
      <c r="Q358" s="23">
        <f t="shared" si="444"/>
        <v>3993812.96</v>
      </c>
      <c r="R358" s="24"/>
      <c r="S358" s="24"/>
      <c r="T358" s="15"/>
    </row>
    <row r="359" spans="1:20" ht="15" hidden="1" x14ac:dyDescent="0.3">
      <c r="A359" s="15" t="s">
        <v>89</v>
      </c>
      <c r="B359" s="15"/>
      <c r="C359" s="15" t="s">
        <v>104</v>
      </c>
      <c r="D359" s="16" t="s">
        <v>106</v>
      </c>
      <c r="E359" s="94">
        <v>3</v>
      </c>
      <c r="F359" s="23">
        <v>20000</v>
      </c>
      <c r="G359" s="23">
        <v>7350</v>
      </c>
      <c r="H359" s="23">
        <v>17498</v>
      </c>
      <c r="I359" s="23">
        <v>3036252.96</v>
      </c>
      <c r="J359" s="18">
        <v>1529</v>
      </c>
      <c r="K359" s="18">
        <v>1607</v>
      </c>
      <c r="L359" s="23">
        <f t="shared" si="372"/>
        <v>78</v>
      </c>
      <c r="M359" s="24">
        <f t="shared" si="373"/>
        <v>62.400000000000006</v>
      </c>
      <c r="N359" s="23">
        <f t="shared" si="445"/>
        <v>1560000</v>
      </c>
      <c r="O359" s="23">
        <f t="shared" si="445"/>
        <v>458640.00000000006</v>
      </c>
      <c r="P359" s="25">
        <f t="shared" si="443"/>
        <v>3036252.96</v>
      </c>
      <c r="Q359" s="23">
        <f t="shared" si="444"/>
        <v>5054892.96</v>
      </c>
      <c r="R359" s="24"/>
      <c r="S359" s="24"/>
      <c r="T359" s="15"/>
    </row>
    <row r="360" spans="1:20" ht="15" hidden="1" x14ac:dyDescent="0.3">
      <c r="A360" s="15" t="s">
        <v>89</v>
      </c>
      <c r="B360" s="15"/>
      <c r="C360" s="15" t="s">
        <v>104</v>
      </c>
      <c r="D360" s="16" t="s">
        <v>107</v>
      </c>
      <c r="E360" s="94">
        <v>3</v>
      </c>
      <c r="F360" s="23">
        <v>20000</v>
      </c>
      <c r="G360" s="23">
        <v>7350</v>
      </c>
      <c r="H360" s="23">
        <v>17498</v>
      </c>
      <c r="I360" s="23">
        <v>3036252.96</v>
      </c>
      <c r="J360" s="18">
        <v>1301</v>
      </c>
      <c r="K360" s="18">
        <v>1325</v>
      </c>
      <c r="L360" s="23">
        <f t="shared" si="372"/>
        <v>24</v>
      </c>
      <c r="M360" s="24">
        <f t="shared" si="373"/>
        <v>19.200000000000003</v>
      </c>
      <c r="N360" s="23">
        <f t="shared" si="445"/>
        <v>480000</v>
      </c>
      <c r="O360" s="23">
        <f t="shared" si="445"/>
        <v>141120.00000000003</v>
      </c>
      <c r="P360" s="25">
        <f t="shared" si="443"/>
        <v>3036252.96</v>
      </c>
      <c r="Q360" s="23">
        <f t="shared" si="444"/>
        <v>3657372.96</v>
      </c>
      <c r="R360" s="24"/>
      <c r="S360" s="24"/>
      <c r="T360" s="15"/>
    </row>
    <row r="361" spans="1:20" ht="15" hidden="1" x14ac:dyDescent="0.3">
      <c r="A361" s="15" t="s">
        <v>89</v>
      </c>
      <c r="B361" s="15"/>
      <c r="C361" s="15" t="s">
        <v>104</v>
      </c>
      <c r="D361" s="16" t="s">
        <v>105</v>
      </c>
      <c r="E361" s="94">
        <v>4</v>
      </c>
      <c r="F361" s="23">
        <v>20000</v>
      </c>
      <c r="G361" s="23">
        <v>7350</v>
      </c>
      <c r="H361" s="23">
        <v>17498</v>
      </c>
      <c r="I361" s="23">
        <v>3036252.96</v>
      </c>
      <c r="J361" s="18">
        <v>1127</v>
      </c>
      <c r="K361" s="18">
        <v>1164</v>
      </c>
      <c r="L361" s="23">
        <f t="shared" si="372"/>
        <v>37</v>
      </c>
      <c r="M361" s="24">
        <f t="shared" si="373"/>
        <v>29.6</v>
      </c>
      <c r="N361" s="23">
        <f t="shared" si="445"/>
        <v>740000</v>
      </c>
      <c r="O361" s="23">
        <f t="shared" si="445"/>
        <v>217560</v>
      </c>
      <c r="P361" s="25">
        <f t="shared" si="443"/>
        <v>3036252.96</v>
      </c>
      <c r="Q361" s="23">
        <f t="shared" si="444"/>
        <v>3993812.96</v>
      </c>
      <c r="R361" s="24"/>
      <c r="S361" s="24"/>
      <c r="T361" s="15"/>
    </row>
    <row r="362" spans="1:20" ht="15" hidden="1" x14ac:dyDescent="0.3">
      <c r="A362" s="15" t="s">
        <v>89</v>
      </c>
      <c r="B362" s="15"/>
      <c r="C362" s="15" t="s">
        <v>104</v>
      </c>
      <c r="D362" s="16" t="s">
        <v>106</v>
      </c>
      <c r="E362" s="94">
        <v>4</v>
      </c>
      <c r="F362" s="23">
        <v>20000</v>
      </c>
      <c r="G362" s="23">
        <v>7350</v>
      </c>
      <c r="H362" s="23">
        <v>17498</v>
      </c>
      <c r="I362" s="23">
        <v>3036252.96</v>
      </c>
      <c r="J362" s="18">
        <v>1607</v>
      </c>
      <c r="K362" s="18">
        <v>1690</v>
      </c>
      <c r="L362" s="23">
        <f t="shared" si="372"/>
        <v>83</v>
      </c>
      <c r="M362" s="24">
        <f t="shared" si="373"/>
        <v>66.400000000000006</v>
      </c>
      <c r="N362" s="23">
        <f t="shared" si="445"/>
        <v>1660000</v>
      </c>
      <c r="O362" s="23">
        <f t="shared" si="445"/>
        <v>488040.00000000006</v>
      </c>
      <c r="P362" s="25">
        <f t="shared" si="443"/>
        <v>3036252.96</v>
      </c>
      <c r="Q362" s="23">
        <f t="shared" si="444"/>
        <v>5184292.96</v>
      </c>
      <c r="R362" s="24"/>
      <c r="S362" s="24"/>
      <c r="T362" s="15"/>
    </row>
    <row r="363" spans="1:20" ht="15" hidden="1" x14ac:dyDescent="0.3">
      <c r="A363" s="15" t="s">
        <v>89</v>
      </c>
      <c r="B363" s="15"/>
      <c r="C363" s="15" t="s">
        <v>104</v>
      </c>
      <c r="D363" s="16" t="s">
        <v>107</v>
      </c>
      <c r="E363" s="94">
        <v>4</v>
      </c>
      <c r="F363" s="23">
        <v>20000</v>
      </c>
      <c r="G363" s="23">
        <v>7350</v>
      </c>
      <c r="H363" s="23">
        <v>17498</v>
      </c>
      <c r="I363" s="23">
        <v>3036252.96</v>
      </c>
      <c r="J363" s="18">
        <v>1325</v>
      </c>
      <c r="K363" s="18">
        <v>1349</v>
      </c>
      <c r="L363" s="23">
        <f t="shared" si="372"/>
        <v>24</v>
      </c>
      <c r="M363" s="24">
        <f t="shared" si="373"/>
        <v>19.200000000000003</v>
      </c>
      <c r="N363" s="23">
        <f t="shared" si="445"/>
        <v>480000</v>
      </c>
      <c r="O363" s="23">
        <f t="shared" si="445"/>
        <v>141120.00000000003</v>
      </c>
      <c r="P363" s="25">
        <f t="shared" si="443"/>
        <v>3036252.96</v>
      </c>
      <c r="Q363" s="23">
        <f t="shared" si="444"/>
        <v>3657372.96</v>
      </c>
      <c r="R363" s="24"/>
      <c r="S363" s="24"/>
      <c r="T363" s="15"/>
    </row>
    <row r="364" spans="1:20" ht="15" hidden="1" x14ac:dyDescent="0.3">
      <c r="A364" s="15" t="s">
        <v>89</v>
      </c>
      <c r="B364" s="15"/>
      <c r="C364" s="15" t="s">
        <v>104</v>
      </c>
      <c r="D364" s="16" t="s">
        <v>105</v>
      </c>
      <c r="E364" s="94">
        <v>5</v>
      </c>
      <c r="F364" s="23">
        <v>20000</v>
      </c>
      <c r="G364" s="23">
        <v>7350</v>
      </c>
      <c r="H364" s="23">
        <v>17498</v>
      </c>
      <c r="I364" s="23">
        <v>3036252.96</v>
      </c>
      <c r="J364" s="18">
        <v>1164</v>
      </c>
      <c r="K364" s="18">
        <v>1203</v>
      </c>
      <c r="L364" s="23">
        <f t="shared" si="372"/>
        <v>39</v>
      </c>
      <c r="M364" s="24">
        <f t="shared" si="373"/>
        <v>31.200000000000003</v>
      </c>
      <c r="N364" s="23">
        <f t="shared" si="445"/>
        <v>780000</v>
      </c>
      <c r="O364" s="23">
        <f t="shared" si="445"/>
        <v>229320.00000000003</v>
      </c>
      <c r="P364" s="25">
        <f t="shared" si="443"/>
        <v>3036252.96</v>
      </c>
      <c r="Q364" s="23">
        <f t="shared" si="444"/>
        <v>4045572.96</v>
      </c>
      <c r="R364" s="24"/>
      <c r="S364" s="24"/>
      <c r="T364" s="15"/>
    </row>
    <row r="365" spans="1:20" ht="15" hidden="1" x14ac:dyDescent="0.3">
      <c r="A365" s="15" t="s">
        <v>89</v>
      </c>
      <c r="B365" s="15"/>
      <c r="C365" s="15" t="s">
        <v>104</v>
      </c>
      <c r="D365" s="16" t="s">
        <v>106</v>
      </c>
      <c r="E365" s="94">
        <v>5</v>
      </c>
      <c r="F365" s="23">
        <v>20000</v>
      </c>
      <c r="G365" s="23">
        <v>7350</v>
      </c>
      <c r="H365" s="23">
        <v>17498</v>
      </c>
      <c r="I365" s="23">
        <v>3036252.96</v>
      </c>
      <c r="J365" s="18">
        <v>1690</v>
      </c>
      <c r="K365" s="18">
        <v>1773</v>
      </c>
      <c r="L365" s="23">
        <f t="shared" si="372"/>
        <v>83</v>
      </c>
      <c r="M365" s="24">
        <f t="shared" si="373"/>
        <v>66.400000000000006</v>
      </c>
      <c r="N365" s="23">
        <f t="shared" si="445"/>
        <v>1660000</v>
      </c>
      <c r="O365" s="23">
        <f t="shared" si="445"/>
        <v>488040.00000000006</v>
      </c>
      <c r="P365" s="25">
        <f t="shared" si="443"/>
        <v>3036252.96</v>
      </c>
      <c r="Q365" s="23">
        <f t="shared" si="444"/>
        <v>5184292.96</v>
      </c>
      <c r="R365" s="24"/>
      <c r="S365" s="24"/>
      <c r="T365" s="15"/>
    </row>
    <row r="366" spans="1:20" ht="15" hidden="1" x14ac:dyDescent="0.3">
      <c r="A366" s="15" t="s">
        <v>89</v>
      </c>
      <c r="B366" s="15"/>
      <c r="C366" s="15" t="s">
        <v>104</v>
      </c>
      <c r="D366" s="16" t="s">
        <v>107</v>
      </c>
      <c r="E366" s="94">
        <v>5</v>
      </c>
      <c r="F366" s="23">
        <v>20000</v>
      </c>
      <c r="G366" s="23">
        <v>7350</v>
      </c>
      <c r="H366" s="23">
        <v>17498</v>
      </c>
      <c r="I366" s="23">
        <v>3036252.96</v>
      </c>
      <c r="J366" s="18">
        <v>1349</v>
      </c>
      <c r="K366" s="18">
        <v>1375</v>
      </c>
      <c r="L366" s="23">
        <f t="shared" si="372"/>
        <v>26</v>
      </c>
      <c r="M366" s="24">
        <f t="shared" si="373"/>
        <v>20.8</v>
      </c>
      <c r="N366" s="23">
        <f t="shared" si="445"/>
        <v>520000</v>
      </c>
      <c r="O366" s="23">
        <f t="shared" si="445"/>
        <v>152880</v>
      </c>
      <c r="P366" s="25">
        <f t="shared" si="443"/>
        <v>3036252.96</v>
      </c>
      <c r="Q366" s="23">
        <f t="shared" si="444"/>
        <v>3709132.96</v>
      </c>
      <c r="R366" s="24"/>
      <c r="S366" s="24"/>
      <c r="T366" s="15"/>
    </row>
    <row r="367" spans="1:20" ht="15" hidden="1" customHeight="1" x14ac:dyDescent="0.3">
      <c r="A367" s="15" t="s">
        <v>89</v>
      </c>
      <c r="B367" s="15"/>
      <c r="C367" s="15" t="s">
        <v>104</v>
      </c>
      <c r="D367" s="16" t="s">
        <v>105</v>
      </c>
      <c r="E367" s="94">
        <v>6</v>
      </c>
      <c r="F367" s="23">
        <v>20000</v>
      </c>
      <c r="G367" s="23">
        <v>7350</v>
      </c>
      <c r="H367" s="23">
        <v>17498</v>
      </c>
      <c r="I367" s="23">
        <v>3036252.96</v>
      </c>
      <c r="J367" s="18">
        <v>1203</v>
      </c>
      <c r="K367" s="18">
        <v>1242</v>
      </c>
      <c r="L367" s="23">
        <f t="shared" si="372"/>
        <v>39</v>
      </c>
      <c r="M367" s="24">
        <f t="shared" si="373"/>
        <v>31.200000000000003</v>
      </c>
      <c r="N367" s="23">
        <f t="shared" si="445"/>
        <v>780000</v>
      </c>
      <c r="O367" s="23">
        <f t="shared" si="445"/>
        <v>229320.00000000003</v>
      </c>
      <c r="P367" s="25">
        <f t="shared" si="443"/>
        <v>3036252.96</v>
      </c>
      <c r="Q367" s="23">
        <f t="shared" si="444"/>
        <v>4045572.96</v>
      </c>
      <c r="R367" s="24"/>
      <c r="S367" s="24"/>
      <c r="T367" s="15"/>
    </row>
    <row r="368" spans="1:20" ht="15" hidden="1" x14ac:dyDescent="0.3">
      <c r="A368" s="15" t="s">
        <v>89</v>
      </c>
      <c r="B368" s="15"/>
      <c r="C368" s="15" t="s">
        <v>104</v>
      </c>
      <c r="D368" s="16" t="s">
        <v>106</v>
      </c>
      <c r="E368" s="94">
        <v>6</v>
      </c>
      <c r="F368" s="23">
        <v>20000</v>
      </c>
      <c r="G368" s="23">
        <v>7350</v>
      </c>
      <c r="H368" s="23">
        <v>17498</v>
      </c>
      <c r="I368" s="23">
        <v>3036252.96</v>
      </c>
      <c r="J368" s="18">
        <v>1773</v>
      </c>
      <c r="K368" s="18">
        <v>1867</v>
      </c>
      <c r="L368" s="23">
        <f t="shared" si="372"/>
        <v>94</v>
      </c>
      <c r="M368" s="24">
        <f t="shared" si="373"/>
        <v>75.2</v>
      </c>
      <c r="N368" s="23">
        <f t="shared" si="445"/>
        <v>1880000</v>
      </c>
      <c r="O368" s="23">
        <f t="shared" si="445"/>
        <v>552720</v>
      </c>
      <c r="P368" s="25">
        <f t="shared" si="443"/>
        <v>3036252.96</v>
      </c>
      <c r="Q368" s="23">
        <f t="shared" si="444"/>
        <v>5468972.96</v>
      </c>
      <c r="R368" s="24"/>
      <c r="S368" s="24"/>
      <c r="T368" s="15"/>
    </row>
    <row r="369" spans="1:20" ht="15" hidden="1" x14ac:dyDescent="0.3">
      <c r="A369" s="15" t="s">
        <v>89</v>
      </c>
      <c r="B369" s="15"/>
      <c r="C369" s="15" t="s">
        <v>104</v>
      </c>
      <c r="D369" s="16" t="s">
        <v>107</v>
      </c>
      <c r="E369" s="94">
        <v>6</v>
      </c>
      <c r="F369" s="23">
        <v>20000</v>
      </c>
      <c r="G369" s="23">
        <v>7350</v>
      </c>
      <c r="H369" s="23">
        <v>17498</v>
      </c>
      <c r="I369" s="23">
        <v>3036252.96</v>
      </c>
      <c r="J369" s="18">
        <v>1375</v>
      </c>
      <c r="K369" s="18">
        <v>1412</v>
      </c>
      <c r="L369" s="23">
        <f t="shared" si="372"/>
        <v>37</v>
      </c>
      <c r="M369" s="24">
        <f t="shared" si="373"/>
        <v>29.6</v>
      </c>
      <c r="N369" s="23">
        <f t="shared" si="445"/>
        <v>740000</v>
      </c>
      <c r="O369" s="23">
        <f t="shared" si="445"/>
        <v>217560</v>
      </c>
      <c r="P369" s="25">
        <f t="shared" si="443"/>
        <v>3036252.96</v>
      </c>
      <c r="Q369" s="23">
        <f t="shared" si="444"/>
        <v>3993812.96</v>
      </c>
      <c r="R369" s="24"/>
      <c r="S369" s="24"/>
      <c r="T369" s="15"/>
    </row>
    <row r="370" spans="1:20" ht="15" hidden="1" customHeight="1" x14ac:dyDescent="0.3">
      <c r="A370" s="15" t="s">
        <v>89</v>
      </c>
      <c r="B370" s="15"/>
      <c r="C370" s="15" t="s">
        <v>104</v>
      </c>
      <c r="D370" s="16" t="s">
        <v>105</v>
      </c>
      <c r="E370" s="94">
        <v>7</v>
      </c>
      <c r="F370" s="23">
        <v>20000</v>
      </c>
      <c r="G370" s="23">
        <v>7350</v>
      </c>
      <c r="H370" s="23">
        <v>17498</v>
      </c>
      <c r="I370" s="23">
        <v>3036252.96</v>
      </c>
      <c r="J370" s="18">
        <f>K367</f>
        <v>1242</v>
      </c>
      <c r="K370" s="18">
        <v>1280</v>
      </c>
      <c r="L370" s="23">
        <f t="shared" ref="L370:L372" si="446">K370-J370</f>
        <v>38</v>
      </c>
      <c r="M370" s="24">
        <f t="shared" ref="M370:M372" si="447">L370*80%</f>
        <v>30.400000000000002</v>
      </c>
      <c r="N370" s="23">
        <f t="shared" ref="N370:N372" si="448">L370*F370</f>
        <v>760000</v>
      </c>
      <c r="O370" s="23">
        <f t="shared" ref="O370:O372" si="449">M370*G370</f>
        <v>223440.00000000003</v>
      </c>
      <c r="P370" s="25">
        <f t="shared" ref="P370:P372" si="450">IF(M370*H370=0,0,IF(M370*H370&gt;I370,M370*H370,I370))</f>
        <v>3036252.96</v>
      </c>
      <c r="Q370" s="23">
        <f t="shared" ref="Q370:Q372" si="451">N370+O370+P370</f>
        <v>4019692.96</v>
      </c>
      <c r="R370" s="24"/>
      <c r="S370" s="24"/>
      <c r="T370" s="15"/>
    </row>
    <row r="371" spans="1:20" ht="15" hidden="1" x14ac:dyDescent="0.3">
      <c r="A371" s="15" t="s">
        <v>89</v>
      </c>
      <c r="B371" s="15"/>
      <c r="C371" s="15" t="s">
        <v>104</v>
      </c>
      <c r="D371" s="16" t="s">
        <v>106</v>
      </c>
      <c r="E371" s="94">
        <v>7</v>
      </c>
      <c r="F371" s="23">
        <v>20000</v>
      </c>
      <c r="G371" s="23">
        <v>7350</v>
      </c>
      <c r="H371" s="23">
        <v>17498</v>
      </c>
      <c r="I371" s="23">
        <v>3036252.96</v>
      </c>
      <c r="J371" s="18">
        <f t="shared" ref="J371:J372" si="452">K368</f>
        <v>1867</v>
      </c>
      <c r="K371" s="18">
        <v>1970</v>
      </c>
      <c r="L371" s="23">
        <f t="shared" si="446"/>
        <v>103</v>
      </c>
      <c r="M371" s="24">
        <f t="shared" si="447"/>
        <v>82.4</v>
      </c>
      <c r="N371" s="23">
        <f t="shared" si="448"/>
        <v>2060000</v>
      </c>
      <c r="O371" s="23">
        <f t="shared" si="449"/>
        <v>605640</v>
      </c>
      <c r="P371" s="25">
        <f t="shared" si="450"/>
        <v>3036252.96</v>
      </c>
      <c r="Q371" s="23">
        <f t="shared" si="451"/>
        <v>5701892.96</v>
      </c>
      <c r="R371" s="24"/>
      <c r="S371" s="24"/>
      <c r="T371" s="15"/>
    </row>
    <row r="372" spans="1:20" ht="15" hidden="1" x14ac:dyDescent="0.3">
      <c r="A372" s="15" t="s">
        <v>89</v>
      </c>
      <c r="B372" s="15"/>
      <c r="C372" s="15" t="s">
        <v>104</v>
      </c>
      <c r="D372" s="16" t="s">
        <v>107</v>
      </c>
      <c r="E372" s="94">
        <v>7</v>
      </c>
      <c r="F372" s="23">
        <v>20000</v>
      </c>
      <c r="G372" s="23">
        <v>7350</v>
      </c>
      <c r="H372" s="23">
        <v>17498</v>
      </c>
      <c r="I372" s="23">
        <v>3036252.96</v>
      </c>
      <c r="J372" s="18">
        <f t="shared" si="452"/>
        <v>1412</v>
      </c>
      <c r="K372" s="18">
        <v>1492</v>
      </c>
      <c r="L372" s="23">
        <f t="shared" si="446"/>
        <v>80</v>
      </c>
      <c r="M372" s="24">
        <f t="shared" si="447"/>
        <v>64</v>
      </c>
      <c r="N372" s="23">
        <f t="shared" si="448"/>
        <v>1600000</v>
      </c>
      <c r="O372" s="23">
        <f t="shared" si="449"/>
        <v>470400</v>
      </c>
      <c r="P372" s="25">
        <f t="shared" si="450"/>
        <v>3036252.96</v>
      </c>
      <c r="Q372" s="23">
        <f t="shared" si="451"/>
        <v>5106652.96</v>
      </c>
      <c r="R372" s="24"/>
      <c r="S372" s="24"/>
      <c r="T372" s="15"/>
    </row>
    <row r="373" spans="1:20" ht="15" hidden="1" customHeight="1" x14ac:dyDescent="0.3">
      <c r="A373" s="15" t="s">
        <v>89</v>
      </c>
      <c r="B373" s="15"/>
      <c r="C373" s="15" t="s">
        <v>104</v>
      </c>
      <c r="D373" s="16" t="s">
        <v>105</v>
      </c>
      <c r="E373" s="94">
        <v>8</v>
      </c>
      <c r="F373" s="23">
        <v>20000</v>
      </c>
      <c r="G373" s="23">
        <v>7350</v>
      </c>
      <c r="H373" s="23">
        <v>17498</v>
      </c>
      <c r="I373" s="23">
        <v>3036252.96</v>
      </c>
      <c r="J373" s="18">
        <f>K370</f>
        <v>1280</v>
      </c>
      <c r="K373" s="18">
        <v>1318</v>
      </c>
      <c r="L373" s="23">
        <f t="shared" ref="L373:L375" si="453">K373-J373</f>
        <v>38</v>
      </c>
      <c r="M373" s="24">
        <f t="shared" ref="M373:M375" si="454">L373*80%</f>
        <v>30.400000000000002</v>
      </c>
      <c r="N373" s="23">
        <f t="shared" ref="N373:N375" si="455">L373*F373</f>
        <v>760000</v>
      </c>
      <c r="O373" s="23">
        <f t="shared" ref="O373:O375" si="456">M373*G373</f>
        <v>223440.00000000003</v>
      </c>
      <c r="P373" s="25">
        <f t="shared" ref="P373:P375" si="457">IF(M373*H373=0,0,IF(M373*H373&gt;I373,M373*H373,I373))</f>
        <v>3036252.96</v>
      </c>
      <c r="Q373" s="23">
        <f t="shared" ref="Q373:Q375" si="458">N373+O373+P373</f>
        <v>4019692.96</v>
      </c>
      <c r="R373" s="24"/>
      <c r="S373" s="24"/>
      <c r="T373" s="15"/>
    </row>
    <row r="374" spans="1:20" ht="15" hidden="1" x14ac:dyDescent="0.3">
      <c r="A374" s="15" t="s">
        <v>89</v>
      </c>
      <c r="B374" s="15"/>
      <c r="C374" s="15" t="s">
        <v>104</v>
      </c>
      <c r="D374" s="16" t="s">
        <v>106</v>
      </c>
      <c r="E374" s="94">
        <v>8</v>
      </c>
      <c r="F374" s="23">
        <v>20000</v>
      </c>
      <c r="G374" s="23">
        <v>7350</v>
      </c>
      <c r="H374" s="23">
        <v>17498</v>
      </c>
      <c r="I374" s="23">
        <v>3036252.96</v>
      </c>
      <c r="J374" s="18">
        <f t="shared" ref="J374:J375" si="459">K371</f>
        <v>1970</v>
      </c>
      <c r="K374" s="18">
        <v>2072</v>
      </c>
      <c r="L374" s="23">
        <f t="shared" si="453"/>
        <v>102</v>
      </c>
      <c r="M374" s="24">
        <f t="shared" si="454"/>
        <v>81.600000000000009</v>
      </c>
      <c r="N374" s="23">
        <f t="shared" si="455"/>
        <v>2040000</v>
      </c>
      <c r="O374" s="23">
        <f t="shared" si="456"/>
        <v>599760.00000000012</v>
      </c>
      <c r="P374" s="25">
        <f t="shared" si="457"/>
        <v>3036252.96</v>
      </c>
      <c r="Q374" s="23">
        <f t="shared" si="458"/>
        <v>5676012.96</v>
      </c>
      <c r="R374" s="24"/>
      <c r="S374" s="24"/>
      <c r="T374" s="15"/>
    </row>
    <row r="375" spans="1:20" ht="15" hidden="1" x14ac:dyDescent="0.3">
      <c r="A375" s="15" t="s">
        <v>89</v>
      </c>
      <c r="B375" s="15"/>
      <c r="C375" s="15" t="s">
        <v>104</v>
      </c>
      <c r="D375" s="16" t="s">
        <v>107</v>
      </c>
      <c r="E375" s="94">
        <v>8</v>
      </c>
      <c r="F375" s="23">
        <v>20000</v>
      </c>
      <c r="G375" s="23">
        <v>7350</v>
      </c>
      <c r="H375" s="23">
        <v>17498</v>
      </c>
      <c r="I375" s="23">
        <v>3036252.96</v>
      </c>
      <c r="J375" s="18">
        <f t="shared" si="459"/>
        <v>1492</v>
      </c>
      <c r="K375" s="18">
        <v>1522</v>
      </c>
      <c r="L375" s="23">
        <f t="shared" si="453"/>
        <v>30</v>
      </c>
      <c r="M375" s="24">
        <f t="shared" si="454"/>
        <v>24</v>
      </c>
      <c r="N375" s="23">
        <f t="shared" si="455"/>
        <v>600000</v>
      </c>
      <c r="O375" s="23">
        <f t="shared" si="456"/>
        <v>176400</v>
      </c>
      <c r="P375" s="25">
        <f t="shared" si="457"/>
        <v>3036252.96</v>
      </c>
      <c r="Q375" s="23">
        <f t="shared" si="458"/>
        <v>3812652.96</v>
      </c>
      <c r="R375" s="24"/>
      <c r="S375" s="24"/>
      <c r="T375" s="15"/>
    </row>
    <row r="376" spans="1:20" ht="15" hidden="1" customHeight="1" x14ac:dyDescent="0.3">
      <c r="A376" s="15" t="s">
        <v>89</v>
      </c>
      <c r="B376" s="15"/>
      <c r="C376" s="15" t="s">
        <v>104</v>
      </c>
      <c r="D376" s="16" t="s">
        <v>105</v>
      </c>
      <c r="E376" s="31">
        <v>9</v>
      </c>
      <c r="F376" s="23">
        <v>20000</v>
      </c>
      <c r="G376" s="23">
        <v>7350</v>
      </c>
      <c r="H376" s="23">
        <v>17498</v>
      </c>
      <c r="I376" s="23">
        <v>3036252.96</v>
      </c>
      <c r="J376" s="18">
        <f>K373</f>
        <v>1318</v>
      </c>
      <c r="K376" s="18">
        <v>1362</v>
      </c>
      <c r="L376" s="23">
        <f t="shared" ref="L376:L378" si="460">K376-J376</f>
        <v>44</v>
      </c>
      <c r="M376" s="24">
        <f t="shared" ref="M376:M378" si="461">L376*80%</f>
        <v>35.200000000000003</v>
      </c>
      <c r="N376" s="23">
        <f t="shared" ref="N376:N378" si="462">L376*F376</f>
        <v>880000</v>
      </c>
      <c r="O376" s="23">
        <f t="shared" ref="O376:O378" si="463">M376*G376</f>
        <v>258720.00000000003</v>
      </c>
      <c r="P376" s="25">
        <f t="shared" ref="P376:P378" si="464">IF(M376*H376=0,0,IF(M376*H376&gt;I376,M376*H376,I376))</f>
        <v>3036252.96</v>
      </c>
      <c r="Q376" s="23">
        <f t="shared" ref="Q376:Q378" si="465">N376+O376+P376</f>
        <v>4174972.96</v>
      </c>
      <c r="R376" s="24"/>
      <c r="S376" s="24"/>
      <c r="T376" s="15"/>
    </row>
    <row r="377" spans="1:20" ht="15" hidden="1" x14ac:dyDescent="0.3">
      <c r="A377" s="15" t="s">
        <v>89</v>
      </c>
      <c r="B377" s="15"/>
      <c r="C377" s="15" t="s">
        <v>104</v>
      </c>
      <c r="D377" s="16" t="s">
        <v>106</v>
      </c>
      <c r="E377" s="31">
        <v>9</v>
      </c>
      <c r="F377" s="23">
        <v>20000</v>
      </c>
      <c r="G377" s="23">
        <v>7350</v>
      </c>
      <c r="H377" s="23">
        <v>17498</v>
      </c>
      <c r="I377" s="23">
        <v>3036252.96</v>
      </c>
      <c r="J377" s="18">
        <f t="shared" ref="J377:J378" si="466">K374</f>
        <v>2072</v>
      </c>
      <c r="K377" s="18">
        <v>2195</v>
      </c>
      <c r="L377" s="23">
        <f t="shared" si="460"/>
        <v>123</v>
      </c>
      <c r="M377" s="24">
        <f t="shared" si="461"/>
        <v>98.4</v>
      </c>
      <c r="N377" s="23">
        <f t="shared" si="462"/>
        <v>2460000</v>
      </c>
      <c r="O377" s="23">
        <f t="shared" si="463"/>
        <v>723240</v>
      </c>
      <c r="P377" s="25">
        <f t="shared" si="464"/>
        <v>3036252.96</v>
      </c>
      <c r="Q377" s="23">
        <f t="shared" si="465"/>
        <v>6219492.96</v>
      </c>
      <c r="R377" s="24"/>
      <c r="S377" s="24"/>
      <c r="T377" s="15"/>
    </row>
    <row r="378" spans="1:20" ht="15" hidden="1" x14ac:dyDescent="0.3">
      <c r="A378" s="15" t="s">
        <v>89</v>
      </c>
      <c r="B378" s="15"/>
      <c r="C378" s="15" t="s">
        <v>104</v>
      </c>
      <c r="D378" s="16" t="s">
        <v>107</v>
      </c>
      <c r="E378" s="31">
        <v>9</v>
      </c>
      <c r="F378" s="23">
        <v>20000</v>
      </c>
      <c r="G378" s="23">
        <v>7350</v>
      </c>
      <c r="H378" s="23">
        <v>17498</v>
      </c>
      <c r="I378" s="23">
        <v>3036252.96</v>
      </c>
      <c r="J378" s="18">
        <f t="shared" si="466"/>
        <v>1522</v>
      </c>
      <c r="K378" s="18">
        <v>1559</v>
      </c>
      <c r="L378" s="23">
        <f t="shared" si="460"/>
        <v>37</v>
      </c>
      <c r="M378" s="24">
        <f t="shared" si="461"/>
        <v>29.6</v>
      </c>
      <c r="N378" s="23">
        <f t="shared" si="462"/>
        <v>740000</v>
      </c>
      <c r="O378" s="23">
        <f t="shared" si="463"/>
        <v>217560</v>
      </c>
      <c r="P378" s="25">
        <f t="shared" si="464"/>
        <v>3036252.96</v>
      </c>
      <c r="Q378" s="23">
        <f t="shared" si="465"/>
        <v>3993812.96</v>
      </c>
      <c r="R378" s="24"/>
      <c r="S378" s="24"/>
      <c r="T378" s="15"/>
    </row>
    <row r="379" spans="1:20" ht="15" hidden="1" x14ac:dyDescent="0.3">
      <c r="A379" s="15" t="s">
        <v>89</v>
      </c>
      <c r="B379" s="15"/>
      <c r="C379" s="15" t="s">
        <v>108</v>
      </c>
      <c r="D379" s="16" t="s">
        <v>109</v>
      </c>
      <c r="E379" s="94" t="s">
        <v>25</v>
      </c>
      <c r="F379" s="23">
        <v>20000</v>
      </c>
      <c r="G379" s="23">
        <v>7000</v>
      </c>
      <c r="H379" s="23">
        <v>17498</v>
      </c>
      <c r="I379" s="101">
        <v>3036252.96</v>
      </c>
      <c r="J379" s="18">
        <v>177</v>
      </c>
      <c r="K379" s="18">
        <v>179</v>
      </c>
      <c r="L379" s="23">
        <f t="shared" si="372"/>
        <v>2</v>
      </c>
      <c r="M379" s="24">
        <f t="shared" si="373"/>
        <v>1.6</v>
      </c>
      <c r="N379" s="23">
        <f t="shared" si="445"/>
        <v>40000</v>
      </c>
      <c r="O379" s="23">
        <f t="shared" si="445"/>
        <v>11200</v>
      </c>
      <c r="P379" s="104">
        <f>IF((M379+M380)*H379=0,0,IF((M379+M380)*H379&gt;I379,(M379+M380)*H379,I379))</f>
        <v>3036252.96</v>
      </c>
      <c r="Q379" s="101">
        <f>N379+O379+N380+O380+P379</f>
        <v>3190972.96</v>
      </c>
      <c r="R379" s="24"/>
      <c r="S379" s="24"/>
      <c r="T379" s="15"/>
    </row>
    <row r="380" spans="1:20" ht="15" hidden="1" x14ac:dyDescent="0.3">
      <c r="A380" s="15" t="s">
        <v>89</v>
      </c>
      <c r="B380" s="15"/>
      <c r="C380" s="15" t="s">
        <v>108</v>
      </c>
      <c r="D380" s="16" t="s">
        <v>109</v>
      </c>
      <c r="E380" s="94">
        <v>1</v>
      </c>
      <c r="F380" s="23">
        <v>20000</v>
      </c>
      <c r="G380" s="23">
        <v>7350</v>
      </c>
      <c r="H380" s="23">
        <v>17498</v>
      </c>
      <c r="I380" s="103"/>
      <c r="J380" s="18">
        <v>179</v>
      </c>
      <c r="K380" s="18">
        <v>183</v>
      </c>
      <c r="L380" s="23">
        <f t="shared" si="372"/>
        <v>4</v>
      </c>
      <c r="M380" s="24">
        <f t="shared" si="373"/>
        <v>3.2</v>
      </c>
      <c r="N380" s="23">
        <f>L380*F380</f>
        <v>80000</v>
      </c>
      <c r="O380" s="23">
        <f t="shared" si="445"/>
        <v>23520</v>
      </c>
      <c r="P380" s="106"/>
      <c r="Q380" s="103"/>
      <c r="R380" s="24"/>
      <c r="S380" s="24"/>
      <c r="T380" s="15"/>
    </row>
    <row r="381" spans="1:20" ht="15" hidden="1" x14ac:dyDescent="0.3">
      <c r="A381" s="15" t="s">
        <v>89</v>
      </c>
      <c r="B381" s="15"/>
      <c r="C381" s="15" t="s">
        <v>108</v>
      </c>
      <c r="D381" s="16" t="s">
        <v>109</v>
      </c>
      <c r="E381" s="94">
        <v>2</v>
      </c>
      <c r="F381" s="23">
        <v>20000</v>
      </c>
      <c r="G381" s="23">
        <v>7350</v>
      </c>
      <c r="H381" s="23">
        <v>17498</v>
      </c>
      <c r="I381" s="23">
        <v>3036252.96</v>
      </c>
      <c r="J381" s="18">
        <v>183</v>
      </c>
      <c r="K381" s="18">
        <v>188</v>
      </c>
      <c r="L381" s="23">
        <f t="shared" si="372"/>
        <v>5</v>
      </c>
      <c r="M381" s="24">
        <f t="shared" si="373"/>
        <v>4</v>
      </c>
      <c r="N381" s="23">
        <f t="shared" si="445"/>
        <v>100000</v>
      </c>
      <c r="O381" s="23">
        <f t="shared" si="445"/>
        <v>29400</v>
      </c>
      <c r="P381" s="25">
        <f t="shared" ref="P381:P385" si="467">IF(M381*H381=0,0,IF(M381*H381&gt;I381,M381*H381,I381))</f>
        <v>3036252.96</v>
      </c>
      <c r="Q381" s="23">
        <f t="shared" ref="Q381:Q385" si="468">N381+O381+P381</f>
        <v>3165652.96</v>
      </c>
      <c r="R381" s="24"/>
      <c r="S381" s="24"/>
      <c r="T381" s="15"/>
    </row>
    <row r="382" spans="1:20" ht="15" hidden="1" x14ac:dyDescent="0.3">
      <c r="A382" s="15" t="s">
        <v>89</v>
      </c>
      <c r="B382" s="15"/>
      <c r="C382" s="15" t="s">
        <v>108</v>
      </c>
      <c r="D382" s="16" t="s">
        <v>109</v>
      </c>
      <c r="E382" s="94">
        <v>3</v>
      </c>
      <c r="F382" s="23">
        <v>20000</v>
      </c>
      <c r="G382" s="23">
        <v>7350</v>
      </c>
      <c r="H382" s="23">
        <v>17498</v>
      </c>
      <c r="I382" s="23">
        <v>3036252.96</v>
      </c>
      <c r="J382" s="18">
        <v>188</v>
      </c>
      <c r="K382" s="18">
        <v>194</v>
      </c>
      <c r="L382" s="23">
        <f t="shared" ref="L382:L434" si="469">K382-J382</f>
        <v>6</v>
      </c>
      <c r="M382" s="24">
        <f t="shared" ref="M382:M469" si="470">L382*80%</f>
        <v>4.8000000000000007</v>
      </c>
      <c r="N382" s="23">
        <f t="shared" si="445"/>
        <v>120000</v>
      </c>
      <c r="O382" s="23">
        <f t="shared" si="445"/>
        <v>35280.000000000007</v>
      </c>
      <c r="P382" s="25">
        <f t="shared" si="467"/>
        <v>3036252.96</v>
      </c>
      <c r="Q382" s="23">
        <f t="shared" si="468"/>
        <v>3191532.96</v>
      </c>
      <c r="R382" s="24"/>
      <c r="S382" s="24"/>
      <c r="T382" s="15"/>
    </row>
    <row r="383" spans="1:20" ht="15" hidden="1" x14ac:dyDescent="0.3">
      <c r="A383" s="15" t="s">
        <v>89</v>
      </c>
      <c r="B383" s="15"/>
      <c r="C383" s="15" t="s">
        <v>108</v>
      </c>
      <c r="D383" s="16" t="s">
        <v>109</v>
      </c>
      <c r="E383" s="94">
        <v>4</v>
      </c>
      <c r="F383" s="23">
        <v>20000</v>
      </c>
      <c r="G383" s="23">
        <v>7350</v>
      </c>
      <c r="H383" s="23">
        <v>17498</v>
      </c>
      <c r="I383" s="23">
        <v>3036252.96</v>
      </c>
      <c r="J383" s="18">
        <v>194</v>
      </c>
      <c r="K383" s="18">
        <v>202</v>
      </c>
      <c r="L383" s="23">
        <f t="shared" si="469"/>
        <v>8</v>
      </c>
      <c r="M383" s="24">
        <f t="shared" si="470"/>
        <v>6.4</v>
      </c>
      <c r="N383" s="23">
        <f t="shared" si="445"/>
        <v>160000</v>
      </c>
      <c r="O383" s="23">
        <f t="shared" si="445"/>
        <v>47040</v>
      </c>
      <c r="P383" s="25">
        <f t="shared" si="467"/>
        <v>3036252.96</v>
      </c>
      <c r="Q383" s="23">
        <f t="shared" si="468"/>
        <v>3243292.96</v>
      </c>
      <c r="R383" s="24"/>
      <c r="S383" s="24"/>
      <c r="T383" s="15"/>
    </row>
    <row r="384" spans="1:20" ht="15" hidden="1" x14ac:dyDescent="0.3">
      <c r="A384" s="15" t="s">
        <v>89</v>
      </c>
      <c r="B384" s="15"/>
      <c r="C384" s="15" t="s">
        <v>108</v>
      </c>
      <c r="D384" s="16" t="s">
        <v>109</v>
      </c>
      <c r="E384" s="94">
        <v>5</v>
      </c>
      <c r="F384" s="23">
        <v>20000</v>
      </c>
      <c r="G384" s="23">
        <v>7350</v>
      </c>
      <c r="H384" s="23">
        <v>17498</v>
      </c>
      <c r="I384" s="23">
        <v>3036252.96</v>
      </c>
      <c r="J384" s="18">
        <v>202</v>
      </c>
      <c r="K384" s="18">
        <v>209</v>
      </c>
      <c r="L384" s="23">
        <f t="shared" si="469"/>
        <v>7</v>
      </c>
      <c r="M384" s="24">
        <f t="shared" si="470"/>
        <v>5.6000000000000005</v>
      </c>
      <c r="N384" s="23">
        <f t="shared" si="445"/>
        <v>140000</v>
      </c>
      <c r="O384" s="23">
        <f t="shared" si="445"/>
        <v>41160.000000000007</v>
      </c>
      <c r="P384" s="25">
        <f t="shared" si="467"/>
        <v>3036252.96</v>
      </c>
      <c r="Q384" s="23">
        <f t="shared" si="468"/>
        <v>3217412.96</v>
      </c>
      <c r="R384" s="24"/>
      <c r="S384" s="24"/>
      <c r="T384" s="15"/>
    </row>
    <row r="385" spans="1:20" ht="15" hidden="1" x14ac:dyDescent="0.3">
      <c r="A385" s="15" t="s">
        <v>89</v>
      </c>
      <c r="B385" s="15"/>
      <c r="C385" s="15" t="s">
        <v>108</v>
      </c>
      <c r="D385" s="16" t="s">
        <v>109</v>
      </c>
      <c r="E385" s="94">
        <v>6</v>
      </c>
      <c r="F385" s="23">
        <v>20000</v>
      </c>
      <c r="G385" s="23">
        <v>7350</v>
      </c>
      <c r="H385" s="23">
        <v>17498</v>
      </c>
      <c r="I385" s="23">
        <v>3036252.96</v>
      </c>
      <c r="J385" s="18">
        <v>209</v>
      </c>
      <c r="K385" s="18">
        <v>216</v>
      </c>
      <c r="L385" s="23">
        <f t="shared" si="469"/>
        <v>7</v>
      </c>
      <c r="M385" s="24">
        <f t="shared" si="470"/>
        <v>5.6000000000000005</v>
      </c>
      <c r="N385" s="23">
        <f t="shared" si="445"/>
        <v>140000</v>
      </c>
      <c r="O385" s="23">
        <f t="shared" si="445"/>
        <v>41160.000000000007</v>
      </c>
      <c r="P385" s="25">
        <f t="shared" si="467"/>
        <v>3036252.96</v>
      </c>
      <c r="Q385" s="23">
        <f t="shared" si="468"/>
        <v>3217412.96</v>
      </c>
      <c r="R385" s="24"/>
      <c r="S385" s="24"/>
      <c r="T385" s="15"/>
    </row>
    <row r="386" spans="1:20" ht="15" hidden="1" x14ac:dyDescent="0.3">
      <c r="A386" s="15" t="s">
        <v>89</v>
      </c>
      <c r="B386" s="15"/>
      <c r="C386" s="15" t="s">
        <v>108</v>
      </c>
      <c r="D386" s="16" t="s">
        <v>109</v>
      </c>
      <c r="E386" s="94">
        <v>7</v>
      </c>
      <c r="F386" s="23">
        <v>20000</v>
      </c>
      <c r="G386" s="23">
        <v>7350</v>
      </c>
      <c r="H386" s="23">
        <v>17498</v>
      </c>
      <c r="I386" s="23">
        <v>3036252.96</v>
      </c>
      <c r="J386" s="18">
        <f>K385</f>
        <v>216</v>
      </c>
      <c r="K386" s="18">
        <v>221</v>
      </c>
      <c r="L386" s="23">
        <f t="shared" ref="L386" si="471">K386-J386</f>
        <v>5</v>
      </c>
      <c r="M386" s="24">
        <f t="shared" ref="M386" si="472">L386*80%</f>
        <v>4</v>
      </c>
      <c r="N386" s="23">
        <f t="shared" ref="N386" si="473">L386*F386</f>
        <v>100000</v>
      </c>
      <c r="O386" s="23">
        <f t="shared" ref="O386" si="474">M386*G386</f>
        <v>29400</v>
      </c>
      <c r="P386" s="25">
        <f t="shared" ref="P386" si="475">IF(M386*H386=0,0,IF(M386*H386&gt;I386,M386*H386,I386))</f>
        <v>3036252.96</v>
      </c>
      <c r="Q386" s="23">
        <f t="shared" ref="Q386" si="476">N386+O386+P386</f>
        <v>3165652.96</v>
      </c>
      <c r="R386" s="24"/>
      <c r="S386" s="24"/>
      <c r="T386" s="15"/>
    </row>
    <row r="387" spans="1:20" ht="15" hidden="1" x14ac:dyDescent="0.3">
      <c r="A387" s="15" t="s">
        <v>89</v>
      </c>
      <c r="B387" s="15"/>
      <c r="C387" s="15" t="s">
        <v>108</v>
      </c>
      <c r="D387" s="16" t="s">
        <v>109</v>
      </c>
      <c r="E387" s="94">
        <v>8</v>
      </c>
      <c r="F387" s="23">
        <v>20000</v>
      </c>
      <c r="G387" s="23">
        <v>7350</v>
      </c>
      <c r="H387" s="23">
        <v>17498</v>
      </c>
      <c r="I387" s="23">
        <v>3036252.96</v>
      </c>
      <c r="J387" s="18">
        <f>K386</f>
        <v>221</v>
      </c>
      <c r="K387" s="18">
        <v>230</v>
      </c>
      <c r="L387" s="23">
        <f t="shared" ref="L387" si="477">K387-J387</f>
        <v>9</v>
      </c>
      <c r="M387" s="24">
        <f t="shared" ref="M387" si="478">L387*80%</f>
        <v>7.2</v>
      </c>
      <c r="N387" s="23">
        <f t="shared" ref="N387" si="479">L387*F387</f>
        <v>180000</v>
      </c>
      <c r="O387" s="23">
        <f t="shared" ref="O387" si="480">M387*G387</f>
        <v>52920</v>
      </c>
      <c r="P387" s="25">
        <f t="shared" ref="P387" si="481">IF(M387*H387=0,0,IF(M387*H387&gt;I387,M387*H387,I387))</f>
        <v>3036252.96</v>
      </c>
      <c r="Q387" s="23">
        <f t="shared" ref="Q387" si="482">N387+O387+P387</f>
        <v>3269172.96</v>
      </c>
      <c r="R387" s="24"/>
      <c r="S387" s="24"/>
      <c r="T387" s="15"/>
    </row>
    <row r="388" spans="1:20" ht="15" hidden="1" x14ac:dyDescent="0.3">
      <c r="A388" s="15" t="s">
        <v>89</v>
      </c>
      <c r="B388" s="15"/>
      <c r="C388" s="15" t="s">
        <v>108</v>
      </c>
      <c r="D388" s="16" t="s">
        <v>109</v>
      </c>
      <c r="E388" s="31">
        <v>9</v>
      </c>
      <c r="F388" s="23">
        <v>20000</v>
      </c>
      <c r="G388" s="23">
        <v>7350</v>
      </c>
      <c r="H388" s="23">
        <v>17498</v>
      </c>
      <c r="I388" s="23">
        <v>3036252.96</v>
      </c>
      <c r="J388" s="18">
        <f>K387</f>
        <v>230</v>
      </c>
      <c r="K388" s="18">
        <v>278</v>
      </c>
      <c r="L388" s="23">
        <f t="shared" ref="L388" si="483">K388-J388</f>
        <v>48</v>
      </c>
      <c r="M388" s="24">
        <f t="shared" ref="M388" si="484">L388*80%</f>
        <v>38.400000000000006</v>
      </c>
      <c r="N388" s="23">
        <f t="shared" ref="N388" si="485">L388*F388</f>
        <v>960000</v>
      </c>
      <c r="O388" s="23">
        <f t="shared" ref="O388" si="486">M388*G388</f>
        <v>282240.00000000006</v>
      </c>
      <c r="P388" s="25">
        <f t="shared" ref="P388" si="487">IF(M388*H388=0,0,IF(M388*H388&gt;I388,M388*H388,I388))</f>
        <v>3036252.96</v>
      </c>
      <c r="Q388" s="23">
        <f t="shared" ref="Q388" si="488">N388+O388+P388</f>
        <v>4278492.96</v>
      </c>
      <c r="R388" s="24"/>
      <c r="S388" s="24"/>
      <c r="T388" s="15"/>
    </row>
    <row r="389" spans="1:20" ht="15" hidden="1" x14ac:dyDescent="0.3">
      <c r="A389" s="15" t="s">
        <v>89</v>
      </c>
      <c r="B389" s="15"/>
      <c r="C389" s="15" t="s">
        <v>110</v>
      </c>
      <c r="D389" s="16" t="s">
        <v>28</v>
      </c>
      <c r="E389" s="94" t="s">
        <v>25</v>
      </c>
      <c r="F389" s="23">
        <v>20000</v>
      </c>
      <c r="G389" s="23">
        <v>7000</v>
      </c>
      <c r="H389" s="23">
        <v>17498</v>
      </c>
      <c r="I389" s="101">
        <v>3036252.96</v>
      </c>
      <c r="J389" s="18">
        <v>260</v>
      </c>
      <c r="K389" s="18">
        <v>264</v>
      </c>
      <c r="L389" s="23">
        <f t="shared" si="469"/>
        <v>4</v>
      </c>
      <c r="M389" s="24">
        <f t="shared" si="470"/>
        <v>3.2</v>
      </c>
      <c r="N389" s="23">
        <f t="shared" si="445"/>
        <v>80000</v>
      </c>
      <c r="O389" s="23">
        <f t="shared" si="445"/>
        <v>22400</v>
      </c>
      <c r="P389" s="104">
        <f>IF((M389+M390)*H389=0,0,IF((M389+M390)*H389&gt;I389,(M389+M390)*H389,I389))</f>
        <v>3036252.96</v>
      </c>
      <c r="Q389" s="101">
        <f>N389+O389+N390+O390+P389</f>
        <v>3293932.96</v>
      </c>
      <c r="R389" s="24"/>
      <c r="S389" s="24"/>
      <c r="T389" s="15"/>
    </row>
    <row r="390" spans="1:20" ht="15" hidden="1" x14ac:dyDescent="0.3">
      <c r="A390" s="15" t="s">
        <v>89</v>
      </c>
      <c r="B390" s="15"/>
      <c r="C390" s="15" t="s">
        <v>110</v>
      </c>
      <c r="D390" s="16" t="s">
        <v>28</v>
      </c>
      <c r="E390" s="94">
        <v>1</v>
      </c>
      <c r="F390" s="23">
        <v>20000</v>
      </c>
      <c r="G390" s="23">
        <v>7350</v>
      </c>
      <c r="H390" s="23">
        <v>17498</v>
      </c>
      <c r="I390" s="103"/>
      <c r="J390" s="18">
        <v>264</v>
      </c>
      <c r="K390" s="18">
        <v>270</v>
      </c>
      <c r="L390" s="23">
        <f t="shared" si="469"/>
        <v>6</v>
      </c>
      <c r="M390" s="24">
        <f t="shared" si="470"/>
        <v>4.8000000000000007</v>
      </c>
      <c r="N390" s="23">
        <f t="shared" ref="N390:O411" si="489">L390*F390</f>
        <v>120000</v>
      </c>
      <c r="O390" s="23">
        <f t="shared" si="489"/>
        <v>35280.000000000007</v>
      </c>
      <c r="P390" s="106"/>
      <c r="Q390" s="103"/>
      <c r="R390" s="24"/>
      <c r="S390" s="24"/>
      <c r="T390" s="15"/>
    </row>
    <row r="391" spans="1:20" ht="15" hidden="1" x14ac:dyDescent="0.3">
      <c r="A391" s="15" t="s">
        <v>89</v>
      </c>
      <c r="B391" s="15"/>
      <c r="C391" s="15" t="s">
        <v>110</v>
      </c>
      <c r="D391" s="16" t="s">
        <v>28</v>
      </c>
      <c r="E391" s="94">
        <v>2</v>
      </c>
      <c r="F391" s="23">
        <v>20000</v>
      </c>
      <c r="G391" s="23">
        <v>7350</v>
      </c>
      <c r="H391" s="23">
        <v>17498</v>
      </c>
      <c r="I391" s="23">
        <v>3036252.96</v>
      </c>
      <c r="J391" s="18">
        <v>270</v>
      </c>
      <c r="K391" s="18">
        <v>275</v>
      </c>
      <c r="L391" s="23">
        <f t="shared" si="469"/>
        <v>5</v>
      </c>
      <c r="M391" s="24">
        <f t="shared" si="470"/>
        <v>4</v>
      </c>
      <c r="N391" s="23">
        <f t="shared" si="489"/>
        <v>100000</v>
      </c>
      <c r="O391" s="23">
        <f t="shared" si="489"/>
        <v>29400</v>
      </c>
      <c r="P391" s="25">
        <f t="shared" ref="P391:P396" si="490">IF(M391*H391=0,0,IF(M391*H391&gt;I391,M391*H391,I391))</f>
        <v>3036252.96</v>
      </c>
      <c r="Q391" s="23">
        <f t="shared" ref="Q391:Q396" si="491">N391+O391+P391</f>
        <v>3165652.96</v>
      </c>
      <c r="R391" s="24"/>
      <c r="S391" s="24"/>
      <c r="T391" s="15"/>
    </row>
    <row r="392" spans="1:20" ht="15" hidden="1" x14ac:dyDescent="0.3">
      <c r="A392" s="15" t="s">
        <v>89</v>
      </c>
      <c r="B392" s="15"/>
      <c r="C392" s="15" t="s">
        <v>110</v>
      </c>
      <c r="D392" s="16" t="s">
        <v>28</v>
      </c>
      <c r="E392" s="94">
        <v>3</v>
      </c>
      <c r="F392" s="23">
        <v>20000</v>
      </c>
      <c r="G392" s="23">
        <v>7350</v>
      </c>
      <c r="H392" s="23">
        <v>17498</v>
      </c>
      <c r="I392" s="23">
        <v>3036252.96</v>
      </c>
      <c r="J392" s="18">
        <v>275</v>
      </c>
      <c r="K392" s="18">
        <v>289</v>
      </c>
      <c r="L392" s="23">
        <f t="shared" si="469"/>
        <v>14</v>
      </c>
      <c r="M392" s="24">
        <f t="shared" si="470"/>
        <v>11.200000000000001</v>
      </c>
      <c r="N392" s="23">
        <f t="shared" si="489"/>
        <v>280000</v>
      </c>
      <c r="O392" s="23">
        <f t="shared" si="489"/>
        <v>82320.000000000015</v>
      </c>
      <c r="P392" s="25">
        <f t="shared" si="490"/>
        <v>3036252.96</v>
      </c>
      <c r="Q392" s="23">
        <f t="shared" si="491"/>
        <v>3398572.96</v>
      </c>
      <c r="R392" s="24"/>
      <c r="S392" s="24"/>
      <c r="T392" s="15"/>
    </row>
    <row r="393" spans="1:20" ht="15" hidden="1" x14ac:dyDescent="0.3">
      <c r="A393" s="15" t="s">
        <v>89</v>
      </c>
      <c r="B393" s="15"/>
      <c r="C393" s="15" t="s">
        <v>110</v>
      </c>
      <c r="D393" s="16" t="s">
        <v>28</v>
      </c>
      <c r="E393" s="94">
        <v>4</v>
      </c>
      <c r="F393" s="23">
        <v>20000</v>
      </c>
      <c r="G393" s="23">
        <v>7350</v>
      </c>
      <c r="H393" s="23">
        <v>17498</v>
      </c>
      <c r="I393" s="23">
        <v>3036252.96</v>
      </c>
      <c r="J393" s="18">
        <v>289</v>
      </c>
      <c r="K393" s="18">
        <v>297</v>
      </c>
      <c r="L393" s="23">
        <f t="shared" si="469"/>
        <v>8</v>
      </c>
      <c r="M393" s="24">
        <f t="shared" si="470"/>
        <v>6.4</v>
      </c>
      <c r="N393" s="23">
        <f t="shared" si="489"/>
        <v>160000</v>
      </c>
      <c r="O393" s="23">
        <f t="shared" si="489"/>
        <v>47040</v>
      </c>
      <c r="P393" s="25">
        <f t="shared" si="490"/>
        <v>3036252.96</v>
      </c>
      <c r="Q393" s="23">
        <f t="shared" si="491"/>
        <v>3243292.96</v>
      </c>
      <c r="R393" s="24"/>
      <c r="S393" s="24"/>
      <c r="T393" s="15"/>
    </row>
    <row r="394" spans="1:20" ht="15" hidden="1" x14ac:dyDescent="0.3">
      <c r="A394" s="15" t="s">
        <v>89</v>
      </c>
      <c r="B394" s="15"/>
      <c r="C394" s="15" t="s">
        <v>110</v>
      </c>
      <c r="D394" s="16" t="s">
        <v>28</v>
      </c>
      <c r="E394" s="94">
        <v>5</v>
      </c>
      <c r="F394" s="23">
        <v>20000</v>
      </c>
      <c r="G394" s="23">
        <v>7350</v>
      </c>
      <c r="H394" s="23">
        <v>17498</v>
      </c>
      <c r="I394" s="23">
        <v>3036252.96</v>
      </c>
      <c r="J394" s="18">
        <v>297</v>
      </c>
      <c r="K394" s="18">
        <v>305</v>
      </c>
      <c r="L394" s="23">
        <f t="shared" si="469"/>
        <v>8</v>
      </c>
      <c r="M394" s="24">
        <f t="shared" si="470"/>
        <v>6.4</v>
      </c>
      <c r="N394" s="23">
        <f t="shared" si="489"/>
        <v>160000</v>
      </c>
      <c r="O394" s="23">
        <f t="shared" si="489"/>
        <v>47040</v>
      </c>
      <c r="P394" s="25">
        <f t="shared" si="490"/>
        <v>3036252.96</v>
      </c>
      <c r="Q394" s="23">
        <f t="shared" si="491"/>
        <v>3243292.96</v>
      </c>
      <c r="R394" s="24"/>
      <c r="S394" s="24"/>
      <c r="T394" s="15"/>
    </row>
    <row r="395" spans="1:20" ht="15" hidden="1" x14ac:dyDescent="0.3">
      <c r="A395" s="15" t="s">
        <v>89</v>
      </c>
      <c r="B395" s="15"/>
      <c r="C395" s="15" t="s">
        <v>110</v>
      </c>
      <c r="D395" s="16" t="s">
        <v>28</v>
      </c>
      <c r="E395" s="94">
        <v>6</v>
      </c>
      <c r="F395" s="23">
        <v>20000</v>
      </c>
      <c r="G395" s="23">
        <v>7350</v>
      </c>
      <c r="H395" s="23">
        <v>17498</v>
      </c>
      <c r="I395" s="23">
        <v>3036252.96</v>
      </c>
      <c r="J395" s="18">
        <v>305</v>
      </c>
      <c r="K395" s="18">
        <v>315</v>
      </c>
      <c r="L395" s="23">
        <f t="shared" si="469"/>
        <v>10</v>
      </c>
      <c r="M395" s="24">
        <f t="shared" si="470"/>
        <v>8</v>
      </c>
      <c r="N395" s="23">
        <f t="shared" si="489"/>
        <v>200000</v>
      </c>
      <c r="O395" s="23">
        <f t="shared" si="489"/>
        <v>58800</v>
      </c>
      <c r="P395" s="25">
        <f t="shared" si="490"/>
        <v>3036252.96</v>
      </c>
      <c r="Q395" s="23">
        <f t="shared" si="491"/>
        <v>3295052.96</v>
      </c>
      <c r="R395" s="24"/>
      <c r="S395" s="24"/>
      <c r="T395" s="15"/>
    </row>
    <row r="396" spans="1:20" ht="15" hidden="1" x14ac:dyDescent="0.3">
      <c r="A396" s="15" t="s">
        <v>89</v>
      </c>
      <c r="B396" s="15"/>
      <c r="C396" s="15" t="s">
        <v>110</v>
      </c>
      <c r="D396" s="16" t="s">
        <v>111</v>
      </c>
      <c r="E396" s="94">
        <v>6</v>
      </c>
      <c r="F396" s="23">
        <v>20000</v>
      </c>
      <c r="G396" s="23">
        <v>7350</v>
      </c>
      <c r="H396" s="23">
        <v>17498</v>
      </c>
      <c r="I396" s="23">
        <v>3036252.96</v>
      </c>
      <c r="J396" s="18">
        <v>189</v>
      </c>
      <c r="K396" s="18">
        <v>189</v>
      </c>
      <c r="L396" s="23">
        <f t="shared" si="469"/>
        <v>0</v>
      </c>
      <c r="M396" s="24">
        <f t="shared" si="470"/>
        <v>0</v>
      </c>
      <c r="N396" s="23">
        <f t="shared" si="489"/>
        <v>0</v>
      </c>
      <c r="O396" s="23">
        <f t="shared" si="489"/>
        <v>0</v>
      </c>
      <c r="P396" s="25">
        <f t="shared" si="490"/>
        <v>0</v>
      </c>
      <c r="Q396" s="23">
        <f t="shared" si="491"/>
        <v>0</v>
      </c>
      <c r="R396" s="24"/>
      <c r="S396" s="24"/>
      <c r="T396" s="26" t="s">
        <v>112</v>
      </c>
    </row>
    <row r="397" spans="1:20" ht="15" hidden="1" x14ac:dyDescent="0.3">
      <c r="A397" s="15" t="s">
        <v>89</v>
      </c>
      <c r="B397" s="15"/>
      <c r="C397" s="15" t="s">
        <v>110</v>
      </c>
      <c r="D397" s="16" t="s">
        <v>28</v>
      </c>
      <c r="E397" s="94">
        <v>7</v>
      </c>
      <c r="F397" s="23">
        <v>20000</v>
      </c>
      <c r="G397" s="23">
        <v>7350</v>
      </c>
      <c r="H397" s="23">
        <v>17498</v>
      </c>
      <c r="I397" s="23">
        <v>3036252.96</v>
      </c>
      <c r="J397" s="18">
        <f t="shared" ref="J397:J402" si="492">K395</f>
        <v>315</v>
      </c>
      <c r="K397" s="18">
        <v>326</v>
      </c>
      <c r="L397" s="23">
        <f t="shared" ref="L397:L398" si="493">K397-J397</f>
        <v>11</v>
      </c>
      <c r="M397" s="24">
        <f t="shared" ref="M397:M398" si="494">L397*80%</f>
        <v>8.8000000000000007</v>
      </c>
      <c r="N397" s="23">
        <f t="shared" ref="N397:N398" si="495">L397*F397</f>
        <v>220000</v>
      </c>
      <c r="O397" s="23">
        <f t="shared" ref="O397:O398" si="496">M397*G397</f>
        <v>64680.000000000007</v>
      </c>
      <c r="P397" s="25">
        <f t="shared" ref="P397:P398" si="497">IF(M397*H397=0,0,IF(M397*H397&gt;I397,M397*H397,I397))</f>
        <v>3036252.96</v>
      </c>
      <c r="Q397" s="23">
        <f t="shared" ref="Q397:Q398" si="498">N397+O397+P397</f>
        <v>3320932.96</v>
      </c>
      <c r="R397" s="24"/>
      <c r="S397" s="24"/>
      <c r="T397" s="15"/>
    </row>
    <row r="398" spans="1:20" ht="15" hidden="1" x14ac:dyDescent="0.3">
      <c r="A398" s="15" t="s">
        <v>89</v>
      </c>
      <c r="B398" s="15"/>
      <c r="C398" s="15" t="s">
        <v>110</v>
      </c>
      <c r="D398" s="16" t="s">
        <v>111</v>
      </c>
      <c r="E398" s="94">
        <v>7</v>
      </c>
      <c r="F398" s="23">
        <v>20000</v>
      </c>
      <c r="G398" s="23">
        <v>7350</v>
      </c>
      <c r="H398" s="23">
        <v>17498</v>
      </c>
      <c r="I398" s="23">
        <v>3036252.96</v>
      </c>
      <c r="J398" s="18">
        <f t="shared" si="492"/>
        <v>189</v>
      </c>
      <c r="K398" s="18">
        <v>189</v>
      </c>
      <c r="L398" s="23">
        <f t="shared" si="493"/>
        <v>0</v>
      </c>
      <c r="M398" s="24">
        <f t="shared" si="494"/>
        <v>0</v>
      </c>
      <c r="N398" s="23">
        <f t="shared" si="495"/>
        <v>0</v>
      </c>
      <c r="O398" s="23">
        <f t="shared" si="496"/>
        <v>0</v>
      </c>
      <c r="P398" s="25">
        <f t="shared" si="497"/>
        <v>0</v>
      </c>
      <c r="Q398" s="23">
        <f t="shared" si="498"/>
        <v>0</v>
      </c>
      <c r="R398" s="24"/>
      <c r="S398" s="24"/>
      <c r="T398" s="38"/>
    </row>
    <row r="399" spans="1:20" ht="15" hidden="1" x14ac:dyDescent="0.3">
      <c r="A399" s="15" t="s">
        <v>89</v>
      </c>
      <c r="B399" s="15"/>
      <c r="C399" s="15" t="s">
        <v>110</v>
      </c>
      <c r="D399" s="16" t="s">
        <v>28</v>
      </c>
      <c r="E399" s="94">
        <v>8</v>
      </c>
      <c r="F399" s="23">
        <v>20000</v>
      </c>
      <c r="G399" s="23">
        <v>7350</v>
      </c>
      <c r="H399" s="23">
        <v>17498</v>
      </c>
      <c r="I399" s="23">
        <v>3036252.96</v>
      </c>
      <c r="J399" s="18">
        <f t="shared" si="492"/>
        <v>326</v>
      </c>
      <c r="K399" s="18">
        <v>341</v>
      </c>
      <c r="L399" s="23">
        <f t="shared" ref="L399:L400" si="499">K399-J399</f>
        <v>15</v>
      </c>
      <c r="M399" s="24">
        <f t="shared" ref="M399:M400" si="500">L399*80%</f>
        <v>12</v>
      </c>
      <c r="N399" s="23">
        <f t="shared" ref="N399:N400" si="501">L399*F399</f>
        <v>300000</v>
      </c>
      <c r="O399" s="23">
        <f t="shared" ref="O399:O400" si="502">M399*G399</f>
        <v>88200</v>
      </c>
      <c r="P399" s="25">
        <f t="shared" ref="P399:P400" si="503">IF(M399*H399=0,0,IF(M399*H399&gt;I399,M399*H399,I399))</f>
        <v>3036252.96</v>
      </c>
      <c r="Q399" s="23">
        <f t="shared" ref="Q399:Q400" si="504">N399+O399+P399</f>
        <v>3424452.96</v>
      </c>
      <c r="R399" s="24"/>
      <c r="S399" s="24"/>
      <c r="T399" s="38"/>
    </row>
    <row r="400" spans="1:20" ht="15" hidden="1" x14ac:dyDescent="0.3">
      <c r="A400" s="15" t="s">
        <v>89</v>
      </c>
      <c r="B400" s="15"/>
      <c r="C400" s="15" t="s">
        <v>110</v>
      </c>
      <c r="D400" s="16" t="s">
        <v>111</v>
      </c>
      <c r="E400" s="94">
        <v>8</v>
      </c>
      <c r="F400" s="23">
        <v>20000</v>
      </c>
      <c r="G400" s="23">
        <v>7350</v>
      </c>
      <c r="H400" s="23">
        <v>17498</v>
      </c>
      <c r="I400" s="23">
        <v>3036252.96</v>
      </c>
      <c r="J400" s="18">
        <f t="shared" si="492"/>
        <v>189</v>
      </c>
      <c r="K400" s="18">
        <v>189</v>
      </c>
      <c r="L400" s="23">
        <f t="shared" si="499"/>
        <v>0</v>
      </c>
      <c r="M400" s="24">
        <f t="shared" si="500"/>
        <v>0</v>
      </c>
      <c r="N400" s="23">
        <f t="shared" si="501"/>
        <v>0</v>
      </c>
      <c r="O400" s="23">
        <f t="shared" si="502"/>
        <v>0</v>
      </c>
      <c r="P400" s="25">
        <f t="shared" si="503"/>
        <v>0</v>
      </c>
      <c r="Q400" s="23">
        <f t="shared" si="504"/>
        <v>0</v>
      </c>
      <c r="R400" s="24"/>
      <c r="S400" s="24"/>
      <c r="T400" s="38"/>
    </row>
    <row r="401" spans="1:20" ht="15" hidden="1" x14ac:dyDescent="0.3">
      <c r="A401" s="15" t="s">
        <v>89</v>
      </c>
      <c r="B401" s="15"/>
      <c r="C401" s="15" t="s">
        <v>110</v>
      </c>
      <c r="D401" s="16" t="s">
        <v>28</v>
      </c>
      <c r="E401" s="31">
        <v>9</v>
      </c>
      <c r="F401" s="23">
        <v>20000</v>
      </c>
      <c r="G401" s="23">
        <v>7350</v>
      </c>
      <c r="H401" s="23">
        <v>17498</v>
      </c>
      <c r="I401" s="23">
        <v>3036252.96</v>
      </c>
      <c r="J401" s="18">
        <f t="shared" si="492"/>
        <v>341</v>
      </c>
      <c r="K401" s="18">
        <v>352</v>
      </c>
      <c r="L401" s="23">
        <f t="shared" ref="L401:L402" si="505">K401-J401</f>
        <v>11</v>
      </c>
      <c r="M401" s="24">
        <f t="shared" ref="M401:M402" si="506">L401*80%</f>
        <v>8.8000000000000007</v>
      </c>
      <c r="N401" s="23">
        <f t="shared" ref="N401:N402" si="507">L401*F401</f>
        <v>220000</v>
      </c>
      <c r="O401" s="23">
        <f t="shared" ref="O401:O402" si="508">M401*G401</f>
        <v>64680.000000000007</v>
      </c>
      <c r="P401" s="25">
        <f t="shared" ref="P401:P402" si="509">IF(M401*H401=0,0,IF(M401*H401&gt;I401,M401*H401,I401))</f>
        <v>3036252.96</v>
      </c>
      <c r="Q401" s="23">
        <f t="shared" ref="Q401:Q402" si="510">N401+O401+P401</f>
        <v>3320932.96</v>
      </c>
      <c r="R401" s="24"/>
      <c r="S401" s="24"/>
      <c r="T401" s="38"/>
    </row>
    <row r="402" spans="1:20" ht="15" hidden="1" x14ac:dyDescent="0.3">
      <c r="A402" s="15" t="s">
        <v>89</v>
      </c>
      <c r="B402" s="15"/>
      <c r="C402" s="15" t="s">
        <v>110</v>
      </c>
      <c r="D402" s="16" t="s">
        <v>111</v>
      </c>
      <c r="E402" s="31">
        <v>9</v>
      </c>
      <c r="F402" s="23">
        <v>20000</v>
      </c>
      <c r="G402" s="23">
        <v>7350</v>
      </c>
      <c r="H402" s="23">
        <v>17498</v>
      </c>
      <c r="I402" s="23">
        <v>3036252.96</v>
      </c>
      <c r="J402" s="18">
        <f t="shared" si="492"/>
        <v>189</v>
      </c>
      <c r="K402" s="18">
        <v>189</v>
      </c>
      <c r="L402" s="23">
        <f t="shared" si="505"/>
        <v>0</v>
      </c>
      <c r="M402" s="24">
        <f t="shared" si="506"/>
        <v>0</v>
      </c>
      <c r="N402" s="23">
        <f t="shared" si="507"/>
        <v>0</v>
      </c>
      <c r="O402" s="23">
        <f t="shared" si="508"/>
        <v>0</v>
      </c>
      <c r="P402" s="25">
        <f t="shared" si="509"/>
        <v>0</v>
      </c>
      <c r="Q402" s="23">
        <f t="shared" si="510"/>
        <v>0</v>
      </c>
      <c r="R402" s="24"/>
      <c r="S402" s="24"/>
      <c r="T402" s="38"/>
    </row>
    <row r="403" spans="1:20" ht="15" hidden="1" x14ac:dyDescent="0.3">
      <c r="A403" s="15" t="s">
        <v>89</v>
      </c>
      <c r="B403" s="15"/>
      <c r="C403" s="15" t="s">
        <v>113</v>
      </c>
      <c r="D403" s="16" t="s">
        <v>111</v>
      </c>
      <c r="E403" s="94" t="s">
        <v>25</v>
      </c>
      <c r="F403" s="23">
        <v>20000</v>
      </c>
      <c r="G403" s="23">
        <v>7000</v>
      </c>
      <c r="H403" s="23">
        <v>17498</v>
      </c>
      <c r="I403" s="101">
        <v>3036252.96</v>
      </c>
      <c r="J403" s="18">
        <v>180</v>
      </c>
      <c r="K403" s="18">
        <v>182</v>
      </c>
      <c r="L403" s="23">
        <f t="shared" si="469"/>
        <v>2</v>
      </c>
      <c r="M403" s="24">
        <f t="shared" si="470"/>
        <v>1.6</v>
      </c>
      <c r="N403" s="23">
        <f t="shared" si="489"/>
        <v>40000</v>
      </c>
      <c r="O403" s="23">
        <f t="shared" si="489"/>
        <v>11200</v>
      </c>
      <c r="P403" s="104">
        <f>IF((M403+M404)*H403=0,0,IF((M403+M404)*H403&gt;I403,(M403+M404)*H403,I403))</f>
        <v>3036252.96</v>
      </c>
      <c r="Q403" s="101">
        <f>N403+O403+N404+O404+P403</f>
        <v>3216852.96</v>
      </c>
      <c r="R403" s="24"/>
      <c r="S403" s="24"/>
      <c r="T403" s="15"/>
    </row>
    <row r="404" spans="1:20" ht="15" hidden="1" x14ac:dyDescent="0.3">
      <c r="A404" s="15" t="s">
        <v>89</v>
      </c>
      <c r="B404" s="15"/>
      <c r="C404" s="15" t="s">
        <v>113</v>
      </c>
      <c r="D404" s="16" t="s">
        <v>111</v>
      </c>
      <c r="E404" s="94">
        <v>1</v>
      </c>
      <c r="F404" s="23">
        <v>20000</v>
      </c>
      <c r="G404" s="23">
        <v>7350</v>
      </c>
      <c r="H404" s="23">
        <v>17498</v>
      </c>
      <c r="I404" s="103"/>
      <c r="J404" s="18">
        <v>182</v>
      </c>
      <c r="K404" s="18">
        <v>187</v>
      </c>
      <c r="L404" s="23">
        <f t="shared" si="469"/>
        <v>5</v>
      </c>
      <c r="M404" s="24">
        <f t="shared" si="470"/>
        <v>4</v>
      </c>
      <c r="N404" s="23">
        <f t="shared" si="489"/>
        <v>100000</v>
      </c>
      <c r="O404" s="23">
        <f t="shared" si="489"/>
        <v>29400</v>
      </c>
      <c r="P404" s="106"/>
      <c r="Q404" s="103"/>
      <c r="R404" s="24"/>
      <c r="S404" s="24"/>
      <c r="T404" s="15"/>
    </row>
    <row r="405" spans="1:20" ht="15" hidden="1" x14ac:dyDescent="0.3">
      <c r="A405" s="15" t="s">
        <v>89</v>
      </c>
      <c r="B405" s="15"/>
      <c r="C405" s="15" t="s">
        <v>113</v>
      </c>
      <c r="D405" s="16" t="s">
        <v>111</v>
      </c>
      <c r="E405" s="94">
        <v>2</v>
      </c>
      <c r="F405" s="23">
        <v>20000</v>
      </c>
      <c r="G405" s="23">
        <v>7350</v>
      </c>
      <c r="H405" s="23">
        <v>17498</v>
      </c>
      <c r="I405" s="23">
        <v>3036252.96</v>
      </c>
      <c r="J405" s="18">
        <v>187</v>
      </c>
      <c r="K405" s="18">
        <v>187</v>
      </c>
      <c r="L405" s="23">
        <f t="shared" si="469"/>
        <v>0</v>
      </c>
      <c r="M405" s="24">
        <f t="shared" si="470"/>
        <v>0</v>
      </c>
      <c r="N405" s="23">
        <f t="shared" si="489"/>
        <v>0</v>
      </c>
      <c r="O405" s="23">
        <f t="shared" si="489"/>
        <v>0</v>
      </c>
      <c r="P405" s="25">
        <f t="shared" ref="P405:P435" si="511">IF(M405*H405=0,0,IF(M405*H405&gt;I405,M405*H405,I405))</f>
        <v>0</v>
      </c>
      <c r="Q405" s="23">
        <f t="shared" ref="Q405:Q435" si="512">N405+O405+P405</f>
        <v>0</v>
      </c>
      <c r="R405" s="24"/>
      <c r="S405" s="24"/>
      <c r="T405" s="15"/>
    </row>
    <row r="406" spans="1:20" ht="15" hidden="1" x14ac:dyDescent="0.3">
      <c r="A406" s="15" t="s">
        <v>89</v>
      </c>
      <c r="B406" s="15"/>
      <c r="C406" s="15" t="s">
        <v>113</v>
      </c>
      <c r="D406" s="16" t="s">
        <v>111</v>
      </c>
      <c r="E406" s="94">
        <v>3</v>
      </c>
      <c r="F406" s="23">
        <v>20000</v>
      </c>
      <c r="G406" s="23">
        <v>7350</v>
      </c>
      <c r="H406" s="23">
        <v>17498</v>
      </c>
      <c r="I406" s="23">
        <v>3036252.96</v>
      </c>
      <c r="J406" s="18">
        <v>187</v>
      </c>
      <c r="K406" s="18">
        <v>188</v>
      </c>
      <c r="L406" s="23">
        <f t="shared" si="469"/>
        <v>1</v>
      </c>
      <c r="M406" s="24">
        <f t="shared" si="470"/>
        <v>0.8</v>
      </c>
      <c r="N406" s="23">
        <f t="shared" si="489"/>
        <v>20000</v>
      </c>
      <c r="O406" s="23">
        <f t="shared" si="489"/>
        <v>5880</v>
      </c>
      <c r="P406" s="25">
        <f t="shared" si="511"/>
        <v>3036252.96</v>
      </c>
      <c r="Q406" s="23">
        <f t="shared" si="512"/>
        <v>3062132.96</v>
      </c>
      <c r="R406" s="24"/>
      <c r="S406" s="24"/>
      <c r="T406" s="15" t="s">
        <v>114</v>
      </c>
    </row>
    <row r="407" spans="1:20" ht="15" hidden="1" x14ac:dyDescent="0.3">
      <c r="A407" s="15" t="s">
        <v>89</v>
      </c>
      <c r="B407" s="15"/>
      <c r="C407" s="15" t="s">
        <v>113</v>
      </c>
      <c r="D407" s="16" t="s">
        <v>111</v>
      </c>
      <c r="E407" s="94">
        <v>4</v>
      </c>
      <c r="F407" s="23">
        <v>20000</v>
      </c>
      <c r="G407" s="23">
        <v>7350</v>
      </c>
      <c r="H407" s="23">
        <v>17498</v>
      </c>
      <c r="I407" s="23">
        <v>3036252.96</v>
      </c>
      <c r="J407" s="18">
        <v>188</v>
      </c>
      <c r="K407" s="18">
        <v>188</v>
      </c>
      <c r="L407" s="23">
        <f t="shared" si="469"/>
        <v>0</v>
      </c>
      <c r="M407" s="24">
        <f t="shared" si="470"/>
        <v>0</v>
      </c>
      <c r="N407" s="23">
        <f t="shared" si="489"/>
        <v>0</v>
      </c>
      <c r="O407" s="23">
        <f t="shared" si="489"/>
        <v>0</v>
      </c>
      <c r="P407" s="25">
        <f t="shared" si="511"/>
        <v>0</v>
      </c>
      <c r="Q407" s="23">
        <f t="shared" si="512"/>
        <v>0</v>
      </c>
      <c r="R407" s="24"/>
      <c r="S407" s="24"/>
      <c r="T407" s="26" t="s">
        <v>115</v>
      </c>
    </row>
    <row r="408" spans="1:20" ht="15" hidden="1" x14ac:dyDescent="0.3">
      <c r="A408" s="15" t="s">
        <v>89</v>
      </c>
      <c r="B408" s="15"/>
      <c r="C408" s="15" t="s">
        <v>116</v>
      </c>
      <c r="D408" s="16" t="s">
        <v>117</v>
      </c>
      <c r="E408" s="94" t="s">
        <v>25</v>
      </c>
      <c r="F408" s="23">
        <v>20000</v>
      </c>
      <c r="G408" s="23">
        <v>7000</v>
      </c>
      <c r="H408" s="23">
        <v>17498</v>
      </c>
      <c r="I408" s="101">
        <v>3036252.96</v>
      </c>
      <c r="J408" s="18">
        <v>1246</v>
      </c>
      <c r="K408" s="18">
        <v>1282</v>
      </c>
      <c r="L408" s="23">
        <f t="shared" si="469"/>
        <v>36</v>
      </c>
      <c r="M408" s="24">
        <f t="shared" si="470"/>
        <v>28.8</v>
      </c>
      <c r="N408" s="23">
        <f t="shared" si="489"/>
        <v>720000</v>
      </c>
      <c r="O408" s="23">
        <f t="shared" si="489"/>
        <v>201600</v>
      </c>
      <c r="P408" s="104">
        <f>IF((M408+M409)*H408=0,0,IF((M408+M409)*H408&gt;I408,(M408+M409)*H408,I408))</f>
        <v>3036252.96</v>
      </c>
      <c r="Q408" s="101">
        <f>N408+O408+N409+O409+P408</f>
        <v>5484772.96</v>
      </c>
      <c r="R408" s="24"/>
      <c r="S408" s="24"/>
      <c r="T408" s="15"/>
    </row>
    <row r="409" spans="1:20" ht="15" hidden="1" x14ac:dyDescent="0.3">
      <c r="A409" s="15" t="s">
        <v>89</v>
      </c>
      <c r="B409" s="15"/>
      <c r="C409" s="15" t="s">
        <v>116</v>
      </c>
      <c r="D409" s="16" t="s">
        <v>117</v>
      </c>
      <c r="E409" s="94">
        <v>1</v>
      </c>
      <c r="F409" s="23">
        <v>20000</v>
      </c>
      <c r="G409" s="23">
        <v>7350</v>
      </c>
      <c r="H409" s="23">
        <v>17498</v>
      </c>
      <c r="I409" s="103"/>
      <c r="J409" s="18">
        <v>1282</v>
      </c>
      <c r="K409" s="18">
        <v>1341</v>
      </c>
      <c r="L409" s="23">
        <f t="shared" si="469"/>
        <v>59</v>
      </c>
      <c r="M409" s="24">
        <f t="shared" si="470"/>
        <v>47.2</v>
      </c>
      <c r="N409" s="23">
        <f t="shared" si="489"/>
        <v>1180000</v>
      </c>
      <c r="O409" s="23">
        <f t="shared" si="489"/>
        <v>346920</v>
      </c>
      <c r="P409" s="106"/>
      <c r="Q409" s="103"/>
      <c r="R409" s="24"/>
      <c r="S409" s="24"/>
      <c r="T409" s="15"/>
    </row>
    <row r="410" spans="1:20" ht="15" hidden="1" x14ac:dyDescent="0.3">
      <c r="A410" s="15" t="s">
        <v>89</v>
      </c>
      <c r="B410" s="15"/>
      <c r="C410" s="15" t="s">
        <v>116</v>
      </c>
      <c r="D410" s="16" t="s">
        <v>118</v>
      </c>
      <c r="E410" s="94" t="s">
        <v>25</v>
      </c>
      <c r="F410" s="23">
        <v>20000</v>
      </c>
      <c r="G410" s="23">
        <v>7000</v>
      </c>
      <c r="H410" s="23">
        <v>17498</v>
      </c>
      <c r="I410" s="101">
        <v>3036252.96</v>
      </c>
      <c r="J410" s="18">
        <v>895</v>
      </c>
      <c r="K410" s="18">
        <v>905</v>
      </c>
      <c r="L410" s="23">
        <f t="shared" si="469"/>
        <v>10</v>
      </c>
      <c r="M410" s="24">
        <f t="shared" si="470"/>
        <v>8</v>
      </c>
      <c r="N410" s="23">
        <f t="shared" si="489"/>
        <v>200000</v>
      </c>
      <c r="O410" s="23">
        <f t="shared" si="489"/>
        <v>56000</v>
      </c>
      <c r="P410" s="104">
        <f>IF((M410+M411)*H410=0,0,IF((M410+M411)*H410&gt;I410,(M410+M411)*H410,I410))</f>
        <v>3036252.96</v>
      </c>
      <c r="Q410" s="101">
        <f>N410+O410+N411+O411+P410</f>
        <v>3861612.96</v>
      </c>
      <c r="R410" s="24"/>
      <c r="S410" s="24"/>
      <c r="T410" s="15"/>
    </row>
    <row r="411" spans="1:20" ht="15" hidden="1" x14ac:dyDescent="0.3">
      <c r="A411" s="15" t="s">
        <v>89</v>
      </c>
      <c r="B411" s="15"/>
      <c r="C411" s="15" t="s">
        <v>116</v>
      </c>
      <c r="D411" s="16" t="s">
        <v>118</v>
      </c>
      <c r="E411" s="94">
        <v>1</v>
      </c>
      <c r="F411" s="23">
        <v>20000</v>
      </c>
      <c r="G411" s="23">
        <v>7350</v>
      </c>
      <c r="H411" s="23">
        <v>17498</v>
      </c>
      <c r="I411" s="103"/>
      <c r="J411" s="18">
        <v>905</v>
      </c>
      <c r="K411" s="18">
        <v>927</v>
      </c>
      <c r="L411" s="23">
        <f t="shared" si="469"/>
        <v>22</v>
      </c>
      <c r="M411" s="24">
        <f t="shared" si="470"/>
        <v>17.600000000000001</v>
      </c>
      <c r="N411" s="23">
        <f t="shared" si="489"/>
        <v>440000</v>
      </c>
      <c r="O411" s="23">
        <f t="shared" si="489"/>
        <v>129360.00000000001</v>
      </c>
      <c r="P411" s="106"/>
      <c r="Q411" s="103"/>
      <c r="R411" s="24"/>
      <c r="S411" s="24"/>
      <c r="T411" s="15"/>
    </row>
    <row r="412" spans="1:20" ht="15" hidden="1" x14ac:dyDescent="0.3">
      <c r="A412" s="15" t="s">
        <v>89</v>
      </c>
      <c r="B412" s="15"/>
      <c r="C412" s="15" t="s">
        <v>116</v>
      </c>
      <c r="D412" s="16" t="s">
        <v>119</v>
      </c>
      <c r="E412" s="94" t="s">
        <v>25</v>
      </c>
      <c r="F412" s="23">
        <v>20000</v>
      </c>
      <c r="G412" s="23">
        <v>7000</v>
      </c>
      <c r="H412" s="23">
        <v>17498</v>
      </c>
      <c r="I412" s="101">
        <v>3036252.96</v>
      </c>
      <c r="J412" s="18">
        <v>1270</v>
      </c>
      <c r="K412" s="18">
        <v>1298</v>
      </c>
      <c r="L412" s="23">
        <f t="shared" si="469"/>
        <v>28</v>
      </c>
      <c r="M412" s="24">
        <f t="shared" si="470"/>
        <v>22.400000000000002</v>
      </c>
      <c r="N412" s="23">
        <f t="shared" ref="N412:O456" si="513">L412*F412</f>
        <v>560000</v>
      </c>
      <c r="O412" s="23">
        <f t="shared" si="513"/>
        <v>156800.00000000003</v>
      </c>
      <c r="P412" s="104">
        <f>IF((M412+M413)*H412=0,0,IF((M412+M413)*H412&gt;I412,(M412+M413)*H412,I412))</f>
        <v>3036252.96</v>
      </c>
      <c r="Q412" s="101">
        <f>N412+O412+N413+O413+P412</f>
        <v>4917652.96</v>
      </c>
      <c r="R412" s="24"/>
      <c r="S412" s="24"/>
      <c r="T412" s="15"/>
    </row>
    <row r="413" spans="1:20" ht="15" hidden="1" x14ac:dyDescent="0.3">
      <c r="A413" s="15" t="s">
        <v>89</v>
      </c>
      <c r="B413" s="15"/>
      <c r="C413" s="15" t="s">
        <v>116</v>
      </c>
      <c r="D413" s="16" t="s">
        <v>119</v>
      </c>
      <c r="E413" s="94">
        <v>1</v>
      </c>
      <c r="F413" s="23">
        <v>20000</v>
      </c>
      <c r="G413" s="23">
        <v>7350</v>
      </c>
      <c r="H413" s="23">
        <v>17498</v>
      </c>
      <c r="I413" s="103">
        <v>3036252.96</v>
      </c>
      <c r="J413" s="18">
        <v>1298</v>
      </c>
      <c r="K413" s="18">
        <v>1343</v>
      </c>
      <c r="L413" s="23">
        <f t="shared" si="469"/>
        <v>45</v>
      </c>
      <c r="M413" s="24">
        <f t="shared" si="470"/>
        <v>36</v>
      </c>
      <c r="N413" s="23">
        <f t="shared" si="513"/>
        <v>900000</v>
      </c>
      <c r="O413" s="23">
        <f t="shared" si="513"/>
        <v>264600</v>
      </c>
      <c r="P413" s="106"/>
      <c r="Q413" s="103"/>
      <c r="R413" s="24"/>
      <c r="S413" s="24"/>
      <c r="T413" s="15"/>
    </row>
    <row r="414" spans="1:20" ht="15" hidden="1" x14ac:dyDescent="0.3">
      <c r="A414" s="15" t="s">
        <v>89</v>
      </c>
      <c r="B414" s="15"/>
      <c r="C414" s="15" t="s">
        <v>120</v>
      </c>
      <c r="D414" s="16" t="s">
        <v>121</v>
      </c>
      <c r="E414" s="94" t="s">
        <v>25</v>
      </c>
      <c r="F414" s="23">
        <v>20000</v>
      </c>
      <c r="G414" s="23">
        <v>7000</v>
      </c>
      <c r="H414" s="23">
        <v>17498</v>
      </c>
      <c r="I414" s="101">
        <v>3036252.96</v>
      </c>
      <c r="J414" s="18">
        <v>824</v>
      </c>
      <c r="K414" s="18">
        <v>833</v>
      </c>
      <c r="L414" s="23">
        <f>(K414-J414)+S414</f>
        <v>19</v>
      </c>
      <c r="M414" s="24">
        <f t="shared" si="470"/>
        <v>15.200000000000001</v>
      </c>
      <c r="N414" s="23">
        <f t="shared" si="513"/>
        <v>380000</v>
      </c>
      <c r="O414" s="23">
        <f t="shared" si="513"/>
        <v>106400.00000000001</v>
      </c>
      <c r="P414" s="104">
        <f>IF((M414+M415)*H414=0,0,IF((M414+M415)*H414&gt;I414,(M414+M415)*H414,I414))</f>
        <v>3036252.96</v>
      </c>
      <c r="Q414" s="101">
        <f>N414+O414+N415+O415+P414</f>
        <v>4324932.96</v>
      </c>
      <c r="R414" s="24"/>
      <c r="S414" s="24">
        <v>10</v>
      </c>
      <c r="T414" s="15" t="s">
        <v>122</v>
      </c>
    </row>
    <row r="415" spans="1:20" ht="15" hidden="1" x14ac:dyDescent="0.3">
      <c r="A415" s="15" t="s">
        <v>89</v>
      </c>
      <c r="B415" s="15"/>
      <c r="C415" s="15" t="s">
        <v>120</v>
      </c>
      <c r="D415" s="16" t="s">
        <v>121</v>
      </c>
      <c r="E415" s="94">
        <v>1</v>
      </c>
      <c r="F415" s="23">
        <v>20000</v>
      </c>
      <c r="G415" s="23">
        <v>7350</v>
      </c>
      <c r="H415" s="23">
        <v>17498</v>
      </c>
      <c r="I415" s="103">
        <v>3036252.96</v>
      </c>
      <c r="J415" s="18">
        <v>833</v>
      </c>
      <c r="K415" s="18">
        <v>847</v>
      </c>
      <c r="L415" s="23">
        <f>(K415-J415)+S415</f>
        <v>31</v>
      </c>
      <c r="M415" s="24">
        <f t="shared" si="470"/>
        <v>24.8</v>
      </c>
      <c r="N415" s="23">
        <f t="shared" si="513"/>
        <v>620000</v>
      </c>
      <c r="O415" s="23">
        <f t="shared" si="513"/>
        <v>182280</v>
      </c>
      <c r="P415" s="106"/>
      <c r="Q415" s="103"/>
      <c r="R415" s="24"/>
      <c r="S415" s="24">
        <v>17</v>
      </c>
      <c r="T415" s="15"/>
    </row>
    <row r="416" spans="1:20" ht="15" hidden="1" x14ac:dyDescent="0.3">
      <c r="A416" s="15" t="s">
        <v>89</v>
      </c>
      <c r="B416" s="15"/>
      <c r="C416" s="15" t="s">
        <v>116</v>
      </c>
      <c r="D416" s="16" t="s">
        <v>117</v>
      </c>
      <c r="E416" s="94">
        <v>2</v>
      </c>
      <c r="F416" s="23">
        <v>20000</v>
      </c>
      <c r="G416" s="23">
        <v>7350</v>
      </c>
      <c r="H416" s="23">
        <v>17498</v>
      </c>
      <c r="I416" s="23">
        <v>3036252.96</v>
      </c>
      <c r="J416" s="18">
        <v>1341</v>
      </c>
      <c r="K416" s="18">
        <v>1418</v>
      </c>
      <c r="L416" s="23">
        <f t="shared" si="469"/>
        <v>77</v>
      </c>
      <c r="M416" s="24">
        <f t="shared" si="470"/>
        <v>61.6</v>
      </c>
      <c r="N416" s="23">
        <f t="shared" si="513"/>
        <v>1540000</v>
      </c>
      <c r="O416" s="23">
        <f t="shared" si="513"/>
        <v>452760</v>
      </c>
      <c r="P416" s="25">
        <f t="shared" si="511"/>
        <v>3036252.96</v>
      </c>
      <c r="Q416" s="23">
        <f t="shared" si="512"/>
        <v>5029012.96</v>
      </c>
      <c r="R416" s="24"/>
      <c r="S416" s="24"/>
      <c r="T416" s="15"/>
    </row>
    <row r="417" spans="1:20" ht="15" hidden="1" x14ac:dyDescent="0.3">
      <c r="A417" s="15" t="s">
        <v>89</v>
      </c>
      <c r="B417" s="15"/>
      <c r="C417" s="15" t="s">
        <v>116</v>
      </c>
      <c r="D417" s="16" t="s">
        <v>118</v>
      </c>
      <c r="E417" s="94">
        <v>2</v>
      </c>
      <c r="F417" s="23">
        <v>20000</v>
      </c>
      <c r="G417" s="23">
        <v>7350</v>
      </c>
      <c r="H417" s="23">
        <v>17498</v>
      </c>
      <c r="I417" s="23">
        <v>3036252.96</v>
      </c>
      <c r="J417" s="18">
        <v>927</v>
      </c>
      <c r="K417" s="18">
        <v>949</v>
      </c>
      <c r="L417" s="23">
        <f t="shared" si="469"/>
        <v>22</v>
      </c>
      <c r="M417" s="24">
        <f t="shared" si="470"/>
        <v>17.600000000000001</v>
      </c>
      <c r="N417" s="23">
        <f t="shared" si="513"/>
        <v>440000</v>
      </c>
      <c r="O417" s="23">
        <f t="shared" si="513"/>
        <v>129360.00000000001</v>
      </c>
      <c r="P417" s="25">
        <f t="shared" si="511"/>
        <v>3036252.96</v>
      </c>
      <c r="Q417" s="23">
        <f t="shared" si="512"/>
        <v>3605612.96</v>
      </c>
      <c r="R417" s="24"/>
      <c r="S417" s="24"/>
      <c r="T417" s="15"/>
    </row>
    <row r="418" spans="1:20" ht="15" hidden="1" x14ac:dyDescent="0.3">
      <c r="A418" s="15" t="s">
        <v>89</v>
      </c>
      <c r="B418" s="15"/>
      <c r="C418" s="15" t="s">
        <v>116</v>
      </c>
      <c r="D418" s="16" t="s">
        <v>119</v>
      </c>
      <c r="E418" s="94">
        <v>2</v>
      </c>
      <c r="F418" s="23">
        <v>20000</v>
      </c>
      <c r="G418" s="23">
        <v>7350</v>
      </c>
      <c r="H418" s="23">
        <v>17498</v>
      </c>
      <c r="I418" s="23">
        <v>3036252.96</v>
      </c>
      <c r="J418" s="18">
        <v>1343</v>
      </c>
      <c r="K418" s="18">
        <v>1404</v>
      </c>
      <c r="L418" s="23">
        <f t="shared" si="469"/>
        <v>61</v>
      </c>
      <c r="M418" s="24">
        <f t="shared" si="470"/>
        <v>48.800000000000004</v>
      </c>
      <c r="N418" s="23">
        <f t="shared" si="513"/>
        <v>1220000</v>
      </c>
      <c r="O418" s="23">
        <f t="shared" si="513"/>
        <v>358680.00000000006</v>
      </c>
      <c r="P418" s="25">
        <f t="shared" si="511"/>
        <v>3036252.96</v>
      </c>
      <c r="Q418" s="23">
        <f t="shared" si="512"/>
        <v>4614932.96</v>
      </c>
      <c r="R418" s="24"/>
      <c r="S418" s="24"/>
      <c r="T418" s="15"/>
    </row>
    <row r="419" spans="1:20" ht="15" hidden="1" x14ac:dyDescent="0.3">
      <c r="A419" s="15" t="s">
        <v>89</v>
      </c>
      <c r="B419" s="15"/>
      <c r="C419" s="15" t="s">
        <v>120</v>
      </c>
      <c r="D419" s="16" t="s">
        <v>121</v>
      </c>
      <c r="E419" s="94">
        <v>2</v>
      </c>
      <c r="F419" s="23">
        <v>20000</v>
      </c>
      <c r="G419" s="23">
        <v>7350</v>
      </c>
      <c r="H419" s="23">
        <v>17498</v>
      </c>
      <c r="I419" s="23">
        <v>3036252.96</v>
      </c>
      <c r="J419" s="18">
        <v>847</v>
      </c>
      <c r="K419" s="18">
        <v>863</v>
      </c>
      <c r="L419" s="23">
        <f>(K419-J419)+S419</f>
        <v>30</v>
      </c>
      <c r="M419" s="24">
        <f t="shared" si="470"/>
        <v>24</v>
      </c>
      <c r="N419" s="23">
        <f t="shared" si="513"/>
        <v>600000</v>
      </c>
      <c r="O419" s="23">
        <f t="shared" si="513"/>
        <v>176400</v>
      </c>
      <c r="P419" s="25">
        <f t="shared" si="511"/>
        <v>3036252.96</v>
      </c>
      <c r="Q419" s="23">
        <f t="shared" si="512"/>
        <v>3812652.96</v>
      </c>
      <c r="R419" s="24"/>
      <c r="S419" s="24">
        <v>14</v>
      </c>
      <c r="T419" s="15"/>
    </row>
    <row r="420" spans="1:20" ht="15" hidden="1" x14ac:dyDescent="0.3">
      <c r="A420" s="15" t="s">
        <v>89</v>
      </c>
      <c r="B420" s="15"/>
      <c r="C420" s="15" t="s">
        <v>116</v>
      </c>
      <c r="D420" s="16" t="s">
        <v>117</v>
      </c>
      <c r="E420" s="94">
        <v>3</v>
      </c>
      <c r="F420" s="23">
        <v>20000</v>
      </c>
      <c r="G420" s="23">
        <v>7350</v>
      </c>
      <c r="H420" s="23">
        <v>17498</v>
      </c>
      <c r="I420" s="23">
        <v>3036252.96</v>
      </c>
      <c r="J420" s="18">
        <v>1418</v>
      </c>
      <c r="K420" s="18">
        <v>1526</v>
      </c>
      <c r="L420" s="23">
        <f t="shared" si="469"/>
        <v>108</v>
      </c>
      <c r="M420" s="24">
        <f t="shared" si="470"/>
        <v>86.4</v>
      </c>
      <c r="N420" s="23">
        <f t="shared" si="513"/>
        <v>2160000</v>
      </c>
      <c r="O420" s="23">
        <f t="shared" si="513"/>
        <v>635040</v>
      </c>
      <c r="P420" s="25">
        <f t="shared" si="511"/>
        <v>3036252.96</v>
      </c>
      <c r="Q420" s="23">
        <f t="shared" si="512"/>
        <v>5831292.96</v>
      </c>
      <c r="R420" s="24"/>
      <c r="S420" s="24"/>
      <c r="T420" s="15"/>
    </row>
    <row r="421" spans="1:20" ht="15" hidden="1" x14ac:dyDescent="0.3">
      <c r="A421" s="15" t="s">
        <v>89</v>
      </c>
      <c r="B421" s="15"/>
      <c r="C421" s="15" t="s">
        <v>116</v>
      </c>
      <c r="D421" s="16" t="s">
        <v>118</v>
      </c>
      <c r="E421" s="94">
        <v>3</v>
      </c>
      <c r="F421" s="23">
        <v>20000</v>
      </c>
      <c r="G421" s="23">
        <v>7350</v>
      </c>
      <c r="H421" s="23">
        <v>17498</v>
      </c>
      <c r="I421" s="23">
        <v>3036252.96</v>
      </c>
      <c r="J421" s="18">
        <v>949</v>
      </c>
      <c r="K421" s="18">
        <v>983</v>
      </c>
      <c r="L421" s="23">
        <f t="shared" si="469"/>
        <v>34</v>
      </c>
      <c r="M421" s="24">
        <f t="shared" si="470"/>
        <v>27.200000000000003</v>
      </c>
      <c r="N421" s="23">
        <f t="shared" si="513"/>
        <v>680000</v>
      </c>
      <c r="O421" s="23">
        <f t="shared" si="513"/>
        <v>199920.00000000003</v>
      </c>
      <c r="P421" s="25">
        <f t="shared" si="511"/>
        <v>3036252.96</v>
      </c>
      <c r="Q421" s="23">
        <f t="shared" si="512"/>
        <v>3916172.96</v>
      </c>
      <c r="R421" s="24"/>
      <c r="S421" s="24"/>
      <c r="T421" s="15"/>
    </row>
    <row r="422" spans="1:20" ht="15" hidden="1" x14ac:dyDescent="0.3">
      <c r="A422" s="15" t="s">
        <v>89</v>
      </c>
      <c r="B422" s="15"/>
      <c r="C422" s="15" t="s">
        <v>116</v>
      </c>
      <c r="D422" s="16" t="s">
        <v>119</v>
      </c>
      <c r="E422" s="94">
        <v>3</v>
      </c>
      <c r="F422" s="23">
        <v>20000</v>
      </c>
      <c r="G422" s="23">
        <v>7350</v>
      </c>
      <c r="H422" s="23">
        <v>17498</v>
      </c>
      <c r="I422" s="23">
        <v>3036252.96</v>
      </c>
      <c r="J422" s="18">
        <v>1404</v>
      </c>
      <c r="K422" s="18">
        <v>1473</v>
      </c>
      <c r="L422" s="23">
        <f t="shared" si="469"/>
        <v>69</v>
      </c>
      <c r="M422" s="24">
        <f t="shared" si="470"/>
        <v>55.2</v>
      </c>
      <c r="N422" s="23">
        <f t="shared" si="513"/>
        <v>1380000</v>
      </c>
      <c r="O422" s="23">
        <f t="shared" si="513"/>
        <v>405720</v>
      </c>
      <c r="P422" s="25">
        <f t="shared" si="511"/>
        <v>3036252.96</v>
      </c>
      <c r="Q422" s="23">
        <f t="shared" si="512"/>
        <v>4821972.96</v>
      </c>
      <c r="R422" s="24"/>
      <c r="S422" s="24"/>
      <c r="T422" s="15"/>
    </row>
    <row r="423" spans="1:20" ht="15" hidden="1" x14ac:dyDescent="0.3">
      <c r="A423" s="15" t="s">
        <v>89</v>
      </c>
      <c r="B423" s="15"/>
      <c r="C423" s="15" t="s">
        <v>120</v>
      </c>
      <c r="D423" s="16" t="s">
        <v>121</v>
      </c>
      <c r="E423" s="94">
        <v>3</v>
      </c>
      <c r="F423" s="23">
        <v>20000</v>
      </c>
      <c r="G423" s="23">
        <v>7350</v>
      </c>
      <c r="H423" s="23">
        <v>17498</v>
      </c>
      <c r="I423" s="23">
        <v>3036252.96</v>
      </c>
      <c r="J423" s="18">
        <v>863</v>
      </c>
      <c r="K423" s="18">
        <v>889</v>
      </c>
      <c r="L423" s="23">
        <f>(K423-J423)+S423</f>
        <v>31</v>
      </c>
      <c r="M423" s="24">
        <f t="shared" si="470"/>
        <v>24.8</v>
      </c>
      <c r="N423" s="23">
        <f t="shared" si="513"/>
        <v>620000</v>
      </c>
      <c r="O423" s="23">
        <f t="shared" si="513"/>
        <v>182280</v>
      </c>
      <c r="P423" s="25">
        <f t="shared" si="511"/>
        <v>3036252.96</v>
      </c>
      <c r="Q423" s="23">
        <f t="shared" si="512"/>
        <v>3838532.96</v>
      </c>
      <c r="R423" s="24"/>
      <c r="S423" s="24">
        <v>5</v>
      </c>
      <c r="T423" s="15"/>
    </row>
    <row r="424" spans="1:20" ht="15" hidden="1" x14ac:dyDescent="0.3">
      <c r="A424" s="15" t="s">
        <v>89</v>
      </c>
      <c r="B424" s="15"/>
      <c r="C424" s="15" t="s">
        <v>116</v>
      </c>
      <c r="D424" s="16" t="s">
        <v>117</v>
      </c>
      <c r="E424" s="94">
        <v>4</v>
      </c>
      <c r="F424" s="23">
        <v>20000</v>
      </c>
      <c r="G424" s="23">
        <v>7350</v>
      </c>
      <c r="H424" s="23">
        <v>17498</v>
      </c>
      <c r="I424" s="23">
        <v>3036252.96</v>
      </c>
      <c r="J424" s="18">
        <v>1526</v>
      </c>
      <c r="K424" s="18">
        <v>1653</v>
      </c>
      <c r="L424" s="23">
        <f t="shared" si="469"/>
        <v>127</v>
      </c>
      <c r="M424" s="24">
        <f t="shared" si="470"/>
        <v>101.60000000000001</v>
      </c>
      <c r="N424" s="23">
        <f t="shared" si="513"/>
        <v>2540000</v>
      </c>
      <c r="O424" s="23">
        <f t="shared" si="513"/>
        <v>746760.00000000012</v>
      </c>
      <c r="P424" s="25">
        <f t="shared" si="511"/>
        <v>3036252.96</v>
      </c>
      <c r="Q424" s="23">
        <f t="shared" si="512"/>
        <v>6323012.96</v>
      </c>
      <c r="R424" s="24"/>
      <c r="S424" s="24"/>
      <c r="T424" s="15"/>
    </row>
    <row r="425" spans="1:20" ht="15" hidden="1" x14ac:dyDescent="0.3">
      <c r="A425" s="15" t="s">
        <v>89</v>
      </c>
      <c r="B425" s="15"/>
      <c r="C425" s="15" t="s">
        <v>116</v>
      </c>
      <c r="D425" s="16" t="s">
        <v>118</v>
      </c>
      <c r="E425" s="94">
        <v>4</v>
      </c>
      <c r="F425" s="23">
        <v>20000</v>
      </c>
      <c r="G425" s="23">
        <v>7350</v>
      </c>
      <c r="H425" s="23">
        <v>17498</v>
      </c>
      <c r="I425" s="23">
        <v>3036252.96</v>
      </c>
      <c r="J425" s="18">
        <v>983</v>
      </c>
      <c r="K425" s="18">
        <v>1026</v>
      </c>
      <c r="L425" s="23">
        <f t="shared" si="469"/>
        <v>43</v>
      </c>
      <c r="M425" s="24">
        <f t="shared" si="470"/>
        <v>34.4</v>
      </c>
      <c r="N425" s="23">
        <f t="shared" si="513"/>
        <v>860000</v>
      </c>
      <c r="O425" s="23">
        <f t="shared" si="513"/>
        <v>252840</v>
      </c>
      <c r="P425" s="25">
        <f t="shared" si="511"/>
        <v>3036252.96</v>
      </c>
      <c r="Q425" s="23">
        <f t="shared" si="512"/>
        <v>4149092.96</v>
      </c>
      <c r="R425" s="24"/>
      <c r="S425" s="24"/>
      <c r="T425" s="15"/>
    </row>
    <row r="426" spans="1:20" ht="15" hidden="1" x14ac:dyDescent="0.3">
      <c r="A426" s="15" t="s">
        <v>89</v>
      </c>
      <c r="B426" s="15"/>
      <c r="C426" s="15" t="s">
        <v>116</v>
      </c>
      <c r="D426" s="16" t="s">
        <v>119</v>
      </c>
      <c r="E426" s="94">
        <v>4</v>
      </c>
      <c r="F426" s="23">
        <v>20000</v>
      </c>
      <c r="G426" s="23">
        <v>7350</v>
      </c>
      <c r="H426" s="23">
        <v>17498</v>
      </c>
      <c r="I426" s="23">
        <v>3036252.96</v>
      </c>
      <c r="J426" s="18">
        <v>1473</v>
      </c>
      <c r="K426" s="18">
        <v>1554</v>
      </c>
      <c r="L426" s="23">
        <f t="shared" si="469"/>
        <v>81</v>
      </c>
      <c r="M426" s="24">
        <f t="shared" si="470"/>
        <v>64.8</v>
      </c>
      <c r="N426" s="23">
        <f t="shared" si="513"/>
        <v>1620000</v>
      </c>
      <c r="O426" s="23">
        <f t="shared" si="513"/>
        <v>476280</v>
      </c>
      <c r="P426" s="25">
        <f t="shared" si="511"/>
        <v>3036252.96</v>
      </c>
      <c r="Q426" s="23">
        <f t="shared" si="512"/>
        <v>5132532.96</v>
      </c>
      <c r="R426" s="24"/>
      <c r="S426" s="24"/>
      <c r="T426" s="15"/>
    </row>
    <row r="427" spans="1:20" ht="15" hidden="1" x14ac:dyDescent="0.3">
      <c r="A427" s="15" t="s">
        <v>89</v>
      </c>
      <c r="B427" s="15"/>
      <c r="C427" s="15" t="s">
        <v>120</v>
      </c>
      <c r="D427" s="16" t="s">
        <v>121</v>
      </c>
      <c r="E427" s="94">
        <v>4</v>
      </c>
      <c r="F427" s="23">
        <v>20000</v>
      </c>
      <c r="G427" s="23">
        <v>7350</v>
      </c>
      <c r="H427" s="23">
        <v>17498</v>
      </c>
      <c r="I427" s="23">
        <v>3036252.96</v>
      </c>
      <c r="J427" s="18">
        <v>889</v>
      </c>
      <c r="K427" s="18">
        <v>920</v>
      </c>
      <c r="L427" s="23">
        <f>(K427-J427)+S427</f>
        <v>45</v>
      </c>
      <c r="M427" s="24">
        <f t="shared" si="470"/>
        <v>36</v>
      </c>
      <c r="N427" s="23">
        <f t="shared" si="513"/>
        <v>900000</v>
      </c>
      <c r="O427" s="23">
        <f t="shared" si="513"/>
        <v>264600</v>
      </c>
      <c r="P427" s="25">
        <f t="shared" si="511"/>
        <v>3036252.96</v>
      </c>
      <c r="Q427" s="23">
        <f t="shared" si="512"/>
        <v>4200852.96</v>
      </c>
      <c r="R427" s="24"/>
      <c r="S427" s="24">
        <v>14</v>
      </c>
      <c r="T427" s="15"/>
    </row>
    <row r="428" spans="1:20" ht="15" hidden="1" x14ac:dyDescent="0.3">
      <c r="A428" s="15" t="s">
        <v>89</v>
      </c>
      <c r="B428" s="15"/>
      <c r="C428" s="15" t="s">
        <v>116</v>
      </c>
      <c r="D428" s="16" t="s">
        <v>117</v>
      </c>
      <c r="E428" s="94">
        <v>5</v>
      </c>
      <c r="F428" s="23">
        <v>20000</v>
      </c>
      <c r="G428" s="23">
        <v>7350</v>
      </c>
      <c r="H428" s="23">
        <v>17498</v>
      </c>
      <c r="I428" s="23">
        <v>3036252.96</v>
      </c>
      <c r="J428" s="18">
        <v>1653</v>
      </c>
      <c r="K428" s="18">
        <v>1760</v>
      </c>
      <c r="L428" s="23">
        <f t="shared" si="469"/>
        <v>107</v>
      </c>
      <c r="M428" s="24">
        <f t="shared" si="470"/>
        <v>85.600000000000009</v>
      </c>
      <c r="N428" s="23">
        <f t="shared" si="513"/>
        <v>2140000</v>
      </c>
      <c r="O428" s="23">
        <f t="shared" si="513"/>
        <v>629160.00000000012</v>
      </c>
      <c r="P428" s="25">
        <f t="shared" si="511"/>
        <v>3036252.96</v>
      </c>
      <c r="Q428" s="23">
        <f t="shared" si="512"/>
        <v>5805412.96</v>
      </c>
      <c r="R428" s="24"/>
      <c r="S428" s="24"/>
      <c r="T428" s="15"/>
    </row>
    <row r="429" spans="1:20" ht="15" hidden="1" x14ac:dyDescent="0.3">
      <c r="A429" s="15" t="s">
        <v>89</v>
      </c>
      <c r="B429" s="15"/>
      <c r="C429" s="15" t="s">
        <v>116</v>
      </c>
      <c r="D429" s="16" t="s">
        <v>118</v>
      </c>
      <c r="E429" s="94">
        <v>5</v>
      </c>
      <c r="F429" s="23">
        <v>20000</v>
      </c>
      <c r="G429" s="23">
        <v>7350</v>
      </c>
      <c r="H429" s="23">
        <v>17498</v>
      </c>
      <c r="I429" s="23">
        <v>3036252.96</v>
      </c>
      <c r="J429" s="18">
        <v>1026</v>
      </c>
      <c r="K429" s="18">
        <v>1059</v>
      </c>
      <c r="L429" s="23">
        <f t="shared" si="469"/>
        <v>33</v>
      </c>
      <c r="M429" s="24">
        <f t="shared" si="470"/>
        <v>26.400000000000002</v>
      </c>
      <c r="N429" s="23">
        <f t="shared" si="513"/>
        <v>660000</v>
      </c>
      <c r="O429" s="23">
        <f t="shared" si="513"/>
        <v>194040.00000000003</v>
      </c>
      <c r="P429" s="25">
        <f t="shared" si="511"/>
        <v>3036252.96</v>
      </c>
      <c r="Q429" s="23">
        <f t="shared" si="512"/>
        <v>3890292.96</v>
      </c>
      <c r="R429" s="24"/>
      <c r="S429" s="24"/>
      <c r="T429" s="15"/>
    </row>
    <row r="430" spans="1:20" ht="15" hidden="1" x14ac:dyDescent="0.3">
      <c r="A430" s="15" t="s">
        <v>89</v>
      </c>
      <c r="B430" s="15"/>
      <c r="C430" s="15" t="s">
        <v>116</v>
      </c>
      <c r="D430" s="16" t="s">
        <v>119</v>
      </c>
      <c r="E430" s="94">
        <v>5</v>
      </c>
      <c r="F430" s="23">
        <v>20000</v>
      </c>
      <c r="G430" s="23">
        <v>7350</v>
      </c>
      <c r="H430" s="23">
        <v>17498</v>
      </c>
      <c r="I430" s="23">
        <v>3036252.96</v>
      </c>
      <c r="J430" s="18">
        <v>1554</v>
      </c>
      <c r="K430" s="18">
        <v>1617</v>
      </c>
      <c r="L430" s="23">
        <f t="shared" si="469"/>
        <v>63</v>
      </c>
      <c r="M430" s="24">
        <f t="shared" si="470"/>
        <v>50.400000000000006</v>
      </c>
      <c r="N430" s="23">
        <f t="shared" si="513"/>
        <v>1260000</v>
      </c>
      <c r="O430" s="23">
        <f t="shared" si="513"/>
        <v>370440.00000000006</v>
      </c>
      <c r="P430" s="25">
        <f t="shared" si="511"/>
        <v>3036252.96</v>
      </c>
      <c r="Q430" s="23">
        <f t="shared" si="512"/>
        <v>4666692.96</v>
      </c>
      <c r="R430" s="24"/>
      <c r="S430" s="24"/>
      <c r="T430" s="15"/>
    </row>
    <row r="431" spans="1:20" ht="15" hidden="1" x14ac:dyDescent="0.3">
      <c r="A431" s="15" t="s">
        <v>89</v>
      </c>
      <c r="B431" s="15"/>
      <c r="C431" s="15" t="s">
        <v>120</v>
      </c>
      <c r="D431" s="16" t="s">
        <v>121</v>
      </c>
      <c r="E431" s="94">
        <v>5</v>
      </c>
      <c r="F431" s="23">
        <v>20000</v>
      </c>
      <c r="G431" s="23">
        <v>7350</v>
      </c>
      <c r="H431" s="23">
        <v>17498</v>
      </c>
      <c r="I431" s="23">
        <v>3036252.96</v>
      </c>
      <c r="J431" s="18">
        <v>920</v>
      </c>
      <c r="K431" s="18">
        <v>944</v>
      </c>
      <c r="L431" s="23">
        <f>(K431-J431)+S431</f>
        <v>30</v>
      </c>
      <c r="M431" s="24">
        <f t="shared" si="470"/>
        <v>24</v>
      </c>
      <c r="N431" s="23">
        <f t="shared" si="513"/>
        <v>600000</v>
      </c>
      <c r="O431" s="23">
        <f t="shared" si="513"/>
        <v>176400</v>
      </c>
      <c r="P431" s="25">
        <f t="shared" si="511"/>
        <v>3036252.96</v>
      </c>
      <c r="Q431" s="23">
        <f t="shared" si="512"/>
        <v>3812652.96</v>
      </c>
      <c r="R431" s="24"/>
      <c r="S431" s="24">
        <v>6</v>
      </c>
      <c r="T431" s="15"/>
    </row>
    <row r="432" spans="1:20" ht="15" hidden="1" x14ac:dyDescent="0.3">
      <c r="A432" s="15" t="s">
        <v>89</v>
      </c>
      <c r="B432" s="15"/>
      <c r="C432" s="15" t="s">
        <v>116</v>
      </c>
      <c r="D432" s="16" t="s">
        <v>117</v>
      </c>
      <c r="E432" s="94">
        <v>6</v>
      </c>
      <c r="F432" s="23">
        <v>20000</v>
      </c>
      <c r="G432" s="23">
        <v>7350</v>
      </c>
      <c r="H432" s="23">
        <v>17498</v>
      </c>
      <c r="I432" s="23">
        <v>3036252.96</v>
      </c>
      <c r="J432" s="18">
        <v>1760</v>
      </c>
      <c r="K432" s="18">
        <v>1899</v>
      </c>
      <c r="L432" s="23">
        <f t="shared" si="469"/>
        <v>139</v>
      </c>
      <c r="M432" s="24">
        <f t="shared" si="470"/>
        <v>111.2</v>
      </c>
      <c r="N432" s="23">
        <f t="shared" si="513"/>
        <v>2780000</v>
      </c>
      <c r="O432" s="23">
        <f t="shared" si="513"/>
        <v>817320</v>
      </c>
      <c r="P432" s="25">
        <f t="shared" si="511"/>
        <v>3036252.96</v>
      </c>
      <c r="Q432" s="23">
        <f t="shared" si="512"/>
        <v>6633572.96</v>
      </c>
      <c r="R432" s="24"/>
      <c r="S432" s="24"/>
      <c r="T432" s="15"/>
    </row>
    <row r="433" spans="1:20" ht="15" hidden="1" x14ac:dyDescent="0.3">
      <c r="A433" s="15" t="s">
        <v>89</v>
      </c>
      <c r="B433" s="15"/>
      <c r="C433" s="15" t="s">
        <v>116</v>
      </c>
      <c r="D433" s="16" t="s">
        <v>118</v>
      </c>
      <c r="E433" s="94">
        <v>6</v>
      </c>
      <c r="F433" s="23">
        <v>20000</v>
      </c>
      <c r="G433" s="23">
        <v>7350</v>
      </c>
      <c r="H433" s="23">
        <v>17498</v>
      </c>
      <c r="I433" s="23">
        <v>3036252.96</v>
      </c>
      <c r="J433" s="18">
        <v>1059</v>
      </c>
      <c r="K433" s="18">
        <v>1103</v>
      </c>
      <c r="L433" s="23">
        <f t="shared" si="469"/>
        <v>44</v>
      </c>
      <c r="M433" s="24">
        <f t="shared" si="470"/>
        <v>35.200000000000003</v>
      </c>
      <c r="N433" s="23">
        <f t="shared" si="513"/>
        <v>880000</v>
      </c>
      <c r="O433" s="23">
        <f t="shared" si="513"/>
        <v>258720.00000000003</v>
      </c>
      <c r="P433" s="25">
        <f t="shared" si="511"/>
        <v>3036252.96</v>
      </c>
      <c r="Q433" s="23">
        <f t="shared" si="512"/>
        <v>4174972.96</v>
      </c>
      <c r="R433" s="24"/>
      <c r="S433" s="24"/>
      <c r="T433" s="15"/>
    </row>
    <row r="434" spans="1:20" ht="15" hidden="1" x14ac:dyDescent="0.3">
      <c r="A434" s="15" t="s">
        <v>89</v>
      </c>
      <c r="B434" s="15"/>
      <c r="C434" s="15" t="s">
        <v>116</v>
      </c>
      <c r="D434" s="16" t="s">
        <v>119</v>
      </c>
      <c r="E434" s="94">
        <v>6</v>
      </c>
      <c r="F434" s="23">
        <v>20000</v>
      </c>
      <c r="G434" s="23">
        <v>7350</v>
      </c>
      <c r="H434" s="23">
        <v>17498</v>
      </c>
      <c r="I434" s="23">
        <v>3036252.96</v>
      </c>
      <c r="J434" s="18">
        <v>1617</v>
      </c>
      <c r="K434" s="18">
        <v>1686</v>
      </c>
      <c r="L434" s="23">
        <f t="shared" si="469"/>
        <v>69</v>
      </c>
      <c r="M434" s="24">
        <f t="shared" si="470"/>
        <v>55.2</v>
      </c>
      <c r="N434" s="23">
        <f t="shared" si="513"/>
        <v>1380000</v>
      </c>
      <c r="O434" s="23">
        <f t="shared" si="513"/>
        <v>405720</v>
      </c>
      <c r="P434" s="25">
        <f t="shared" si="511"/>
        <v>3036252.96</v>
      </c>
      <c r="Q434" s="23">
        <f t="shared" si="512"/>
        <v>4821972.96</v>
      </c>
      <c r="R434" s="24"/>
      <c r="S434" s="24"/>
      <c r="T434" s="15"/>
    </row>
    <row r="435" spans="1:20" ht="15" hidden="1" x14ac:dyDescent="0.3">
      <c r="A435" s="15" t="s">
        <v>89</v>
      </c>
      <c r="B435" s="15"/>
      <c r="C435" s="15" t="s">
        <v>120</v>
      </c>
      <c r="D435" s="16" t="s">
        <v>121</v>
      </c>
      <c r="E435" s="94">
        <v>6</v>
      </c>
      <c r="F435" s="23">
        <v>20000</v>
      </c>
      <c r="G435" s="23">
        <v>7350</v>
      </c>
      <c r="H435" s="23">
        <v>17498</v>
      </c>
      <c r="I435" s="23">
        <v>3036252.96</v>
      </c>
      <c r="J435" s="18">
        <v>944</v>
      </c>
      <c r="K435" s="18">
        <v>972</v>
      </c>
      <c r="L435" s="23">
        <f>(K435-J435)+S435</f>
        <v>38</v>
      </c>
      <c r="M435" s="24">
        <f t="shared" si="470"/>
        <v>30.400000000000002</v>
      </c>
      <c r="N435" s="23">
        <f t="shared" si="513"/>
        <v>760000</v>
      </c>
      <c r="O435" s="23">
        <f t="shared" si="513"/>
        <v>223440.00000000003</v>
      </c>
      <c r="P435" s="25">
        <f t="shared" si="511"/>
        <v>3036252.96</v>
      </c>
      <c r="Q435" s="23">
        <f t="shared" si="512"/>
        <v>4019692.96</v>
      </c>
      <c r="R435" s="24"/>
      <c r="S435" s="24">
        <v>10</v>
      </c>
      <c r="T435" s="15"/>
    </row>
    <row r="436" spans="1:20" ht="15" hidden="1" x14ac:dyDescent="0.3">
      <c r="A436" s="15" t="s">
        <v>89</v>
      </c>
      <c r="B436" s="15"/>
      <c r="C436" s="15" t="s">
        <v>116</v>
      </c>
      <c r="D436" s="16" t="s">
        <v>117</v>
      </c>
      <c r="E436" s="94">
        <v>7</v>
      </c>
      <c r="F436" s="23">
        <v>20000</v>
      </c>
      <c r="G436" s="23">
        <v>7350</v>
      </c>
      <c r="H436" s="23">
        <v>17498</v>
      </c>
      <c r="I436" s="23">
        <v>3036252.96</v>
      </c>
      <c r="J436" s="18">
        <f>K432</f>
        <v>1899</v>
      </c>
      <c r="K436" s="18">
        <v>2035</v>
      </c>
      <c r="L436" s="23">
        <f t="shared" ref="L436:L438" si="514">K436-J436</f>
        <v>136</v>
      </c>
      <c r="M436" s="24">
        <f t="shared" ref="M436:M439" si="515">L436*80%</f>
        <v>108.80000000000001</v>
      </c>
      <c r="N436" s="23">
        <f t="shared" ref="N436:N439" si="516">L436*F436</f>
        <v>2720000</v>
      </c>
      <c r="O436" s="23">
        <f t="shared" ref="O436:O439" si="517">M436*G436</f>
        <v>799680.00000000012</v>
      </c>
      <c r="P436" s="25">
        <f t="shared" ref="P436:P439" si="518">IF(M436*H436=0,0,IF(M436*H436&gt;I436,M436*H436,I436))</f>
        <v>3036252.96</v>
      </c>
      <c r="Q436" s="23">
        <f t="shared" ref="Q436:Q439" si="519">N436+O436+P436</f>
        <v>6555932.96</v>
      </c>
      <c r="R436" s="24"/>
      <c r="S436" s="24"/>
      <c r="T436" s="15"/>
    </row>
    <row r="437" spans="1:20" ht="15" hidden="1" x14ac:dyDescent="0.3">
      <c r="A437" s="15" t="s">
        <v>89</v>
      </c>
      <c r="B437" s="15"/>
      <c r="C437" s="15" t="s">
        <v>116</v>
      </c>
      <c r="D437" s="16" t="s">
        <v>118</v>
      </c>
      <c r="E437" s="94">
        <v>7</v>
      </c>
      <c r="F437" s="23">
        <v>20000</v>
      </c>
      <c r="G437" s="23">
        <v>7350</v>
      </c>
      <c r="H437" s="23">
        <v>17498</v>
      </c>
      <c r="I437" s="23">
        <v>3036252.96</v>
      </c>
      <c r="J437" s="18">
        <f t="shared" ref="J437:J439" si="520">K433</f>
        <v>1103</v>
      </c>
      <c r="K437" s="18">
        <v>1163</v>
      </c>
      <c r="L437" s="23">
        <f t="shared" si="514"/>
        <v>60</v>
      </c>
      <c r="M437" s="24">
        <f t="shared" si="515"/>
        <v>48</v>
      </c>
      <c r="N437" s="23">
        <f t="shared" si="516"/>
        <v>1200000</v>
      </c>
      <c r="O437" s="23">
        <f t="shared" si="517"/>
        <v>352800</v>
      </c>
      <c r="P437" s="25">
        <f t="shared" si="518"/>
        <v>3036252.96</v>
      </c>
      <c r="Q437" s="23">
        <f t="shared" si="519"/>
        <v>4589052.96</v>
      </c>
      <c r="R437" s="24"/>
      <c r="S437" s="24"/>
      <c r="T437" s="15"/>
    </row>
    <row r="438" spans="1:20" ht="15" hidden="1" x14ac:dyDescent="0.3">
      <c r="A438" s="15" t="s">
        <v>89</v>
      </c>
      <c r="B438" s="15"/>
      <c r="C438" s="15" t="s">
        <v>116</v>
      </c>
      <c r="D438" s="16" t="s">
        <v>119</v>
      </c>
      <c r="E438" s="94">
        <v>7</v>
      </c>
      <c r="F438" s="23">
        <v>20000</v>
      </c>
      <c r="G438" s="23">
        <v>7350</v>
      </c>
      <c r="H438" s="23">
        <v>17498</v>
      </c>
      <c r="I438" s="23">
        <v>3036252.96</v>
      </c>
      <c r="J438" s="18">
        <f t="shared" si="520"/>
        <v>1686</v>
      </c>
      <c r="K438" s="18">
        <v>1771</v>
      </c>
      <c r="L438" s="23">
        <f t="shared" si="514"/>
        <v>85</v>
      </c>
      <c r="M438" s="24">
        <f t="shared" si="515"/>
        <v>68</v>
      </c>
      <c r="N438" s="23">
        <f t="shared" si="516"/>
        <v>1700000</v>
      </c>
      <c r="O438" s="23">
        <f t="shared" si="517"/>
        <v>499800</v>
      </c>
      <c r="P438" s="25">
        <f t="shared" si="518"/>
        <v>3036252.96</v>
      </c>
      <c r="Q438" s="23">
        <f t="shared" si="519"/>
        <v>5236052.96</v>
      </c>
      <c r="R438" s="24"/>
      <c r="S438" s="24"/>
      <c r="T438" s="15"/>
    </row>
    <row r="439" spans="1:20" ht="15" hidden="1" x14ac:dyDescent="0.3">
      <c r="A439" s="15" t="s">
        <v>89</v>
      </c>
      <c r="B439" s="15"/>
      <c r="C439" s="15" t="s">
        <v>120</v>
      </c>
      <c r="D439" s="16" t="s">
        <v>121</v>
      </c>
      <c r="E439" s="94">
        <v>7</v>
      </c>
      <c r="F439" s="23">
        <v>20000</v>
      </c>
      <c r="G439" s="23">
        <v>7350</v>
      </c>
      <c r="H439" s="23">
        <v>17498</v>
      </c>
      <c r="I439" s="23">
        <v>3036252.96</v>
      </c>
      <c r="J439" s="18">
        <f t="shared" si="520"/>
        <v>972</v>
      </c>
      <c r="K439" s="18">
        <v>999</v>
      </c>
      <c r="L439" s="39">
        <f>(K439-J439)+S439</f>
        <v>35</v>
      </c>
      <c r="M439" s="24">
        <f t="shared" si="515"/>
        <v>28</v>
      </c>
      <c r="N439" s="23">
        <f t="shared" si="516"/>
        <v>700000</v>
      </c>
      <c r="O439" s="23">
        <f t="shared" si="517"/>
        <v>205800</v>
      </c>
      <c r="P439" s="25">
        <f t="shared" si="518"/>
        <v>3036252.96</v>
      </c>
      <c r="Q439" s="23">
        <f t="shared" si="519"/>
        <v>3942052.96</v>
      </c>
      <c r="R439" s="24"/>
      <c r="S439" s="24">
        <v>8</v>
      </c>
      <c r="T439" s="26" t="s">
        <v>123</v>
      </c>
    </row>
    <row r="440" spans="1:20" ht="15" hidden="1" x14ac:dyDescent="0.3">
      <c r="A440" s="15" t="s">
        <v>89</v>
      </c>
      <c r="B440" s="15"/>
      <c r="C440" s="15" t="s">
        <v>116</v>
      </c>
      <c r="D440" s="16" t="s">
        <v>117</v>
      </c>
      <c r="E440" s="94">
        <v>8</v>
      </c>
      <c r="F440" s="23">
        <v>20000</v>
      </c>
      <c r="G440" s="23">
        <v>7350</v>
      </c>
      <c r="H440" s="23">
        <v>17498</v>
      </c>
      <c r="I440" s="23">
        <v>3036252.96</v>
      </c>
      <c r="J440" s="18">
        <f>K436</f>
        <v>2035</v>
      </c>
      <c r="K440" s="18">
        <v>2200</v>
      </c>
      <c r="L440" s="23">
        <f t="shared" ref="L440:L442" si="521">K440-J440</f>
        <v>165</v>
      </c>
      <c r="M440" s="24">
        <f t="shared" ref="M440:M443" si="522">L440*80%</f>
        <v>132</v>
      </c>
      <c r="N440" s="23">
        <f t="shared" ref="N440:N443" si="523">L440*F440</f>
        <v>3300000</v>
      </c>
      <c r="O440" s="23">
        <f t="shared" ref="O440:O443" si="524">M440*G440</f>
        <v>970200</v>
      </c>
      <c r="P440" s="25">
        <f t="shared" ref="P440:P442" si="525">IF(M440*H440=0,0,IF(M440*H440&gt;I440,M440*H440,I440))</f>
        <v>3036252.96</v>
      </c>
      <c r="Q440" s="23">
        <f t="shared" ref="Q440:Q443" si="526">N440+O440+P440</f>
        <v>7306452.96</v>
      </c>
      <c r="R440" s="24"/>
      <c r="S440" s="24"/>
      <c r="T440" s="15"/>
    </row>
    <row r="441" spans="1:20" ht="15" hidden="1" x14ac:dyDescent="0.3">
      <c r="A441" s="15" t="s">
        <v>89</v>
      </c>
      <c r="B441" s="15"/>
      <c r="C441" s="15" t="s">
        <v>116</v>
      </c>
      <c r="D441" s="16" t="s">
        <v>118</v>
      </c>
      <c r="E441" s="94">
        <v>8</v>
      </c>
      <c r="F441" s="23">
        <v>20000</v>
      </c>
      <c r="G441" s="23">
        <v>7350</v>
      </c>
      <c r="H441" s="23">
        <v>17498</v>
      </c>
      <c r="I441" s="23">
        <v>3036252.96</v>
      </c>
      <c r="J441" s="18">
        <f t="shared" ref="J441:J443" si="527">K437</f>
        <v>1163</v>
      </c>
      <c r="K441" s="18">
        <v>1222</v>
      </c>
      <c r="L441" s="23">
        <f t="shared" si="521"/>
        <v>59</v>
      </c>
      <c r="M441" s="24">
        <f t="shared" si="522"/>
        <v>47.2</v>
      </c>
      <c r="N441" s="23">
        <f t="shared" si="523"/>
        <v>1180000</v>
      </c>
      <c r="O441" s="23">
        <f t="shared" si="524"/>
        <v>346920</v>
      </c>
      <c r="P441" s="25">
        <f t="shared" si="525"/>
        <v>3036252.96</v>
      </c>
      <c r="Q441" s="23">
        <f t="shared" si="526"/>
        <v>4563172.96</v>
      </c>
      <c r="R441" s="24"/>
      <c r="S441" s="24"/>
      <c r="T441" s="15"/>
    </row>
    <row r="442" spans="1:20" ht="15" hidden="1" x14ac:dyDescent="0.3">
      <c r="A442" s="15" t="s">
        <v>89</v>
      </c>
      <c r="B442" s="15"/>
      <c r="C442" s="15" t="s">
        <v>116</v>
      </c>
      <c r="D442" s="16" t="s">
        <v>119</v>
      </c>
      <c r="E442" s="94">
        <v>8</v>
      </c>
      <c r="F442" s="23">
        <v>20000</v>
      </c>
      <c r="G442" s="23">
        <v>7350</v>
      </c>
      <c r="H442" s="23">
        <v>17498</v>
      </c>
      <c r="I442" s="23">
        <v>3036252.96</v>
      </c>
      <c r="J442" s="18">
        <f t="shared" si="527"/>
        <v>1771</v>
      </c>
      <c r="K442" s="18">
        <v>1856</v>
      </c>
      <c r="L442" s="23">
        <f t="shared" si="521"/>
        <v>85</v>
      </c>
      <c r="M442" s="24">
        <f t="shared" si="522"/>
        <v>68</v>
      </c>
      <c r="N442" s="23">
        <f t="shared" si="523"/>
        <v>1700000</v>
      </c>
      <c r="O442" s="23">
        <f t="shared" si="524"/>
        <v>499800</v>
      </c>
      <c r="P442" s="25">
        <f t="shared" si="525"/>
        <v>3036252.96</v>
      </c>
      <c r="Q442" s="23">
        <f t="shared" si="526"/>
        <v>5236052.96</v>
      </c>
      <c r="R442" s="24"/>
      <c r="S442" s="24"/>
      <c r="T442" s="15"/>
    </row>
    <row r="443" spans="1:20" ht="15" hidden="1" x14ac:dyDescent="0.3">
      <c r="A443" s="15" t="s">
        <v>89</v>
      </c>
      <c r="B443" s="15"/>
      <c r="C443" s="15" t="s">
        <v>120</v>
      </c>
      <c r="D443" s="16" t="s">
        <v>121</v>
      </c>
      <c r="E443" s="94">
        <v>8</v>
      </c>
      <c r="F443" s="23">
        <v>20000</v>
      </c>
      <c r="G443" s="23">
        <v>7350</v>
      </c>
      <c r="H443" s="23">
        <v>17498</v>
      </c>
      <c r="I443" s="23">
        <v>3036252.96</v>
      </c>
      <c r="J443" s="18">
        <f t="shared" si="527"/>
        <v>999</v>
      </c>
      <c r="K443" s="18">
        <v>1028</v>
      </c>
      <c r="L443" s="39">
        <f>(K443-J443)+S443</f>
        <v>40</v>
      </c>
      <c r="M443" s="24">
        <f t="shared" si="522"/>
        <v>32</v>
      </c>
      <c r="N443" s="23">
        <f t="shared" si="523"/>
        <v>800000</v>
      </c>
      <c r="O443" s="23">
        <f t="shared" si="524"/>
        <v>235200</v>
      </c>
      <c r="P443" s="25">
        <f>IF(M443*H443=0,0,IF(M443*H443&gt;I443,M443*H443,I443))</f>
        <v>3036252.96</v>
      </c>
      <c r="Q443" s="23">
        <f t="shared" si="526"/>
        <v>4071452.96</v>
      </c>
      <c r="R443" s="24"/>
      <c r="S443" s="24">
        <f>5+6</f>
        <v>11</v>
      </c>
      <c r="T443" s="26" t="s">
        <v>123</v>
      </c>
    </row>
    <row r="444" spans="1:20" ht="15" hidden="1" x14ac:dyDescent="0.3">
      <c r="A444" s="15" t="s">
        <v>89</v>
      </c>
      <c r="B444" s="15"/>
      <c r="C444" s="15" t="s">
        <v>116</v>
      </c>
      <c r="D444" s="16" t="s">
        <v>117</v>
      </c>
      <c r="E444" s="31">
        <v>9</v>
      </c>
      <c r="F444" s="23">
        <v>20000</v>
      </c>
      <c r="G444" s="23">
        <v>7350</v>
      </c>
      <c r="H444" s="23">
        <v>17498</v>
      </c>
      <c r="I444" s="23">
        <v>3036252.96</v>
      </c>
      <c r="J444" s="18">
        <f>K440</f>
        <v>2200</v>
      </c>
      <c r="K444" s="18">
        <v>2352</v>
      </c>
      <c r="L444" s="23">
        <f t="shared" ref="L444:L446" si="528">K444-J444</f>
        <v>152</v>
      </c>
      <c r="M444" s="24">
        <f t="shared" ref="M444:M447" si="529">L444*80%</f>
        <v>121.60000000000001</v>
      </c>
      <c r="N444" s="23">
        <f t="shared" ref="N444:N447" si="530">L444*F444</f>
        <v>3040000</v>
      </c>
      <c r="O444" s="23">
        <f t="shared" ref="O444:O447" si="531">M444*G444</f>
        <v>893760.00000000012</v>
      </c>
      <c r="P444" s="25">
        <f t="shared" ref="P444:P446" si="532">IF(M444*H444=0,0,IF(M444*H444&gt;I444,M444*H444,I444))</f>
        <v>3036252.96</v>
      </c>
      <c r="Q444" s="23">
        <f t="shared" ref="Q444:Q447" si="533">N444+O444+P444</f>
        <v>6970012.96</v>
      </c>
      <c r="R444" s="24"/>
      <c r="S444" s="24"/>
      <c r="T444" s="15"/>
    </row>
    <row r="445" spans="1:20" ht="15" hidden="1" x14ac:dyDescent="0.3">
      <c r="A445" s="15" t="s">
        <v>89</v>
      </c>
      <c r="B445" s="15"/>
      <c r="C445" s="15" t="s">
        <v>116</v>
      </c>
      <c r="D445" s="16" t="s">
        <v>118</v>
      </c>
      <c r="E445" s="31">
        <v>9</v>
      </c>
      <c r="F445" s="23">
        <v>20000</v>
      </c>
      <c r="G445" s="23">
        <v>7350</v>
      </c>
      <c r="H445" s="23">
        <v>17498</v>
      </c>
      <c r="I445" s="23">
        <v>3036252.96</v>
      </c>
      <c r="J445" s="18">
        <f t="shared" ref="J445:J447" si="534">K441</f>
        <v>1222</v>
      </c>
      <c r="K445" s="18">
        <v>1359</v>
      </c>
      <c r="L445" s="23">
        <f t="shared" si="528"/>
        <v>137</v>
      </c>
      <c r="M445" s="24">
        <f t="shared" si="529"/>
        <v>109.60000000000001</v>
      </c>
      <c r="N445" s="23">
        <f t="shared" si="530"/>
        <v>2740000</v>
      </c>
      <c r="O445" s="23">
        <f t="shared" si="531"/>
        <v>805560.00000000012</v>
      </c>
      <c r="P445" s="25">
        <f t="shared" si="532"/>
        <v>3036252.96</v>
      </c>
      <c r="Q445" s="23">
        <f t="shared" si="533"/>
        <v>6581812.96</v>
      </c>
      <c r="R445" s="24"/>
      <c r="S445" s="24"/>
      <c r="T445" s="15"/>
    </row>
    <row r="446" spans="1:20" ht="15" hidden="1" x14ac:dyDescent="0.3">
      <c r="A446" s="15" t="s">
        <v>89</v>
      </c>
      <c r="B446" s="15"/>
      <c r="C446" s="15" t="s">
        <v>116</v>
      </c>
      <c r="D446" s="16" t="s">
        <v>119</v>
      </c>
      <c r="E446" s="31">
        <v>9</v>
      </c>
      <c r="F446" s="23">
        <v>20000</v>
      </c>
      <c r="G446" s="23">
        <v>7350</v>
      </c>
      <c r="H446" s="23">
        <v>17498</v>
      </c>
      <c r="I446" s="23">
        <v>3036252.96</v>
      </c>
      <c r="J446" s="18">
        <f t="shared" si="534"/>
        <v>1856</v>
      </c>
      <c r="K446" s="18">
        <v>1931</v>
      </c>
      <c r="L446" s="23">
        <f t="shared" si="528"/>
        <v>75</v>
      </c>
      <c r="M446" s="24">
        <f t="shared" si="529"/>
        <v>60</v>
      </c>
      <c r="N446" s="23">
        <f t="shared" si="530"/>
        <v>1500000</v>
      </c>
      <c r="O446" s="23">
        <f t="shared" si="531"/>
        <v>441000</v>
      </c>
      <c r="P446" s="25">
        <f t="shared" si="532"/>
        <v>3036252.96</v>
      </c>
      <c r="Q446" s="23">
        <f t="shared" si="533"/>
        <v>4977252.96</v>
      </c>
      <c r="R446" s="24"/>
      <c r="S446" s="24"/>
      <c r="T446" s="15"/>
    </row>
    <row r="447" spans="1:20" ht="15" hidden="1" x14ac:dyDescent="0.3">
      <c r="A447" s="15" t="s">
        <v>89</v>
      </c>
      <c r="B447" s="15"/>
      <c r="C447" s="15" t="s">
        <v>120</v>
      </c>
      <c r="D447" s="16" t="s">
        <v>121</v>
      </c>
      <c r="E447" s="31">
        <v>9</v>
      </c>
      <c r="F447" s="23">
        <v>20000</v>
      </c>
      <c r="G447" s="23">
        <v>7350</v>
      </c>
      <c r="H447" s="23">
        <v>17498</v>
      </c>
      <c r="I447" s="23">
        <v>3036252.96</v>
      </c>
      <c r="J447" s="18">
        <f t="shared" si="534"/>
        <v>1028</v>
      </c>
      <c r="K447" s="18">
        <v>1055</v>
      </c>
      <c r="L447" s="39">
        <f>(K447-J447)+S447</f>
        <v>32</v>
      </c>
      <c r="M447" s="24">
        <f t="shared" si="529"/>
        <v>25.6</v>
      </c>
      <c r="N447" s="23">
        <f t="shared" si="530"/>
        <v>640000</v>
      </c>
      <c r="O447" s="23">
        <f t="shared" si="531"/>
        <v>188160</v>
      </c>
      <c r="P447" s="25">
        <f>IF(M447*H447=0,0,IF(M447*H447&gt;I447,M447*H447,I447))</f>
        <v>3036252.96</v>
      </c>
      <c r="Q447" s="23">
        <f t="shared" si="533"/>
        <v>3864412.96</v>
      </c>
      <c r="R447" s="24"/>
      <c r="S447" s="24">
        <v>5</v>
      </c>
      <c r="T447" s="26" t="s">
        <v>123</v>
      </c>
    </row>
    <row r="448" spans="1:20" ht="15" hidden="1" x14ac:dyDescent="0.3">
      <c r="A448" s="15" t="s">
        <v>124</v>
      </c>
      <c r="B448" s="15"/>
      <c r="C448" s="15" t="s">
        <v>125</v>
      </c>
      <c r="D448" s="16" t="s">
        <v>126</v>
      </c>
      <c r="E448" s="22">
        <v>6</v>
      </c>
      <c r="F448" s="23">
        <v>16400</v>
      </c>
      <c r="G448" s="23">
        <v>9000</v>
      </c>
      <c r="H448" s="23"/>
      <c r="I448" s="23"/>
      <c r="J448" s="18">
        <v>1127</v>
      </c>
      <c r="K448" s="18">
        <v>1131</v>
      </c>
      <c r="L448" s="23">
        <f t="shared" ref="L448:L458" si="535">K448-J448</f>
        <v>4</v>
      </c>
      <c r="M448" s="24">
        <f t="shared" si="470"/>
        <v>3.2</v>
      </c>
      <c r="N448" s="23">
        <f t="shared" si="513"/>
        <v>65600</v>
      </c>
      <c r="O448" s="23">
        <f t="shared" si="513"/>
        <v>28800</v>
      </c>
      <c r="P448" s="25">
        <f>IF(M448*H448=0,0,IF(M448*H448&gt;I448,M448*H448,I448))</f>
        <v>0</v>
      </c>
      <c r="Q448" s="23">
        <f t="shared" ref="Q448:Q507" si="536">N448+O448</f>
        <v>94400</v>
      </c>
      <c r="R448" s="24"/>
      <c r="S448" s="24"/>
      <c r="T448" s="26" t="s">
        <v>127</v>
      </c>
    </row>
    <row r="449" spans="1:20" ht="15" hidden="1" x14ac:dyDescent="0.3">
      <c r="A449" s="15" t="s">
        <v>124</v>
      </c>
      <c r="B449" s="15"/>
      <c r="C449" s="15" t="s">
        <v>125</v>
      </c>
      <c r="D449" s="16" t="s">
        <v>126</v>
      </c>
      <c r="E449" s="22">
        <v>7</v>
      </c>
      <c r="F449" s="23">
        <v>16400</v>
      </c>
      <c r="G449" s="23">
        <v>9000</v>
      </c>
      <c r="H449" s="23"/>
      <c r="I449" s="23"/>
      <c r="J449" s="18">
        <f>K448</f>
        <v>1131</v>
      </c>
      <c r="K449" s="18">
        <v>1135</v>
      </c>
      <c r="L449" s="23">
        <f t="shared" ref="L449" si="537">K449-J449</f>
        <v>4</v>
      </c>
      <c r="M449" s="24">
        <f t="shared" ref="M449" si="538">L449*80%</f>
        <v>3.2</v>
      </c>
      <c r="N449" s="23">
        <f t="shared" ref="N449" si="539">L449*F449</f>
        <v>65600</v>
      </c>
      <c r="O449" s="23">
        <f t="shared" ref="O449" si="540">M449*G449</f>
        <v>28800</v>
      </c>
      <c r="P449" s="25">
        <f>IF(M449*H449=0,0,IF(M449*H449&gt;I449,M449*H449,I449))</f>
        <v>0</v>
      </c>
      <c r="Q449" s="23">
        <f t="shared" ref="Q449" si="541">N449+O449</f>
        <v>94400</v>
      </c>
      <c r="R449" s="24"/>
      <c r="S449" s="24"/>
      <c r="T449" s="38"/>
    </row>
    <row r="450" spans="1:20" ht="15" hidden="1" x14ac:dyDescent="0.3">
      <c r="A450" s="15" t="s">
        <v>124</v>
      </c>
      <c r="B450" s="15"/>
      <c r="C450" s="15" t="s">
        <v>125</v>
      </c>
      <c r="D450" s="16" t="s">
        <v>126</v>
      </c>
      <c r="E450" s="22">
        <v>8</v>
      </c>
      <c r="F450" s="23">
        <v>16400</v>
      </c>
      <c r="G450" s="23">
        <v>9000</v>
      </c>
      <c r="H450" s="23"/>
      <c r="I450" s="23"/>
      <c r="J450" s="18">
        <f>K449</f>
        <v>1135</v>
      </c>
      <c r="K450" s="18">
        <v>1139</v>
      </c>
      <c r="L450" s="23">
        <f t="shared" ref="L450" si="542">K450-J450</f>
        <v>4</v>
      </c>
      <c r="M450" s="24">
        <f t="shared" ref="M450" si="543">L450*80%</f>
        <v>3.2</v>
      </c>
      <c r="N450" s="23">
        <f t="shared" ref="N450" si="544">L450*F450</f>
        <v>65600</v>
      </c>
      <c r="O450" s="23">
        <f t="shared" ref="O450" si="545">M450*G450</f>
        <v>28800</v>
      </c>
      <c r="P450" s="25">
        <f>IF(M450*H450=0,0,IF(M450*H450&gt;I450,M450*H450,I450))</f>
        <v>0</v>
      </c>
      <c r="Q450" s="23">
        <f t="shared" ref="Q450" si="546">N450+O450</f>
        <v>94400</v>
      </c>
      <c r="R450" s="24"/>
      <c r="S450" s="24"/>
      <c r="T450" s="38"/>
    </row>
    <row r="451" spans="1:20" ht="15" hidden="1" x14ac:dyDescent="0.3">
      <c r="A451" s="15" t="s">
        <v>128</v>
      </c>
      <c r="B451" s="15" t="s">
        <v>129</v>
      </c>
      <c r="C451" s="15" t="s">
        <v>130</v>
      </c>
      <c r="D451" s="16" t="s">
        <v>32</v>
      </c>
      <c r="E451" s="94">
        <v>3</v>
      </c>
      <c r="F451" s="23">
        <v>16400</v>
      </c>
      <c r="G451" s="23">
        <v>12000</v>
      </c>
      <c r="H451" s="23"/>
      <c r="I451" s="23"/>
      <c r="J451" s="18">
        <v>203</v>
      </c>
      <c r="K451" s="18">
        <v>222</v>
      </c>
      <c r="L451" s="23">
        <f t="shared" si="535"/>
        <v>19</v>
      </c>
      <c r="M451" s="24">
        <f t="shared" si="470"/>
        <v>15.200000000000001</v>
      </c>
      <c r="N451" s="23">
        <f t="shared" si="513"/>
        <v>311600</v>
      </c>
      <c r="O451" s="23">
        <f t="shared" si="513"/>
        <v>182400</v>
      </c>
      <c r="P451" s="25">
        <f t="shared" ref="P451:P507" si="547">IF(M451*H451=0,0,IF(M451*H451&gt;I451,M451*H451,I451))</f>
        <v>0</v>
      </c>
      <c r="Q451" s="23">
        <f t="shared" si="536"/>
        <v>494000</v>
      </c>
      <c r="R451" s="24"/>
      <c r="S451" s="24"/>
      <c r="T451" s="15"/>
    </row>
    <row r="452" spans="1:20" ht="15" hidden="1" x14ac:dyDescent="0.3">
      <c r="A452" s="15" t="s">
        <v>128</v>
      </c>
      <c r="B452" s="15" t="s">
        <v>129</v>
      </c>
      <c r="C452" s="15" t="s">
        <v>130</v>
      </c>
      <c r="D452" s="16" t="s">
        <v>32</v>
      </c>
      <c r="E452" s="94">
        <v>4</v>
      </c>
      <c r="F452" s="23">
        <v>16400</v>
      </c>
      <c r="G452" s="23">
        <v>12000</v>
      </c>
      <c r="H452" s="23"/>
      <c r="I452" s="23"/>
      <c r="J452" s="18">
        <v>222</v>
      </c>
      <c r="K452" s="18">
        <v>312</v>
      </c>
      <c r="L452" s="23">
        <f t="shared" si="535"/>
        <v>90</v>
      </c>
      <c r="M452" s="24">
        <f t="shared" si="470"/>
        <v>72</v>
      </c>
      <c r="N452" s="23">
        <f t="shared" si="513"/>
        <v>1476000</v>
      </c>
      <c r="O452" s="23">
        <f t="shared" si="513"/>
        <v>864000</v>
      </c>
      <c r="P452" s="25">
        <f t="shared" si="547"/>
        <v>0</v>
      </c>
      <c r="Q452" s="23">
        <f t="shared" si="536"/>
        <v>2340000</v>
      </c>
      <c r="R452" s="24"/>
      <c r="S452" s="24"/>
      <c r="T452" s="15"/>
    </row>
    <row r="453" spans="1:20" ht="15" hidden="1" x14ac:dyDescent="0.3">
      <c r="A453" s="15" t="s">
        <v>128</v>
      </c>
      <c r="B453" s="15" t="s">
        <v>129</v>
      </c>
      <c r="C453" s="15" t="s">
        <v>130</v>
      </c>
      <c r="D453" s="16" t="s">
        <v>32</v>
      </c>
      <c r="E453" s="94">
        <v>5</v>
      </c>
      <c r="F453" s="23">
        <v>16400</v>
      </c>
      <c r="G453" s="23">
        <v>12000</v>
      </c>
      <c r="H453" s="23"/>
      <c r="I453" s="23"/>
      <c r="J453" s="18">
        <v>312</v>
      </c>
      <c r="K453" s="18">
        <v>363</v>
      </c>
      <c r="L453" s="23">
        <f t="shared" si="535"/>
        <v>51</v>
      </c>
      <c r="M453" s="24">
        <f t="shared" si="470"/>
        <v>40.800000000000004</v>
      </c>
      <c r="N453" s="23">
        <f t="shared" si="513"/>
        <v>836400</v>
      </c>
      <c r="O453" s="23">
        <f t="shared" si="513"/>
        <v>489600.00000000006</v>
      </c>
      <c r="P453" s="25">
        <f t="shared" si="547"/>
        <v>0</v>
      </c>
      <c r="Q453" s="23">
        <f t="shared" si="536"/>
        <v>1326000</v>
      </c>
      <c r="R453" s="24"/>
      <c r="S453" s="24"/>
      <c r="T453" s="15"/>
    </row>
    <row r="454" spans="1:20" ht="15" hidden="1" x14ac:dyDescent="0.3">
      <c r="A454" s="15" t="s">
        <v>128</v>
      </c>
      <c r="B454" s="15" t="s">
        <v>129</v>
      </c>
      <c r="C454" s="15" t="s">
        <v>130</v>
      </c>
      <c r="D454" s="16" t="s">
        <v>32</v>
      </c>
      <c r="E454" s="94">
        <v>6</v>
      </c>
      <c r="F454" s="23">
        <v>16400</v>
      </c>
      <c r="G454" s="23">
        <v>12000</v>
      </c>
      <c r="H454" s="23"/>
      <c r="I454" s="23"/>
      <c r="J454" s="18">
        <v>363</v>
      </c>
      <c r="K454" s="18">
        <v>370</v>
      </c>
      <c r="L454" s="23">
        <f t="shared" si="535"/>
        <v>7</v>
      </c>
      <c r="M454" s="24">
        <f t="shared" si="470"/>
        <v>5.6000000000000005</v>
      </c>
      <c r="N454" s="23">
        <f t="shared" si="513"/>
        <v>114800</v>
      </c>
      <c r="O454" s="23">
        <f t="shared" si="513"/>
        <v>67200</v>
      </c>
      <c r="P454" s="25">
        <f t="shared" si="547"/>
        <v>0</v>
      </c>
      <c r="Q454" s="23">
        <f t="shared" si="536"/>
        <v>182000</v>
      </c>
      <c r="R454" s="24"/>
      <c r="S454" s="24"/>
      <c r="T454" s="26" t="s">
        <v>131</v>
      </c>
    </row>
    <row r="455" spans="1:20" ht="15" hidden="1" x14ac:dyDescent="0.3">
      <c r="A455" s="15" t="s">
        <v>128</v>
      </c>
      <c r="B455" s="15" t="s">
        <v>129</v>
      </c>
      <c r="C455" s="15" t="s">
        <v>130</v>
      </c>
      <c r="D455" s="16" t="s">
        <v>28</v>
      </c>
      <c r="E455" s="94">
        <v>9</v>
      </c>
      <c r="F455" s="23">
        <v>16400</v>
      </c>
      <c r="G455" s="23">
        <v>12000</v>
      </c>
      <c r="H455" s="23"/>
      <c r="I455" s="23"/>
      <c r="J455" s="18">
        <v>25</v>
      </c>
      <c r="K455" s="18">
        <v>27</v>
      </c>
      <c r="L455" s="23">
        <f t="shared" ref="L455" si="548">K455-J455</f>
        <v>2</v>
      </c>
      <c r="M455" s="24">
        <f t="shared" ref="M455" si="549">L455*80%</f>
        <v>1.6</v>
      </c>
      <c r="N455" s="23">
        <f t="shared" ref="N455" si="550">L455*F455</f>
        <v>32800</v>
      </c>
      <c r="O455" s="23">
        <f t="shared" ref="O455" si="551">M455*G455</f>
        <v>19200</v>
      </c>
      <c r="P455" s="25">
        <f t="shared" ref="P455" si="552">IF(M455*H455=0,0,IF(M455*H455&gt;I455,M455*H455,I455))</f>
        <v>0</v>
      </c>
      <c r="Q455" s="23">
        <f t="shared" ref="Q455" si="553">N455+O455</f>
        <v>52000</v>
      </c>
      <c r="R455" s="24"/>
      <c r="S455" s="24"/>
      <c r="T455" s="26" t="s">
        <v>132</v>
      </c>
    </row>
    <row r="456" spans="1:20" ht="15" hidden="1" x14ac:dyDescent="0.3">
      <c r="A456" s="15" t="s">
        <v>128</v>
      </c>
      <c r="B456" s="15" t="s">
        <v>129</v>
      </c>
      <c r="C456" s="15" t="s">
        <v>133</v>
      </c>
      <c r="D456" s="16" t="s">
        <v>126</v>
      </c>
      <c r="E456" s="94">
        <v>5</v>
      </c>
      <c r="F456" s="23">
        <v>16400</v>
      </c>
      <c r="G456" s="23">
        <v>12000</v>
      </c>
      <c r="H456" s="23"/>
      <c r="I456" s="23"/>
      <c r="J456" s="18">
        <v>114</v>
      </c>
      <c r="K456" s="18">
        <v>117</v>
      </c>
      <c r="L456" s="23">
        <f t="shared" si="535"/>
        <v>3</v>
      </c>
      <c r="M456" s="24">
        <f t="shared" si="470"/>
        <v>2.4000000000000004</v>
      </c>
      <c r="N456" s="23">
        <f t="shared" si="513"/>
        <v>49200</v>
      </c>
      <c r="O456" s="23">
        <f t="shared" si="513"/>
        <v>28800.000000000004</v>
      </c>
      <c r="P456" s="25">
        <f t="shared" si="547"/>
        <v>0</v>
      </c>
      <c r="Q456" s="23">
        <f t="shared" si="536"/>
        <v>78000</v>
      </c>
      <c r="R456" s="24"/>
      <c r="S456" s="24"/>
      <c r="T456" s="15"/>
    </row>
    <row r="457" spans="1:20" ht="15" hidden="1" x14ac:dyDescent="0.3">
      <c r="A457" s="15" t="s">
        <v>128</v>
      </c>
      <c r="B457" s="15" t="s">
        <v>129</v>
      </c>
      <c r="C457" s="15" t="s">
        <v>133</v>
      </c>
      <c r="D457" s="16" t="s">
        <v>134</v>
      </c>
      <c r="E457" s="94">
        <v>5</v>
      </c>
      <c r="F457" s="23">
        <v>16400</v>
      </c>
      <c r="G457" s="23">
        <v>12000</v>
      </c>
      <c r="H457" s="23"/>
      <c r="I457" s="23"/>
      <c r="J457" s="18">
        <v>35</v>
      </c>
      <c r="K457" s="18">
        <v>38</v>
      </c>
      <c r="L457" s="23">
        <f t="shared" si="535"/>
        <v>3</v>
      </c>
      <c r="M457" s="24">
        <f t="shared" si="470"/>
        <v>2.4000000000000004</v>
      </c>
      <c r="N457" s="23">
        <f t="shared" ref="N457:O496" si="554">L457*F457</f>
        <v>49200</v>
      </c>
      <c r="O457" s="23">
        <f t="shared" si="554"/>
        <v>28800.000000000004</v>
      </c>
      <c r="P457" s="25">
        <f t="shared" si="547"/>
        <v>0</v>
      </c>
      <c r="Q457" s="23">
        <f t="shared" si="536"/>
        <v>78000</v>
      </c>
      <c r="R457" s="24"/>
      <c r="S457" s="24"/>
      <c r="T457" s="15"/>
    </row>
    <row r="458" spans="1:20" ht="15" hidden="1" x14ac:dyDescent="0.3">
      <c r="A458" s="15" t="s">
        <v>128</v>
      </c>
      <c r="B458" s="15" t="s">
        <v>129</v>
      </c>
      <c r="C458" s="15" t="s">
        <v>133</v>
      </c>
      <c r="D458" s="16" t="s">
        <v>126</v>
      </c>
      <c r="E458" s="94">
        <v>6</v>
      </c>
      <c r="F458" s="23">
        <v>16400</v>
      </c>
      <c r="G458" s="23">
        <v>12000</v>
      </c>
      <c r="H458" s="23"/>
      <c r="I458" s="23"/>
      <c r="J458" s="18">
        <v>117</v>
      </c>
      <c r="K458" s="18">
        <v>126</v>
      </c>
      <c r="L458" s="23">
        <f t="shared" si="535"/>
        <v>9</v>
      </c>
      <c r="M458" s="24">
        <f t="shared" si="470"/>
        <v>7.2</v>
      </c>
      <c r="N458" s="23">
        <f t="shared" si="554"/>
        <v>147600</v>
      </c>
      <c r="O458" s="23">
        <f t="shared" si="554"/>
        <v>86400</v>
      </c>
      <c r="P458" s="25">
        <f t="shared" si="547"/>
        <v>0</v>
      </c>
      <c r="Q458" s="23">
        <f t="shared" si="536"/>
        <v>234000</v>
      </c>
      <c r="R458" s="24"/>
      <c r="S458" s="24"/>
      <c r="T458" s="15"/>
    </row>
    <row r="459" spans="1:20" ht="15" hidden="1" x14ac:dyDescent="0.3">
      <c r="A459" s="15" t="s">
        <v>128</v>
      </c>
      <c r="B459" s="15" t="s">
        <v>129</v>
      </c>
      <c r="C459" s="15" t="s">
        <v>133</v>
      </c>
      <c r="D459" s="16" t="s">
        <v>134</v>
      </c>
      <c r="E459" s="94">
        <v>6</v>
      </c>
      <c r="F459" s="23">
        <v>16400</v>
      </c>
      <c r="G459" s="23">
        <v>12000</v>
      </c>
      <c r="H459" s="23"/>
      <c r="I459" s="23"/>
      <c r="J459" s="18">
        <v>38</v>
      </c>
      <c r="K459" s="18">
        <v>49</v>
      </c>
      <c r="L459" s="23">
        <f>(K459-J459)+S459</f>
        <v>19</v>
      </c>
      <c r="M459" s="24">
        <f t="shared" si="470"/>
        <v>15.200000000000001</v>
      </c>
      <c r="N459" s="23">
        <f t="shared" si="554"/>
        <v>311600</v>
      </c>
      <c r="O459" s="23">
        <f t="shared" si="554"/>
        <v>182400</v>
      </c>
      <c r="P459" s="25">
        <f t="shared" si="547"/>
        <v>0</v>
      </c>
      <c r="Q459" s="23">
        <f t="shared" si="536"/>
        <v>494000</v>
      </c>
      <c r="R459" s="24"/>
      <c r="S459" s="24">
        <v>8</v>
      </c>
      <c r="T459" s="26" t="s">
        <v>135</v>
      </c>
    </row>
    <row r="460" spans="1:20" ht="15" hidden="1" x14ac:dyDescent="0.3">
      <c r="A460" s="15" t="s">
        <v>128</v>
      </c>
      <c r="B460" s="15" t="s">
        <v>129</v>
      </c>
      <c r="C460" s="15" t="s">
        <v>136</v>
      </c>
      <c r="D460" s="16" t="s">
        <v>60</v>
      </c>
      <c r="E460" s="94">
        <v>5</v>
      </c>
      <c r="F460" s="23">
        <v>16400</v>
      </c>
      <c r="G460" s="23">
        <v>12000</v>
      </c>
      <c r="H460" s="23"/>
      <c r="I460" s="23"/>
      <c r="J460" s="18">
        <v>15</v>
      </c>
      <c r="K460" s="18">
        <v>15</v>
      </c>
      <c r="L460" s="23">
        <f t="shared" ref="L460:L566" si="555">K460-J460</f>
        <v>0</v>
      </c>
      <c r="M460" s="24">
        <f t="shared" si="470"/>
        <v>0</v>
      </c>
      <c r="N460" s="23">
        <f t="shared" si="554"/>
        <v>0</v>
      </c>
      <c r="O460" s="23">
        <f t="shared" si="554"/>
        <v>0</v>
      </c>
      <c r="P460" s="25">
        <f t="shared" si="547"/>
        <v>0</v>
      </c>
      <c r="Q460" s="23">
        <f t="shared" si="536"/>
        <v>0</v>
      </c>
      <c r="R460" s="24"/>
      <c r="S460" s="24"/>
      <c r="T460" s="15"/>
    </row>
    <row r="461" spans="1:20" ht="15" hidden="1" x14ac:dyDescent="0.3">
      <c r="A461" s="15" t="s">
        <v>128</v>
      </c>
      <c r="B461" s="15" t="s">
        <v>129</v>
      </c>
      <c r="C461" s="15" t="s">
        <v>136</v>
      </c>
      <c r="D461" s="16" t="s">
        <v>61</v>
      </c>
      <c r="E461" s="94">
        <v>5</v>
      </c>
      <c r="F461" s="23">
        <v>16400</v>
      </c>
      <c r="G461" s="23">
        <v>12000</v>
      </c>
      <c r="H461" s="23"/>
      <c r="I461" s="23"/>
      <c r="J461" s="18">
        <v>8</v>
      </c>
      <c r="K461" s="18">
        <v>8</v>
      </c>
      <c r="L461" s="23">
        <f t="shared" si="555"/>
        <v>0</v>
      </c>
      <c r="M461" s="24">
        <f t="shared" si="470"/>
        <v>0</v>
      </c>
      <c r="N461" s="23">
        <f t="shared" si="554"/>
        <v>0</v>
      </c>
      <c r="O461" s="23">
        <f t="shared" si="554"/>
        <v>0</v>
      </c>
      <c r="P461" s="25">
        <f t="shared" si="547"/>
        <v>0</v>
      </c>
      <c r="Q461" s="23">
        <f t="shared" si="536"/>
        <v>0</v>
      </c>
      <c r="R461" s="24"/>
      <c r="S461" s="24"/>
      <c r="T461" s="15"/>
    </row>
    <row r="462" spans="1:20" ht="15" hidden="1" x14ac:dyDescent="0.3">
      <c r="A462" s="15" t="s">
        <v>128</v>
      </c>
      <c r="B462" s="15" t="s">
        <v>129</v>
      </c>
      <c r="C462" s="15" t="s">
        <v>136</v>
      </c>
      <c r="D462" s="16" t="s">
        <v>63</v>
      </c>
      <c r="E462" s="94">
        <v>5</v>
      </c>
      <c r="F462" s="23">
        <v>16400</v>
      </c>
      <c r="G462" s="23">
        <v>12000</v>
      </c>
      <c r="H462" s="23"/>
      <c r="I462" s="23"/>
      <c r="J462" s="18">
        <v>10</v>
      </c>
      <c r="K462" s="18">
        <v>10</v>
      </c>
      <c r="L462" s="23">
        <f t="shared" si="555"/>
        <v>0</v>
      </c>
      <c r="M462" s="24">
        <f t="shared" si="470"/>
        <v>0</v>
      </c>
      <c r="N462" s="23">
        <f t="shared" si="554"/>
        <v>0</v>
      </c>
      <c r="O462" s="23">
        <f t="shared" si="554"/>
        <v>0</v>
      </c>
      <c r="P462" s="25">
        <f t="shared" si="547"/>
        <v>0</v>
      </c>
      <c r="Q462" s="23">
        <f t="shared" si="536"/>
        <v>0</v>
      </c>
      <c r="R462" s="24"/>
      <c r="S462" s="24"/>
      <c r="T462" s="15"/>
    </row>
    <row r="463" spans="1:20" ht="15" hidden="1" x14ac:dyDescent="0.3">
      <c r="A463" s="15" t="s">
        <v>128</v>
      </c>
      <c r="B463" s="15" t="s">
        <v>129</v>
      </c>
      <c r="C463" s="15" t="s">
        <v>136</v>
      </c>
      <c r="D463" s="16" t="s">
        <v>81</v>
      </c>
      <c r="E463" s="94">
        <v>5</v>
      </c>
      <c r="F463" s="23">
        <v>16400</v>
      </c>
      <c r="G463" s="23">
        <v>12000</v>
      </c>
      <c r="H463" s="23"/>
      <c r="I463" s="23"/>
      <c r="J463" s="18">
        <v>5</v>
      </c>
      <c r="K463" s="18">
        <v>5</v>
      </c>
      <c r="L463" s="23">
        <f t="shared" si="555"/>
        <v>0</v>
      </c>
      <c r="M463" s="24">
        <f t="shared" si="470"/>
        <v>0</v>
      </c>
      <c r="N463" s="23">
        <f t="shared" si="554"/>
        <v>0</v>
      </c>
      <c r="O463" s="23">
        <f t="shared" si="554"/>
        <v>0</v>
      </c>
      <c r="P463" s="25">
        <f t="shared" si="547"/>
        <v>0</v>
      </c>
      <c r="Q463" s="23">
        <f t="shared" si="536"/>
        <v>0</v>
      </c>
      <c r="R463" s="24"/>
      <c r="S463" s="24"/>
      <c r="T463" s="15"/>
    </row>
    <row r="464" spans="1:20" ht="15" hidden="1" x14ac:dyDescent="0.3">
      <c r="A464" s="15" t="s">
        <v>128</v>
      </c>
      <c r="B464" s="15" t="s">
        <v>129</v>
      </c>
      <c r="C464" s="15" t="s">
        <v>136</v>
      </c>
      <c r="D464" s="16" t="s">
        <v>137</v>
      </c>
      <c r="E464" s="94">
        <v>5</v>
      </c>
      <c r="F464" s="23">
        <v>16400</v>
      </c>
      <c r="G464" s="23">
        <v>12000</v>
      </c>
      <c r="H464" s="23"/>
      <c r="I464" s="23"/>
      <c r="J464" s="18">
        <v>52</v>
      </c>
      <c r="K464" s="18">
        <v>52</v>
      </c>
      <c r="L464" s="23">
        <f t="shared" si="555"/>
        <v>0</v>
      </c>
      <c r="M464" s="24">
        <f t="shared" si="470"/>
        <v>0</v>
      </c>
      <c r="N464" s="23">
        <f t="shared" si="554"/>
        <v>0</v>
      </c>
      <c r="O464" s="23">
        <f t="shared" si="554"/>
        <v>0</v>
      </c>
      <c r="P464" s="25">
        <f t="shared" si="547"/>
        <v>0</v>
      </c>
      <c r="Q464" s="23">
        <f t="shared" si="536"/>
        <v>0</v>
      </c>
      <c r="R464" s="24"/>
      <c r="S464" s="24"/>
      <c r="T464" s="15"/>
    </row>
    <row r="465" spans="1:20" ht="15" hidden="1" x14ac:dyDescent="0.3">
      <c r="A465" s="15" t="s">
        <v>128</v>
      </c>
      <c r="B465" s="15" t="s">
        <v>129</v>
      </c>
      <c r="C465" s="15" t="s">
        <v>136</v>
      </c>
      <c r="D465" s="16" t="s">
        <v>138</v>
      </c>
      <c r="E465" s="94">
        <v>5</v>
      </c>
      <c r="F465" s="23">
        <v>16400</v>
      </c>
      <c r="G465" s="23">
        <v>12000</v>
      </c>
      <c r="H465" s="23"/>
      <c r="I465" s="23"/>
      <c r="J465" s="18">
        <v>30</v>
      </c>
      <c r="K465" s="18">
        <v>30</v>
      </c>
      <c r="L465" s="23">
        <f t="shared" si="555"/>
        <v>0</v>
      </c>
      <c r="M465" s="24">
        <f t="shared" si="470"/>
        <v>0</v>
      </c>
      <c r="N465" s="23">
        <f t="shared" si="554"/>
        <v>0</v>
      </c>
      <c r="O465" s="23">
        <f t="shared" si="554"/>
        <v>0</v>
      </c>
      <c r="P465" s="25">
        <f t="shared" si="547"/>
        <v>0</v>
      </c>
      <c r="Q465" s="23">
        <f t="shared" si="536"/>
        <v>0</v>
      </c>
      <c r="R465" s="24"/>
      <c r="S465" s="24"/>
      <c r="T465" s="15"/>
    </row>
    <row r="466" spans="1:20" ht="15" hidden="1" x14ac:dyDescent="0.3">
      <c r="A466" s="15" t="s">
        <v>128</v>
      </c>
      <c r="B466" s="15" t="s">
        <v>129</v>
      </c>
      <c r="C466" s="15" t="s">
        <v>136</v>
      </c>
      <c r="D466" s="16" t="s">
        <v>60</v>
      </c>
      <c r="E466" s="94">
        <v>6</v>
      </c>
      <c r="F466" s="23">
        <v>16400</v>
      </c>
      <c r="G466" s="23">
        <v>12000</v>
      </c>
      <c r="H466" s="23"/>
      <c r="I466" s="23"/>
      <c r="J466" s="18">
        <v>15</v>
      </c>
      <c r="K466" s="18">
        <v>19</v>
      </c>
      <c r="L466" s="23">
        <f t="shared" si="555"/>
        <v>4</v>
      </c>
      <c r="M466" s="24">
        <f t="shared" si="470"/>
        <v>3.2</v>
      </c>
      <c r="N466" s="23">
        <f t="shared" si="554"/>
        <v>65600</v>
      </c>
      <c r="O466" s="23">
        <f t="shared" si="554"/>
        <v>38400</v>
      </c>
      <c r="P466" s="25">
        <f t="shared" si="547"/>
        <v>0</v>
      </c>
      <c r="Q466" s="23">
        <f t="shared" si="536"/>
        <v>104000</v>
      </c>
      <c r="R466" s="24"/>
      <c r="S466" s="24"/>
      <c r="T466" s="15"/>
    </row>
    <row r="467" spans="1:20" ht="15" hidden="1" x14ac:dyDescent="0.3">
      <c r="A467" s="15" t="s">
        <v>128</v>
      </c>
      <c r="B467" s="15" t="s">
        <v>129</v>
      </c>
      <c r="C467" s="15" t="s">
        <v>136</v>
      </c>
      <c r="D467" s="16" t="s">
        <v>61</v>
      </c>
      <c r="E467" s="94">
        <v>6</v>
      </c>
      <c r="F467" s="23">
        <v>16400</v>
      </c>
      <c r="G467" s="23">
        <v>12000</v>
      </c>
      <c r="H467" s="23"/>
      <c r="I467" s="23"/>
      <c r="J467" s="18">
        <v>8</v>
      </c>
      <c r="K467" s="18">
        <v>13</v>
      </c>
      <c r="L467" s="23">
        <f t="shared" si="555"/>
        <v>5</v>
      </c>
      <c r="M467" s="24">
        <f t="shared" si="470"/>
        <v>4</v>
      </c>
      <c r="N467" s="23">
        <f t="shared" si="554"/>
        <v>82000</v>
      </c>
      <c r="O467" s="23">
        <f t="shared" si="554"/>
        <v>48000</v>
      </c>
      <c r="P467" s="25">
        <f t="shared" si="547"/>
        <v>0</v>
      </c>
      <c r="Q467" s="23">
        <f t="shared" si="536"/>
        <v>130000</v>
      </c>
      <c r="R467" s="24"/>
      <c r="S467" s="24"/>
      <c r="T467" s="15"/>
    </row>
    <row r="468" spans="1:20" ht="15" hidden="1" x14ac:dyDescent="0.3">
      <c r="A468" s="15" t="s">
        <v>128</v>
      </c>
      <c r="B468" s="15" t="s">
        <v>129</v>
      </c>
      <c r="C468" s="15" t="s">
        <v>136</v>
      </c>
      <c r="D468" s="16" t="s">
        <v>63</v>
      </c>
      <c r="E468" s="94">
        <v>6</v>
      </c>
      <c r="F468" s="23">
        <v>16400</v>
      </c>
      <c r="G468" s="23">
        <v>12000</v>
      </c>
      <c r="H468" s="23"/>
      <c r="I468" s="23"/>
      <c r="J468" s="18">
        <v>10</v>
      </c>
      <c r="K468" s="18">
        <v>15</v>
      </c>
      <c r="L468" s="23">
        <f t="shared" si="555"/>
        <v>5</v>
      </c>
      <c r="M468" s="24">
        <f t="shared" si="470"/>
        <v>4</v>
      </c>
      <c r="N468" s="23">
        <f t="shared" si="554"/>
        <v>82000</v>
      </c>
      <c r="O468" s="23">
        <f t="shared" si="554"/>
        <v>48000</v>
      </c>
      <c r="P468" s="25">
        <f t="shared" si="547"/>
        <v>0</v>
      </c>
      <c r="Q468" s="23">
        <f t="shared" si="536"/>
        <v>130000</v>
      </c>
      <c r="R468" s="24"/>
      <c r="S468" s="24"/>
      <c r="T468" s="15"/>
    </row>
    <row r="469" spans="1:20" ht="15" hidden="1" x14ac:dyDescent="0.3">
      <c r="A469" s="15" t="s">
        <v>128</v>
      </c>
      <c r="B469" s="15" t="s">
        <v>129</v>
      </c>
      <c r="C469" s="15" t="s">
        <v>136</v>
      </c>
      <c r="D469" s="16" t="s">
        <v>81</v>
      </c>
      <c r="E469" s="94">
        <v>6</v>
      </c>
      <c r="F469" s="23">
        <v>16400</v>
      </c>
      <c r="G469" s="23">
        <v>12000</v>
      </c>
      <c r="H469" s="23"/>
      <c r="I469" s="23"/>
      <c r="J469" s="18">
        <v>5</v>
      </c>
      <c r="K469" s="18">
        <v>8</v>
      </c>
      <c r="L469" s="23">
        <f t="shared" si="555"/>
        <v>3</v>
      </c>
      <c r="M469" s="24">
        <f t="shared" si="470"/>
        <v>2.4000000000000004</v>
      </c>
      <c r="N469" s="23">
        <f t="shared" si="554"/>
        <v>49200</v>
      </c>
      <c r="O469" s="23">
        <f t="shared" si="554"/>
        <v>28800.000000000004</v>
      </c>
      <c r="P469" s="25">
        <f t="shared" si="547"/>
        <v>0</v>
      </c>
      <c r="Q469" s="23">
        <f t="shared" si="536"/>
        <v>78000</v>
      </c>
      <c r="R469" s="24"/>
      <c r="S469" s="24"/>
      <c r="T469" s="15"/>
    </row>
    <row r="470" spans="1:20" ht="15" hidden="1" x14ac:dyDescent="0.3">
      <c r="A470" s="15" t="s">
        <v>128</v>
      </c>
      <c r="B470" s="15" t="s">
        <v>129</v>
      </c>
      <c r="C470" s="15" t="s">
        <v>136</v>
      </c>
      <c r="D470" s="16" t="s">
        <v>137</v>
      </c>
      <c r="E470" s="94">
        <v>6</v>
      </c>
      <c r="F470" s="23">
        <v>16400</v>
      </c>
      <c r="G470" s="23">
        <v>12000</v>
      </c>
      <c r="H470" s="23"/>
      <c r="I470" s="23"/>
      <c r="J470" s="18">
        <v>52</v>
      </c>
      <c r="K470" s="18">
        <v>54</v>
      </c>
      <c r="L470" s="23">
        <f t="shared" si="555"/>
        <v>2</v>
      </c>
      <c r="M470" s="24">
        <f t="shared" ref="M470:M581" si="556">L470*80%</f>
        <v>1.6</v>
      </c>
      <c r="N470" s="23">
        <f t="shared" si="554"/>
        <v>32800</v>
      </c>
      <c r="O470" s="23">
        <f t="shared" si="554"/>
        <v>19200</v>
      </c>
      <c r="P470" s="25">
        <f t="shared" si="547"/>
        <v>0</v>
      </c>
      <c r="Q470" s="23">
        <f t="shared" si="536"/>
        <v>52000</v>
      </c>
      <c r="R470" s="24"/>
      <c r="S470" s="24"/>
      <c r="T470" s="15"/>
    </row>
    <row r="471" spans="1:20" ht="15" hidden="1" x14ac:dyDescent="0.3">
      <c r="A471" s="15" t="s">
        <v>128</v>
      </c>
      <c r="B471" s="15" t="s">
        <v>129</v>
      </c>
      <c r="C471" s="15" t="s">
        <v>136</v>
      </c>
      <c r="D471" s="16" t="s">
        <v>138</v>
      </c>
      <c r="E471" s="94">
        <v>6</v>
      </c>
      <c r="F471" s="23">
        <v>16400</v>
      </c>
      <c r="G471" s="23">
        <v>12000</v>
      </c>
      <c r="H471" s="23"/>
      <c r="I471" s="23"/>
      <c r="J471" s="18">
        <v>30</v>
      </c>
      <c r="K471" s="18">
        <v>33</v>
      </c>
      <c r="L471" s="23">
        <f t="shared" si="555"/>
        <v>3</v>
      </c>
      <c r="M471" s="24">
        <f t="shared" si="556"/>
        <v>2.4000000000000004</v>
      </c>
      <c r="N471" s="23">
        <f t="shared" si="554"/>
        <v>49200</v>
      </c>
      <c r="O471" s="23">
        <f t="shared" si="554"/>
        <v>28800.000000000004</v>
      </c>
      <c r="P471" s="25">
        <f t="shared" si="547"/>
        <v>0</v>
      </c>
      <c r="Q471" s="23">
        <f t="shared" si="536"/>
        <v>78000</v>
      </c>
      <c r="R471" s="24"/>
      <c r="S471" s="24"/>
      <c r="T471" s="15"/>
    </row>
    <row r="472" spans="1:20" ht="15" hidden="1" x14ac:dyDescent="0.3">
      <c r="A472" s="15" t="s">
        <v>128</v>
      </c>
      <c r="B472" s="15" t="s">
        <v>129</v>
      </c>
      <c r="C472" s="15" t="s">
        <v>136</v>
      </c>
      <c r="D472" s="16" t="s">
        <v>60</v>
      </c>
      <c r="E472" s="94">
        <v>7</v>
      </c>
      <c r="F472" s="23">
        <v>16400</v>
      </c>
      <c r="G472" s="23">
        <v>12000</v>
      </c>
      <c r="H472" s="23"/>
      <c r="I472" s="23"/>
      <c r="J472" s="18">
        <f>K466</f>
        <v>19</v>
      </c>
      <c r="K472" s="18">
        <v>24</v>
      </c>
      <c r="L472" s="39">
        <f>K472-J472+S472</f>
        <v>29</v>
      </c>
      <c r="M472" s="24">
        <f t="shared" si="556"/>
        <v>23.200000000000003</v>
      </c>
      <c r="N472" s="23">
        <f t="shared" ref="N472:N477" si="557">L472*F472</f>
        <v>475600</v>
      </c>
      <c r="O472" s="23">
        <f t="shared" ref="O472:O477" si="558">M472*G472</f>
        <v>278400.00000000006</v>
      </c>
      <c r="P472" s="25">
        <f t="shared" ref="P472:P477" si="559">IF(M472*H472=0,0,IF(M472*H472&gt;I472,M472*H472,I472))</f>
        <v>0</v>
      </c>
      <c r="Q472" s="23">
        <f t="shared" ref="Q472:Q477" si="560">N472+O472</f>
        <v>754000</v>
      </c>
      <c r="R472" s="24"/>
      <c r="S472" s="24">
        <v>24</v>
      </c>
      <c r="T472" s="26" t="s">
        <v>139</v>
      </c>
    </row>
    <row r="473" spans="1:20" ht="15" hidden="1" x14ac:dyDescent="0.3">
      <c r="A473" s="15" t="s">
        <v>128</v>
      </c>
      <c r="B473" s="15" t="s">
        <v>129</v>
      </c>
      <c r="C473" s="15" t="s">
        <v>136</v>
      </c>
      <c r="D473" s="16" t="s">
        <v>61</v>
      </c>
      <c r="E473" s="94">
        <v>7</v>
      </c>
      <c r="F473" s="23">
        <v>16400</v>
      </c>
      <c r="G473" s="23">
        <v>12000</v>
      </c>
      <c r="H473" s="23"/>
      <c r="I473" s="23"/>
      <c r="J473" s="18">
        <f t="shared" ref="J473:J477" si="561">K467</f>
        <v>13</v>
      </c>
      <c r="K473" s="18">
        <v>28</v>
      </c>
      <c r="L473" s="23">
        <f t="shared" ref="L473:L477" si="562">K473-J473</f>
        <v>15</v>
      </c>
      <c r="M473" s="24">
        <f t="shared" si="556"/>
        <v>12</v>
      </c>
      <c r="N473" s="23">
        <f t="shared" si="557"/>
        <v>246000</v>
      </c>
      <c r="O473" s="23">
        <f t="shared" si="558"/>
        <v>144000</v>
      </c>
      <c r="P473" s="25">
        <f t="shared" si="559"/>
        <v>0</v>
      </c>
      <c r="Q473" s="23">
        <f t="shared" si="560"/>
        <v>390000</v>
      </c>
      <c r="R473" s="24"/>
      <c r="S473" s="24"/>
      <c r="T473" s="15"/>
    </row>
    <row r="474" spans="1:20" ht="15" hidden="1" x14ac:dyDescent="0.3">
      <c r="A474" s="15" t="s">
        <v>128</v>
      </c>
      <c r="B474" s="15" t="s">
        <v>129</v>
      </c>
      <c r="C474" s="15" t="s">
        <v>136</v>
      </c>
      <c r="D474" s="16" t="s">
        <v>63</v>
      </c>
      <c r="E474" s="94">
        <v>7</v>
      </c>
      <c r="F474" s="23">
        <v>16400</v>
      </c>
      <c r="G474" s="23">
        <v>12000</v>
      </c>
      <c r="H474" s="23"/>
      <c r="I474" s="23"/>
      <c r="J474" s="18">
        <f t="shared" si="561"/>
        <v>15</v>
      </c>
      <c r="K474" s="18">
        <v>54</v>
      </c>
      <c r="L474" s="23">
        <f t="shared" si="562"/>
        <v>39</v>
      </c>
      <c r="M474" s="24">
        <f t="shared" si="556"/>
        <v>31.200000000000003</v>
      </c>
      <c r="N474" s="23">
        <f t="shared" si="557"/>
        <v>639600</v>
      </c>
      <c r="O474" s="23">
        <f t="shared" si="558"/>
        <v>374400.00000000006</v>
      </c>
      <c r="P474" s="25">
        <f t="shared" si="559"/>
        <v>0</v>
      </c>
      <c r="Q474" s="23">
        <f t="shared" si="560"/>
        <v>1014000</v>
      </c>
      <c r="R474" s="24"/>
      <c r="S474" s="24"/>
      <c r="T474" s="15"/>
    </row>
    <row r="475" spans="1:20" ht="15" hidden="1" x14ac:dyDescent="0.3">
      <c r="A475" s="15" t="s">
        <v>128</v>
      </c>
      <c r="B475" s="15" t="s">
        <v>129</v>
      </c>
      <c r="C475" s="15" t="s">
        <v>136</v>
      </c>
      <c r="D475" s="16" t="s">
        <v>81</v>
      </c>
      <c r="E475" s="94">
        <v>7</v>
      </c>
      <c r="F475" s="23">
        <v>16400</v>
      </c>
      <c r="G475" s="23">
        <v>12000</v>
      </c>
      <c r="H475" s="23"/>
      <c r="I475" s="23"/>
      <c r="J475" s="18">
        <f t="shared" si="561"/>
        <v>8</v>
      </c>
      <c r="K475" s="18">
        <v>11</v>
      </c>
      <c r="L475" s="23">
        <f t="shared" si="562"/>
        <v>3</v>
      </c>
      <c r="M475" s="24">
        <f t="shared" si="556"/>
        <v>2.4000000000000004</v>
      </c>
      <c r="N475" s="23">
        <f t="shared" si="557"/>
        <v>49200</v>
      </c>
      <c r="O475" s="23">
        <f t="shared" si="558"/>
        <v>28800.000000000004</v>
      </c>
      <c r="P475" s="25">
        <f t="shared" si="559"/>
        <v>0</v>
      </c>
      <c r="Q475" s="23">
        <f t="shared" si="560"/>
        <v>78000</v>
      </c>
      <c r="R475" s="24"/>
      <c r="S475" s="24"/>
      <c r="T475" s="15"/>
    </row>
    <row r="476" spans="1:20" ht="15" hidden="1" x14ac:dyDescent="0.3">
      <c r="A476" s="15" t="s">
        <v>128</v>
      </c>
      <c r="B476" s="15" t="s">
        <v>129</v>
      </c>
      <c r="C476" s="15" t="s">
        <v>136</v>
      </c>
      <c r="D476" s="16" t="s">
        <v>137</v>
      </c>
      <c r="E476" s="94">
        <v>7</v>
      </c>
      <c r="F476" s="23">
        <v>16400</v>
      </c>
      <c r="G476" s="23">
        <v>12000</v>
      </c>
      <c r="H476" s="23"/>
      <c r="I476" s="23"/>
      <c r="J476" s="18">
        <f t="shared" si="561"/>
        <v>54</v>
      </c>
      <c r="K476" s="18">
        <v>56</v>
      </c>
      <c r="L476" s="23">
        <f t="shared" si="562"/>
        <v>2</v>
      </c>
      <c r="M476" s="24">
        <f t="shared" ref="M476:M481" si="563">L476*80%</f>
        <v>1.6</v>
      </c>
      <c r="N476" s="23">
        <f t="shared" si="557"/>
        <v>32800</v>
      </c>
      <c r="O476" s="23">
        <f t="shared" si="558"/>
        <v>19200</v>
      </c>
      <c r="P476" s="25">
        <f t="shared" si="559"/>
        <v>0</v>
      </c>
      <c r="Q476" s="23">
        <f t="shared" si="560"/>
        <v>52000</v>
      </c>
      <c r="R476" s="24"/>
      <c r="S476" s="24"/>
      <c r="T476" s="15"/>
    </row>
    <row r="477" spans="1:20" ht="15" hidden="1" x14ac:dyDescent="0.3">
      <c r="A477" s="15" t="s">
        <v>128</v>
      </c>
      <c r="B477" s="15" t="s">
        <v>129</v>
      </c>
      <c r="C477" s="15" t="s">
        <v>136</v>
      </c>
      <c r="D477" s="16" t="s">
        <v>138</v>
      </c>
      <c r="E477" s="94">
        <v>7</v>
      </c>
      <c r="F477" s="23">
        <v>16400</v>
      </c>
      <c r="G477" s="23">
        <v>12000</v>
      </c>
      <c r="H477" s="23"/>
      <c r="I477" s="23"/>
      <c r="J477" s="18">
        <f t="shared" si="561"/>
        <v>33</v>
      </c>
      <c r="K477" s="18">
        <v>35</v>
      </c>
      <c r="L477" s="23">
        <f t="shared" si="562"/>
        <v>2</v>
      </c>
      <c r="M477" s="24">
        <f t="shared" si="563"/>
        <v>1.6</v>
      </c>
      <c r="N477" s="23">
        <f t="shared" si="557"/>
        <v>32800</v>
      </c>
      <c r="O477" s="23">
        <f t="shared" si="558"/>
        <v>19200</v>
      </c>
      <c r="P477" s="25">
        <f t="shared" si="559"/>
        <v>0</v>
      </c>
      <c r="Q477" s="23">
        <f t="shared" si="560"/>
        <v>52000</v>
      </c>
      <c r="R477" s="24"/>
      <c r="S477" s="24"/>
      <c r="T477" s="15"/>
    </row>
    <row r="478" spans="1:20" ht="15" hidden="1" x14ac:dyDescent="0.3">
      <c r="A478" s="15" t="s">
        <v>128</v>
      </c>
      <c r="B478" s="15" t="s">
        <v>129</v>
      </c>
      <c r="C478" s="15" t="s">
        <v>136</v>
      </c>
      <c r="D478" s="16" t="s">
        <v>60</v>
      </c>
      <c r="E478" s="94">
        <v>8</v>
      </c>
      <c r="F478" s="23">
        <v>16400</v>
      </c>
      <c r="G478" s="23">
        <v>12000</v>
      </c>
      <c r="H478" s="23"/>
      <c r="I478" s="23"/>
      <c r="J478" s="18">
        <f>K472</f>
        <v>24</v>
      </c>
      <c r="K478" s="18">
        <v>26</v>
      </c>
      <c r="L478" s="25">
        <f>K478-J478+S478</f>
        <v>2</v>
      </c>
      <c r="M478" s="24">
        <f t="shared" si="563"/>
        <v>1.6</v>
      </c>
      <c r="N478" s="23">
        <f t="shared" ref="N478:N483" si="564">L478*F478</f>
        <v>32800</v>
      </c>
      <c r="O478" s="23">
        <f t="shared" ref="O478:O483" si="565">M478*G478</f>
        <v>19200</v>
      </c>
      <c r="P478" s="25">
        <f t="shared" ref="P478:P483" si="566">IF(M478*H478=0,0,IF(M478*H478&gt;I478,M478*H478,I478))</f>
        <v>0</v>
      </c>
      <c r="Q478" s="23">
        <f t="shared" ref="Q478:Q483" si="567">N478+O478</f>
        <v>52000</v>
      </c>
      <c r="R478" s="24"/>
      <c r="S478" s="24"/>
      <c r="T478" s="38"/>
    </row>
    <row r="479" spans="1:20" ht="15" hidden="1" x14ac:dyDescent="0.3">
      <c r="A479" s="15" t="s">
        <v>128</v>
      </c>
      <c r="B479" s="15" t="s">
        <v>129</v>
      </c>
      <c r="C479" s="15" t="s">
        <v>136</v>
      </c>
      <c r="D479" s="16" t="s">
        <v>61</v>
      </c>
      <c r="E479" s="94">
        <v>8</v>
      </c>
      <c r="F479" s="23">
        <v>16400</v>
      </c>
      <c r="G479" s="23">
        <v>12000</v>
      </c>
      <c r="H479" s="23"/>
      <c r="I479" s="23"/>
      <c r="J479" s="18">
        <f t="shared" ref="J479:J483" si="568">K473</f>
        <v>28</v>
      </c>
      <c r="K479" s="18">
        <v>40</v>
      </c>
      <c r="L479" s="23">
        <f t="shared" ref="L479:L483" si="569">K479-J479</f>
        <v>12</v>
      </c>
      <c r="M479" s="24">
        <f t="shared" si="563"/>
        <v>9.6000000000000014</v>
      </c>
      <c r="N479" s="23">
        <f t="shared" si="564"/>
        <v>196800</v>
      </c>
      <c r="O479" s="23">
        <f t="shared" si="565"/>
        <v>115200.00000000001</v>
      </c>
      <c r="P479" s="25">
        <f t="shared" si="566"/>
        <v>0</v>
      </c>
      <c r="Q479" s="23">
        <f t="shared" si="567"/>
        <v>312000</v>
      </c>
      <c r="R479" s="24"/>
      <c r="S479" s="24"/>
      <c r="T479" s="15"/>
    </row>
    <row r="480" spans="1:20" ht="15" hidden="1" x14ac:dyDescent="0.3">
      <c r="A480" s="15" t="s">
        <v>128</v>
      </c>
      <c r="B480" s="15" t="s">
        <v>129</v>
      </c>
      <c r="C480" s="15" t="s">
        <v>136</v>
      </c>
      <c r="D480" s="16" t="s">
        <v>63</v>
      </c>
      <c r="E480" s="94">
        <v>8</v>
      </c>
      <c r="F480" s="23">
        <v>16400</v>
      </c>
      <c r="G480" s="23">
        <v>12000</v>
      </c>
      <c r="H480" s="23"/>
      <c r="I480" s="23"/>
      <c r="J480" s="18">
        <f t="shared" si="568"/>
        <v>54</v>
      </c>
      <c r="K480" s="18">
        <v>59</v>
      </c>
      <c r="L480" s="23">
        <f t="shared" si="569"/>
        <v>5</v>
      </c>
      <c r="M480" s="24">
        <f t="shared" si="563"/>
        <v>4</v>
      </c>
      <c r="N480" s="23">
        <f t="shared" si="564"/>
        <v>82000</v>
      </c>
      <c r="O480" s="23">
        <f t="shared" si="565"/>
        <v>48000</v>
      </c>
      <c r="P480" s="25">
        <f t="shared" si="566"/>
        <v>0</v>
      </c>
      <c r="Q480" s="23">
        <f t="shared" si="567"/>
        <v>130000</v>
      </c>
      <c r="R480" s="24"/>
      <c r="S480" s="24"/>
      <c r="T480" s="15"/>
    </row>
    <row r="481" spans="1:20" ht="15" hidden="1" x14ac:dyDescent="0.3">
      <c r="A481" s="15" t="s">
        <v>128</v>
      </c>
      <c r="B481" s="15" t="s">
        <v>129</v>
      </c>
      <c r="C481" s="15" t="s">
        <v>136</v>
      </c>
      <c r="D481" s="16" t="s">
        <v>81</v>
      </c>
      <c r="E481" s="94">
        <v>8</v>
      </c>
      <c r="F481" s="23">
        <v>16400</v>
      </c>
      <c r="G481" s="23">
        <v>12000</v>
      </c>
      <c r="H481" s="23"/>
      <c r="I481" s="23"/>
      <c r="J481" s="18">
        <f t="shared" si="568"/>
        <v>11</v>
      </c>
      <c r="K481" s="18">
        <v>17</v>
      </c>
      <c r="L481" s="23">
        <f t="shared" si="569"/>
        <v>6</v>
      </c>
      <c r="M481" s="24">
        <f t="shared" si="563"/>
        <v>4.8000000000000007</v>
      </c>
      <c r="N481" s="23">
        <f t="shared" si="564"/>
        <v>98400</v>
      </c>
      <c r="O481" s="23">
        <f t="shared" si="565"/>
        <v>57600.000000000007</v>
      </c>
      <c r="P481" s="25">
        <f t="shared" si="566"/>
        <v>0</v>
      </c>
      <c r="Q481" s="23">
        <f t="shared" si="567"/>
        <v>156000</v>
      </c>
      <c r="R481" s="24"/>
      <c r="S481" s="24"/>
      <c r="T481" s="15"/>
    </row>
    <row r="482" spans="1:20" ht="15" hidden="1" x14ac:dyDescent="0.3">
      <c r="A482" s="15" t="s">
        <v>128</v>
      </c>
      <c r="B482" s="15" t="s">
        <v>129</v>
      </c>
      <c r="C482" s="15" t="s">
        <v>136</v>
      </c>
      <c r="D482" s="16" t="s">
        <v>137</v>
      </c>
      <c r="E482" s="94">
        <v>8</v>
      </c>
      <c r="F482" s="23">
        <v>16400</v>
      </c>
      <c r="G482" s="23">
        <v>12000</v>
      </c>
      <c r="H482" s="23"/>
      <c r="I482" s="23"/>
      <c r="J482" s="18">
        <f t="shared" si="568"/>
        <v>56</v>
      </c>
      <c r="K482" s="18">
        <v>57</v>
      </c>
      <c r="L482" s="23">
        <f t="shared" si="569"/>
        <v>1</v>
      </c>
      <c r="M482" s="24">
        <f t="shared" ref="M482:M487" si="570">L482*80%</f>
        <v>0.8</v>
      </c>
      <c r="N482" s="23">
        <f t="shared" si="564"/>
        <v>16400</v>
      </c>
      <c r="O482" s="23">
        <f t="shared" si="565"/>
        <v>9600</v>
      </c>
      <c r="P482" s="25">
        <f t="shared" si="566"/>
        <v>0</v>
      </c>
      <c r="Q482" s="23">
        <f t="shared" si="567"/>
        <v>26000</v>
      </c>
      <c r="R482" s="24"/>
      <c r="S482" s="24"/>
      <c r="T482" s="15"/>
    </row>
    <row r="483" spans="1:20" ht="15" hidden="1" x14ac:dyDescent="0.3">
      <c r="A483" s="15" t="s">
        <v>128</v>
      </c>
      <c r="B483" s="15" t="s">
        <v>129</v>
      </c>
      <c r="C483" s="15" t="s">
        <v>136</v>
      </c>
      <c r="D483" s="16" t="s">
        <v>138</v>
      </c>
      <c r="E483" s="94">
        <v>8</v>
      </c>
      <c r="F483" s="23">
        <v>16400</v>
      </c>
      <c r="G483" s="23">
        <v>12000</v>
      </c>
      <c r="H483" s="23"/>
      <c r="I483" s="23"/>
      <c r="J483" s="18">
        <f t="shared" si="568"/>
        <v>35</v>
      </c>
      <c r="K483" s="18">
        <v>35</v>
      </c>
      <c r="L483" s="23">
        <f t="shared" si="569"/>
        <v>0</v>
      </c>
      <c r="M483" s="24">
        <f t="shared" si="570"/>
        <v>0</v>
      </c>
      <c r="N483" s="23">
        <f t="shared" si="564"/>
        <v>0</v>
      </c>
      <c r="O483" s="23">
        <f t="shared" si="565"/>
        <v>0</v>
      </c>
      <c r="P483" s="25">
        <f t="shared" si="566"/>
        <v>0</v>
      </c>
      <c r="Q483" s="23">
        <f t="shared" si="567"/>
        <v>0</v>
      </c>
      <c r="R483" s="24"/>
      <c r="S483" s="24"/>
      <c r="T483" s="15"/>
    </row>
    <row r="484" spans="1:20" ht="15" hidden="1" x14ac:dyDescent="0.3">
      <c r="A484" s="15" t="s">
        <v>128</v>
      </c>
      <c r="B484" s="15" t="s">
        <v>129</v>
      </c>
      <c r="C484" s="15" t="s">
        <v>136</v>
      </c>
      <c r="D484" s="16" t="s">
        <v>140</v>
      </c>
      <c r="E484" s="31">
        <v>9</v>
      </c>
      <c r="F484" s="23">
        <v>16400</v>
      </c>
      <c r="G484" s="23">
        <v>12000</v>
      </c>
      <c r="H484" s="23"/>
      <c r="I484" s="23"/>
      <c r="J484" s="18">
        <f>K480</f>
        <v>59</v>
      </c>
      <c r="K484" s="18">
        <v>64</v>
      </c>
      <c r="L484" s="23">
        <f>K484-J484</f>
        <v>5</v>
      </c>
      <c r="M484" s="24">
        <f>L484*80%</f>
        <v>4</v>
      </c>
      <c r="N484" s="23">
        <f t="shared" ref="N484:O486" si="571">L484*F484</f>
        <v>82000</v>
      </c>
      <c r="O484" s="23">
        <f t="shared" si="571"/>
        <v>48000</v>
      </c>
      <c r="P484" s="25">
        <f>IF(M484*H484=0,0,IF(M484*H484&gt;I484,M484*H484,I484))</f>
        <v>0</v>
      </c>
      <c r="Q484" s="23">
        <f>N484+O484</f>
        <v>130000</v>
      </c>
      <c r="R484" s="24"/>
      <c r="S484" s="24"/>
      <c r="T484" s="15"/>
    </row>
    <row r="485" spans="1:20" ht="15" hidden="1" x14ac:dyDescent="0.3">
      <c r="A485" s="15" t="s">
        <v>128</v>
      </c>
      <c r="B485" s="15" t="s">
        <v>129</v>
      </c>
      <c r="C485" s="15" t="s">
        <v>136</v>
      </c>
      <c r="D485" s="16" t="s">
        <v>141</v>
      </c>
      <c r="E485" s="31">
        <v>9</v>
      </c>
      <c r="F485" s="23">
        <v>16400</v>
      </c>
      <c r="G485" s="23">
        <v>12000</v>
      </c>
      <c r="H485" s="23"/>
      <c r="I485" s="23"/>
      <c r="J485" s="18">
        <f>K481</f>
        <v>17</v>
      </c>
      <c r="K485" s="18">
        <v>27</v>
      </c>
      <c r="L485" s="23">
        <f>K485-J485</f>
        <v>10</v>
      </c>
      <c r="M485" s="24">
        <f>L485*80%</f>
        <v>8</v>
      </c>
      <c r="N485" s="23">
        <f t="shared" si="571"/>
        <v>164000</v>
      </c>
      <c r="O485" s="23">
        <f t="shared" si="571"/>
        <v>96000</v>
      </c>
      <c r="P485" s="25">
        <f>IF(M485*H485=0,0,IF(M485*H485&gt;I485,M485*H485,I485))</f>
        <v>0</v>
      </c>
      <c r="Q485" s="23">
        <f>N485+O485</f>
        <v>260000</v>
      </c>
      <c r="R485" s="24"/>
      <c r="S485" s="24"/>
      <c r="T485" s="15"/>
    </row>
    <row r="486" spans="1:20" ht="15" hidden="1" x14ac:dyDescent="0.3">
      <c r="A486" s="15" t="s">
        <v>128</v>
      </c>
      <c r="B486" s="15" t="s">
        <v>129</v>
      </c>
      <c r="C486" s="15" t="s">
        <v>136</v>
      </c>
      <c r="D486" s="16" t="s">
        <v>142</v>
      </c>
      <c r="E486" s="31">
        <v>9</v>
      </c>
      <c r="F486" s="23">
        <v>16400</v>
      </c>
      <c r="G486" s="23">
        <v>12000</v>
      </c>
      <c r="H486" s="23"/>
      <c r="I486" s="23"/>
      <c r="J486" s="18">
        <f>K482</f>
        <v>57</v>
      </c>
      <c r="K486" s="18">
        <v>59</v>
      </c>
      <c r="L486" s="23">
        <f>K486-J486</f>
        <v>2</v>
      </c>
      <c r="M486" s="24">
        <f>L486*80%</f>
        <v>1.6</v>
      </c>
      <c r="N486" s="23">
        <f t="shared" si="571"/>
        <v>32800</v>
      </c>
      <c r="O486" s="23">
        <f t="shared" si="571"/>
        <v>19200</v>
      </c>
      <c r="P486" s="25">
        <f>IF(M486*H486=0,0,IF(M486*H486&gt;I486,M486*H486,I486))</f>
        <v>0</v>
      </c>
      <c r="Q486" s="23">
        <f>N486+O486</f>
        <v>52000</v>
      </c>
      <c r="R486" s="24"/>
      <c r="S486" s="24"/>
      <c r="T486" s="15"/>
    </row>
    <row r="487" spans="1:20" ht="15" hidden="1" x14ac:dyDescent="0.3">
      <c r="A487" s="15" t="s">
        <v>128</v>
      </c>
      <c r="B487" s="15" t="s">
        <v>129</v>
      </c>
      <c r="C487" s="15" t="s">
        <v>136</v>
      </c>
      <c r="D487" s="16" t="s">
        <v>143</v>
      </c>
      <c r="E487" s="31">
        <v>9</v>
      </c>
      <c r="F487" s="23">
        <v>16400</v>
      </c>
      <c r="G487" s="23">
        <v>12000</v>
      </c>
      <c r="H487" s="23"/>
      <c r="I487" s="23"/>
      <c r="J487" s="18">
        <f>K479</f>
        <v>40</v>
      </c>
      <c r="K487" s="18">
        <v>62</v>
      </c>
      <c r="L487" s="23">
        <f t="shared" ref="L487:L489" si="572">K487-J487</f>
        <v>22</v>
      </c>
      <c r="M487" s="24">
        <f t="shared" si="570"/>
        <v>17.600000000000001</v>
      </c>
      <c r="N487" s="23">
        <f t="shared" ref="N487:N489" si="573">L487*F487</f>
        <v>360800</v>
      </c>
      <c r="O487" s="23">
        <f t="shared" ref="O487:O489" si="574">M487*G487</f>
        <v>211200.00000000003</v>
      </c>
      <c r="P487" s="25">
        <f t="shared" ref="P487:P489" si="575">IF(M487*H487=0,0,IF(M487*H487&gt;I487,M487*H487,I487))</f>
        <v>0</v>
      </c>
      <c r="Q487" s="23">
        <f t="shared" ref="Q487:Q489" si="576">N487+O487</f>
        <v>572000</v>
      </c>
      <c r="R487" s="24"/>
      <c r="S487" s="24"/>
      <c r="T487" s="15"/>
    </row>
    <row r="488" spans="1:20" ht="15" hidden="1" x14ac:dyDescent="0.3">
      <c r="A488" s="15" t="s">
        <v>128</v>
      </c>
      <c r="B488" s="15" t="s">
        <v>129</v>
      </c>
      <c r="C488" s="15" t="s">
        <v>136</v>
      </c>
      <c r="D488" s="16" t="s">
        <v>144</v>
      </c>
      <c r="E488" s="31">
        <v>9</v>
      </c>
      <c r="F488" s="23">
        <v>16400</v>
      </c>
      <c r="G488" s="23">
        <v>12000</v>
      </c>
      <c r="H488" s="23"/>
      <c r="I488" s="23"/>
      <c r="J488" s="18">
        <f>K478</f>
        <v>26</v>
      </c>
      <c r="K488" s="18">
        <v>27</v>
      </c>
      <c r="L488" s="25">
        <f>K488-J488+S488</f>
        <v>1</v>
      </c>
      <c r="M488" s="24">
        <f>L488*80%</f>
        <v>0.8</v>
      </c>
      <c r="N488" s="23">
        <f>L488*F488</f>
        <v>16400</v>
      </c>
      <c r="O488" s="23">
        <f>M488*G488</f>
        <v>9600</v>
      </c>
      <c r="P488" s="25">
        <f>IF(M488*H488=0,0,IF(M488*H488&gt;I488,M488*H488,I488))</f>
        <v>0</v>
      </c>
      <c r="Q488" s="23">
        <f>N488+O488</f>
        <v>26000</v>
      </c>
      <c r="R488" s="24"/>
      <c r="S488" s="24"/>
      <c r="T488" s="38"/>
    </row>
    <row r="489" spans="1:20" ht="15" hidden="1" x14ac:dyDescent="0.3">
      <c r="A489" s="15" t="s">
        <v>128</v>
      </c>
      <c r="B489" s="15" t="s">
        <v>129</v>
      </c>
      <c r="C489" s="15" t="s">
        <v>136</v>
      </c>
      <c r="D489" s="16" t="s">
        <v>138</v>
      </c>
      <c r="E489" s="31">
        <v>9</v>
      </c>
      <c r="F489" s="23">
        <v>16400</v>
      </c>
      <c r="G489" s="23">
        <v>12000</v>
      </c>
      <c r="H489" s="23"/>
      <c r="I489" s="23"/>
      <c r="J489" s="18">
        <f>K483</f>
        <v>35</v>
      </c>
      <c r="K489" s="18">
        <v>35</v>
      </c>
      <c r="L489" s="23">
        <f t="shared" si="572"/>
        <v>0</v>
      </c>
      <c r="M489" s="24">
        <f t="shared" ref="M489" si="577">L489*80%</f>
        <v>0</v>
      </c>
      <c r="N489" s="23">
        <f t="shared" si="573"/>
        <v>0</v>
      </c>
      <c r="O489" s="23">
        <f t="shared" si="574"/>
        <v>0</v>
      </c>
      <c r="P489" s="25">
        <f t="shared" si="575"/>
        <v>0</v>
      </c>
      <c r="Q489" s="23">
        <f t="shared" si="576"/>
        <v>0</v>
      </c>
      <c r="R489" s="24"/>
      <c r="S489" s="24"/>
      <c r="T489" s="15"/>
    </row>
    <row r="490" spans="1:20" ht="15" hidden="1" x14ac:dyDescent="0.3">
      <c r="A490" s="15" t="s">
        <v>128</v>
      </c>
      <c r="B490" s="15" t="s">
        <v>129</v>
      </c>
      <c r="C490" s="15" t="s">
        <v>145</v>
      </c>
      <c r="D490" s="16" t="s">
        <v>87</v>
      </c>
      <c r="E490" s="94">
        <v>7</v>
      </c>
      <c r="F490" s="23">
        <v>16400</v>
      </c>
      <c r="G490" s="23">
        <v>12000</v>
      </c>
      <c r="H490" s="23"/>
      <c r="I490" s="23"/>
      <c r="J490" s="18">
        <v>12</v>
      </c>
      <c r="K490" s="18">
        <v>18</v>
      </c>
      <c r="L490" s="23">
        <f t="shared" ref="L490:L491" si="578">K490-J490</f>
        <v>6</v>
      </c>
      <c r="M490" s="24">
        <f t="shared" ref="M490:M491" si="579">L490*80%</f>
        <v>4.8000000000000007</v>
      </c>
      <c r="N490" s="23">
        <f t="shared" ref="N490:N491" si="580">L490*F490</f>
        <v>98400</v>
      </c>
      <c r="O490" s="23">
        <f t="shared" ref="O490:O491" si="581">M490*G490</f>
        <v>57600.000000000007</v>
      </c>
      <c r="P490" s="25">
        <f t="shared" ref="P490:P491" si="582">IF(M490*H490=0,0,IF(M490*H490&gt;I490,M490*H490,I490))</f>
        <v>0</v>
      </c>
      <c r="Q490" s="23">
        <f t="shared" ref="Q490:Q491" si="583">N490+O490</f>
        <v>156000</v>
      </c>
      <c r="R490" s="24"/>
      <c r="S490" s="24"/>
      <c r="T490" s="26" t="s">
        <v>146</v>
      </c>
    </row>
    <row r="491" spans="1:20" ht="15" hidden="1" x14ac:dyDescent="0.3">
      <c r="A491" s="15" t="s">
        <v>128</v>
      </c>
      <c r="B491" s="15" t="s">
        <v>129</v>
      </c>
      <c r="C491" s="15" t="s">
        <v>145</v>
      </c>
      <c r="D491" s="16" t="s">
        <v>147</v>
      </c>
      <c r="E491" s="94">
        <v>7</v>
      </c>
      <c r="F491" s="23">
        <v>16400</v>
      </c>
      <c r="G491" s="23">
        <v>12000</v>
      </c>
      <c r="H491" s="23"/>
      <c r="I491" s="23"/>
      <c r="J491" s="18">
        <v>16</v>
      </c>
      <c r="K491" s="18">
        <v>26</v>
      </c>
      <c r="L491" s="23">
        <f t="shared" si="578"/>
        <v>10</v>
      </c>
      <c r="M491" s="24">
        <f t="shared" si="579"/>
        <v>8</v>
      </c>
      <c r="N491" s="23">
        <f t="shared" si="580"/>
        <v>164000</v>
      </c>
      <c r="O491" s="23">
        <f t="shared" si="581"/>
        <v>96000</v>
      </c>
      <c r="P491" s="25">
        <f t="shared" si="582"/>
        <v>0</v>
      </c>
      <c r="Q491" s="23">
        <f t="shared" si="583"/>
        <v>260000</v>
      </c>
      <c r="R491" s="24"/>
      <c r="S491" s="24"/>
      <c r="T491" s="15"/>
    </row>
    <row r="492" spans="1:20" ht="15" hidden="1" x14ac:dyDescent="0.3">
      <c r="A492" s="15" t="s">
        <v>128</v>
      </c>
      <c r="B492" s="15" t="s">
        <v>129</v>
      </c>
      <c r="C492" s="15" t="s">
        <v>145</v>
      </c>
      <c r="D492" s="16" t="s">
        <v>87</v>
      </c>
      <c r="E492" s="94">
        <v>8</v>
      </c>
      <c r="F492" s="23">
        <v>16400</v>
      </c>
      <c r="G492" s="23">
        <v>12000</v>
      </c>
      <c r="H492" s="23"/>
      <c r="I492" s="23"/>
      <c r="J492" s="18">
        <f>K490</f>
        <v>18</v>
      </c>
      <c r="K492" s="18">
        <v>163</v>
      </c>
      <c r="L492" s="23">
        <f t="shared" ref="L492:L493" si="584">K492-J492</f>
        <v>145</v>
      </c>
      <c r="M492" s="24">
        <f t="shared" ref="M492:M493" si="585">L492*80%</f>
        <v>116</v>
      </c>
      <c r="N492" s="23">
        <f t="shared" ref="N492:N493" si="586">L492*F492</f>
        <v>2378000</v>
      </c>
      <c r="O492" s="23">
        <f t="shared" ref="O492:O493" si="587">M492*G492</f>
        <v>1392000</v>
      </c>
      <c r="P492" s="25">
        <f t="shared" ref="P492:P493" si="588">IF(M492*H492=0,0,IF(M492*H492&gt;I492,M492*H492,I492))</f>
        <v>0</v>
      </c>
      <c r="Q492" s="23">
        <f t="shared" ref="Q492:Q493" si="589">N492+O492</f>
        <v>3770000</v>
      </c>
      <c r="R492" s="24"/>
      <c r="S492" s="24"/>
      <c r="T492" s="38"/>
    </row>
    <row r="493" spans="1:20" ht="15" hidden="1" x14ac:dyDescent="0.3">
      <c r="A493" s="15" t="s">
        <v>128</v>
      </c>
      <c r="B493" s="15" t="s">
        <v>129</v>
      </c>
      <c r="C493" s="15" t="s">
        <v>145</v>
      </c>
      <c r="D493" s="16" t="s">
        <v>147</v>
      </c>
      <c r="E493" s="94">
        <v>8</v>
      </c>
      <c r="F493" s="23">
        <v>16400</v>
      </c>
      <c r="G493" s="23">
        <v>12000</v>
      </c>
      <c r="H493" s="23"/>
      <c r="I493" s="23"/>
      <c r="J493" s="18">
        <f>K491</f>
        <v>26</v>
      </c>
      <c r="K493" s="18">
        <v>37</v>
      </c>
      <c r="L493" s="23">
        <f t="shared" si="584"/>
        <v>11</v>
      </c>
      <c r="M493" s="24">
        <f t="shared" si="585"/>
        <v>8.8000000000000007</v>
      </c>
      <c r="N493" s="23">
        <f t="shared" si="586"/>
        <v>180400</v>
      </c>
      <c r="O493" s="23">
        <f t="shared" si="587"/>
        <v>105600.00000000001</v>
      </c>
      <c r="P493" s="25">
        <f t="shared" si="588"/>
        <v>0</v>
      </c>
      <c r="Q493" s="23">
        <f t="shared" si="589"/>
        <v>286000</v>
      </c>
      <c r="R493" s="24"/>
      <c r="S493" s="24"/>
      <c r="T493" s="15"/>
    </row>
    <row r="494" spans="1:20" ht="15" hidden="1" x14ac:dyDescent="0.3">
      <c r="A494" s="15" t="s">
        <v>128</v>
      </c>
      <c r="B494" s="15" t="s">
        <v>129</v>
      </c>
      <c r="C494" s="15" t="s">
        <v>145</v>
      </c>
      <c r="D494" s="16" t="s">
        <v>87</v>
      </c>
      <c r="E494" s="31">
        <v>9</v>
      </c>
      <c r="F494" s="23">
        <v>16400</v>
      </c>
      <c r="G494" s="23">
        <v>12000</v>
      </c>
      <c r="H494" s="23"/>
      <c r="I494" s="23"/>
      <c r="J494" s="18">
        <f>K492</f>
        <v>163</v>
      </c>
      <c r="K494" s="18">
        <v>180</v>
      </c>
      <c r="L494" s="23">
        <f t="shared" ref="L494:L495" si="590">K494-J494</f>
        <v>17</v>
      </c>
      <c r="M494" s="24">
        <f t="shared" ref="M494:M495" si="591">L494*80%</f>
        <v>13.600000000000001</v>
      </c>
      <c r="N494" s="23">
        <f t="shared" ref="N494:N495" si="592">L494*F494</f>
        <v>278800</v>
      </c>
      <c r="O494" s="23">
        <f t="shared" ref="O494:O495" si="593">M494*G494</f>
        <v>163200.00000000003</v>
      </c>
      <c r="P494" s="25">
        <f t="shared" ref="P494:P495" si="594">IF(M494*H494=0,0,IF(M494*H494&gt;I494,M494*H494,I494))</f>
        <v>0</v>
      </c>
      <c r="Q494" s="23">
        <f t="shared" ref="Q494:Q495" si="595">N494+O494</f>
        <v>442000</v>
      </c>
      <c r="R494" s="24"/>
      <c r="S494" s="24"/>
      <c r="T494" s="38"/>
    </row>
    <row r="495" spans="1:20" ht="15" hidden="1" x14ac:dyDescent="0.3">
      <c r="A495" s="15" t="s">
        <v>128</v>
      </c>
      <c r="B495" s="15" t="s">
        <v>129</v>
      </c>
      <c r="C495" s="15" t="s">
        <v>145</v>
      </c>
      <c r="D495" s="16" t="s">
        <v>147</v>
      </c>
      <c r="E495" s="31">
        <v>9</v>
      </c>
      <c r="F495" s="23">
        <v>16400</v>
      </c>
      <c r="G495" s="23">
        <v>12000</v>
      </c>
      <c r="H495" s="23"/>
      <c r="I495" s="23"/>
      <c r="J495" s="18">
        <f>K493</f>
        <v>37</v>
      </c>
      <c r="K495" s="18">
        <v>48</v>
      </c>
      <c r="L495" s="23">
        <f t="shared" si="590"/>
        <v>11</v>
      </c>
      <c r="M495" s="24">
        <f t="shared" si="591"/>
        <v>8.8000000000000007</v>
      </c>
      <c r="N495" s="23">
        <f t="shared" si="592"/>
        <v>180400</v>
      </c>
      <c r="O495" s="23">
        <f t="shared" si="593"/>
        <v>105600.00000000001</v>
      </c>
      <c r="P495" s="25">
        <f t="shared" si="594"/>
        <v>0</v>
      </c>
      <c r="Q495" s="23">
        <f t="shared" si="595"/>
        <v>286000</v>
      </c>
      <c r="R495" s="24"/>
      <c r="S495" s="24"/>
      <c r="T495" s="15"/>
    </row>
    <row r="496" spans="1:20" ht="15" hidden="1" x14ac:dyDescent="0.3">
      <c r="A496" s="15" t="s">
        <v>148</v>
      </c>
      <c r="B496" s="15"/>
      <c r="C496" s="15" t="s">
        <v>149</v>
      </c>
      <c r="D496" s="16" t="s">
        <v>150</v>
      </c>
      <c r="E496" s="94">
        <v>1</v>
      </c>
      <c r="F496" s="23">
        <v>16000</v>
      </c>
      <c r="G496" s="23">
        <v>14400</v>
      </c>
      <c r="H496" s="23"/>
      <c r="I496" s="23"/>
      <c r="J496" s="18">
        <v>620</v>
      </c>
      <c r="K496" s="18">
        <v>620</v>
      </c>
      <c r="L496" s="23">
        <f t="shared" si="555"/>
        <v>0</v>
      </c>
      <c r="M496" s="24">
        <f t="shared" si="556"/>
        <v>0</v>
      </c>
      <c r="N496" s="23">
        <f t="shared" si="554"/>
        <v>0</v>
      </c>
      <c r="O496" s="23">
        <f t="shared" si="554"/>
        <v>0</v>
      </c>
      <c r="P496" s="25">
        <f t="shared" si="547"/>
        <v>0</v>
      </c>
      <c r="Q496" s="23">
        <f t="shared" si="536"/>
        <v>0</v>
      </c>
      <c r="R496" s="24"/>
      <c r="S496" s="24"/>
      <c r="T496" s="15"/>
    </row>
    <row r="497" spans="1:20" ht="15" hidden="1" x14ac:dyDescent="0.3">
      <c r="A497" s="15" t="s">
        <v>148</v>
      </c>
      <c r="B497" s="15"/>
      <c r="C497" s="15" t="s">
        <v>149</v>
      </c>
      <c r="D497" s="16" t="s">
        <v>151</v>
      </c>
      <c r="E497" s="94">
        <v>1</v>
      </c>
      <c r="F497" s="23">
        <v>16000</v>
      </c>
      <c r="G497" s="23">
        <v>14400</v>
      </c>
      <c r="H497" s="23"/>
      <c r="I497" s="23"/>
      <c r="J497" s="18">
        <v>218</v>
      </c>
      <c r="K497" s="18">
        <v>236</v>
      </c>
      <c r="L497" s="23">
        <f t="shared" si="555"/>
        <v>18</v>
      </c>
      <c r="M497" s="24">
        <f t="shared" si="556"/>
        <v>14.4</v>
      </c>
      <c r="N497" s="23">
        <f t="shared" ref="N497:O518" si="596">L497*F497</f>
        <v>288000</v>
      </c>
      <c r="O497" s="23">
        <f>M497*G497</f>
        <v>207360</v>
      </c>
      <c r="P497" s="25">
        <f t="shared" si="547"/>
        <v>0</v>
      </c>
      <c r="Q497" s="23">
        <f t="shared" si="536"/>
        <v>495360</v>
      </c>
      <c r="R497" s="24"/>
      <c r="S497" s="24"/>
      <c r="T497" s="15"/>
    </row>
    <row r="498" spans="1:20" ht="15" hidden="1" x14ac:dyDescent="0.3">
      <c r="A498" s="15" t="s">
        <v>148</v>
      </c>
      <c r="B498" s="15"/>
      <c r="C498" s="15" t="s">
        <v>149</v>
      </c>
      <c r="D498" s="16" t="s">
        <v>150</v>
      </c>
      <c r="E498" s="94">
        <v>2</v>
      </c>
      <c r="F498" s="23">
        <v>16000</v>
      </c>
      <c r="G498" s="23">
        <v>14400</v>
      </c>
      <c r="H498" s="23"/>
      <c r="I498" s="23"/>
      <c r="J498" s="18">
        <v>620</v>
      </c>
      <c r="K498" s="18">
        <v>624</v>
      </c>
      <c r="L498" s="23">
        <f t="shared" si="555"/>
        <v>4</v>
      </c>
      <c r="M498" s="24">
        <f t="shared" si="556"/>
        <v>3.2</v>
      </c>
      <c r="N498" s="23">
        <f t="shared" si="596"/>
        <v>64000</v>
      </c>
      <c r="O498" s="23">
        <f t="shared" si="596"/>
        <v>46080</v>
      </c>
      <c r="P498" s="25">
        <f t="shared" si="547"/>
        <v>0</v>
      </c>
      <c r="Q498" s="23">
        <f t="shared" si="536"/>
        <v>110080</v>
      </c>
      <c r="R498" s="24"/>
      <c r="S498" s="24"/>
      <c r="T498" s="15"/>
    </row>
    <row r="499" spans="1:20" ht="15" hidden="1" x14ac:dyDescent="0.3">
      <c r="A499" s="15" t="s">
        <v>148</v>
      </c>
      <c r="B499" s="15"/>
      <c r="C499" s="15" t="s">
        <v>149</v>
      </c>
      <c r="D499" s="16" t="s">
        <v>151</v>
      </c>
      <c r="E499" s="94">
        <v>2</v>
      </c>
      <c r="F499" s="23">
        <v>16000</v>
      </c>
      <c r="G499" s="23">
        <v>14400</v>
      </c>
      <c r="H499" s="23"/>
      <c r="I499" s="23"/>
      <c r="J499" s="18">
        <v>236</v>
      </c>
      <c r="K499" s="18">
        <v>243</v>
      </c>
      <c r="L499" s="23">
        <f t="shared" si="555"/>
        <v>7</v>
      </c>
      <c r="M499" s="24">
        <f t="shared" si="556"/>
        <v>5.6000000000000005</v>
      </c>
      <c r="N499" s="23">
        <f t="shared" si="596"/>
        <v>112000</v>
      </c>
      <c r="O499" s="23">
        <f t="shared" si="596"/>
        <v>80640.000000000015</v>
      </c>
      <c r="P499" s="25">
        <f t="shared" si="547"/>
        <v>0</v>
      </c>
      <c r="Q499" s="23">
        <f t="shared" si="536"/>
        <v>192640</v>
      </c>
      <c r="R499" s="24"/>
      <c r="S499" s="24"/>
      <c r="T499" s="15"/>
    </row>
    <row r="500" spans="1:20" ht="15" hidden="1" x14ac:dyDescent="0.3">
      <c r="A500" s="15" t="s">
        <v>148</v>
      </c>
      <c r="B500" s="15"/>
      <c r="C500" s="15" t="s">
        <v>149</v>
      </c>
      <c r="D500" s="16" t="s">
        <v>150</v>
      </c>
      <c r="E500" s="94">
        <v>3</v>
      </c>
      <c r="F500" s="23">
        <v>16000</v>
      </c>
      <c r="G500" s="23">
        <v>14400</v>
      </c>
      <c r="H500" s="23"/>
      <c r="I500" s="23"/>
      <c r="J500" s="18">
        <v>624</v>
      </c>
      <c r="K500" s="18">
        <v>630</v>
      </c>
      <c r="L500" s="23">
        <f t="shared" si="555"/>
        <v>6</v>
      </c>
      <c r="M500" s="24">
        <f t="shared" si="556"/>
        <v>4.8000000000000007</v>
      </c>
      <c r="N500" s="23">
        <f t="shared" si="596"/>
        <v>96000</v>
      </c>
      <c r="O500" s="23">
        <f t="shared" si="596"/>
        <v>69120.000000000015</v>
      </c>
      <c r="P500" s="25">
        <f t="shared" si="547"/>
        <v>0</v>
      </c>
      <c r="Q500" s="23">
        <f t="shared" si="536"/>
        <v>165120</v>
      </c>
      <c r="R500" s="24"/>
      <c r="S500" s="24"/>
      <c r="T500" s="15"/>
    </row>
    <row r="501" spans="1:20" ht="15" hidden="1" x14ac:dyDescent="0.3">
      <c r="A501" s="15" t="s">
        <v>148</v>
      </c>
      <c r="B501" s="15"/>
      <c r="C501" s="15" t="s">
        <v>149</v>
      </c>
      <c r="D501" s="16" t="s">
        <v>151</v>
      </c>
      <c r="E501" s="94">
        <v>3</v>
      </c>
      <c r="F501" s="23">
        <v>16000</v>
      </c>
      <c r="G501" s="23">
        <v>14400</v>
      </c>
      <c r="H501" s="23"/>
      <c r="I501" s="23"/>
      <c r="J501" s="18">
        <v>243</v>
      </c>
      <c r="K501" s="18">
        <v>252</v>
      </c>
      <c r="L501" s="23">
        <f t="shared" si="555"/>
        <v>9</v>
      </c>
      <c r="M501" s="24">
        <f t="shared" si="556"/>
        <v>7.2</v>
      </c>
      <c r="N501" s="23">
        <f t="shared" si="596"/>
        <v>144000</v>
      </c>
      <c r="O501" s="23">
        <f t="shared" si="596"/>
        <v>103680</v>
      </c>
      <c r="P501" s="25">
        <f t="shared" si="547"/>
        <v>0</v>
      </c>
      <c r="Q501" s="23">
        <f t="shared" si="536"/>
        <v>247680</v>
      </c>
      <c r="R501" s="24"/>
      <c r="S501" s="24"/>
      <c r="T501" s="15"/>
    </row>
    <row r="502" spans="1:20" ht="15" hidden="1" x14ac:dyDescent="0.3">
      <c r="A502" s="15" t="s">
        <v>148</v>
      </c>
      <c r="B502" s="15"/>
      <c r="C502" s="15" t="s">
        <v>149</v>
      </c>
      <c r="D502" s="16" t="s">
        <v>150</v>
      </c>
      <c r="E502" s="94">
        <v>4</v>
      </c>
      <c r="F502" s="23">
        <v>16000</v>
      </c>
      <c r="G502" s="23">
        <v>14400</v>
      </c>
      <c r="H502" s="23"/>
      <c r="I502" s="23"/>
      <c r="J502" s="18">
        <v>630</v>
      </c>
      <c r="K502" s="18">
        <v>643</v>
      </c>
      <c r="L502" s="23">
        <f t="shared" si="555"/>
        <v>13</v>
      </c>
      <c r="M502" s="24">
        <f t="shared" si="556"/>
        <v>10.4</v>
      </c>
      <c r="N502" s="23">
        <f t="shared" si="596"/>
        <v>208000</v>
      </c>
      <c r="O502" s="23">
        <f t="shared" si="596"/>
        <v>149760</v>
      </c>
      <c r="P502" s="25">
        <f t="shared" si="547"/>
        <v>0</v>
      </c>
      <c r="Q502" s="23">
        <f t="shared" si="536"/>
        <v>357760</v>
      </c>
      <c r="R502" s="24"/>
      <c r="S502" s="24"/>
      <c r="T502" s="15"/>
    </row>
    <row r="503" spans="1:20" ht="15" hidden="1" x14ac:dyDescent="0.3">
      <c r="A503" s="15" t="s">
        <v>148</v>
      </c>
      <c r="B503" s="15"/>
      <c r="C503" s="15" t="s">
        <v>149</v>
      </c>
      <c r="D503" s="16" t="s">
        <v>151</v>
      </c>
      <c r="E503" s="94">
        <v>4</v>
      </c>
      <c r="F503" s="23">
        <v>16000</v>
      </c>
      <c r="G503" s="23">
        <v>14400</v>
      </c>
      <c r="H503" s="23"/>
      <c r="I503" s="23"/>
      <c r="J503" s="18">
        <v>252</v>
      </c>
      <c r="K503" s="18">
        <v>262</v>
      </c>
      <c r="L503" s="23">
        <f t="shared" si="555"/>
        <v>10</v>
      </c>
      <c r="M503" s="24">
        <f t="shared" si="556"/>
        <v>8</v>
      </c>
      <c r="N503" s="23">
        <f t="shared" si="596"/>
        <v>160000</v>
      </c>
      <c r="O503" s="23">
        <f t="shared" si="596"/>
        <v>115200</v>
      </c>
      <c r="P503" s="25">
        <f t="shared" si="547"/>
        <v>0</v>
      </c>
      <c r="Q503" s="23">
        <f t="shared" si="536"/>
        <v>275200</v>
      </c>
      <c r="R503" s="24"/>
      <c r="S503" s="24"/>
      <c r="T503" s="15"/>
    </row>
    <row r="504" spans="1:20" ht="15" hidden="1" x14ac:dyDescent="0.3">
      <c r="A504" s="15" t="s">
        <v>148</v>
      </c>
      <c r="B504" s="15"/>
      <c r="C504" s="15" t="s">
        <v>149</v>
      </c>
      <c r="D504" s="16" t="s">
        <v>150</v>
      </c>
      <c r="E504" s="94">
        <v>5</v>
      </c>
      <c r="F504" s="23">
        <v>16000</v>
      </c>
      <c r="G504" s="23">
        <v>14400</v>
      </c>
      <c r="H504" s="23"/>
      <c r="I504" s="23"/>
      <c r="J504" s="18">
        <v>643</v>
      </c>
      <c r="K504" s="18">
        <v>647</v>
      </c>
      <c r="L504" s="23">
        <f t="shared" si="555"/>
        <v>4</v>
      </c>
      <c r="M504" s="24">
        <f t="shared" si="556"/>
        <v>3.2</v>
      </c>
      <c r="N504" s="23">
        <f t="shared" si="596"/>
        <v>64000</v>
      </c>
      <c r="O504" s="23">
        <f t="shared" si="596"/>
        <v>46080</v>
      </c>
      <c r="P504" s="25">
        <f t="shared" si="547"/>
        <v>0</v>
      </c>
      <c r="Q504" s="23">
        <f t="shared" si="536"/>
        <v>110080</v>
      </c>
      <c r="R504" s="24"/>
      <c r="S504" s="24"/>
      <c r="T504" s="15"/>
    </row>
    <row r="505" spans="1:20" ht="15" hidden="1" x14ac:dyDescent="0.3">
      <c r="A505" s="15" t="s">
        <v>148</v>
      </c>
      <c r="B505" s="15"/>
      <c r="C505" s="15" t="s">
        <v>149</v>
      </c>
      <c r="D505" s="16" t="s">
        <v>151</v>
      </c>
      <c r="E505" s="94">
        <v>5</v>
      </c>
      <c r="F505" s="23">
        <v>16000</v>
      </c>
      <c r="G505" s="23">
        <v>14400</v>
      </c>
      <c r="H505" s="23"/>
      <c r="I505" s="23"/>
      <c r="J505" s="18">
        <v>262</v>
      </c>
      <c r="K505" s="18">
        <v>270</v>
      </c>
      <c r="L505" s="23">
        <f t="shared" si="555"/>
        <v>8</v>
      </c>
      <c r="M505" s="24">
        <f t="shared" si="556"/>
        <v>6.4</v>
      </c>
      <c r="N505" s="23">
        <f t="shared" si="596"/>
        <v>128000</v>
      </c>
      <c r="O505" s="23">
        <f t="shared" si="596"/>
        <v>92160</v>
      </c>
      <c r="P505" s="25">
        <f t="shared" si="547"/>
        <v>0</v>
      </c>
      <c r="Q505" s="23">
        <f t="shared" si="536"/>
        <v>220160</v>
      </c>
      <c r="R505" s="24"/>
      <c r="S505" s="24"/>
      <c r="T505" s="15"/>
    </row>
    <row r="506" spans="1:20" ht="15" hidden="1" x14ac:dyDescent="0.3">
      <c r="A506" s="15" t="s">
        <v>148</v>
      </c>
      <c r="B506" s="15"/>
      <c r="C506" s="15" t="s">
        <v>149</v>
      </c>
      <c r="D506" s="16" t="s">
        <v>150</v>
      </c>
      <c r="E506" s="94">
        <v>6</v>
      </c>
      <c r="F506" s="23">
        <v>16000</v>
      </c>
      <c r="G506" s="23">
        <v>14400</v>
      </c>
      <c r="H506" s="23"/>
      <c r="I506" s="23"/>
      <c r="J506" s="18">
        <v>647</v>
      </c>
      <c r="K506" s="18">
        <v>662</v>
      </c>
      <c r="L506" s="23">
        <f t="shared" si="555"/>
        <v>15</v>
      </c>
      <c r="M506" s="24">
        <f t="shared" si="556"/>
        <v>12</v>
      </c>
      <c r="N506" s="23">
        <f t="shared" si="596"/>
        <v>240000</v>
      </c>
      <c r="O506" s="23">
        <f t="shared" si="596"/>
        <v>172800</v>
      </c>
      <c r="P506" s="25">
        <f t="shared" si="547"/>
        <v>0</v>
      </c>
      <c r="Q506" s="23">
        <f t="shared" si="536"/>
        <v>412800</v>
      </c>
      <c r="R506" s="24"/>
      <c r="S506" s="24"/>
      <c r="T506" s="15"/>
    </row>
    <row r="507" spans="1:20" ht="15" hidden="1" x14ac:dyDescent="0.3">
      <c r="A507" s="15" t="s">
        <v>148</v>
      </c>
      <c r="B507" s="15"/>
      <c r="C507" s="15" t="s">
        <v>149</v>
      </c>
      <c r="D507" s="16" t="s">
        <v>151</v>
      </c>
      <c r="E507" s="94">
        <v>6</v>
      </c>
      <c r="F507" s="23">
        <v>16000</v>
      </c>
      <c r="G507" s="23">
        <v>14400</v>
      </c>
      <c r="H507" s="23"/>
      <c r="I507" s="23"/>
      <c r="J507" s="18">
        <v>270</v>
      </c>
      <c r="K507" s="18">
        <v>285</v>
      </c>
      <c r="L507" s="23">
        <f t="shared" si="555"/>
        <v>15</v>
      </c>
      <c r="M507" s="24">
        <f t="shared" si="556"/>
        <v>12</v>
      </c>
      <c r="N507" s="23">
        <f t="shared" si="596"/>
        <v>240000</v>
      </c>
      <c r="O507" s="23">
        <f t="shared" si="596"/>
        <v>172800</v>
      </c>
      <c r="P507" s="25">
        <f t="shared" si="547"/>
        <v>0</v>
      </c>
      <c r="Q507" s="23">
        <f t="shared" si="536"/>
        <v>412800</v>
      </c>
      <c r="R507" s="24"/>
      <c r="S507" s="24"/>
      <c r="T507" s="15"/>
    </row>
    <row r="508" spans="1:20" ht="15" hidden="1" x14ac:dyDescent="0.3">
      <c r="A508" s="15" t="s">
        <v>148</v>
      </c>
      <c r="B508" s="15"/>
      <c r="C508" s="15" t="s">
        <v>149</v>
      </c>
      <c r="D508" s="16" t="s">
        <v>150</v>
      </c>
      <c r="E508" s="94">
        <v>7</v>
      </c>
      <c r="F508" s="23">
        <v>16000</v>
      </c>
      <c r="G508" s="23">
        <v>14400</v>
      </c>
      <c r="H508" s="23"/>
      <c r="I508" s="23"/>
      <c r="J508" s="18">
        <f t="shared" ref="J508:J513" si="597">K506</f>
        <v>662</v>
      </c>
      <c r="K508" s="18">
        <v>691</v>
      </c>
      <c r="L508" s="23">
        <f t="shared" ref="L508:L509" si="598">K508-J508</f>
        <v>29</v>
      </c>
      <c r="M508" s="24">
        <f t="shared" ref="M508:M509" si="599">L508*80%</f>
        <v>23.200000000000003</v>
      </c>
      <c r="N508" s="23">
        <f t="shared" ref="N508:N509" si="600">L508*F508</f>
        <v>464000</v>
      </c>
      <c r="O508" s="23">
        <f t="shared" ref="O508:O509" si="601">M508*G508</f>
        <v>334080.00000000006</v>
      </c>
      <c r="P508" s="25">
        <f t="shared" ref="P508:P509" si="602">IF(M508*H508=0,0,IF(M508*H508&gt;I508,M508*H508,I508))</f>
        <v>0</v>
      </c>
      <c r="Q508" s="23">
        <f t="shared" ref="Q508:Q509" si="603">N508+O508</f>
        <v>798080</v>
      </c>
      <c r="R508" s="24"/>
      <c r="S508" s="24"/>
      <c r="T508" s="15"/>
    </row>
    <row r="509" spans="1:20" ht="15" hidden="1" x14ac:dyDescent="0.3">
      <c r="A509" s="15" t="s">
        <v>148</v>
      </c>
      <c r="B509" s="15"/>
      <c r="C509" s="15" t="s">
        <v>149</v>
      </c>
      <c r="D509" s="16" t="s">
        <v>151</v>
      </c>
      <c r="E509" s="94">
        <v>7</v>
      </c>
      <c r="F509" s="23">
        <v>16000</v>
      </c>
      <c r="G509" s="23">
        <v>14400</v>
      </c>
      <c r="H509" s="23"/>
      <c r="I509" s="23"/>
      <c r="J509" s="18">
        <f t="shared" si="597"/>
        <v>285</v>
      </c>
      <c r="K509" s="18">
        <v>295</v>
      </c>
      <c r="L509" s="23">
        <f t="shared" si="598"/>
        <v>10</v>
      </c>
      <c r="M509" s="24">
        <f t="shared" si="599"/>
        <v>8</v>
      </c>
      <c r="N509" s="23">
        <f t="shared" si="600"/>
        <v>160000</v>
      </c>
      <c r="O509" s="23">
        <f t="shared" si="601"/>
        <v>115200</v>
      </c>
      <c r="P509" s="25">
        <f t="shared" si="602"/>
        <v>0</v>
      </c>
      <c r="Q509" s="23">
        <f t="shared" si="603"/>
        <v>275200</v>
      </c>
      <c r="R509" s="24"/>
      <c r="S509" s="24"/>
      <c r="T509" s="15"/>
    </row>
    <row r="510" spans="1:20" ht="15" hidden="1" x14ac:dyDescent="0.3">
      <c r="A510" s="15" t="s">
        <v>148</v>
      </c>
      <c r="B510" s="15"/>
      <c r="C510" s="15" t="s">
        <v>149</v>
      </c>
      <c r="D510" s="16" t="s">
        <v>150</v>
      </c>
      <c r="E510" s="94">
        <v>8</v>
      </c>
      <c r="F510" s="23">
        <v>16000</v>
      </c>
      <c r="G510" s="23">
        <v>14400</v>
      </c>
      <c r="H510" s="23"/>
      <c r="I510" s="23"/>
      <c r="J510" s="18">
        <f t="shared" si="597"/>
        <v>691</v>
      </c>
      <c r="K510" s="18">
        <v>716</v>
      </c>
      <c r="L510" s="23">
        <f t="shared" ref="L510:L511" si="604">K510-J510</f>
        <v>25</v>
      </c>
      <c r="M510" s="24">
        <f t="shared" ref="M510:M511" si="605">L510*80%</f>
        <v>20</v>
      </c>
      <c r="N510" s="23">
        <f t="shared" ref="N510:N511" si="606">L510*F510</f>
        <v>400000</v>
      </c>
      <c r="O510" s="23">
        <f t="shared" ref="O510:O511" si="607">M510*G510</f>
        <v>288000</v>
      </c>
      <c r="P510" s="25">
        <f t="shared" ref="P510:P511" si="608">IF(M510*H510=0,0,IF(M510*H510&gt;I510,M510*H510,I510))</f>
        <v>0</v>
      </c>
      <c r="Q510" s="23">
        <f t="shared" ref="Q510:Q511" si="609">N510+O510</f>
        <v>688000</v>
      </c>
      <c r="R510" s="24"/>
      <c r="S510" s="24"/>
      <c r="T510" s="15"/>
    </row>
    <row r="511" spans="1:20" ht="15" hidden="1" x14ac:dyDescent="0.3">
      <c r="A511" s="15" t="s">
        <v>148</v>
      </c>
      <c r="B511" s="15"/>
      <c r="C511" s="15" t="s">
        <v>149</v>
      </c>
      <c r="D511" s="16" t="s">
        <v>151</v>
      </c>
      <c r="E511" s="94">
        <v>8</v>
      </c>
      <c r="F511" s="23">
        <v>16000</v>
      </c>
      <c r="G511" s="23">
        <v>14400</v>
      </c>
      <c r="H511" s="23"/>
      <c r="I511" s="23"/>
      <c r="J511" s="18">
        <f t="shared" si="597"/>
        <v>295</v>
      </c>
      <c r="K511" s="18">
        <v>306</v>
      </c>
      <c r="L511" s="23">
        <f t="shared" si="604"/>
        <v>11</v>
      </c>
      <c r="M511" s="24">
        <f t="shared" si="605"/>
        <v>8.8000000000000007</v>
      </c>
      <c r="N511" s="23">
        <f t="shared" si="606"/>
        <v>176000</v>
      </c>
      <c r="O511" s="23">
        <f t="shared" si="607"/>
        <v>126720.00000000001</v>
      </c>
      <c r="P511" s="25">
        <f t="shared" si="608"/>
        <v>0</v>
      </c>
      <c r="Q511" s="23">
        <f t="shared" si="609"/>
        <v>302720</v>
      </c>
      <c r="R511" s="24"/>
      <c r="S511" s="24"/>
      <c r="T511" s="15"/>
    </row>
    <row r="512" spans="1:20" ht="15" hidden="1" x14ac:dyDescent="0.3">
      <c r="A512" s="15" t="s">
        <v>148</v>
      </c>
      <c r="B512" s="15"/>
      <c r="C512" s="15" t="s">
        <v>149</v>
      </c>
      <c r="D512" s="16" t="s">
        <v>150</v>
      </c>
      <c r="E512" s="31">
        <v>9</v>
      </c>
      <c r="F512" s="23">
        <v>16000</v>
      </c>
      <c r="G512" s="23">
        <v>14400</v>
      </c>
      <c r="H512" s="23"/>
      <c r="I512" s="23"/>
      <c r="J512" s="18">
        <f t="shared" si="597"/>
        <v>716</v>
      </c>
      <c r="K512" s="18">
        <v>734</v>
      </c>
      <c r="L512" s="23">
        <f t="shared" ref="L512:L513" si="610">K512-J512</f>
        <v>18</v>
      </c>
      <c r="M512" s="24">
        <f t="shared" ref="M512:M513" si="611">L512*80%</f>
        <v>14.4</v>
      </c>
      <c r="N512" s="23">
        <f t="shared" ref="N512:N513" si="612">L512*F512</f>
        <v>288000</v>
      </c>
      <c r="O512" s="23">
        <f t="shared" ref="O512:O513" si="613">M512*G512</f>
        <v>207360</v>
      </c>
      <c r="P512" s="25">
        <f t="shared" ref="P512:P513" si="614">IF(M512*H512=0,0,IF(M512*H512&gt;I512,M512*H512,I512))</f>
        <v>0</v>
      </c>
      <c r="Q512" s="23">
        <f t="shared" ref="Q512:Q513" si="615">N512+O512</f>
        <v>495360</v>
      </c>
      <c r="R512" s="24"/>
      <c r="S512" s="24"/>
      <c r="T512" s="15"/>
    </row>
    <row r="513" spans="1:20" ht="15" hidden="1" x14ac:dyDescent="0.3">
      <c r="A513" s="15" t="s">
        <v>148</v>
      </c>
      <c r="B513" s="15"/>
      <c r="C513" s="15" t="s">
        <v>149</v>
      </c>
      <c r="D513" s="16" t="s">
        <v>151</v>
      </c>
      <c r="E513" s="31">
        <v>9</v>
      </c>
      <c r="F513" s="23">
        <v>16000</v>
      </c>
      <c r="G513" s="23">
        <v>14400</v>
      </c>
      <c r="H513" s="23"/>
      <c r="I513" s="23"/>
      <c r="J513" s="18">
        <f t="shared" si="597"/>
        <v>306</v>
      </c>
      <c r="K513" s="18">
        <v>317</v>
      </c>
      <c r="L513" s="23">
        <f t="shared" si="610"/>
        <v>11</v>
      </c>
      <c r="M513" s="24">
        <f t="shared" si="611"/>
        <v>8.8000000000000007</v>
      </c>
      <c r="N513" s="23">
        <f t="shared" si="612"/>
        <v>176000</v>
      </c>
      <c r="O513" s="23">
        <f t="shared" si="613"/>
        <v>126720.00000000001</v>
      </c>
      <c r="P513" s="25">
        <f t="shared" si="614"/>
        <v>0</v>
      </c>
      <c r="Q513" s="23">
        <f t="shared" si="615"/>
        <v>302720</v>
      </c>
      <c r="R513" s="24"/>
      <c r="S513" s="24"/>
      <c r="T513" s="15"/>
    </row>
    <row r="514" spans="1:20" ht="15" hidden="1" x14ac:dyDescent="0.3">
      <c r="A514" s="15" t="s">
        <v>152</v>
      </c>
      <c r="B514" s="15" t="s">
        <v>153</v>
      </c>
      <c r="C514" s="15" t="s">
        <v>154</v>
      </c>
      <c r="D514" s="16" t="s">
        <v>155</v>
      </c>
      <c r="E514" s="94" t="s">
        <v>25</v>
      </c>
      <c r="F514" s="23">
        <v>14500</v>
      </c>
      <c r="G514" s="23">
        <v>7710</v>
      </c>
      <c r="H514" s="23">
        <v>16691</v>
      </c>
      <c r="I514" s="101">
        <v>5233630</v>
      </c>
      <c r="J514" s="18">
        <v>22</v>
      </c>
      <c r="K514" s="18">
        <v>24</v>
      </c>
      <c r="L514" s="23">
        <f t="shared" si="555"/>
        <v>2</v>
      </c>
      <c r="M514" s="24">
        <f t="shared" si="556"/>
        <v>1.6</v>
      </c>
      <c r="N514" s="23">
        <f t="shared" si="596"/>
        <v>29000</v>
      </c>
      <c r="O514" s="23">
        <f t="shared" si="596"/>
        <v>12336</v>
      </c>
      <c r="P514" s="104">
        <f>IF((M514+M515)*H514=0,0,IF((M514+M515)*H514&gt;I514,(M514+M515)*H514,I514))</f>
        <v>5233630</v>
      </c>
      <c r="Q514" s="101">
        <f>N514+O514+N515+O515+P514</f>
        <v>5652606</v>
      </c>
      <c r="R514" s="24"/>
      <c r="S514" s="24"/>
      <c r="T514" s="15"/>
    </row>
    <row r="515" spans="1:20" ht="15" hidden="1" x14ac:dyDescent="0.3">
      <c r="A515" s="15" t="s">
        <v>152</v>
      </c>
      <c r="B515" s="15" t="s">
        <v>153</v>
      </c>
      <c r="C515" s="15" t="s">
        <v>154</v>
      </c>
      <c r="D515" s="16" t="s">
        <v>155</v>
      </c>
      <c r="E515" s="94">
        <v>1</v>
      </c>
      <c r="F515" s="23">
        <v>14500</v>
      </c>
      <c r="G515" s="23">
        <v>8100</v>
      </c>
      <c r="H515" s="23">
        <v>16691</v>
      </c>
      <c r="I515" s="103"/>
      <c r="J515" s="18">
        <v>24</v>
      </c>
      <c r="K515" s="18">
        <v>42</v>
      </c>
      <c r="L515" s="23">
        <f>K515-J515</f>
        <v>18</v>
      </c>
      <c r="M515" s="24">
        <f>L515*80%</f>
        <v>14.4</v>
      </c>
      <c r="N515" s="23">
        <f>L515*F515</f>
        <v>261000</v>
      </c>
      <c r="O515" s="23">
        <f>M515*G515</f>
        <v>116640</v>
      </c>
      <c r="P515" s="106"/>
      <c r="Q515" s="103"/>
      <c r="R515" s="24"/>
      <c r="S515" s="24"/>
      <c r="T515" s="15"/>
    </row>
    <row r="516" spans="1:20" ht="15" hidden="1" x14ac:dyDescent="0.3">
      <c r="A516" s="15" t="s">
        <v>152</v>
      </c>
      <c r="B516" s="15" t="s">
        <v>153</v>
      </c>
      <c r="C516" s="15" t="s">
        <v>154</v>
      </c>
      <c r="D516" s="16" t="s">
        <v>156</v>
      </c>
      <c r="E516" s="94" t="s">
        <v>25</v>
      </c>
      <c r="F516" s="23">
        <v>14500</v>
      </c>
      <c r="G516" s="23">
        <v>7710</v>
      </c>
      <c r="H516" s="23">
        <v>16691</v>
      </c>
      <c r="I516" s="101">
        <v>5213200</v>
      </c>
      <c r="J516" s="18">
        <v>867</v>
      </c>
      <c r="K516" s="18">
        <v>870</v>
      </c>
      <c r="L516" s="23">
        <f t="shared" si="555"/>
        <v>3</v>
      </c>
      <c r="M516" s="24">
        <f t="shared" si="556"/>
        <v>2.4000000000000004</v>
      </c>
      <c r="N516" s="23">
        <f t="shared" si="596"/>
        <v>43500</v>
      </c>
      <c r="O516" s="23">
        <f t="shared" si="596"/>
        <v>18504.000000000004</v>
      </c>
      <c r="P516" s="104">
        <f>IF((M516+M517)*H516=0,0,IF((M516+M517)*H516&gt;I516,(M516+M517)*H516,I516))</f>
        <v>5213200</v>
      </c>
      <c r="Q516" s="101">
        <f>N516+O516+N517+O517+P516</f>
        <v>5359124</v>
      </c>
      <c r="R516" s="24"/>
      <c r="S516" s="24"/>
      <c r="T516" s="15"/>
    </row>
    <row r="517" spans="1:20" ht="15" hidden="1" x14ac:dyDescent="0.3">
      <c r="A517" s="15" t="s">
        <v>152</v>
      </c>
      <c r="B517" s="15" t="s">
        <v>153</v>
      </c>
      <c r="C517" s="15" t="s">
        <v>154</v>
      </c>
      <c r="D517" s="16" t="s">
        <v>156</v>
      </c>
      <c r="E517" s="94">
        <v>1</v>
      </c>
      <c r="F517" s="23">
        <v>14500</v>
      </c>
      <c r="G517" s="23">
        <v>8100</v>
      </c>
      <c r="H517" s="23">
        <v>16691</v>
      </c>
      <c r="I517" s="103"/>
      <c r="J517" s="18">
        <v>870</v>
      </c>
      <c r="K517" s="18">
        <v>874</v>
      </c>
      <c r="L517" s="23">
        <f>K517-J517</f>
        <v>4</v>
      </c>
      <c r="M517" s="24">
        <f>L517*80%</f>
        <v>3.2</v>
      </c>
      <c r="N517" s="23">
        <f>L517*F517</f>
        <v>58000</v>
      </c>
      <c r="O517" s="23">
        <f>M517*G517</f>
        <v>25920</v>
      </c>
      <c r="P517" s="106"/>
      <c r="Q517" s="103"/>
      <c r="R517" s="24"/>
      <c r="S517" s="24"/>
      <c r="T517" s="15"/>
    </row>
    <row r="518" spans="1:20" ht="15" hidden="1" x14ac:dyDescent="0.3">
      <c r="A518" s="15" t="s">
        <v>152</v>
      </c>
      <c r="B518" s="15" t="s">
        <v>153</v>
      </c>
      <c r="C518" s="15" t="s">
        <v>154</v>
      </c>
      <c r="D518" s="16" t="s">
        <v>157</v>
      </c>
      <c r="E518" s="94" t="s">
        <v>25</v>
      </c>
      <c r="F518" s="23">
        <v>14500</v>
      </c>
      <c r="G518" s="23">
        <v>7710</v>
      </c>
      <c r="H518" s="23">
        <v>16691</v>
      </c>
      <c r="I518" s="101">
        <v>5191569</v>
      </c>
      <c r="J518" s="18">
        <v>45</v>
      </c>
      <c r="K518" s="18">
        <v>49</v>
      </c>
      <c r="L518" s="23">
        <f t="shared" si="555"/>
        <v>4</v>
      </c>
      <c r="M518" s="24">
        <f t="shared" si="556"/>
        <v>3.2</v>
      </c>
      <c r="N518" s="23">
        <f t="shared" si="596"/>
        <v>58000</v>
      </c>
      <c r="O518" s="23">
        <f t="shared" si="596"/>
        <v>24672</v>
      </c>
      <c r="P518" s="104">
        <f>IF((M518+M519)*H518=0,0,IF((M518+M519)*H518&gt;I518,(M518+M519)*H518,I518))</f>
        <v>5191569</v>
      </c>
      <c r="Q518" s="101">
        <f>N518+O518+N519+O519+P518</f>
        <v>5400121</v>
      </c>
      <c r="R518" s="24"/>
      <c r="S518" s="24"/>
      <c r="T518" s="15"/>
    </row>
    <row r="519" spans="1:20" ht="15" hidden="1" x14ac:dyDescent="0.3">
      <c r="A519" s="15" t="s">
        <v>152</v>
      </c>
      <c r="B519" s="15" t="s">
        <v>153</v>
      </c>
      <c r="C519" s="15" t="s">
        <v>154</v>
      </c>
      <c r="D519" s="16" t="s">
        <v>157</v>
      </c>
      <c r="E519" s="94">
        <v>1</v>
      </c>
      <c r="F519" s="23">
        <v>14500</v>
      </c>
      <c r="G519" s="23">
        <v>8100</v>
      </c>
      <c r="H519" s="23">
        <v>16691</v>
      </c>
      <c r="I519" s="103"/>
      <c r="J519" s="18">
        <v>49</v>
      </c>
      <c r="K519" s="18">
        <v>55</v>
      </c>
      <c r="L519" s="23">
        <f t="shared" si="555"/>
        <v>6</v>
      </c>
      <c r="M519" s="24">
        <f t="shared" si="556"/>
        <v>4.8000000000000007</v>
      </c>
      <c r="N519" s="23">
        <f t="shared" ref="N519:O548" si="616">L519*F519</f>
        <v>87000</v>
      </c>
      <c r="O519" s="23">
        <f t="shared" si="616"/>
        <v>38880.000000000007</v>
      </c>
      <c r="P519" s="106"/>
      <c r="Q519" s="103"/>
      <c r="R519" s="24"/>
      <c r="S519" s="24"/>
      <c r="T519" s="15"/>
    </row>
    <row r="520" spans="1:20" ht="15" hidden="1" x14ac:dyDescent="0.3">
      <c r="A520" s="15" t="s">
        <v>152</v>
      </c>
      <c r="B520" s="15" t="s">
        <v>153</v>
      </c>
      <c r="C520" s="15" t="s">
        <v>154</v>
      </c>
      <c r="D520" s="16" t="s">
        <v>155</v>
      </c>
      <c r="E520" s="94">
        <v>2</v>
      </c>
      <c r="F520" s="23">
        <v>14500</v>
      </c>
      <c r="G520" s="23">
        <v>8100</v>
      </c>
      <c r="H520" s="23">
        <v>16691</v>
      </c>
      <c r="I520" s="23">
        <v>5233630</v>
      </c>
      <c r="J520" s="18">
        <v>42</v>
      </c>
      <c r="K520" s="18">
        <v>43</v>
      </c>
      <c r="L520" s="23">
        <f t="shared" si="555"/>
        <v>1</v>
      </c>
      <c r="M520" s="24">
        <f t="shared" si="556"/>
        <v>0.8</v>
      </c>
      <c r="N520" s="23">
        <f t="shared" si="616"/>
        <v>14500</v>
      </c>
      <c r="O520" s="23">
        <f t="shared" si="616"/>
        <v>6480</v>
      </c>
      <c r="P520" s="25">
        <f t="shared" ref="P520:P550" si="617">IF(M520*H520=0,0,IF(M520*H520&gt;I520,M520*H520,I520))</f>
        <v>5233630</v>
      </c>
      <c r="Q520" s="23">
        <f>N520+O520+P520</f>
        <v>5254610</v>
      </c>
      <c r="R520" s="24"/>
      <c r="S520" s="24"/>
      <c r="T520" s="15"/>
    </row>
    <row r="521" spans="1:20" ht="15" hidden="1" x14ac:dyDescent="0.3">
      <c r="A521" s="15" t="s">
        <v>152</v>
      </c>
      <c r="B521" s="15" t="s">
        <v>153</v>
      </c>
      <c r="C521" s="15" t="s">
        <v>154</v>
      </c>
      <c r="D521" s="16" t="s">
        <v>156</v>
      </c>
      <c r="E521" s="94">
        <v>2</v>
      </c>
      <c r="F521" s="23">
        <v>14500</v>
      </c>
      <c r="G521" s="23">
        <v>8100</v>
      </c>
      <c r="H521" s="23">
        <v>16691</v>
      </c>
      <c r="I521" s="23">
        <v>5213200</v>
      </c>
      <c r="J521" s="18">
        <v>874</v>
      </c>
      <c r="K521" s="18">
        <v>880</v>
      </c>
      <c r="L521" s="23">
        <f t="shared" si="555"/>
        <v>6</v>
      </c>
      <c r="M521" s="24">
        <f t="shared" si="556"/>
        <v>4.8000000000000007</v>
      </c>
      <c r="N521" s="23">
        <f t="shared" si="616"/>
        <v>87000</v>
      </c>
      <c r="O521" s="23">
        <f t="shared" si="616"/>
        <v>38880.000000000007</v>
      </c>
      <c r="P521" s="25">
        <f t="shared" si="617"/>
        <v>5213200</v>
      </c>
      <c r="Q521" s="23">
        <f t="shared" ref="Q521:Q550" si="618">N521+O521+P521</f>
        <v>5339080</v>
      </c>
      <c r="R521" s="24"/>
      <c r="S521" s="24"/>
      <c r="T521" s="15"/>
    </row>
    <row r="522" spans="1:20" ht="15" hidden="1" x14ac:dyDescent="0.3">
      <c r="A522" s="15" t="s">
        <v>152</v>
      </c>
      <c r="B522" s="15" t="s">
        <v>153</v>
      </c>
      <c r="C522" s="15" t="s">
        <v>154</v>
      </c>
      <c r="D522" s="16" t="s">
        <v>157</v>
      </c>
      <c r="E522" s="94">
        <v>2</v>
      </c>
      <c r="F522" s="23">
        <v>14500</v>
      </c>
      <c r="G522" s="23">
        <v>8100</v>
      </c>
      <c r="H522" s="23">
        <v>16691</v>
      </c>
      <c r="I522" s="23">
        <v>5191569</v>
      </c>
      <c r="J522" s="18">
        <v>55</v>
      </c>
      <c r="K522" s="18">
        <v>60</v>
      </c>
      <c r="L522" s="23">
        <f t="shared" si="555"/>
        <v>5</v>
      </c>
      <c r="M522" s="24">
        <f t="shared" si="556"/>
        <v>4</v>
      </c>
      <c r="N522" s="23">
        <f t="shared" si="616"/>
        <v>72500</v>
      </c>
      <c r="O522" s="23">
        <f t="shared" si="616"/>
        <v>32400</v>
      </c>
      <c r="P522" s="25">
        <f t="shared" si="617"/>
        <v>5191569</v>
      </c>
      <c r="Q522" s="23">
        <f t="shared" si="618"/>
        <v>5296469</v>
      </c>
      <c r="R522" s="24"/>
      <c r="S522" s="24"/>
      <c r="T522" s="15"/>
    </row>
    <row r="523" spans="1:20" ht="15" hidden="1" x14ac:dyDescent="0.3">
      <c r="A523" s="15" t="s">
        <v>152</v>
      </c>
      <c r="B523" s="15" t="s">
        <v>153</v>
      </c>
      <c r="C523" s="15" t="s">
        <v>154</v>
      </c>
      <c r="D523" s="16" t="s">
        <v>155</v>
      </c>
      <c r="E523" s="94">
        <v>3</v>
      </c>
      <c r="F523" s="23">
        <v>14500</v>
      </c>
      <c r="G523" s="23">
        <v>8100</v>
      </c>
      <c r="H523" s="23">
        <v>16691</v>
      </c>
      <c r="I523" s="23">
        <v>5233630</v>
      </c>
      <c r="J523" s="18">
        <v>43</v>
      </c>
      <c r="K523" s="18">
        <v>45</v>
      </c>
      <c r="L523" s="23">
        <f t="shared" si="555"/>
        <v>2</v>
      </c>
      <c r="M523" s="24">
        <f t="shared" si="556"/>
        <v>1.6</v>
      </c>
      <c r="N523" s="23">
        <f t="shared" si="616"/>
        <v>29000</v>
      </c>
      <c r="O523" s="23">
        <f t="shared" si="616"/>
        <v>12960</v>
      </c>
      <c r="P523" s="25">
        <f t="shared" si="617"/>
        <v>5233630</v>
      </c>
      <c r="Q523" s="23">
        <f t="shared" si="618"/>
        <v>5275590</v>
      </c>
      <c r="R523" s="24"/>
      <c r="S523" s="24"/>
      <c r="T523" s="15"/>
    </row>
    <row r="524" spans="1:20" ht="15" hidden="1" x14ac:dyDescent="0.3">
      <c r="A524" s="15" t="s">
        <v>152</v>
      </c>
      <c r="B524" s="15" t="s">
        <v>153</v>
      </c>
      <c r="C524" s="15" t="s">
        <v>154</v>
      </c>
      <c r="D524" s="16" t="s">
        <v>156</v>
      </c>
      <c r="E524" s="94">
        <v>3</v>
      </c>
      <c r="F524" s="23">
        <v>14500</v>
      </c>
      <c r="G524" s="23">
        <v>8100</v>
      </c>
      <c r="H524" s="23">
        <v>16691</v>
      </c>
      <c r="I524" s="23">
        <v>5213200</v>
      </c>
      <c r="J524" s="18">
        <v>880</v>
      </c>
      <c r="K524" s="18">
        <v>887</v>
      </c>
      <c r="L524" s="23">
        <f t="shared" si="555"/>
        <v>7</v>
      </c>
      <c r="M524" s="24">
        <f t="shared" si="556"/>
        <v>5.6000000000000005</v>
      </c>
      <c r="N524" s="23">
        <f t="shared" si="616"/>
        <v>101500</v>
      </c>
      <c r="O524" s="23">
        <f t="shared" si="616"/>
        <v>45360.000000000007</v>
      </c>
      <c r="P524" s="25">
        <f t="shared" si="617"/>
        <v>5213200</v>
      </c>
      <c r="Q524" s="23">
        <f t="shared" si="618"/>
        <v>5360060</v>
      </c>
      <c r="R524" s="24"/>
      <c r="S524" s="24"/>
      <c r="T524" s="15"/>
    </row>
    <row r="525" spans="1:20" ht="15" hidden="1" x14ac:dyDescent="0.3">
      <c r="A525" s="15" t="s">
        <v>152</v>
      </c>
      <c r="B525" s="15" t="s">
        <v>153</v>
      </c>
      <c r="C525" s="15" t="s">
        <v>154</v>
      </c>
      <c r="D525" s="16" t="s">
        <v>157</v>
      </c>
      <c r="E525" s="94">
        <v>3</v>
      </c>
      <c r="F525" s="23">
        <v>14500</v>
      </c>
      <c r="G525" s="23">
        <v>8100</v>
      </c>
      <c r="H525" s="23">
        <v>16691</v>
      </c>
      <c r="I525" s="23">
        <v>5191569</v>
      </c>
      <c r="J525" s="18">
        <v>60</v>
      </c>
      <c r="K525" s="18">
        <v>79</v>
      </c>
      <c r="L525" s="23">
        <f t="shared" si="555"/>
        <v>19</v>
      </c>
      <c r="M525" s="24">
        <f t="shared" si="556"/>
        <v>15.200000000000001</v>
      </c>
      <c r="N525" s="23">
        <f t="shared" si="616"/>
        <v>275500</v>
      </c>
      <c r="O525" s="23">
        <f t="shared" si="616"/>
        <v>123120.00000000001</v>
      </c>
      <c r="P525" s="25">
        <f t="shared" si="617"/>
        <v>5191569</v>
      </c>
      <c r="Q525" s="23">
        <f t="shared" si="618"/>
        <v>5590189</v>
      </c>
      <c r="R525" s="24"/>
      <c r="S525" s="24"/>
      <c r="T525" s="15"/>
    </row>
    <row r="526" spans="1:20" ht="15" hidden="1" x14ac:dyDescent="0.3">
      <c r="A526" s="15" t="s">
        <v>152</v>
      </c>
      <c r="B526" s="15" t="s">
        <v>153</v>
      </c>
      <c r="C526" s="15" t="s">
        <v>154</v>
      </c>
      <c r="D526" s="16" t="s">
        <v>155</v>
      </c>
      <c r="E526" s="94">
        <v>4</v>
      </c>
      <c r="F526" s="23">
        <v>14500</v>
      </c>
      <c r="G526" s="23">
        <v>8100</v>
      </c>
      <c r="H526" s="23">
        <v>16691</v>
      </c>
      <c r="I526" s="23">
        <v>5233630</v>
      </c>
      <c r="J526" s="18">
        <v>45</v>
      </c>
      <c r="K526" s="18">
        <v>49</v>
      </c>
      <c r="L526" s="23">
        <f t="shared" si="555"/>
        <v>4</v>
      </c>
      <c r="M526" s="24">
        <f t="shared" si="556"/>
        <v>3.2</v>
      </c>
      <c r="N526" s="23">
        <f t="shared" si="616"/>
        <v>58000</v>
      </c>
      <c r="O526" s="23">
        <f t="shared" si="616"/>
        <v>25920</v>
      </c>
      <c r="P526" s="25">
        <f t="shared" si="617"/>
        <v>5233630</v>
      </c>
      <c r="Q526" s="23">
        <f t="shared" si="618"/>
        <v>5317550</v>
      </c>
      <c r="R526" s="24"/>
      <c r="S526" s="24"/>
      <c r="T526" s="15"/>
    </row>
    <row r="527" spans="1:20" ht="15" hidden="1" x14ac:dyDescent="0.3">
      <c r="A527" s="15" t="s">
        <v>152</v>
      </c>
      <c r="B527" s="15" t="s">
        <v>153</v>
      </c>
      <c r="C527" s="15" t="s">
        <v>154</v>
      </c>
      <c r="D527" s="16" t="s">
        <v>156</v>
      </c>
      <c r="E527" s="94">
        <v>4</v>
      </c>
      <c r="F527" s="23">
        <v>14500</v>
      </c>
      <c r="G527" s="23">
        <v>8100</v>
      </c>
      <c r="H527" s="23">
        <v>16691</v>
      </c>
      <c r="I527" s="23">
        <v>5213200</v>
      </c>
      <c r="J527" s="18">
        <v>887</v>
      </c>
      <c r="K527" s="18">
        <v>927</v>
      </c>
      <c r="L527" s="23">
        <f t="shared" si="555"/>
        <v>40</v>
      </c>
      <c r="M527" s="24">
        <f t="shared" si="556"/>
        <v>32</v>
      </c>
      <c r="N527" s="23">
        <f t="shared" si="616"/>
        <v>580000</v>
      </c>
      <c r="O527" s="23">
        <f t="shared" si="616"/>
        <v>259200</v>
      </c>
      <c r="P527" s="25">
        <f t="shared" si="617"/>
        <v>5213200</v>
      </c>
      <c r="Q527" s="23">
        <f t="shared" si="618"/>
        <v>6052400</v>
      </c>
      <c r="R527" s="24"/>
      <c r="S527" s="24"/>
      <c r="T527" s="15"/>
    </row>
    <row r="528" spans="1:20" ht="15" hidden="1" x14ac:dyDescent="0.3">
      <c r="A528" s="15" t="s">
        <v>152</v>
      </c>
      <c r="B528" s="15" t="s">
        <v>153</v>
      </c>
      <c r="C528" s="15" t="s">
        <v>154</v>
      </c>
      <c r="D528" s="16" t="s">
        <v>157</v>
      </c>
      <c r="E528" s="94">
        <v>4</v>
      </c>
      <c r="F528" s="23">
        <v>14500</v>
      </c>
      <c r="G528" s="23">
        <v>8100</v>
      </c>
      <c r="H528" s="23">
        <v>16691</v>
      </c>
      <c r="I528" s="23">
        <v>5191569</v>
      </c>
      <c r="J528" s="18">
        <v>79</v>
      </c>
      <c r="K528" s="18">
        <v>99</v>
      </c>
      <c r="L528" s="23">
        <f t="shared" si="555"/>
        <v>20</v>
      </c>
      <c r="M528" s="24">
        <f t="shared" si="556"/>
        <v>16</v>
      </c>
      <c r="N528" s="23">
        <f t="shared" si="616"/>
        <v>290000</v>
      </c>
      <c r="O528" s="23">
        <f t="shared" si="616"/>
        <v>129600</v>
      </c>
      <c r="P528" s="25">
        <f t="shared" si="617"/>
        <v>5191569</v>
      </c>
      <c r="Q528" s="23">
        <f t="shared" si="618"/>
        <v>5611169</v>
      </c>
      <c r="R528" s="24"/>
      <c r="S528" s="24"/>
      <c r="T528" s="15"/>
    </row>
    <row r="529" spans="1:20" ht="15" hidden="1" x14ac:dyDescent="0.3">
      <c r="A529" s="15" t="s">
        <v>152</v>
      </c>
      <c r="B529" s="15" t="s">
        <v>153</v>
      </c>
      <c r="C529" s="15" t="s">
        <v>154</v>
      </c>
      <c r="D529" s="16" t="s">
        <v>155</v>
      </c>
      <c r="E529" s="94">
        <v>5</v>
      </c>
      <c r="F529" s="23">
        <v>14500</v>
      </c>
      <c r="G529" s="23">
        <v>8100</v>
      </c>
      <c r="H529" s="23">
        <v>16691</v>
      </c>
      <c r="I529" s="23">
        <v>5233630</v>
      </c>
      <c r="J529" s="18">
        <v>49</v>
      </c>
      <c r="K529" s="18">
        <v>61</v>
      </c>
      <c r="L529" s="23">
        <f t="shared" si="555"/>
        <v>12</v>
      </c>
      <c r="M529" s="24">
        <f t="shared" si="556"/>
        <v>9.6000000000000014</v>
      </c>
      <c r="N529" s="23">
        <f t="shared" si="616"/>
        <v>174000</v>
      </c>
      <c r="O529" s="23">
        <f t="shared" si="616"/>
        <v>77760.000000000015</v>
      </c>
      <c r="P529" s="25">
        <f t="shared" si="617"/>
        <v>5233630</v>
      </c>
      <c r="Q529" s="23">
        <f t="shared" si="618"/>
        <v>5485390</v>
      </c>
      <c r="R529" s="24"/>
      <c r="S529" s="24"/>
      <c r="T529" s="15"/>
    </row>
    <row r="530" spans="1:20" ht="15" hidden="1" x14ac:dyDescent="0.3">
      <c r="A530" s="15" t="s">
        <v>152</v>
      </c>
      <c r="B530" s="15" t="s">
        <v>153</v>
      </c>
      <c r="C530" s="15" t="s">
        <v>154</v>
      </c>
      <c r="D530" s="16" t="s">
        <v>156</v>
      </c>
      <c r="E530" s="94">
        <v>5</v>
      </c>
      <c r="F530" s="23">
        <v>14500</v>
      </c>
      <c r="G530" s="23">
        <v>8100</v>
      </c>
      <c r="H530" s="23">
        <v>16691</v>
      </c>
      <c r="I530" s="23">
        <v>5213200</v>
      </c>
      <c r="J530" s="18">
        <v>927</v>
      </c>
      <c r="K530" s="18">
        <v>978</v>
      </c>
      <c r="L530" s="23">
        <f t="shared" si="555"/>
        <v>51</v>
      </c>
      <c r="M530" s="24">
        <f t="shared" si="556"/>
        <v>40.800000000000004</v>
      </c>
      <c r="N530" s="23">
        <f t="shared" si="616"/>
        <v>739500</v>
      </c>
      <c r="O530" s="23">
        <f t="shared" si="616"/>
        <v>330480.00000000006</v>
      </c>
      <c r="P530" s="25">
        <f t="shared" si="617"/>
        <v>5213200</v>
      </c>
      <c r="Q530" s="23">
        <f t="shared" si="618"/>
        <v>6283180</v>
      </c>
      <c r="R530" s="24"/>
      <c r="S530" s="24"/>
      <c r="T530" s="15"/>
    </row>
    <row r="531" spans="1:20" ht="15" hidden="1" x14ac:dyDescent="0.3">
      <c r="A531" s="15" t="s">
        <v>152</v>
      </c>
      <c r="B531" s="15" t="s">
        <v>153</v>
      </c>
      <c r="C531" s="15" t="s">
        <v>154</v>
      </c>
      <c r="D531" s="16" t="s">
        <v>157</v>
      </c>
      <c r="E531" s="94">
        <v>5</v>
      </c>
      <c r="F531" s="23">
        <v>14500</v>
      </c>
      <c r="G531" s="23">
        <v>8100</v>
      </c>
      <c r="H531" s="23">
        <v>16691</v>
      </c>
      <c r="I531" s="23">
        <v>5191569</v>
      </c>
      <c r="J531" s="18">
        <v>99</v>
      </c>
      <c r="K531" s="18">
        <v>116</v>
      </c>
      <c r="L531" s="23">
        <f t="shared" si="555"/>
        <v>17</v>
      </c>
      <c r="M531" s="24">
        <f t="shared" si="556"/>
        <v>13.600000000000001</v>
      </c>
      <c r="N531" s="23">
        <f t="shared" si="616"/>
        <v>246500</v>
      </c>
      <c r="O531" s="23">
        <f t="shared" si="616"/>
        <v>110160.00000000001</v>
      </c>
      <c r="P531" s="25">
        <f t="shared" si="617"/>
        <v>5191569</v>
      </c>
      <c r="Q531" s="23">
        <f t="shared" si="618"/>
        <v>5548229</v>
      </c>
      <c r="R531" s="24"/>
      <c r="S531" s="24"/>
      <c r="T531" s="15"/>
    </row>
    <row r="532" spans="1:20" ht="15" hidden="1" x14ac:dyDescent="0.3">
      <c r="A532" s="15" t="s">
        <v>152</v>
      </c>
      <c r="B532" s="15" t="s">
        <v>153</v>
      </c>
      <c r="C532" s="15" t="s">
        <v>154</v>
      </c>
      <c r="D532" s="16" t="s">
        <v>155</v>
      </c>
      <c r="E532" s="94">
        <v>6</v>
      </c>
      <c r="F532" s="23">
        <v>14500</v>
      </c>
      <c r="G532" s="23">
        <v>8100</v>
      </c>
      <c r="H532" s="23">
        <v>16691</v>
      </c>
      <c r="I532" s="23">
        <v>5233630</v>
      </c>
      <c r="J532" s="18">
        <v>61</v>
      </c>
      <c r="K532" s="18">
        <v>88</v>
      </c>
      <c r="L532" s="23">
        <f t="shared" si="555"/>
        <v>27</v>
      </c>
      <c r="M532" s="24">
        <f t="shared" si="556"/>
        <v>21.6</v>
      </c>
      <c r="N532" s="23">
        <f t="shared" si="616"/>
        <v>391500</v>
      </c>
      <c r="O532" s="23">
        <f t="shared" si="616"/>
        <v>174960</v>
      </c>
      <c r="P532" s="25">
        <f t="shared" si="617"/>
        <v>5233630</v>
      </c>
      <c r="Q532" s="23">
        <f t="shared" si="618"/>
        <v>5800090</v>
      </c>
      <c r="R532" s="24"/>
      <c r="S532" s="24"/>
      <c r="T532" s="15"/>
    </row>
    <row r="533" spans="1:20" ht="15" hidden="1" x14ac:dyDescent="0.3">
      <c r="A533" s="15" t="s">
        <v>152</v>
      </c>
      <c r="B533" s="15" t="s">
        <v>153</v>
      </c>
      <c r="C533" s="15" t="s">
        <v>154</v>
      </c>
      <c r="D533" s="16" t="s">
        <v>156</v>
      </c>
      <c r="E533" s="94">
        <v>6</v>
      </c>
      <c r="F533" s="23">
        <v>14500</v>
      </c>
      <c r="G533" s="23">
        <v>8100</v>
      </c>
      <c r="H533" s="23">
        <v>16691</v>
      </c>
      <c r="I533" s="23">
        <v>5213200</v>
      </c>
      <c r="J533" s="18">
        <v>978</v>
      </c>
      <c r="K533" s="18">
        <v>1059</v>
      </c>
      <c r="L533" s="23">
        <f t="shared" si="555"/>
        <v>81</v>
      </c>
      <c r="M533" s="24">
        <f t="shared" si="556"/>
        <v>64.8</v>
      </c>
      <c r="N533" s="23">
        <f t="shared" si="616"/>
        <v>1174500</v>
      </c>
      <c r="O533" s="23">
        <f t="shared" si="616"/>
        <v>524880</v>
      </c>
      <c r="P533" s="25">
        <f t="shared" si="617"/>
        <v>5213200</v>
      </c>
      <c r="Q533" s="23">
        <f t="shared" si="618"/>
        <v>6912580</v>
      </c>
      <c r="R533" s="24"/>
      <c r="S533" s="24"/>
      <c r="T533" s="15"/>
    </row>
    <row r="534" spans="1:20" ht="15" hidden="1" x14ac:dyDescent="0.3">
      <c r="A534" s="15" t="s">
        <v>152</v>
      </c>
      <c r="B534" s="15" t="s">
        <v>153</v>
      </c>
      <c r="C534" s="15" t="s">
        <v>154</v>
      </c>
      <c r="D534" s="16" t="s">
        <v>157</v>
      </c>
      <c r="E534" s="94">
        <v>6</v>
      </c>
      <c r="F534" s="23">
        <v>14500</v>
      </c>
      <c r="G534" s="23">
        <v>8100</v>
      </c>
      <c r="H534" s="23">
        <v>16691</v>
      </c>
      <c r="I534" s="23">
        <v>5191569</v>
      </c>
      <c r="J534" s="18">
        <v>116</v>
      </c>
      <c r="K534" s="18">
        <v>135</v>
      </c>
      <c r="L534" s="23">
        <f t="shared" si="555"/>
        <v>19</v>
      </c>
      <c r="M534" s="24">
        <f t="shared" si="556"/>
        <v>15.200000000000001</v>
      </c>
      <c r="N534" s="23">
        <f t="shared" si="616"/>
        <v>275500</v>
      </c>
      <c r="O534" s="23">
        <f t="shared" si="616"/>
        <v>123120.00000000001</v>
      </c>
      <c r="P534" s="25">
        <f t="shared" si="617"/>
        <v>5191569</v>
      </c>
      <c r="Q534" s="23">
        <f t="shared" si="618"/>
        <v>5590189</v>
      </c>
      <c r="R534" s="24"/>
      <c r="S534" s="24"/>
      <c r="T534" s="15"/>
    </row>
    <row r="535" spans="1:20" ht="15" hidden="1" x14ac:dyDescent="0.3">
      <c r="A535" s="15" t="s">
        <v>152</v>
      </c>
      <c r="B535" s="15" t="s">
        <v>153</v>
      </c>
      <c r="C535" s="15" t="s">
        <v>154</v>
      </c>
      <c r="D535" s="16" t="s">
        <v>155</v>
      </c>
      <c r="E535" s="94">
        <v>7</v>
      </c>
      <c r="F535" s="23">
        <v>14500</v>
      </c>
      <c r="G535" s="23">
        <v>8100</v>
      </c>
      <c r="H535" s="23">
        <v>16691</v>
      </c>
      <c r="I535" s="23">
        <v>5233630</v>
      </c>
      <c r="J535" s="18">
        <f>K532</f>
        <v>88</v>
      </c>
      <c r="K535" s="18">
        <v>148</v>
      </c>
      <c r="L535" s="23">
        <f t="shared" ref="L535:L537" si="619">K535-J535</f>
        <v>60</v>
      </c>
      <c r="M535" s="24">
        <f t="shared" ref="M535:M537" si="620">L535*80%</f>
        <v>48</v>
      </c>
      <c r="N535" s="23">
        <f t="shared" ref="N535:N537" si="621">L535*F535</f>
        <v>870000</v>
      </c>
      <c r="O535" s="23">
        <f t="shared" ref="O535:O537" si="622">M535*G535</f>
        <v>388800</v>
      </c>
      <c r="P535" s="25">
        <f t="shared" ref="P535:P537" si="623">IF(M535*H535=0,0,IF(M535*H535&gt;I535,M535*H535,I535))</f>
        <v>5233630</v>
      </c>
      <c r="Q535" s="23">
        <f t="shared" ref="Q535:Q537" si="624">N535+O535+P535</f>
        <v>6492430</v>
      </c>
      <c r="R535" s="24"/>
      <c r="S535" s="24"/>
      <c r="T535" s="15"/>
    </row>
    <row r="536" spans="1:20" ht="15" hidden="1" x14ac:dyDescent="0.3">
      <c r="A536" s="15" t="s">
        <v>152</v>
      </c>
      <c r="B536" s="15" t="s">
        <v>153</v>
      </c>
      <c r="C536" s="15" t="s">
        <v>154</v>
      </c>
      <c r="D536" s="16" t="s">
        <v>156</v>
      </c>
      <c r="E536" s="94">
        <v>7</v>
      </c>
      <c r="F536" s="23">
        <v>14500</v>
      </c>
      <c r="G536" s="23">
        <v>8100</v>
      </c>
      <c r="H536" s="23">
        <v>16691</v>
      </c>
      <c r="I536" s="23">
        <v>5213200</v>
      </c>
      <c r="J536" s="18">
        <f t="shared" ref="J536:J537" si="625">K533</f>
        <v>1059</v>
      </c>
      <c r="K536" s="18">
        <v>1142</v>
      </c>
      <c r="L536" s="23">
        <f t="shared" si="619"/>
        <v>83</v>
      </c>
      <c r="M536" s="24">
        <f t="shared" si="620"/>
        <v>66.400000000000006</v>
      </c>
      <c r="N536" s="23">
        <f t="shared" si="621"/>
        <v>1203500</v>
      </c>
      <c r="O536" s="23">
        <f t="shared" si="622"/>
        <v>537840</v>
      </c>
      <c r="P536" s="25">
        <f t="shared" si="623"/>
        <v>5213200</v>
      </c>
      <c r="Q536" s="23">
        <f t="shared" si="624"/>
        <v>6954540</v>
      </c>
      <c r="R536" s="24"/>
      <c r="S536" s="24"/>
      <c r="T536" s="15"/>
    </row>
    <row r="537" spans="1:20" ht="15" hidden="1" x14ac:dyDescent="0.3">
      <c r="A537" s="15" t="s">
        <v>152</v>
      </c>
      <c r="B537" s="15" t="s">
        <v>153</v>
      </c>
      <c r="C537" s="15" t="s">
        <v>154</v>
      </c>
      <c r="D537" s="16" t="s">
        <v>157</v>
      </c>
      <c r="E537" s="94">
        <v>7</v>
      </c>
      <c r="F537" s="23">
        <v>14500</v>
      </c>
      <c r="G537" s="23">
        <v>8100</v>
      </c>
      <c r="H537" s="23">
        <v>16691</v>
      </c>
      <c r="I537" s="23">
        <v>5191569</v>
      </c>
      <c r="J537" s="18">
        <f t="shared" si="625"/>
        <v>135</v>
      </c>
      <c r="K537" s="18">
        <v>155</v>
      </c>
      <c r="L537" s="23">
        <f t="shared" si="619"/>
        <v>20</v>
      </c>
      <c r="M537" s="24">
        <f t="shared" si="620"/>
        <v>16</v>
      </c>
      <c r="N537" s="23">
        <f t="shared" si="621"/>
        <v>290000</v>
      </c>
      <c r="O537" s="23">
        <f t="shared" si="622"/>
        <v>129600</v>
      </c>
      <c r="P537" s="25">
        <f t="shared" si="623"/>
        <v>5191569</v>
      </c>
      <c r="Q537" s="23">
        <f t="shared" si="624"/>
        <v>5611169</v>
      </c>
      <c r="R537" s="24"/>
      <c r="S537" s="24"/>
      <c r="T537" s="15"/>
    </row>
    <row r="538" spans="1:20" ht="15" hidden="1" x14ac:dyDescent="0.3">
      <c r="A538" s="15" t="s">
        <v>152</v>
      </c>
      <c r="B538" s="15" t="s">
        <v>153</v>
      </c>
      <c r="C538" s="15" t="s">
        <v>154</v>
      </c>
      <c r="D538" s="16" t="s">
        <v>155</v>
      </c>
      <c r="E538" s="94">
        <v>8</v>
      </c>
      <c r="F538" s="23">
        <v>14500</v>
      </c>
      <c r="G538" s="23">
        <v>8100</v>
      </c>
      <c r="H538" s="23">
        <v>16691</v>
      </c>
      <c r="I538" s="23">
        <v>5233630</v>
      </c>
      <c r="J538" s="18">
        <f>K535</f>
        <v>148</v>
      </c>
      <c r="K538" s="18">
        <v>269</v>
      </c>
      <c r="L538" s="23">
        <f t="shared" ref="L538:L540" si="626">K538-J538</f>
        <v>121</v>
      </c>
      <c r="M538" s="24">
        <f t="shared" ref="M538:M540" si="627">L538*80%</f>
        <v>96.800000000000011</v>
      </c>
      <c r="N538" s="23">
        <f t="shared" ref="N538:N540" si="628">L538*F538</f>
        <v>1754500</v>
      </c>
      <c r="O538" s="23">
        <f t="shared" ref="O538:O540" si="629">M538*G538</f>
        <v>784080.00000000012</v>
      </c>
      <c r="P538" s="25">
        <f t="shared" ref="P538:P540" si="630">IF(M538*H538=0,0,IF(M538*H538&gt;I538,M538*H538,I538))</f>
        <v>5233630</v>
      </c>
      <c r="Q538" s="23">
        <f t="shared" ref="Q538:Q540" si="631">N538+O538+P538</f>
        <v>7772210</v>
      </c>
      <c r="R538" s="24"/>
      <c r="S538" s="24"/>
      <c r="T538" s="15"/>
    </row>
    <row r="539" spans="1:20" ht="15" hidden="1" x14ac:dyDescent="0.3">
      <c r="A539" s="15" t="s">
        <v>152</v>
      </c>
      <c r="B539" s="15" t="s">
        <v>153</v>
      </c>
      <c r="C539" s="15" t="s">
        <v>154</v>
      </c>
      <c r="D539" s="16" t="s">
        <v>156</v>
      </c>
      <c r="E539" s="94">
        <v>8</v>
      </c>
      <c r="F539" s="23">
        <v>14500</v>
      </c>
      <c r="G539" s="23">
        <v>8100</v>
      </c>
      <c r="H539" s="23">
        <v>16691</v>
      </c>
      <c r="I539" s="23">
        <v>5213200</v>
      </c>
      <c r="J539" s="18">
        <f t="shared" ref="J539:J540" si="632">K536</f>
        <v>1142</v>
      </c>
      <c r="K539" s="18">
        <v>1267</v>
      </c>
      <c r="L539" s="23">
        <f t="shared" si="626"/>
        <v>125</v>
      </c>
      <c r="M539" s="24">
        <f t="shared" si="627"/>
        <v>100</v>
      </c>
      <c r="N539" s="23">
        <f t="shared" si="628"/>
        <v>1812500</v>
      </c>
      <c r="O539" s="23">
        <f t="shared" si="629"/>
        <v>810000</v>
      </c>
      <c r="P539" s="25">
        <f t="shared" si="630"/>
        <v>5213200</v>
      </c>
      <c r="Q539" s="23">
        <f t="shared" si="631"/>
        <v>7835700</v>
      </c>
      <c r="R539" s="24"/>
      <c r="S539" s="24"/>
      <c r="T539" s="15"/>
    </row>
    <row r="540" spans="1:20" ht="15" hidden="1" x14ac:dyDescent="0.3">
      <c r="A540" s="15" t="s">
        <v>152</v>
      </c>
      <c r="B540" s="15" t="s">
        <v>153</v>
      </c>
      <c r="C540" s="15" t="s">
        <v>154</v>
      </c>
      <c r="D540" s="16" t="s">
        <v>157</v>
      </c>
      <c r="E540" s="94">
        <v>8</v>
      </c>
      <c r="F540" s="23">
        <v>14500</v>
      </c>
      <c r="G540" s="23">
        <v>8100</v>
      </c>
      <c r="H540" s="23">
        <v>16691</v>
      </c>
      <c r="I540" s="23">
        <v>5191569</v>
      </c>
      <c r="J540" s="18">
        <f t="shared" si="632"/>
        <v>155</v>
      </c>
      <c r="K540" s="18">
        <v>191</v>
      </c>
      <c r="L540" s="23">
        <f t="shared" si="626"/>
        <v>36</v>
      </c>
      <c r="M540" s="24">
        <f t="shared" si="627"/>
        <v>28.8</v>
      </c>
      <c r="N540" s="23">
        <f t="shared" si="628"/>
        <v>522000</v>
      </c>
      <c r="O540" s="23">
        <f t="shared" si="629"/>
        <v>233280</v>
      </c>
      <c r="P540" s="25">
        <f t="shared" si="630"/>
        <v>5191569</v>
      </c>
      <c r="Q540" s="23">
        <f t="shared" si="631"/>
        <v>5946849</v>
      </c>
      <c r="R540" s="24"/>
      <c r="S540" s="24"/>
      <c r="T540" s="15"/>
    </row>
    <row r="541" spans="1:20" ht="15" hidden="1" x14ac:dyDescent="0.3">
      <c r="A541" s="15" t="s">
        <v>152</v>
      </c>
      <c r="B541" s="15" t="s">
        <v>153</v>
      </c>
      <c r="C541" s="15" t="s">
        <v>154</v>
      </c>
      <c r="D541" s="16" t="s">
        <v>155</v>
      </c>
      <c r="E541" s="31">
        <v>9</v>
      </c>
      <c r="F541" s="23">
        <v>14500</v>
      </c>
      <c r="G541" s="23">
        <v>8100</v>
      </c>
      <c r="H541" s="23">
        <v>16691</v>
      </c>
      <c r="I541" s="23">
        <v>5233630</v>
      </c>
      <c r="J541" s="18">
        <f>K538</f>
        <v>269</v>
      </c>
      <c r="K541" s="18">
        <v>391</v>
      </c>
      <c r="L541" s="23">
        <f t="shared" ref="L541:L543" si="633">K541-J541</f>
        <v>122</v>
      </c>
      <c r="M541" s="24">
        <f t="shared" ref="M541:M543" si="634">L541*80%</f>
        <v>97.600000000000009</v>
      </c>
      <c r="N541" s="23">
        <f t="shared" ref="N541:N543" si="635">L541*F541</f>
        <v>1769000</v>
      </c>
      <c r="O541" s="23">
        <f t="shared" ref="O541:O543" si="636">M541*G541</f>
        <v>790560.00000000012</v>
      </c>
      <c r="P541" s="25">
        <f t="shared" ref="P541:P543" si="637">IF(M541*H541=0,0,IF(M541*H541&gt;I541,M541*H541,I541))</f>
        <v>5233630</v>
      </c>
      <c r="Q541" s="23">
        <f t="shared" ref="Q541:Q543" si="638">N541+O541+P541</f>
        <v>7793190</v>
      </c>
      <c r="R541" s="24"/>
      <c r="S541" s="24"/>
      <c r="T541" s="15"/>
    </row>
    <row r="542" spans="1:20" ht="15" hidden="1" x14ac:dyDescent="0.3">
      <c r="A542" s="15" t="s">
        <v>152</v>
      </c>
      <c r="B542" s="15" t="s">
        <v>153</v>
      </c>
      <c r="C542" s="15" t="s">
        <v>154</v>
      </c>
      <c r="D542" s="16" t="s">
        <v>156</v>
      </c>
      <c r="E542" s="31">
        <v>9</v>
      </c>
      <c r="F542" s="23">
        <v>14500</v>
      </c>
      <c r="G542" s="23">
        <v>8100</v>
      </c>
      <c r="H542" s="23">
        <v>16691</v>
      </c>
      <c r="I542" s="23">
        <v>5213200</v>
      </c>
      <c r="J542" s="18">
        <f t="shared" ref="J542:J543" si="639">K539</f>
        <v>1267</v>
      </c>
      <c r="K542" s="18">
        <v>1447</v>
      </c>
      <c r="L542" s="23">
        <f t="shared" si="633"/>
        <v>180</v>
      </c>
      <c r="M542" s="24">
        <f t="shared" si="634"/>
        <v>144</v>
      </c>
      <c r="N542" s="23">
        <f t="shared" si="635"/>
        <v>2610000</v>
      </c>
      <c r="O542" s="23">
        <f t="shared" si="636"/>
        <v>1166400</v>
      </c>
      <c r="P542" s="25">
        <f t="shared" si="637"/>
        <v>5213200</v>
      </c>
      <c r="Q542" s="23">
        <f t="shared" si="638"/>
        <v>8989600</v>
      </c>
      <c r="R542" s="24"/>
      <c r="S542" s="24"/>
      <c r="T542" s="15"/>
    </row>
    <row r="543" spans="1:20" ht="15" hidden="1" x14ac:dyDescent="0.3">
      <c r="A543" s="15" t="s">
        <v>152</v>
      </c>
      <c r="B543" s="15" t="s">
        <v>153</v>
      </c>
      <c r="C543" s="15" t="s">
        <v>154</v>
      </c>
      <c r="D543" s="16" t="s">
        <v>157</v>
      </c>
      <c r="E543" s="31">
        <v>9</v>
      </c>
      <c r="F543" s="23">
        <v>14500</v>
      </c>
      <c r="G543" s="23">
        <v>8100</v>
      </c>
      <c r="H543" s="23">
        <v>16691</v>
      </c>
      <c r="I543" s="23">
        <v>5191569</v>
      </c>
      <c r="J543" s="18">
        <f t="shared" si="639"/>
        <v>191</v>
      </c>
      <c r="K543" s="18">
        <v>227</v>
      </c>
      <c r="L543" s="23">
        <f t="shared" si="633"/>
        <v>36</v>
      </c>
      <c r="M543" s="24">
        <f t="shared" si="634"/>
        <v>28.8</v>
      </c>
      <c r="N543" s="23">
        <f t="shared" si="635"/>
        <v>522000</v>
      </c>
      <c r="O543" s="23">
        <f t="shared" si="636"/>
        <v>233280</v>
      </c>
      <c r="P543" s="25">
        <f t="shared" si="637"/>
        <v>5191569</v>
      </c>
      <c r="Q543" s="23">
        <f t="shared" si="638"/>
        <v>5946849</v>
      </c>
      <c r="R543" s="24"/>
      <c r="S543" s="24"/>
      <c r="T543" s="15"/>
    </row>
    <row r="544" spans="1:20" ht="15" hidden="1" x14ac:dyDescent="0.3">
      <c r="A544" s="15" t="s">
        <v>152</v>
      </c>
      <c r="B544" s="15" t="s">
        <v>153</v>
      </c>
      <c r="C544" s="15" t="s">
        <v>158</v>
      </c>
      <c r="D544" s="16" t="s">
        <v>159</v>
      </c>
      <c r="E544" s="94" t="s">
        <v>25</v>
      </c>
      <c r="F544" s="23">
        <v>14500</v>
      </c>
      <c r="G544" s="23">
        <v>7710</v>
      </c>
      <c r="H544" s="23">
        <v>16691</v>
      </c>
      <c r="I544" s="23"/>
      <c r="J544" s="18">
        <v>14</v>
      </c>
      <c r="K544" s="18">
        <v>14</v>
      </c>
      <c r="L544" s="23">
        <f t="shared" si="555"/>
        <v>0</v>
      </c>
      <c r="M544" s="24">
        <f t="shared" si="556"/>
        <v>0</v>
      </c>
      <c r="N544" s="23">
        <f t="shared" si="616"/>
        <v>0</v>
      </c>
      <c r="O544" s="23">
        <f t="shared" si="616"/>
        <v>0</v>
      </c>
      <c r="P544" s="25">
        <f t="shared" si="617"/>
        <v>0</v>
      </c>
      <c r="Q544" s="23">
        <f t="shared" si="618"/>
        <v>0</v>
      </c>
      <c r="R544" s="24"/>
      <c r="S544" s="24"/>
      <c r="T544" s="26" t="s">
        <v>160</v>
      </c>
    </row>
    <row r="545" spans="1:20" ht="15" hidden="1" x14ac:dyDescent="0.3">
      <c r="A545" s="15" t="s">
        <v>152</v>
      </c>
      <c r="B545" s="15" t="s">
        <v>153</v>
      </c>
      <c r="C545" s="15" t="s">
        <v>158</v>
      </c>
      <c r="D545" s="16" t="s">
        <v>159</v>
      </c>
      <c r="E545" s="94">
        <v>1</v>
      </c>
      <c r="F545" s="23">
        <v>14500</v>
      </c>
      <c r="G545" s="23">
        <v>8100</v>
      </c>
      <c r="H545" s="23">
        <v>16691</v>
      </c>
      <c r="I545" s="23"/>
      <c r="J545" s="18">
        <v>14</v>
      </c>
      <c r="K545" s="18">
        <v>14</v>
      </c>
      <c r="L545" s="23">
        <f t="shared" si="555"/>
        <v>0</v>
      </c>
      <c r="M545" s="24">
        <f t="shared" si="556"/>
        <v>0</v>
      </c>
      <c r="N545" s="23">
        <f t="shared" si="616"/>
        <v>0</v>
      </c>
      <c r="O545" s="23">
        <f t="shared" si="616"/>
        <v>0</v>
      </c>
      <c r="P545" s="25">
        <f t="shared" si="617"/>
        <v>0</v>
      </c>
      <c r="Q545" s="23">
        <f t="shared" si="618"/>
        <v>0</v>
      </c>
      <c r="R545" s="24"/>
      <c r="S545" s="24"/>
      <c r="T545" s="15"/>
    </row>
    <row r="546" spans="1:20" ht="15" hidden="1" x14ac:dyDescent="0.3">
      <c r="A546" s="15" t="s">
        <v>152</v>
      </c>
      <c r="B546" s="15" t="s">
        <v>153</v>
      </c>
      <c r="C546" s="15" t="s">
        <v>158</v>
      </c>
      <c r="D546" s="16" t="s">
        <v>159</v>
      </c>
      <c r="E546" s="94">
        <v>2</v>
      </c>
      <c r="F546" s="23">
        <v>14500</v>
      </c>
      <c r="G546" s="23">
        <v>8100</v>
      </c>
      <c r="H546" s="23">
        <v>16691</v>
      </c>
      <c r="I546" s="23"/>
      <c r="J546" s="18">
        <v>14</v>
      </c>
      <c r="K546" s="18">
        <v>14</v>
      </c>
      <c r="L546" s="23">
        <f t="shared" si="555"/>
        <v>0</v>
      </c>
      <c r="M546" s="24">
        <f t="shared" si="556"/>
        <v>0</v>
      </c>
      <c r="N546" s="23">
        <f t="shared" si="616"/>
        <v>0</v>
      </c>
      <c r="O546" s="23">
        <f t="shared" si="616"/>
        <v>0</v>
      </c>
      <c r="P546" s="25">
        <f t="shared" si="617"/>
        <v>0</v>
      </c>
      <c r="Q546" s="23">
        <f t="shared" si="618"/>
        <v>0</v>
      </c>
      <c r="R546" s="24"/>
      <c r="S546" s="24"/>
      <c r="T546" s="15"/>
    </row>
    <row r="547" spans="1:20" ht="15" hidden="1" x14ac:dyDescent="0.3">
      <c r="A547" s="15" t="s">
        <v>152</v>
      </c>
      <c r="B547" s="15" t="s">
        <v>153</v>
      </c>
      <c r="C547" s="15" t="s">
        <v>158</v>
      </c>
      <c r="D547" s="16" t="s">
        <v>159</v>
      </c>
      <c r="E547" s="94">
        <v>3</v>
      </c>
      <c r="F547" s="23">
        <v>14500</v>
      </c>
      <c r="G547" s="23">
        <v>8100</v>
      </c>
      <c r="H547" s="23">
        <v>16691</v>
      </c>
      <c r="I547" s="23"/>
      <c r="J547" s="18">
        <v>14</v>
      </c>
      <c r="K547" s="18">
        <v>14</v>
      </c>
      <c r="L547" s="23">
        <f t="shared" si="555"/>
        <v>0</v>
      </c>
      <c r="M547" s="24">
        <f t="shared" si="556"/>
        <v>0</v>
      </c>
      <c r="N547" s="23">
        <f t="shared" si="616"/>
        <v>0</v>
      </c>
      <c r="O547" s="23">
        <f t="shared" si="616"/>
        <v>0</v>
      </c>
      <c r="P547" s="25">
        <f t="shared" si="617"/>
        <v>0</v>
      </c>
      <c r="Q547" s="23">
        <f t="shared" si="618"/>
        <v>0</v>
      </c>
      <c r="R547" s="24"/>
      <c r="S547" s="24"/>
      <c r="T547" s="15"/>
    </row>
    <row r="548" spans="1:20" ht="15" hidden="1" x14ac:dyDescent="0.3">
      <c r="A548" s="15" t="s">
        <v>152</v>
      </c>
      <c r="B548" s="15" t="s">
        <v>153</v>
      </c>
      <c r="C548" s="15" t="s">
        <v>158</v>
      </c>
      <c r="D548" s="16" t="s">
        <v>159</v>
      </c>
      <c r="E548" s="94">
        <v>4</v>
      </c>
      <c r="F548" s="23">
        <v>14500</v>
      </c>
      <c r="G548" s="23">
        <v>8100</v>
      </c>
      <c r="H548" s="23">
        <v>16691</v>
      </c>
      <c r="I548" s="23"/>
      <c r="J548" s="18">
        <v>14</v>
      </c>
      <c r="K548" s="18">
        <v>25</v>
      </c>
      <c r="L548" s="23">
        <f t="shared" si="555"/>
        <v>11</v>
      </c>
      <c r="M548" s="24">
        <f t="shared" si="556"/>
        <v>8.8000000000000007</v>
      </c>
      <c r="N548" s="23">
        <f t="shared" si="616"/>
        <v>159500</v>
      </c>
      <c r="O548" s="23">
        <f t="shared" si="616"/>
        <v>71280</v>
      </c>
      <c r="P548" s="25">
        <f>IF(M548*H548=0,0,IF(M548*H548&gt;I548,M548*H548,I548))</f>
        <v>146880.80000000002</v>
      </c>
      <c r="Q548" s="23">
        <f>N548+O548+P548</f>
        <v>377660.80000000005</v>
      </c>
      <c r="R548" s="24"/>
      <c r="S548" s="24"/>
      <c r="T548" s="15"/>
    </row>
    <row r="549" spans="1:20" ht="15" hidden="1" x14ac:dyDescent="0.3">
      <c r="A549" s="15" t="s">
        <v>152</v>
      </c>
      <c r="B549" s="15" t="s">
        <v>153</v>
      </c>
      <c r="C549" s="15" t="s">
        <v>158</v>
      </c>
      <c r="D549" s="16" t="s">
        <v>159</v>
      </c>
      <c r="E549" s="94">
        <v>5</v>
      </c>
      <c r="F549" s="23">
        <v>14500</v>
      </c>
      <c r="G549" s="23">
        <v>8100</v>
      </c>
      <c r="H549" s="23">
        <v>16691</v>
      </c>
      <c r="I549" s="23"/>
      <c r="J549" s="18">
        <v>25</v>
      </c>
      <c r="K549" s="18">
        <v>25</v>
      </c>
      <c r="L549" s="23">
        <f t="shared" si="555"/>
        <v>0</v>
      </c>
      <c r="M549" s="24">
        <f t="shared" si="556"/>
        <v>0</v>
      </c>
      <c r="N549" s="23">
        <f t="shared" ref="N549:O570" si="640">L549*F549</f>
        <v>0</v>
      </c>
      <c r="O549" s="23">
        <f t="shared" si="640"/>
        <v>0</v>
      </c>
      <c r="P549" s="25">
        <f t="shared" si="617"/>
        <v>0</v>
      </c>
      <c r="Q549" s="23">
        <f t="shared" si="618"/>
        <v>0</v>
      </c>
      <c r="R549" s="24"/>
      <c r="S549" s="24"/>
      <c r="T549" s="15"/>
    </row>
    <row r="550" spans="1:20" ht="15" hidden="1" x14ac:dyDescent="0.3">
      <c r="A550" s="15" t="s">
        <v>152</v>
      </c>
      <c r="B550" s="15" t="s">
        <v>153</v>
      </c>
      <c r="C550" s="15" t="s">
        <v>158</v>
      </c>
      <c r="D550" s="16" t="s">
        <v>159</v>
      </c>
      <c r="E550" s="94">
        <v>6</v>
      </c>
      <c r="F550" s="23">
        <v>14500</v>
      </c>
      <c r="G550" s="23">
        <v>8100</v>
      </c>
      <c r="H550" s="23">
        <v>16691</v>
      </c>
      <c r="I550" s="23"/>
      <c r="J550" s="18">
        <v>25</v>
      </c>
      <c r="K550" s="18">
        <v>32</v>
      </c>
      <c r="L550" s="23">
        <f t="shared" si="555"/>
        <v>7</v>
      </c>
      <c r="M550" s="24">
        <f t="shared" si="556"/>
        <v>5.6000000000000005</v>
      </c>
      <c r="N550" s="23">
        <f t="shared" si="640"/>
        <v>101500</v>
      </c>
      <c r="O550" s="23">
        <f t="shared" si="640"/>
        <v>45360.000000000007</v>
      </c>
      <c r="P550" s="25">
        <f t="shared" si="617"/>
        <v>93469.6</v>
      </c>
      <c r="Q550" s="23">
        <f t="shared" si="618"/>
        <v>240329.60000000001</v>
      </c>
      <c r="R550" s="24"/>
      <c r="S550" s="24"/>
      <c r="T550" s="15"/>
    </row>
    <row r="551" spans="1:20" ht="15" hidden="1" x14ac:dyDescent="0.3">
      <c r="A551" s="15" t="s">
        <v>152</v>
      </c>
      <c r="B551" s="15" t="s">
        <v>153</v>
      </c>
      <c r="C551" s="15" t="s">
        <v>158</v>
      </c>
      <c r="D551" s="16" t="s">
        <v>159</v>
      </c>
      <c r="E551" s="94">
        <v>7</v>
      </c>
      <c r="F551" s="23">
        <v>14500</v>
      </c>
      <c r="G551" s="23">
        <v>8100</v>
      </c>
      <c r="H551" s="23">
        <v>16691</v>
      </c>
      <c r="I551" s="23"/>
      <c r="J551" s="18">
        <f>K550</f>
        <v>32</v>
      </c>
      <c r="K551" s="18">
        <v>37</v>
      </c>
      <c r="L551" s="23">
        <f t="shared" ref="L551" si="641">K551-J551</f>
        <v>5</v>
      </c>
      <c r="M551" s="24">
        <f t="shared" ref="M551" si="642">L551*80%</f>
        <v>4</v>
      </c>
      <c r="N551" s="23">
        <f t="shared" ref="N551" si="643">L551*F551</f>
        <v>72500</v>
      </c>
      <c r="O551" s="23">
        <f t="shared" ref="O551" si="644">M551*G551</f>
        <v>32400</v>
      </c>
      <c r="P551" s="25">
        <f>IF(M551*H551=0,0,IF(M551*H551&gt;I551,M551*H551,I551))</f>
        <v>66764</v>
      </c>
      <c r="Q551" s="23">
        <f t="shared" ref="Q551" si="645">N551+O551+P551</f>
        <v>171664</v>
      </c>
      <c r="R551" s="24"/>
      <c r="S551" s="24"/>
      <c r="T551" s="15"/>
    </row>
    <row r="552" spans="1:20" ht="15" hidden="1" x14ac:dyDescent="0.3">
      <c r="A552" s="15" t="s">
        <v>152</v>
      </c>
      <c r="B552" s="15" t="s">
        <v>153</v>
      </c>
      <c r="C552" s="15" t="s">
        <v>158</v>
      </c>
      <c r="D552" s="16" t="s">
        <v>159</v>
      </c>
      <c r="E552" s="94">
        <v>8</v>
      </c>
      <c r="F552" s="23">
        <v>14500</v>
      </c>
      <c r="G552" s="23">
        <v>8100</v>
      </c>
      <c r="H552" s="23">
        <v>16691</v>
      </c>
      <c r="I552" s="23"/>
      <c r="J552" s="18">
        <f>K551</f>
        <v>37</v>
      </c>
      <c r="K552" s="18">
        <v>44</v>
      </c>
      <c r="L552" s="23">
        <f t="shared" ref="L552" si="646">K552-J552</f>
        <v>7</v>
      </c>
      <c r="M552" s="24">
        <f t="shared" ref="M552" si="647">L552*80%</f>
        <v>5.6000000000000005</v>
      </c>
      <c r="N552" s="23">
        <f t="shared" ref="N552" si="648">L552*F552</f>
        <v>101500</v>
      </c>
      <c r="O552" s="23">
        <f t="shared" ref="O552" si="649">M552*G552</f>
        <v>45360.000000000007</v>
      </c>
      <c r="P552" s="25">
        <f t="shared" ref="P552" si="650">IF(M552*H552=0,0,IF(M552*H552&gt;I552,M552*H552,I552))</f>
        <v>93469.6</v>
      </c>
      <c r="Q552" s="23">
        <f t="shared" ref="Q552" si="651">N552+O552+P552</f>
        <v>240329.60000000001</v>
      </c>
      <c r="R552" s="24"/>
      <c r="S552" s="24"/>
      <c r="T552" s="15"/>
    </row>
    <row r="553" spans="1:20" ht="15" hidden="1" x14ac:dyDescent="0.3">
      <c r="A553" s="15" t="s">
        <v>152</v>
      </c>
      <c r="B553" s="15" t="s">
        <v>153</v>
      </c>
      <c r="C553" s="15" t="s">
        <v>158</v>
      </c>
      <c r="D553" s="16" t="s">
        <v>159</v>
      </c>
      <c r="E553" s="31">
        <v>9</v>
      </c>
      <c r="F553" s="23">
        <v>14500</v>
      </c>
      <c r="G553" s="23">
        <v>8100</v>
      </c>
      <c r="H553" s="23">
        <v>16691</v>
      </c>
      <c r="I553" s="23"/>
      <c r="J553" s="18">
        <f>K552</f>
        <v>44</v>
      </c>
      <c r="K553" s="18">
        <v>51</v>
      </c>
      <c r="L553" s="23">
        <f t="shared" ref="L553" si="652">K553-J553</f>
        <v>7</v>
      </c>
      <c r="M553" s="24">
        <f t="shared" ref="M553" si="653">L553*80%</f>
        <v>5.6000000000000005</v>
      </c>
      <c r="N553" s="23">
        <f t="shared" ref="N553" si="654">L553*F553</f>
        <v>101500</v>
      </c>
      <c r="O553" s="23">
        <f t="shared" ref="O553" si="655">M553*G553</f>
        <v>45360.000000000007</v>
      </c>
      <c r="P553" s="25">
        <f t="shared" ref="P553" si="656">IF(M553*H553=0,0,IF(M553*H553&gt;I553,M553*H553,I553))</f>
        <v>93469.6</v>
      </c>
      <c r="Q553" s="23">
        <f t="shared" ref="Q553" si="657">N553+O553+P553</f>
        <v>240329.60000000001</v>
      </c>
      <c r="R553" s="24"/>
      <c r="S553" s="24"/>
      <c r="T553" s="15"/>
    </row>
    <row r="554" spans="1:20" ht="14.5" hidden="1" customHeight="1" x14ac:dyDescent="0.3">
      <c r="A554" s="15" t="s">
        <v>152</v>
      </c>
      <c r="B554" s="15" t="s">
        <v>153</v>
      </c>
      <c r="C554" s="15" t="s">
        <v>161</v>
      </c>
      <c r="D554" s="16" t="s">
        <v>162</v>
      </c>
      <c r="E554" s="94" t="s">
        <v>25</v>
      </c>
      <c r="F554" s="23">
        <v>14500</v>
      </c>
      <c r="G554" s="23">
        <v>7710</v>
      </c>
      <c r="H554" s="23">
        <v>16691</v>
      </c>
      <c r="I554" s="101">
        <v>4758938</v>
      </c>
      <c r="J554" s="18">
        <v>1592</v>
      </c>
      <c r="K554" s="18">
        <v>1625</v>
      </c>
      <c r="L554" s="23">
        <f t="shared" si="555"/>
        <v>33</v>
      </c>
      <c r="M554" s="24">
        <f t="shared" si="556"/>
        <v>26.400000000000002</v>
      </c>
      <c r="N554" s="23">
        <f t="shared" si="640"/>
        <v>478500</v>
      </c>
      <c r="O554" s="23">
        <f t="shared" si="640"/>
        <v>203544.00000000003</v>
      </c>
      <c r="P554" s="104">
        <f>IF((M554+M555)*H554=0,0,IF((M554+M555)*H554&gt;I554,(M554+M555)*H554,I554))</f>
        <v>4758938</v>
      </c>
      <c r="Q554" s="101">
        <f>N554+O554+N555+O555+P554</f>
        <v>5902542</v>
      </c>
      <c r="R554" s="24"/>
      <c r="S554" s="24"/>
      <c r="T554" s="15"/>
    </row>
    <row r="555" spans="1:20" ht="15" hidden="1" x14ac:dyDescent="0.3">
      <c r="A555" s="15" t="s">
        <v>152</v>
      </c>
      <c r="B555" s="15" t="s">
        <v>153</v>
      </c>
      <c r="C555" s="15" t="s">
        <v>161</v>
      </c>
      <c r="D555" s="16" t="s">
        <v>162</v>
      </c>
      <c r="E555" s="94">
        <v>1</v>
      </c>
      <c r="F555" s="23">
        <v>14500</v>
      </c>
      <c r="G555" s="23">
        <v>8100</v>
      </c>
      <c r="H555" s="23">
        <v>16691</v>
      </c>
      <c r="I555" s="103"/>
      <c r="J555" s="18">
        <v>1625</v>
      </c>
      <c r="K555" s="18">
        <v>1647</v>
      </c>
      <c r="L555" s="23">
        <f t="shared" si="555"/>
        <v>22</v>
      </c>
      <c r="M555" s="24">
        <f t="shared" si="556"/>
        <v>17.600000000000001</v>
      </c>
      <c r="N555" s="23">
        <f t="shared" si="640"/>
        <v>319000</v>
      </c>
      <c r="O555" s="23">
        <f t="shared" si="640"/>
        <v>142560</v>
      </c>
      <c r="P555" s="106"/>
      <c r="Q555" s="103"/>
      <c r="R555" s="24"/>
      <c r="S555" s="24"/>
      <c r="T555" s="15"/>
    </row>
    <row r="556" spans="1:20" ht="15" hidden="1" x14ac:dyDescent="0.3">
      <c r="A556" s="15" t="s">
        <v>152</v>
      </c>
      <c r="B556" s="15" t="s">
        <v>153</v>
      </c>
      <c r="C556" s="15" t="s">
        <v>161</v>
      </c>
      <c r="D556" s="16" t="s">
        <v>162</v>
      </c>
      <c r="E556" s="94">
        <v>2</v>
      </c>
      <c r="F556" s="23">
        <v>14500</v>
      </c>
      <c r="G556" s="23">
        <v>8100</v>
      </c>
      <c r="H556" s="23">
        <v>16691</v>
      </c>
      <c r="I556" s="23">
        <v>4758938</v>
      </c>
      <c r="J556" s="18">
        <v>1647</v>
      </c>
      <c r="K556" s="18">
        <v>1654</v>
      </c>
      <c r="L556" s="23">
        <f t="shared" si="555"/>
        <v>7</v>
      </c>
      <c r="M556" s="24">
        <f t="shared" si="556"/>
        <v>5.6000000000000005</v>
      </c>
      <c r="N556" s="23">
        <f t="shared" si="640"/>
        <v>101500</v>
      </c>
      <c r="O556" s="23">
        <f t="shared" si="640"/>
        <v>45360.000000000007</v>
      </c>
      <c r="P556" s="25">
        <f t="shared" ref="P556:P560" si="658">IF(M556*H556=0,0,IF(M556*H556&gt;I556,M556*H556,I556))</f>
        <v>4758938</v>
      </c>
      <c r="Q556" s="23">
        <f t="shared" ref="Q556:Q560" si="659">N556+O556+P556</f>
        <v>4905798</v>
      </c>
      <c r="R556" s="24"/>
      <c r="S556" s="24"/>
      <c r="T556" s="15"/>
    </row>
    <row r="557" spans="1:20" ht="15" hidden="1" x14ac:dyDescent="0.3">
      <c r="A557" s="15" t="s">
        <v>152</v>
      </c>
      <c r="B557" s="15" t="s">
        <v>153</v>
      </c>
      <c r="C557" s="15" t="s">
        <v>161</v>
      </c>
      <c r="D557" s="16" t="s">
        <v>162</v>
      </c>
      <c r="E557" s="94">
        <v>3</v>
      </c>
      <c r="F557" s="23">
        <v>14500</v>
      </c>
      <c r="G557" s="23">
        <v>8100</v>
      </c>
      <c r="H557" s="23">
        <v>16691</v>
      </c>
      <c r="I557" s="23">
        <v>4758938</v>
      </c>
      <c r="J557" s="18">
        <v>1654</v>
      </c>
      <c r="K557" s="18">
        <v>1676</v>
      </c>
      <c r="L557" s="23">
        <f t="shared" si="555"/>
        <v>22</v>
      </c>
      <c r="M557" s="24">
        <f t="shared" si="556"/>
        <v>17.600000000000001</v>
      </c>
      <c r="N557" s="23">
        <f t="shared" si="640"/>
        <v>319000</v>
      </c>
      <c r="O557" s="23">
        <f t="shared" si="640"/>
        <v>142560</v>
      </c>
      <c r="P557" s="25">
        <f t="shared" si="658"/>
        <v>4758938</v>
      </c>
      <c r="Q557" s="23">
        <f t="shared" si="659"/>
        <v>5220498</v>
      </c>
      <c r="R557" s="24"/>
      <c r="S557" s="24"/>
      <c r="T557" s="15"/>
    </row>
    <row r="558" spans="1:20" ht="15" hidden="1" x14ac:dyDescent="0.3">
      <c r="A558" s="15" t="s">
        <v>152</v>
      </c>
      <c r="B558" s="15" t="s">
        <v>153</v>
      </c>
      <c r="C558" s="15" t="s">
        <v>161</v>
      </c>
      <c r="D558" s="16" t="s">
        <v>162</v>
      </c>
      <c r="E558" s="94">
        <v>4</v>
      </c>
      <c r="F558" s="23">
        <v>14500</v>
      </c>
      <c r="G558" s="23">
        <v>8100</v>
      </c>
      <c r="H558" s="23">
        <v>16691</v>
      </c>
      <c r="I558" s="23">
        <v>4758938</v>
      </c>
      <c r="J558" s="18">
        <v>1676</v>
      </c>
      <c r="K558" s="18">
        <v>1706</v>
      </c>
      <c r="L558" s="23">
        <f t="shared" si="555"/>
        <v>30</v>
      </c>
      <c r="M558" s="24">
        <f t="shared" si="556"/>
        <v>24</v>
      </c>
      <c r="N558" s="23">
        <f t="shared" si="640"/>
        <v>435000</v>
      </c>
      <c r="O558" s="23">
        <f t="shared" si="640"/>
        <v>194400</v>
      </c>
      <c r="P558" s="25">
        <f t="shared" si="658"/>
        <v>4758938</v>
      </c>
      <c r="Q558" s="23">
        <f t="shared" si="659"/>
        <v>5388338</v>
      </c>
      <c r="R558" s="24"/>
      <c r="S558" s="24"/>
      <c r="T558" s="15"/>
    </row>
    <row r="559" spans="1:20" ht="15" hidden="1" x14ac:dyDescent="0.3">
      <c r="A559" s="15" t="s">
        <v>152</v>
      </c>
      <c r="B559" s="15" t="s">
        <v>153</v>
      </c>
      <c r="C559" s="15" t="s">
        <v>161</v>
      </c>
      <c r="D559" s="16" t="s">
        <v>162</v>
      </c>
      <c r="E559" s="94">
        <v>5</v>
      </c>
      <c r="F559" s="23">
        <v>14500</v>
      </c>
      <c r="G559" s="23">
        <v>8100</v>
      </c>
      <c r="H559" s="23">
        <v>16691</v>
      </c>
      <c r="I559" s="23">
        <v>4758938</v>
      </c>
      <c r="J559" s="18">
        <v>1706</v>
      </c>
      <c r="K559" s="18">
        <v>1710</v>
      </c>
      <c r="L559" s="23">
        <f t="shared" si="555"/>
        <v>4</v>
      </c>
      <c r="M559" s="24">
        <f t="shared" si="556"/>
        <v>3.2</v>
      </c>
      <c r="N559" s="23">
        <f t="shared" si="640"/>
        <v>58000</v>
      </c>
      <c r="O559" s="23">
        <f t="shared" si="640"/>
        <v>25920</v>
      </c>
      <c r="P559" s="25">
        <f t="shared" si="658"/>
        <v>4758938</v>
      </c>
      <c r="Q559" s="23">
        <f t="shared" si="659"/>
        <v>4842858</v>
      </c>
      <c r="R559" s="24"/>
      <c r="S559" s="24"/>
      <c r="T559" s="15"/>
    </row>
    <row r="560" spans="1:20" ht="15" hidden="1" x14ac:dyDescent="0.3">
      <c r="A560" s="15" t="s">
        <v>152</v>
      </c>
      <c r="B560" s="15" t="s">
        <v>153</v>
      </c>
      <c r="C560" s="15" t="s">
        <v>161</v>
      </c>
      <c r="D560" s="16" t="s">
        <v>162</v>
      </c>
      <c r="E560" s="94">
        <v>6</v>
      </c>
      <c r="F560" s="23">
        <v>14500</v>
      </c>
      <c r="G560" s="23">
        <v>8100</v>
      </c>
      <c r="H560" s="23">
        <v>16691</v>
      </c>
      <c r="I560" s="23">
        <v>4758938</v>
      </c>
      <c r="J560" s="18">
        <v>1710</v>
      </c>
      <c r="K560" s="18">
        <v>1724</v>
      </c>
      <c r="L560" s="23">
        <f t="shared" si="555"/>
        <v>14</v>
      </c>
      <c r="M560" s="24">
        <f t="shared" si="556"/>
        <v>11.200000000000001</v>
      </c>
      <c r="N560" s="23">
        <f t="shared" si="640"/>
        <v>203000</v>
      </c>
      <c r="O560" s="23">
        <f t="shared" si="640"/>
        <v>90720.000000000015</v>
      </c>
      <c r="P560" s="25">
        <f t="shared" si="658"/>
        <v>4758938</v>
      </c>
      <c r="Q560" s="23">
        <f t="shared" si="659"/>
        <v>5052658</v>
      </c>
      <c r="R560" s="24"/>
      <c r="S560" s="24"/>
      <c r="T560" s="15"/>
    </row>
    <row r="561" spans="1:20" ht="15" hidden="1" x14ac:dyDescent="0.3">
      <c r="A561" s="15" t="s">
        <v>152</v>
      </c>
      <c r="B561" s="15" t="s">
        <v>153</v>
      </c>
      <c r="C561" s="15" t="s">
        <v>161</v>
      </c>
      <c r="D561" s="16" t="s">
        <v>162</v>
      </c>
      <c r="E561" s="94">
        <v>7</v>
      </c>
      <c r="F561" s="23">
        <v>14500</v>
      </c>
      <c r="G561" s="23">
        <v>8100</v>
      </c>
      <c r="H561" s="23">
        <v>16691</v>
      </c>
      <c r="I561" s="23">
        <v>4758938</v>
      </c>
      <c r="J561" s="18">
        <f>K560</f>
        <v>1724</v>
      </c>
      <c r="K561" s="18">
        <v>1783</v>
      </c>
      <c r="L561" s="23">
        <f t="shared" ref="L561" si="660">K561-J561</f>
        <v>59</v>
      </c>
      <c r="M561" s="24">
        <f t="shared" ref="M561" si="661">L561*80%</f>
        <v>47.2</v>
      </c>
      <c r="N561" s="23">
        <f t="shared" ref="N561" si="662">L561*F561</f>
        <v>855500</v>
      </c>
      <c r="O561" s="23">
        <f t="shared" ref="O561" si="663">M561*G561</f>
        <v>382320</v>
      </c>
      <c r="P561" s="25">
        <f t="shared" ref="P561" si="664">IF(M561*H561=0,0,IF(M561*H561&gt;I561,M561*H561,I561))</f>
        <v>4758938</v>
      </c>
      <c r="Q561" s="23">
        <f t="shared" ref="Q561" si="665">N561+O561+P561</f>
        <v>5996758</v>
      </c>
      <c r="R561" s="24"/>
      <c r="S561" s="24"/>
      <c r="T561" s="15"/>
    </row>
    <row r="562" spans="1:20" ht="15" hidden="1" x14ac:dyDescent="0.3">
      <c r="A562" s="15" t="s">
        <v>152</v>
      </c>
      <c r="B562" s="15" t="s">
        <v>153</v>
      </c>
      <c r="C562" s="15" t="s">
        <v>161</v>
      </c>
      <c r="D562" s="16" t="s">
        <v>162</v>
      </c>
      <c r="E562" s="94">
        <v>8</v>
      </c>
      <c r="F562" s="23">
        <v>14500</v>
      </c>
      <c r="G562" s="23">
        <v>8100</v>
      </c>
      <c r="H562" s="23">
        <v>16691</v>
      </c>
      <c r="I562" s="23">
        <v>4758938</v>
      </c>
      <c r="J562" s="18">
        <f>K561</f>
        <v>1783</v>
      </c>
      <c r="K562" s="18">
        <v>1797</v>
      </c>
      <c r="L562" s="23">
        <f t="shared" ref="L562" si="666">K562-J562</f>
        <v>14</v>
      </c>
      <c r="M562" s="24">
        <f t="shared" ref="M562" si="667">L562*80%</f>
        <v>11.200000000000001</v>
      </c>
      <c r="N562" s="23">
        <f t="shared" ref="N562" si="668">L562*F562</f>
        <v>203000</v>
      </c>
      <c r="O562" s="23">
        <f t="shared" ref="O562" si="669">M562*G562</f>
        <v>90720.000000000015</v>
      </c>
      <c r="P562" s="25">
        <f t="shared" ref="P562" si="670">IF(M562*H562=0,0,IF(M562*H562&gt;I562,M562*H562,I562))</f>
        <v>4758938</v>
      </c>
      <c r="Q562" s="23">
        <f t="shared" ref="Q562" si="671">N562+O562+P562</f>
        <v>5052658</v>
      </c>
      <c r="R562" s="24"/>
      <c r="S562" s="24"/>
      <c r="T562" s="15"/>
    </row>
    <row r="563" spans="1:20" ht="15" hidden="1" x14ac:dyDescent="0.3">
      <c r="A563" s="15" t="s">
        <v>152</v>
      </c>
      <c r="B563" s="15" t="s">
        <v>153</v>
      </c>
      <c r="C563" s="15" t="s">
        <v>161</v>
      </c>
      <c r="D563" s="16" t="s">
        <v>162</v>
      </c>
      <c r="E563" s="31">
        <v>9</v>
      </c>
      <c r="F563" s="23">
        <v>14500</v>
      </c>
      <c r="G563" s="23">
        <v>8100</v>
      </c>
      <c r="H563" s="23">
        <v>16691</v>
      </c>
      <c r="I563" s="23">
        <v>4758938</v>
      </c>
      <c r="J563" s="18">
        <f>K562</f>
        <v>1797</v>
      </c>
      <c r="K563" s="18">
        <v>1816</v>
      </c>
      <c r="L563" s="23">
        <f t="shared" ref="L563" si="672">K563-J563</f>
        <v>19</v>
      </c>
      <c r="M563" s="24">
        <f t="shared" ref="M563" si="673">L563*80%</f>
        <v>15.200000000000001</v>
      </c>
      <c r="N563" s="23">
        <f t="shared" ref="N563" si="674">L563*F563</f>
        <v>275500</v>
      </c>
      <c r="O563" s="23">
        <f t="shared" ref="O563" si="675">M563*G563</f>
        <v>123120.00000000001</v>
      </c>
      <c r="P563" s="25">
        <f t="shared" ref="P563" si="676">IF(M563*H563=0,0,IF(M563*H563&gt;I563,M563*H563,I563))</f>
        <v>4758938</v>
      </c>
      <c r="Q563" s="23">
        <f t="shared" ref="Q563" si="677">N563+O563+P563</f>
        <v>5157558</v>
      </c>
      <c r="R563" s="24"/>
      <c r="S563" s="24"/>
      <c r="T563" s="15"/>
    </row>
    <row r="564" spans="1:20" ht="14.5" hidden="1" customHeight="1" x14ac:dyDescent="0.3">
      <c r="A564" s="15" t="s">
        <v>152</v>
      </c>
      <c r="B564" s="15" t="s">
        <v>153</v>
      </c>
      <c r="C564" s="15" t="s">
        <v>163</v>
      </c>
      <c r="D564" s="16" t="s">
        <v>164</v>
      </c>
      <c r="E564" s="94" t="s">
        <v>25</v>
      </c>
      <c r="F564" s="23">
        <v>14500</v>
      </c>
      <c r="G564" s="23">
        <v>7710</v>
      </c>
      <c r="H564" s="23">
        <v>16691</v>
      </c>
      <c r="I564" s="101">
        <v>4739710</v>
      </c>
      <c r="J564" s="18">
        <v>600</v>
      </c>
      <c r="K564" s="18">
        <v>638</v>
      </c>
      <c r="L564" s="23">
        <f t="shared" si="555"/>
        <v>38</v>
      </c>
      <c r="M564" s="24">
        <f t="shared" si="556"/>
        <v>30.400000000000002</v>
      </c>
      <c r="N564" s="23">
        <f t="shared" si="640"/>
        <v>551000</v>
      </c>
      <c r="O564" s="23">
        <f t="shared" si="640"/>
        <v>234384.00000000003</v>
      </c>
      <c r="P564" s="104">
        <f>IF((M564+M565)*H564=0,0,IF((M564+M565)*H564&gt;I564,(M564+M565)*H564,I564))</f>
        <v>4739710</v>
      </c>
      <c r="Q564" s="101">
        <f>N564+O564+N565+O565+P564</f>
        <v>6762914</v>
      </c>
      <c r="R564" s="24"/>
      <c r="S564" s="24"/>
      <c r="T564" s="15"/>
    </row>
    <row r="565" spans="1:20" ht="15" hidden="1" x14ac:dyDescent="0.3">
      <c r="A565" s="15" t="s">
        <v>152</v>
      </c>
      <c r="B565" s="15" t="s">
        <v>153</v>
      </c>
      <c r="C565" s="15" t="s">
        <v>163</v>
      </c>
      <c r="D565" s="16" t="s">
        <v>164</v>
      </c>
      <c r="E565" s="94">
        <v>1</v>
      </c>
      <c r="F565" s="23">
        <v>14500</v>
      </c>
      <c r="G565" s="23">
        <v>8100</v>
      </c>
      <c r="H565" s="23">
        <v>16691</v>
      </c>
      <c r="I565" s="103"/>
      <c r="J565" s="18">
        <v>638</v>
      </c>
      <c r="K565" s="18">
        <v>697</v>
      </c>
      <c r="L565" s="23">
        <f t="shared" si="555"/>
        <v>59</v>
      </c>
      <c r="M565" s="24">
        <f t="shared" si="556"/>
        <v>47.2</v>
      </c>
      <c r="N565" s="23">
        <f t="shared" si="640"/>
        <v>855500</v>
      </c>
      <c r="O565" s="23">
        <f t="shared" si="640"/>
        <v>382320</v>
      </c>
      <c r="P565" s="106"/>
      <c r="Q565" s="103"/>
      <c r="R565" s="24"/>
      <c r="S565" s="24"/>
      <c r="T565" s="15"/>
    </row>
    <row r="566" spans="1:20" ht="15" hidden="1" x14ac:dyDescent="0.3">
      <c r="A566" s="15" t="s">
        <v>152</v>
      </c>
      <c r="B566" s="15" t="s">
        <v>153</v>
      </c>
      <c r="C566" s="15" t="s">
        <v>163</v>
      </c>
      <c r="D566" s="16" t="s">
        <v>164</v>
      </c>
      <c r="E566" s="94">
        <v>2</v>
      </c>
      <c r="F566" s="23">
        <v>14500</v>
      </c>
      <c r="G566" s="23">
        <v>8100</v>
      </c>
      <c r="H566" s="23">
        <v>16691</v>
      </c>
      <c r="I566" s="23">
        <v>4739710</v>
      </c>
      <c r="J566" s="18">
        <v>697</v>
      </c>
      <c r="K566" s="18">
        <v>853</v>
      </c>
      <c r="L566" s="23">
        <f t="shared" si="555"/>
        <v>156</v>
      </c>
      <c r="M566" s="24">
        <f t="shared" si="556"/>
        <v>124.80000000000001</v>
      </c>
      <c r="N566" s="23">
        <f t="shared" si="640"/>
        <v>2262000</v>
      </c>
      <c r="O566" s="23">
        <f>M566*G566</f>
        <v>1010880.0000000001</v>
      </c>
      <c r="P566" s="25">
        <f t="shared" ref="P566:P570" si="678">IF(M566*H566=0,0,IF(M566*H566&gt;I566,M566*H566,I566))</f>
        <v>4739710</v>
      </c>
      <c r="Q566" s="23">
        <f t="shared" ref="Q566:Q570" si="679">N566+O566+P566</f>
        <v>8012590</v>
      </c>
      <c r="R566" s="24"/>
      <c r="S566" s="24"/>
      <c r="T566" s="15"/>
    </row>
    <row r="567" spans="1:20" ht="15" hidden="1" x14ac:dyDescent="0.3">
      <c r="A567" s="15" t="s">
        <v>152</v>
      </c>
      <c r="B567" s="15" t="s">
        <v>153</v>
      </c>
      <c r="C567" s="15" t="s">
        <v>163</v>
      </c>
      <c r="D567" s="16" t="s">
        <v>164</v>
      </c>
      <c r="E567" s="94">
        <v>3</v>
      </c>
      <c r="F567" s="23">
        <v>14500</v>
      </c>
      <c r="G567" s="23">
        <v>8100</v>
      </c>
      <c r="H567" s="23">
        <v>16691</v>
      </c>
      <c r="I567" s="23">
        <v>4739710</v>
      </c>
      <c r="J567" s="18">
        <v>853</v>
      </c>
      <c r="K567" s="18">
        <v>1131</v>
      </c>
      <c r="L567" s="23">
        <f>K567-J567</f>
        <v>278</v>
      </c>
      <c r="M567" s="24">
        <f t="shared" si="556"/>
        <v>222.4</v>
      </c>
      <c r="N567" s="23">
        <f t="shared" si="640"/>
        <v>4031000</v>
      </c>
      <c r="O567" s="23">
        <f t="shared" si="640"/>
        <v>1801440</v>
      </c>
      <c r="P567" s="25">
        <f t="shared" si="678"/>
        <v>4739710</v>
      </c>
      <c r="Q567" s="23">
        <f t="shared" si="679"/>
        <v>10572150</v>
      </c>
      <c r="R567" s="24"/>
      <c r="S567" s="24"/>
      <c r="T567" s="15"/>
    </row>
    <row r="568" spans="1:20" ht="15" hidden="1" x14ac:dyDescent="0.3">
      <c r="A568" s="15" t="s">
        <v>152</v>
      </c>
      <c r="B568" s="15" t="s">
        <v>153</v>
      </c>
      <c r="C568" s="15" t="s">
        <v>163</v>
      </c>
      <c r="D568" s="16" t="s">
        <v>164</v>
      </c>
      <c r="E568" s="94">
        <v>4</v>
      </c>
      <c r="F568" s="23">
        <v>14500</v>
      </c>
      <c r="G568" s="23">
        <v>8100</v>
      </c>
      <c r="H568" s="23">
        <v>16691</v>
      </c>
      <c r="I568" s="23">
        <v>4739710</v>
      </c>
      <c r="J568" s="18">
        <v>1131</v>
      </c>
      <c r="K568" s="18">
        <v>1251</v>
      </c>
      <c r="L568" s="23">
        <f>K568-J568</f>
        <v>120</v>
      </c>
      <c r="M568" s="24">
        <f t="shared" si="556"/>
        <v>96</v>
      </c>
      <c r="N568" s="23">
        <f t="shared" si="640"/>
        <v>1740000</v>
      </c>
      <c r="O568" s="23">
        <f t="shared" si="640"/>
        <v>777600</v>
      </c>
      <c r="P568" s="25">
        <f t="shared" si="678"/>
        <v>4739710</v>
      </c>
      <c r="Q568" s="23">
        <f t="shared" si="679"/>
        <v>7257310</v>
      </c>
      <c r="R568" s="24"/>
      <c r="S568" s="24"/>
      <c r="T568" s="15"/>
    </row>
    <row r="569" spans="1:20" ht="15" hidden="1" x14ac:dyDescent="0.3">
      <c r="A569" s="15" t="s">
        <v>152</v>
      </c>
      <c r="B569" s="15" t="s">
        <v>153</v>
      </c>
      <c r="C569" s="15" t="s">
        <v>163</v>
      </c>
      <c r="D569" s="16" t="s">
        <v>164</v>
      </c>
      <c r="E569" s="94">
        <v>5</v>
      </c>
      <c r="F569" s="23">
        <v>14500</v>
      </c>
      <c r="G569" s="23">
        <v>8100</v>
      </c>
      <c r="H569" s="23">
        <v>16691</v>
      </c>
      <c r="I569" s="23">
        <v>4739710</v>
      </c>
      <c r="J569" s="18">
        <v>1251</v>
      </c>
      <c r="K569" s="18">
        <v>1364</v>
      </c>
      <c r="L569" s="23">
        <f t="shared" ref="L569:L594" si="680">K569-J569</f>
        <v>113</v>
      </c>
      <c r="M569" s="24">
        <f t="shared" si="556"/>
        <v>90.4</v>
      </c>
      <c r="N569" s="23">
        <f t="shared" si="640"/>
        <v>1638500</v>
      </c>
      <c r="O569" s="23">
        <f t="shared" si="640"/>
        <v>732240</v>
      </c>
      <c r="P569" s="25">
        <f t="shared" si="678"/>
        <v>4739710</v>
      </c>
      <c r="Q569" s="23">
        <f t="shared" si="679"/>
        <v>7110450</v>
      </c>
      <c r="R569" s="24"/>
      <c r="S569" s="24"/>
      <c r="T569" s="15"/>
    </row>
    <row r="570" spans="1:20" ht="15" hidden="1" x14ac:dyDescent="0.3">
      <c r="A570" s="15" t="s">
        <v>152</v>
      </c>
      <c r="B570" s="15" t="s">
        <v>153</v>
      </c>
      <c r="C570" s="15" t="s">
        <v>163</v>
      </c>
      <c r="D570" s="16" t="s">
        <v>164</v>
      </c>
      <c r="E570" s="94">
        <v>6</v>
      </c>
      <c r="F570" s="23">
        <v>14500</v>
      </c>
      <c r="G570" s="23">
        <v>8100</v>
      </c>
      <c r="H570" s="23">
        <v>16691</v>
      </c>
      <c r="I570" s="23">
        <v>4739710</v>
      </c>
      <c r="J570" s="18">
        <v>1364</v>
      </c>
      <c r="K570" s="18">
        <v>1472</v>
      </c>
      <c r="L570" s="23">
        <f t="shared" si="680"/>
        <v>108</v>
      </c>
      <c r="M570" s="24">
        <f t="shared" si="556"/>
        <v>86.4</v>
      </c>
      <c r="N570" s="23">
        <f t="shared" si="640"/>
        <v>1566000</v>
      </c>
      <c r="O570" s="23">
        <f t="shared" si="640"/>
        <v>699840</v>
      </c>
      <c r="P570" s="25">
        <f t="shared" si="678"/>
        <v>4739710</v>
      </c>
      <c r="Q570" s="23">
        <f t="shared" si="679"/>
        <v>7005550</v>
      </c>
      <c r="R570" s="24"/>
      <c r="S570" s="24"/>
      <c r="T570" s="15"/>
    </row>
    <row r="571" spans="1:20" ht="15" hidden="1" x14ac:dyDescent="0.3">
      <c r="A571" s="15" t="s">
        <v>152</v>
      </c>
      <c r="B571" s="15" t="s">
        <v>153</v>
      </c>
      <c r="C571" s="15" t="s">
        <v>163</v>
      </c>
      <c r="D571" s="16" t="s">
        <v>164</v>
      </c>
      <c r="E571" s="94">
        <v>7</v>
      </c>
      <c r="F571" s="23">
        <v>14500</v>
      </c>
      <c r="G571" s="23">
        <v>8100</v>
      </c>
      <c r="H571" s="23">
        <v>16691</v>
      </c>
      <c r="I571" s="23">
        <v>4739710</v>
      </c>
      <c r="J571" s="18">
        <f>K570</f>
        <v>1472</v>
      </c>
      <c r="K571" s="18">
        <v>1593</v>
      </c>
      <c r="L571" s="23">
        <f t="shared" ref="L571" si="681">K571-J571</f>
        <v>121</v>
      </c>
      <c r="M571" s="24">
        <f t="shared" ref="M571" si="682">L571*80%</f>
        <v>96.800000000000011</v>
      </c>
      <c r="N571" s="23">
        <f t="shared" ref="N571" si="683">L571*F571</f>
        <v>1754500</v>
      </c>
      <c r="O571" s="23">
        <f t="shared" ref="O571" si="684">M571*G571</f>
        <v>784080.00000000012</v>
      </c>
      <c r="P571" s="25">
        <f t="shared" ref="P571" si="685">IF(M571*H571=0,0,IF(M571*H571&gt;I571,M571*H571,I571))</f>
        <v>4739710</v>
      </c>
      <c r="Q571" s="23">
        <f t="shared" ref="Q571" si="686">N571+O571+P571</f>
        <v>7278290</v>
      </c>
      <c r="R571" s="24"/>
      <c r="S571" s="24"/>
      <c r="T571" s="15"/>
    </row>
    <row r="572" spans="1:20" ht="15" hidden="1" x14ac:dyDescent="0.3">
      <c r="A572" s="15" t="s">
        <v>152</v>
      </c>
      <c r="B572" s="15" t="s">
        <v>153</v>
      </c>
      <c r="C572" s="15" t="s">
        <v>163</v>
      </c>
      <c r="D572" s="16" t="s">
        <v>164</v>
      </c>
      <c r="E572" s="94">
        <v>8</v>
      </c>
      <c r="F572" s="23">
        <v>14500</v>
      </c>
      <c r="G572" s="23">
        <v>8100</v>
      </c>
      <c r="H572" s="23">
        <v>16691</v>
      </c>
      <c r="I572" s="23">
        <v>4739710</v>
      </c>
      <c r="J572" s="18">
        <f>K571</f>
        <v>1593</v>
      </c>
      <c r="K572" s="18">
        <v>1745</v>
      </c>
      <c r="L572" s="23">
        <f t="shared" ref="L572" si="687">K572-J572</f>
        <v>152</v>
      </c>
      <c r="M572" s="24">
        <f t="shared" ref="M572" si="688">L572*80%</f>
        <v>121.60000000000001</v>
      </c>
      <c r="N572" s="23">
        <f t="shared" ref="N572" si="689">L572*F572</f>
        <v>2204000</v>
      </c>
      <c r="O572" s="23">
        <f t="shared" ref="O572" si="690">M572*G572</f>
        <v>984960.00000000012</v>
      </c>
      <c r="P572" s="25">
        <f t="shared" ref="P572" si="691">IF(M572*H572=0,0,IF(M572*H572&gt;I572,M572*H572,I572))</f>
        <v>4739710</v>
      </c>
      <c r="Q572" s="23">
        <f t="shared" ref="Q572" si="692">N572+O572+P572</f>
        <v>7928670</v>
      </c>
      <c r="R572" s="24"/>
      <c r="S572" s="24"/>
      <c r="T572" s="15"/>
    </row>
    <row r="573" spans="1:20" ht="15" hidden="1" x14ac:dyDescent="0.3">
      <c r="A573" s="15" t="s">
        <v>152</v>
      </c>
      <c r="B573" s="15" t="s">
        <v>153</v>
      </c>
      <c r="C573" s="15" t="s">
        <v>163</v>
      </c>
      <c r="D573" s="16" t="s">
        <v>164</v>
      </c>
      <c r="E573" s="31">
        <v>9</v>
      </c>
      <c r="F573" s="23">
        <v>14500</v>
      </c>
      <c r="G573" s="23">
        <v>8100</v>
      </c>
      <c r="H573" s="23">
        <v>16691</v>
      </c>
      <c r="I573" s="23">
        <v>4739710</v>
      </c>
      <c r="J573" s="18">
        <f>K572</f>
        <v>1745</v>
      </c>
      <c r="K573" s="18">
        <v>1863</v>
      </c>
      <c r="L573" s="23">
        <f t="shared" ref="L573" si="693">K573-J573</f>
        <v>118</v>
      </c>
      <c r="M573" s="24">
        <f t="shared" ref="M573" si="694">L573*80%</f>
        <v>94.4</v>
      </c>
      <c r="N573" s="23">
        <f t="shared" ref="N573" si="695">L573*F573</f>
        <v>1711000</v>
      </c>
      <c r="O573" s="23">
        <f t="shared" ref="O573" si="696">M573*G573</f>
        <v>764640</v>
      </c>
      <c r="P573" s="25">
        <f t="shared" ref="P573" si="697">IF(M573*H573=0,0,IF(M573*H573&gt;I573,M573*H573,I573))</f>
        <v>4739710</v>
      </c>
      <c r="Q573" s="23">
        <f t="shared" ref="Q573" si="698">N573+O573+P573</f>
        <v>7215350</v>
      </c>
      <c r="R573" s="24"/>
      <c r="S573" s="24"/>
      <c r="T573" s="15"/>
    </row>
    <row r="574" spans="1:20" ht="15" hidden="1" x14ac:dyDescent="0.3">
      <c r="A574" s="15" t="s">
        <v>152</v>
      </c>
      <c r="B574" s="15" t="s">
        <v>153</v>
      </c>
      <c r="C574" s="15" t="s">
        <v>165</v>
      </c>
      <c r="D574" s="16" t="s">
        <v>166</v>
      </c>
      <c r="E574" s="94" t="s">
        <v>25</v>
      </c>
      <c r="F574" s="23">
        <v>14500</v>
      </c>
      <c r="G574" s="23">
        <v>7710</v>
      </c>
      <c r="H574" s="23">
        <v>16691</v>
      </c>
      <c r="I574" s="23">
        <v>6788697</v>
      </c>
      <c r="J574" s="18">
        <v>405</v>
      </c>
      <c r="K574" s="18">
        <v>415</v>
      </c>
      <c r="L574" s="23">
        <f t="shared" si="680"/>
        <v>10</v>
      </c>
      <c r="M574" s="24">
        <f t="shared" si="556"/>
        <v>8</v>
      </c>
      <c r="N574" s="23">
        <f t="shared" ref="N574:O594" si="699">L574*F574</f>
        <v>145000</v>
      </c>
      <c r="O574" s="23">
        <f t="shared" si="699"/>
        <v>61680</v>
      </c>
      <c r="P574" s="104">
        <f>IF((M574+M575)*H574=0,0,IF((M574+M575)*H574&gt;I574,(M574+M575)*H574,I574))</f>
        <v>6788697</v>
      </c>
      <c r="Q574" s="101">
        <f>N574+O574+N575+O575+P574</f>
        <v>7289097</v>
      </c>
      <c r="R574" s="24"/>
      <c r="S574" s="24"/>
      <c r="T574" s="15"/>
    </row>
    <row r="575" spans="1:20" ht="15" hidden="1" x14ac:dyDescent="0.3">
      <c r="A575" s="15" t="s">
        <v>152</v>
      </c>
      <c r="B575" s="15" t="s">
        <v>153</v>
      </c>
      <c r="C575" s="15" t="s">
        <v>165</v>
      </c>
      <c r="D575" s="16" t="s">
        <v>166</v>
      </c>
      <c r="E575" s="94">
        <v>1</v>
      </c>
      <c r="F575" s="23">
        <v>14500</v>
      </c>
      <c r="G575" s="23">
        <v>8100</v>
      </c>
      <c r="H575" s="23">
        <v>16691</v>
      </c>
      <c r="I575" s="23">
        <v>6788697</v>
      </c>
      <c r="J575" s="18">
        <v>415</v>
      </c>
      <c r="K575" s="18">
        <v>429</v>
      </c>
      <c r="L575" s="23">
        <f>K575-J575</f>
        <v>14</v>
      </c>
      <c r="M575" s="24">
        <f>L575*80%</f>
        <v>11.200000000000001</v>
      </c>
      <c r="N575" s="23">
        <f>L575*F575</f>
        <v>203000</v>
      </c>
      <c r="O575" s="23">
        <f>M575*G575</f>
        <v>90720.000000000015</v>
      </c>
      <c r="P575" s="106"/>
      <c r="Q575" s="103"/>
      <c r="R575" s="24"/>
      <c r="S575" s="24"/>
      <c r="T575" s="15"/>
    </row>
    <row r="576" spans="1:20" ht="15" hidden="1" x14ac:dyDescent="0.3">
      <c r="A576" s="15" t="s">
        <v>152</v>
      </c>
      <c r="B576" s="15" t="s">
        <v>153</v>
      </c>
      <c r="C576" s="15" t="s">
        <v>165</v>
      </c>
      <c r="D576" s="16" t="s">
        <v>167</v>
      </c>
      <c r="E576" s="94" t="s">
        <v>25</v>
      </c>
      <c r="F576" s="23">
        <v>14500</v>
      </c>
      <c r="G576" s="23">
        <v>7710</v>
      </c>
      <c r="H576" s="23">
        <v>16691</v>
      </c>
      <c r="I576" s="23">
        <v>6751443</v>
      </c>
      <c r="J576" s="18">
        <v>188</v>
      </c>
      <c r="K576" s="18">
        <v>190</v>
      </c>
      <c r="L576" s="23">
        <f t="shared" si="680"/>
        <v>2</v>
      </c>
      <c r="M576" s="24">
        <f t="shared" si="556"/>
        <v>1.6</v>
      </c>
      <c r="N576" s="23">
        <f t="shared" si="699"/>
        <v>29000</v>
      </c>
      <c r="O576" s="23">
        <f t="shared" si="699"/>
        <v>12336</v>
      </c>
      <c r="P576" s="104">
        <f>IF((M576+M577+M578+M579)*H576=0,0,IF((M576+M577+M578+M579)*H576&gt;I576,(M576+M577+M578+M579)*H576,I576))</f>
        <v>6751443</v>
      </c>
      <c r="Q576" s="101">
        <f>N576+O576+N577+O577+P576</f>
        <v>7610999</v>
      </c>
      <c r="R576" s="24"/>
      <c r="S576" s="24"/>
      <c r="T576" s="15" t="s">
        <v>168</v>
      </c>
    </row>
    <row r="577" spans="1:20" ht="15" hidden="1" x14ac:dyDescent="0.3">
      <c r="A577" s="15" t="s">
        <v>152</v>
      </c>
      <c r="B577" s="15" t="s">
        <v>153</v>
      </c>
      <c r="C577" s="15" t="s">
        <v>165</v>
      </c>
      <c r="D577" s="16" t="s">
        <v>167</v>
      </c>
      <c r="E577" s="94">
        <v>1</v>
      </c>
      <c r="F577" s="23">
        <v>14500</v>
      </c>
      <c r="G577" s="23">
        <v>8100</v>
      </c>
      <c r="H577" s="23">
        <v>16691</v>
      </c>
      <c r="I577" s="23">
        <v>6751443</v>
      </c>
      <c r="J577" s="18">
        <v>190</v>
      </c>
      <c r="K577" s="18">
        <v>229</v>
      </c>
      <c r="L577" s="23">
        <f>K577-J577</f>
        <v>39</v>
      </c>
      <c r="M577" s="24">
        <f>L577*80%</f>
        <v>31.200000000000003</v>
      </c>
      <c r="N577" s="23">
        <f>L577*F577</f>
        <v>565500</v>
      </c>
      <c r="O577" s="23">
        <f>M577*G577</f>
        <v>252720.00000000003</v>
      </c>
      <c r="P577" s="106"/>
      <c r="Q577" s="103"/>
      <c r="R577" s="24"/>
      <c r="S577" s="24"/>
      <c r="T577" s="15"/>
    </row>
    <row r="578" spans="1:20" ht="15" hidden="1" x14ac:dyDescent="0.3">
      <c r="A578" s="15" t="s">
        <v>152</v>
      </c>
      <c r="B578" s="15" t="s">
        <v>153</v>
      </c>
      <c r="C578" s="15" t="s">
        <v>165</v>
      </c>
      <c r="D578" s="16" t="s">
        <v>169</v>
      </c>
      <c r="E578" s="94" t="s">
        <v>25</v>
      </c>
      <c r="F578" s="23">
        <v>14500</v>
      </c>
      <c r="G578" s="23">
        <v>7710</v>
      </c>
      <c r="H578" s="23">
        <v>16691</v>
      </c>
      <c r="I578" s="23">
        <v>0</v>
      </c>
      <c r="J578" s="18">
        <v>129</v>
      </c>
      <c r="K578" s="18">
        <v>130</v>
      </c>
      <c r="L578" s="23">
        <f t="shared" si="680"/>
        <v>1</v>
      </c>
      <c r="M578" s="24">
        <f t="shared" si="556"/>
        <v>0.8</v>
      </c>
      <c r="N578" s="23">
        <f t="shared" si="699"/>
        <v>14500</v>
      </c>
      <c r="O578" s="23">
        <f t="shared" si="699"/>
        <v>6168</v>
      </c>
      <c r="P578" s="25">
        <f>IF(M578*H578=0,0,IF(M578*H578&gt;I578,M578*H578,I578))</f>
        <v>13352.800000000001</v>
      </c>
      <c r="Q578" s="23">
        <f>N578+O578+P578</f>
        <v>34020.800000000003</v>
      </c>
      <c r="R578" s="24"/>
      <c r="S578" s="24"/>
      <c r="T578" s="15"/>
    </row>
    <row r="579" spans="1:20" ht="15" hidden="1" x14ac:dyDescent="0.3">
      <c r="A579" s="15" t="s">
        <v>152</v>
      </c>
      <c r="B579" s="15" t="s">
        <v>153</v>
      </c>
      <c r="C579" s="15" t="s">
        <v>165</v>
      </c>
      <c r="D579" s="16" t="s">
        <v>169</v>
      </c>
      <c r="E579" s="94">
        <v>1</v>
      </c>
      <c r="F579" s="23">
        <v>14500</v>
      </c>
      <c r="G579" s="23">
        <v>8100</v>
      </c>
      <c r="H579" s="23">
        <v>16691</v>
      </c>
      <c r="I579" s="23">
        <v>0</v>
      </c>
      <c r="J579" s="18">
        <v>130</v>
      </c>
      <c r="K579" s="18">
        <v>131</v>
      </c>
      <c r="L579" s="23">
        <f t="shared" si="680"/>
        <v>1</v>
      </c>
      <c r="M579" s="24">
        <f t="shared" si="556"/>
        <v>0.8</v>
      </c>
      <c r="N579" s="23">
        <f t="shared" si="699"/>
        <v>14500</v>
      </c>
      <c r="O579" s="23">
        <f t="shared" si="699"/>
        <v>6480</v>
      </c>
      <c r="P579" s="25">
        <f t="shared" ref="P579:P589" si="700">IF(M579*H579=0,0,IF(M579*H579&gt;I579,M579*H579,I579))</f>
        <v>13352.800000000001</v>
      </c>
      <c r="Q579" s="23">
        <f t="shared" ref="Q579:Q592" si="701">N579+O579+P579</f>
        <v>34332.800000000003</v>
      </c>
      <c r="R579" s="24"/>
      <c r="S579" s="24"/>
      <c r="T579" s="15"/>
    </row>
    <row r="580" spans="1:20" ht="15" hidden="1" x14ac:dyDescent="0.3">
      <c r="A580" s="15" t="s">
        <v>152</v>
      </c>
      <c r="B580" s="15" t="s">
        <v>153</v>
      </c>
      <c r="C580" s="15" t="s">
        <v>165</v>
      </c>
      <c r="D580" s="16" t="s">
        <v>166</v>
      </c>
      <c r="E580" s="94">
        <v>2</v>
      </c>
      <c r="F580" s="23">
        <v>14500</v>
      </c>
      <c r="G580" s="23">
        <v>8100</v>
      </c>
      <c r="H580" s="23">
        <v>16691</v>
      </c>
      <c r="I580" s="23">
        <v>6788697</v>
      </c>
      <c r="J580" s="18">
        <v>429</v>
      </c>
      <c r="K580" s="18">
        <v>446</v>
      </c>
      <c r="L580" s="23">
        <f t="shared" si="680"/>
        <v>17</v>
      </c>
      <c r="M580" s="24">
        <f t="shared" si="556"/>
        <v>13.600000000000001</v>
      </c>
      <c r="N580" s="23">
        <f t="shared" si="699"/>
        <v>246500</v>
      </c>
      <c r="O580" s="23">
        <f t="shared" si="699"/>
        <v>110160.00000000001</v>
      </c>
      <c r="P580" s="25">
        <f t="shared" si="700"/>
        <v>6788697</v>
      </c>
      <c r="Q580" s="23">
        <f t="shared" si="701"/>
        <v>7145357</v>
      </c>
      <c r="R580" s="24"/>
      <c r="S580" s="24"/>
      <c r="T580" s="15"/>
    </row>
    <row r="581" spans="1:20" ht="15" hidden="1" x14ac:dyDescent="0.3">
      <c r="A581" s="15" t="s">
        <v>152</v>
      </c>
      <c r="B581" s="15" t="s">
        <v>153</v>
      </c>
      <c r="C581" s="15" t="s">
        <v>165</v>
      </c>
      <c r="D581" s="16" t="s">
        <v>167</v>
      </c>
      <c r="E581" s="94">
        <v>2</v>
      </c>
      <c r="F581" s="23">
        <v>14500</v>
      </c>
      <c r="G581" s="23">
        <v>8100</v>
      </c>
      <c r="H581" s="23">
        <v>16691</v>
      </c>
      <c r="I581" s="23">
        <v>6751443</v>
      </c>
      <c r="J581" s="18">
        <v>229</v>
      </c>
      <c r="K581" s="18">
        <v>257</v>
      </c>
      <c r="L581" s="23">
        <f t="shared" si="680"/>
        <v>28</v>
      </c>
      <c r="M581" s="24">
        <f t="shared" si="556"/>
        <v>22.400000000000002</v>
      </c>
      <c r="N581" s="23">
        <f t="shared" si="699"/>
        <v>406000</v>
      </c>
      <c r="O581" s="23">
        <f t="shared" si="699"/>
        <v>181440.00000000003</v>
      </c>
      <c r="P581" s="104">
        <f>IF((M581+M582)*H581=0,0,IF((M581+M582)*H581&gt;I581,(M581+M582)*H581,I581))</f>
        <v>6751443</v>
      </c>
      <c r="Q581" s="101">
        <f>N581+O581+N582+O582+P581</f>
        <v>7359863</v>
      </c>
      <c r="R581" s="24"/>
      <c r="S581" s="24"/>
      <c r="T581" s="15"/>
    </row>
    <row r="582" spans="1:20" ht="15" hidden="1" x14ac:dyDescent="0.3">
      <c r="A582" s="15" t="s">
        <v>152</v>
      </c>
      <c r="B582" s="15" t="s">
        <v>153</v>
      </c>
      <c r="C582" s="15" t="s">
        <v>165</v>
      </c>
      <c r="D582" s="16" t="s">
        <v>169</v>
      </c>
      <c r="E582" s="94">
        <v>2</v>
      </c>
      <c r="F582" s="23">
        <v>14500</v>
      </c>
      <c r="G582" s="23">
        <v>8100</v>
      </c>
      <c r="H582" s="23">
        <v>16691</v>
      </c>
      <c r="I582" s="23">
        <v>0</v>
      </c>
      <c r="J582" s="18">
        <v>131</v>
      </c>
      <c r="K582" s="18">
        <v>132</v>
      </c>
      <c r="L582" s="23">
        <f t="shared" si="680"/>
        <v>1</v>
      </c>
      <c r="M582" s="24">
        <f t="shared" ref="M582:M594" si="702">L582*80%</f>
        <v>0.8</v>
      </c>
      <c r="N582" s="23">
        <f t="shared" si="699"/>
        <v>14500</v>
      </c>
      <c r="O582" s="23">
        <f t="shared" si="699"/>
        <v>6480</v>
      </c>
      <c r="P582" s="106"/>
      <c r="Q582" s="103"/>
      <c r="R582" s="24"/>
      <c r="S582" s="24"/>
      <c r="T582" s="15"/>
    </row>
    <row r="583" spans="1:20" ht="15" hidden="1" x14ac:dyDescent="0.3">
      <c r="A583" s="15" t="s">
        <v>152</v>
      </c>
      <c r="B583" s="15" t="s">
        <v>153</v>
      </c>
      <c r="C583" s="15" t="s">
        <v>165</v>
      </c>
      <c r="D583" s="16" t="s">
        <v>166</v>
      </c>
      <c r="E583" s="94">
        <v>3</v>
      </c>
      <c r="F583" s="23">
        <v>14500</v>
      </c>
      <c r="G583" s="23">
        <v>8100</v>
      </c>
      <c r="H583" s="23">
        <v>16691</v>
      </c>
      <c r="I583" s="23">
        <v>6788697</v>
      </c>
      <c r="J583" s="18">
        <v>446</v>
      </c>
      <c r="K583" s="18">
        <v>470</v>
      </c>
      <c r="L583" s="23">
        <f t="shared" si="680"/>
        <v>24</v>
      </c>
      <c r="M583" s="24">
        <f t="shared" si="702"/>
        <v>19.200000000000003</v>
      </c>
      <c r="N583" s="23">
        <f t="shared" si="699"/>
        <v>348000</v>
      </c>
      <c r="O583" s="23">
        <f t="shared" si="699"/>
        <v>155520.00000000003</v>
      </c>
      <c r="P583" s="25">
        <f t="shared" si="700"/>
        <v>6788697</v>
      </c>
      <c r="Q583" s="23">
        <f t="shared" si="701"/>
        <v>7292217</v>
      </c>
      <c r="R583" s="24"/>
      <c r="S583" s="24"/>
      <c r="T583" s="15"/>
    </row>
    <row r="584" spans="1:20" ht="15" hidden="1" x14ac:dyDescent="0.3">
      <c r="A584" s="15" t="s">
        <v>152</v>
      </c>
      <c r="B584" s="15" t="s">
        <v>153</v>
      </c>
      <c r="C584" s="15" t="s">
        <v>165</v>
      </c>
      <c r="D584" s="16" t="s">
        <v>167</v>
      </c>
      <c r="E584" s="94">
        <v>3</v>
      </c>
      <c r="F584" s="23">
        <v>14500</v>
      </c>
      <c r="G584" s="23">
        <v>8100</v>
      </c>
      <c r="H584" s="23">
        <v>16691</v>
      </c>
      <c r="I584" s="23">
        <v>6751443</v>
      </c>
      <c r="J584" s="18">
        <v>257</v>
      </c>
      <c r="K584" s="18">
        <v>264</v>
      </c>
      <c r="L584" s="23">
        <f t="shared" si="680"/>
        <v>7</v>
      </c>
      <c r="M584" s="24">
        <f t="shared" si="702"/>
        <v>5.6000000000000005</v>
      </c>
      <c r="N584" s="23">
        <f t="shared" si="699"/>
        <v>101500</v>
      </c>
      <c r="O584" s="23">
        <f t="shared" si="699"/>
        <v>45360.000000000007</v>
      </c>
      <c r="P584" s="104">
        <f>IF((M584+M585)*H584=0,0,IF((M584+M585)*H584&gt;I584,(M584+M585)*H584,I584))</f>
        <v>6751443</v>
      </c>
      <c r="Q584" s="101">
        <f>N584+O584+N585+O585+P584</f>
        <v>6982223</v>
      </c>
      <c r="R584" s="24"/>
      <c r="S584" s="24"/>
      <c r="T584" s="15"/>
    </row>
    <row r="585" spans="1:20" ht="15" hidden="1" x14ac:dyDescent="0.3">
      <c r="A585" s="15" t="s">
        <v>152</v>
      </c>
      <c r="B585" s="15" t="s">
        <v>153</v>
      </c>
      <c r="C585" s="15" t="s">
        <v>165</v>
      </c>
      <c r="D585" s="16" t="s">
        <v>169</v>
      </c>
      <c r="E585" s="94">
        <v>3</v>
      </c>
      <c r="F585" s="23">
        <v>14500</v>
      </c>
      <c r="G585" s="23">
        <v>8100</v>
      </c>
      <c r="H585" s="23">
        <v>16691</v>
      </c>
      <c r="I585" s="23">
        <v>0</v>
      </c>
      <c r="J585" s="18">
        <v>132</v>
      </c>
      <c r="K585" s="18">
        <v>136</v>
      </c>
      <c r="L585" s="23">
        <f t="shared" si="680"/>
        <v>4</v>
      </c>
      <c r="M585" s="24">
        <f t="shared" si="702"/>
        <v>3.2</v>
      </c>
      <c r="N585" s="23">
        <f t="shared" si="699"/>
        <v>58000</v>
      </c>
      <c r="O585" s="23">
        <f t="shared" si="699"/>
        <v>25920</v>
      </c>
      <c r="P585" s="106"/>
      <c r="Q585" s="103"/>
      <c r="R585" s="24"/>
      <c r="S585" s="24"/>
      <c r="T585" s="15"/>
    </row>
    <row r="586" spans="1:20" ht="15" hidden="1" x14ac:dyDescent="0.3">
      <c r="A586" s="15" t="s">
        <v>152</v>
      </c>
      <c r="B586" s="15" t="s">
        <v>153</v>
      </c>
      <c r="C586" s="15" t="s">
        <v>165</v>
      </c>
      <c r="D586" s="16" t="s">
        <v>166</v>
      </c>
      <c r="E586" s="94">
        <v>4</v>
      </c>
      <c r="F586" s="23">
        <v>14500</v>
      </c>
      <c r="G586" s="23">
        <v>8100</v>
      </c>
      <c r="H586" s="23">
        <v>16691</v>
      </c>
      <c r="I586" s="23">
        <v>6788697</v>
      </c>
      <c r="J586" s="18">
        <v>470</v>
      </c>
      <c r="K586" s="18">
        <v>491</v>
      </c>
      <c r="L586" s="23">
        <f t="shared" si="680"/>
        <v>21</v>
      </c>
      <c r="M586" s="24">
        <f t="shared" si="702"/>
        <v>16.8</v>
      </c>
      <c r="N586" s="23">
        <f t="shared" si="699"/>
        <v>304500</v>
      </c>
      <c r="O586" s="23">
        <f t="shared" si="699"/>
        <v>136080</v>
      </c>
      <c r="P586" s="25">
        <f t="shared" si="700"/>
        <v>6788697</v>
      </c>
      <c r="Q586" s="23">
        <f t="shared" si="701"/>
        <v>7229277</v>
      </c>
      <c r="R586" s="24"/>
      <c r="S586" s="24"/>
      <c r="T586" s="15"/>
    </row>
    <row r="587" spans="1:20" ht="15" hidden="1" x14ac:dyDescent="0.3">
      <c r="A587" s="15" t="s">
        <v>152</v>
      </c>
      <c r="B587" s="15" t="s">
        <v>153</v>
      </c>
      <c r="C587" s="15" t="s">
        <v>165</v>
      </c>
      <c r="D587" s="16" t="s">
        <v>167</v>
      </c>
      <c r="E587" s="94">
        <v>4</v>
      </c>
      <c r="F587" s="23">
        <v>14500</v>
      </c>
      <c r="G587" s="23">
        <v>8100</v>
      </c>
      <c r="H587" s="23">
        <v>16691</v>
      </c>
      <c r="I587" s="23">
        <v>6751443</v>
      </c>
      <c r="J587" s="18">
        <v>264</v>
      </c>
      <c r="K587" s="18">
        <v>269</v>
      </c>
      <c r="L587" s="23">
        <f t="shared" si="680"/>
        <v>5</v>
      </c>
      <c r="M587" s="24">
        <f t="shared" si="702"/>
        <v>4</v>
      </c>
      <c r="N587" s="23">
        <f t="shared" si="699"/>
        <v>72500</v>
      </c>
      <c r="O587" s="23">
        <f t="shared" si="699"/>
        <v>32400</v>
      </c>
      <c r="P587" s="104">
        <f>IF((M587+M588)*H587=0,0,IF((M587+M588)*H587&gt;I587,(M587+M588)*H587,I587))</f>
        <v>6751443</v>
      </c>
      <c r="Q587" s="101">
        <f>N587+O587+N588+O588+P587</f>
        <v>6919283</v>
      </c>
      <c r="R587" s="24"/>
      <c r="S587" s="24"/>
      <c r="T587" s="15"/>
    </row>
    <row r="588" spans="1:20" ht="15" hidden="1" x14ac:dyDescent="0.3">
      <c r="A588" s="15" t="s">
        <v>152</v>
      </c>
      <c r="B588" s="15" t="s">
        <v>153</v>
      </c>
      <c r="C588" s="15" t="s">
        <v>165</v>
      </c>
      <c r="D588" s="16" t="s">
        <v>169</v>
      </c>
      <c r="E588" s="94">
        <v>4</v>
      </c>
      <c r="F588" s="23">
        <v>14500</v>
      </c>
      <c r="G588" s="23">
        <v>8100</v>
      </c>
      <c r="H588" s="23">
        <v>16691</v>
      </c>
      <c r="I588" s="23">
        <v>0</v>
      </c>
      <c r="J588" s="18">
        <v>136</v>
      </c>
      <c r="K588" s="18">
        <v>139</v>
      </c>
      <c r="L588" s="23">
        <f t="shared" si="680"/>
        <v>3</v>
      </c>
      <c r="M588" s="24">
        <f t="shared" si="702"/>
        <v>2.4000000000000004</v>
      </c>
      <c r="N588" s="23">
        <f t="shared" si="699"/>
        <v>43500</v>
      </c>
      <c r="O588" s="23">
        <f t="shared" si="699"/>
        <v>19440.000000000004</v>
      </c>
      <c r="P588" s="106"/>
      <c r="Q588" s="103"/>
      <c r="R588" s="24"/>
      <c r="S588" s="24"/>
      <c r="T588" s="15"/>
    </row>
    <row r="589" spans="1:20" ht="15" hidden="1" x14ac:dyDescent="0.3">
      <c r="A589" s="15" t="s">
        <v>152</v>
      </c>
      <c r="B589" s="15" t="s">
        <v>153</v>
      </c>
      <c r="C589" s="15" t="s">
        <v>165</v>
      </c>
      <c r="D589" s="16" t="s">
        <v>166</v>
      </c>
      <c r="E589" s="94">
        <v>5</v>
      </c>
      <c r="F589" s="23">
        <v>14500</v>
      </c>
      <c r="G589" s="23">
        <v>8100</v>
      </c>
      <c r="H589" s="23">
        <v>16691</v>
      </c>
      <c r="I589" s="23">
        <v>6788697</v>
      </c>
      <c r="J589" s="18">
        <v>491</v>
      </c>
      <c r="K589" s="18">
        <v>523</v>
      </c>
      <c r="L589" s="23">
        <f t="shared" si="680"/>
        <v>32</v>
      </c>
      <c r="M589" s="24">
        <f t="shared" si="702"/>
        <v>25.6</v>
      </c>
      <c r="N589" s="23">
        <f t="shared" si="699"/>
        <v>464000</v>
      </c>
      <c r="O589" s="23">
        <f t="shared" si="699"/>
        <v>207360</v>
      </c>
      <c r="P589" s="25">
        <f t="shared" si="700"/>
        <v>6788697</v>
      </c>
      <c r="Q589" s="23">
        <f t="shared" si="701"/>
        <v>7460057</v>
      </c>
      <c r="R589" s="24"/>
      <c r="S589" s="24"/>
      <c r="T589" s="15"/>
    </row>
    <row r="590" spans="1:20" ht="15" hidden="1" x14ac:dyDescent="0.3">
      <c r="A590" s="15" t="s">
        <v>152</v>
      </c>
      <c r="B590" s="15" t="s">
        <v>153</v>
      </c>
      <c r="C590" s="15" t="s">
        <v>165</v>
      </c>
      <c r="D590" s="16" t="s">
        <v>167</v>
      </c>
      <c r="E590" s="94">
        <v>5</v>
      </c>
      <c r="F590" s="23">
        <v>14500</v>
      </c>
      <c r="G590" s="23">
        <v>8100</v>
      </c>
      <c r="H590" s="23">
        <v>16691</v>
      </c>
      <c r="I590" s="23">
        <v>6751443</v>
      </c>
      <c r="J590" s="18">
        <v>269</v>
      </c>
      <c r="K590" s="18">
        <v>278</v>
      </c>
      <c r="L590" s="23">
        <f t="shared" si="680"/>
        <v>9</v>
      </c>
      <c r="M590" s="24">
        <f t="shared" si="702"/>
        <v>7.2</v>
      </c>
      <c r="N590" s="23">
        <f t="shared" si="699"/>
        <v>130500</v>
      </c>
      <c r="O590" s="23">
        <f t="shared" si="699"/>
        <v>58320</v>
      </c>
      <c r="P590" s="104">
        <f>IF((M590+M591)*H590=0,0,IF((M590+M591)*H590&gt;I590,(M590+M591)*H590,I590))</f>
        <v>6751443</v>
      </c>
      <c r="Q590" s="101">
        <f>N590+O590+N591+O591+P590</f>
        <v>7003203</v>
      </c>
      <c r="R590" s="24"/>
      <c r="S590" s="24"/>
      <c r="T590" s="15"/>
    </row>
    <row r="591" spans="1:20" ht="15" hidden="1" x14ac:dyDescent="0.3">
      <c r="A591" s="15" t="s">
        <v>152</v>
      </c>
      <c r="B591" s="15" t="s">
        <v>153</v>
      </c>
      <c r="C591" s="15" t="s">
        <v>165</v>
      </c>
      <c r="D591" s="16" t="s">
        <v>169</v>
      </c>
      <c r="E591" s="94">
        <v>5</v>
      </c>
      <c r="F591" s="23">
        <v>14500</v>
      </c>
      <c r="G591" s="23">
        <v>8100</v>
      </c>
      <c r="H591" s="23">
        <v>16691</v>
      </c>
      <c r="I591" s="23">
        <v>0</v>
      </c>
      <c r="J591" s="18">
        <v>139</v>
      </c>
      <c r="K591" s="18">
        <v>142</v>
      </c>
      <c r="L591" s="23">
        <f t="shared" si="680"/>
        <v>3</v>
      </c>
      <c r="M591" s="24">
        <f t="shared" si="702"/>
        <v>2.4000000000000004</v>
      </c>
      <c r="N591" s="23">
        <f t="shared" si="699"/>
        <v>43500</v>
      </c>
      <c r="O591" s="23">
        <f t="shared" si="699"/>
        <v>19440.000000000004</v>
      </c>
      <c r="P591" s="106"/>
      <c r="Q591" s="103"/>
      <c r="R591" s="24"/>
      <c r="S591" s="24"/>
      <c r="T591" s="15"/>
    </row>
    <row r="592" spans="1:20" hidden="1" x14ac:dyDescent="0.3">
      <c r="A592" s="15" t="s">
        <v>152</v>
      </c>
      <c r="B592" s="15" t="s">
        <v>153</v>
      </c>
      <c r="C592" s="15" t="s">
        <v>165</v>
      </c>
      <c r="D592" s="16" t="s">
        <v>166</v>
      </c>
      <c r="E592" s="94">
        <v>6</v>
      </c>
      <c r="F592" s="23">
        <v>14500</v>
      </c>
      <c r="G592" s="23">
        <v>8100</v>
      </c>
      <c r="H592" s="23">
        <v>16691</v>
      </c>
      <c r="I592" s="23">
        <v>6788697</v>
      </c>
      <c r="J592" s="18">
        <v>523</v>
      </c>
      <c r="K592" s="18">
        <v>544</v>
      </c>
      <c r="L592" s="23">
        <f>K592-J592</f>
        <v>21</v>
      </c>
      <c r="M592" s="24">
        <f t="shared" si="702"/>
        <v>16.8</v>
      </c>
      <c r="N592" s="23">
        <f t="shared" si="699"/>
        <v>304500</v>
      </c>
      <c r="O592" s="23">
        <f t="shared" si="699"/>
        <v>136080</v>
      </c>
      <c r="P592" s="25">
        <f>IF(M592*H592=0,0,IF(M592*H592&gt;I592,M592*H592,I592))</f>
        <v>6788697</v>
      </c>
      <c r="Q592" s="23">
        <f t="shared" si="701"/>
        <v>7229277</v>
      </c>
      <c r="R592" s="24"/>
      <c r="S592" s="24"/>
      <c r="T592" s="15"/>
    </row>
    <row r="593" spans="1:21" hidden="1" x14ac:dyDescent="0.3">
      <c r="A593" s="15" t="s">
        <v>152</v>
      </c>
      <c r="B593" s="15" t="s">
        <v>153</v>
      </c>
      <c r="C593" s="15" t="s">
        <v>165</v>
      </c>
      <c r="D593" s="16" t="s">
        <v>167</v>
      </c>
      <c r="E593" s="94">
        <v>6</v>
      </c>
      <c r="F593" s="23">
        <v>14500</v>
      </c>
      <c r="G593" s="23">
        <v>8100</v>
      </c>
      <c r="H593" s="23">
        <v>16691</v>
      </c>
      <c r="I593" s="23">
        <v>6751443</v>
      </c>
      <c r="J593" s="18">
        <v>278</v>
      </c>
      <c r="K593" s="18">
        <v>286</v>
      </c>
      <c r="L593" s="23">
        <f t="shared" si="680"/>
        <v>8</v>
      </c>
      <c r="M593" s="24">
        <f t="shared" si="702"/>
        <v>6.4</v>
      </c>
      <c r="N593" s="23">
        <f t="shared" si="699"/>
        <v>116000</v>
      </c>
      <c r="O593" s="23">
        <f t="shared" si="699"/>
        <v>51840</v>
      </c>
      <c r="P593" s="104">
        <f>IF((M593+M594)*H593=0,0,IF((M593+M594)*H593&gt;I593,(M593+M594)*H593,I593))</f>
        <v>6751443</v>
      </c>
      <c r="Q593" s="101">
        <f>N593+O593+N594+O594+P593</f>
        <v>6982223</v>
      </c>
      <c r="R593" s="24"/>
      <c r="S593" s="24"/>
      <c r="T593" s="15"/>
    </row>
    <row r="594" spans="1:21" hidden="1" x14ac:dyDescent="0.3">
      <c r="A594" s="15" t="s">
        <v>152</v>
      </c>
      <c r="B594" s="15" t="s">
        <v>153</v>
      </c>
      <c r="C594" s="15" t="s">
        <v>165</v>
      </c>
      <c r="D594" s="16" t="s">
        <v>169</v>
      </c>
      <c r="E594" s="94">
        <v>6</v>
      </c>
      <c r="F594" s="23">
        <v>14500</v>
      </c>
      <c r="G594" s="23">
        <v>8100</v>
      </c>
      <c r="H594" s="23">
        <v>16691</v>
      </c>
      <c r="I594" s="23">
        <v>0</v>
      </c>
      <c r="J594" s="18">
        <v>142</v>
      </c>
      <c r="K594" s="18">
        <v>145</v>
      </c>
      <c r="L594" s="23">
        <f t="shared" si="680"/>
        <v>3</v>
      </c>
      <c r="M594" s="24">
        <f t="shared" si="702"/>
        <v>2.4000000000000004</v>
      </c>
      <c r="N594" s="23">
        <f t="shared" si="699"/>
        <v>43500</v>
      </c>
      <c r="O594" s="23">
        <f t="shared" si="699"/>
        <v>19440.000000000004</v>
      </c>
      <c r="P594" s="106"/>
      <c r="Q594" s="103"/>
      <c r="R594" s="24"/>
      <c r="S594" s="24"/>
      <c r="T594" s="15"/>
    </row>
    <row r="595" spans="1:21" hidden="1" x14ac:dyDescent="0.3">
      <c r="A595" s="15" t="s">
        <v>152</v>
      </c>
      <c r="B595" s="15" t="s">
        <v>153</v>
      </c>
      <c r="C595" s="15" t="s">
        <v>165</v>
      </c>
      <c r="D595" s="16" t="s">
        <v>166</v>
      </c>
      <c r="E595" s="94">
        <v>7</v>
      </c>
      <c r="F595" s="23">
        <v>14500</v>
      </c>
      <c r="G595" s="23">
        <v>8100</v>
      </c>
      <c r="H595" s="23">
        <v>16691</v>
      </c>
      <c r="I595" s="23">
        <v>6788697</v>
      </c>
      <c r="J595" s="18">
        <f>K592</f>
        <v>544</v>
      </c>
      <c r="K595" s="18">
        <v>550</v>
      </c>
      <c r="L595" s="23">
        <f>K595-J595</f>
        <v>6</v>
      </c>
      <c r="M595" s="24">
        <f t="shared" ref="M595:M597" si="703">L595*80%</f>
        <v>4.8000000000000007</v>
      </c>
      <c r="N595" s="23">
        <f t="shared" ref="N595:N597" si="704">L595*F595</f>
        <v>87000</v>
      </c>
      <c r="O595" s="23">
        <f t="shared" ref="O595:O597" si="705">M595*G595</f>
        <v>38880.000000000007</v>
      </c>
      <c r="P595" s="25">
        <f>IF(M595*H595=0,0,IF(M595*H595&gt;I595,M595*H595,I595))</f>
        <v>6788697</v>
      </c>
      <c r="Q595" s="23">
        <f t="shared" ref="Q595" si="706">N595+O595+P595</f>
        <v>6914577</v>
      </c>
      <c r="R595" s="24"/>
      <c r="S595" s="24"/>
      <c r="T595" s="15"/>
    </row>
    <row r="596" spans="1:21" hidden="1" x14ac:dyDescent="0.3">
      <c r="A596" s="15" t="s">
        <v>152</v>
      </c>
      <c r="B596" s="15" t="s">
        <v>153</v>
      </c>
      <c r="C596" s="15" t="s">
        <v>165</v>
      </c>
      <c r="D596" s="16" t="s">
        <v>167</v>
      </c>
      <c r="E596" s="94">
        <v>7</v>
      </c>
      <c r="F596" s="23">
        <v>14500</v>
      </c>
      <c r="G596" s="23">
        <v>8100</v>
      </c>
      <c r="H596" s="23">
        <v>16691</v>
      </c>
      <c r="I596" s="23">
        <v>6751443</v>
      </c>
      <c r="J596" s="18">
        <f t="shared" ref="J596:J597" si="707">K593</f>
        <v>286</v>
      </c>
      <c r="K596" s="18">
        <v>289</v>
      </c>
      <c r="L596" s="23">
        <f t="shared" ref="L596:L597" si="708">K596-J596</f>
        <v>3</v>
      </c>
      <c r="M596" s="24">
        <f t="shared" si="703"/>
        <v>2.4000000000000004</v>
      </c>
      <c r="N596" s="23">
        <f t="shared" si="704"/>
        <v>43500</v>
      </c>
      <c r="O596" s="23">
        <f t="shared" si="705"/>
        <v>19440.000000000004</v>
      </c>
      <c r="P596" s="104">
        <f>IF((M596+M597)*H596=0,0,IF((M596+M597)*H596&gt;I596,(M596+M597)*H596,I596))</f>
        <v>6751443</v>
      </c>
      <c r="Q596" s="101">
        <f>N596+O596+N597+O597+P596</f>
        <v>6856343</v>
      </c>
      <c r="R596" s="24"/>
      <c r="S596" s="24"/>
      <c r="T596" s="15"/>
    </row>
    <row r="597" spans="1:21" hidden="1" x14ac:dyDescent="0.3">
      <c r="A597" s="15" t="s">
        <v>152</v>
      </c>
      <c r="B597" s="15" t="s">
        <v>153</v>
      </c>
      <c r="C597" s="15" t="s">
        <v>165</v>
      </c>
      <c r="D597" s="16" t="s">
        <v>169</v>
      </c>
      <c r="E597" s="94">
        <v>7</v>
      </c>
      <c r="F597" s="23">
        <v>14500</v>
      </c>
      <c r="G597" s="23">
        <v>8100</v>
      </c>
      <c r="H597" s="23">
        <v>16691</v>
      </c>
      <c r="I597" s="23">
        <v>0</v>
      </c>
      <c r="J597" s="18">
        <f t="shared" si="707"/>
        <v>145</v>
      </c>
      <c r="K597" s="18">
        <v>147</v>
      </c>
      <c r="L597" s="23">
        <f t="shared" si="708"/>
        <v>2</v>
      </c>
      <c r="M597" s="24">
        <f t="shared" si="703"/>
        <v>1.6</v>
      </c>
      <c r="N597" s="23">
        <f t="shared" si="704"/>
        <v>29000</v>
      </c>
      <c r="O597" s="23">
        <f t="shared" si="705"/>
        <v>12960</v>
      </c>
      <c r="P597" s="106"/>
      <c r="Q597" s="103"/>
      <c r="R597" s="24"/>
      <c r="S597" s="24"/>
      <c r="T597" s="15"/>
    </row>
    <row r="598" spans="1:21" hidden="1" x14ac:dyDescent="0.3">
      <c r="A598" s="15" t="s">
        <v>152</v>
      </c>
      <c r="B598" s="15" t="s">
        <v>153</v>
      </c>
      <c r="C598" s="15" t="s">
        <v>165</v>
      </c>
      <c r="D598" s="16" t="s">
        <v>166</v>
      </c>
      <c r="E598" s="94">
        <v>8</v>
      </c>
      <c r="F598" s="23">
        <v>14500</v>
      </c>
      <c r="G598" s="23">
        <v>8100</v>
      </c>
      <c r="H598" s="23">
        <v>16691</v>
      </c>
      <c r="I598" s="23">
        <v>6788697</v>
      </c>
      <c r="J598" s="18">
        <f>K595</f>
        <v>550</v>
      </c>
      <c r="K598" s="18">
        <v>561</v>
      </c>
      <c r="L598" s="23">
        <f>K598-J598</f>
        <v>11</v>
      </c>
      <c r="M598" s="24">
        <f t="shared" ref="M598:M600" si="709">L598*80%</f>
        <v>8.8000000000000007</v>
      </c>
      <c r="N598" s="23">
        <f t="shared" ref="N598:N600" si="710">L598*F598</f>
        <v>159500</v>
      </c>
      <c r="O598" s="23">
        <f t="shared" ref="O598:O600" si="711">M598*G598</f>
        <v>71280</v>
      </c>
      <c r="P598" s="25">
        <f>IF(M598*H598=0,0,IF(M598*H598&gt;I598,M598*H598,I598))</f>
        <v>6788697</v>
      </c>
      <c r="Q598" s="23">
        <f t="shared" ref="Q598" si="712">N598+O598+P598</f>
        <v>7019477</v>
      </c>
      <c r="R598" s="24"/>
      <c r="S598" s="24"/>
      <c r="T598" s="15"/>
    </row>
    <row r="599" spans="1:21" hidden="1" x14ac:dyDescent="0.3">
      <c r="A599" s="15" t="s">
        <v>152</v>
      </c>
      <c r="B599" s="15" t="s">
        <v>153</v>
      </c>
      <c r="C599" s="15" t="s">
        <v>165</v>
      </c>
      <c r="D599" s="16" t="s">
        <v>167</v>
      </c>
      <c r="E599" s="94">
        <v>8</v>
      </c>
      <c r="F599" s="23">
        <v>14500</v>
      </c>
      <c r="G599" s="23">
        <v>8100</v>
      </c>
      <c r="H599" s="23">
        <v>16691</v>
      </c>
      <c r="I599" s="23">
        <v>6751443</v>
      </c>
      <c r="J599" s="18">
        <f t="shared" ref="J599:J600" si="713">K596</f>
        <v>289</v>
      </c>
      <c r="K599" s="18">
        <v>296</v>
      </c>
      <c r="L599" s="23">
        <f t="shared" ref="L599:L600" si="714">K599-J599</f>
        <v>7</v>
      </c>
      <c r="M599" s="24">
        <f t="shared" si="709"/>
        <v>5.6000000000000005</v>
      </c>
      <c r="N599" s="23">
        <f t="shared" si="710"/>
        <v>101500</v>
      </c>
      <c r="O599" s="23">
        <f t="shared" si="711"/>
        <v>45360.000000000007</v>
      </c>
      <c r="P599" s="104">
        <f>IF((M599+M600)*H599=0,0,IF((M599+M600)*H599&gt;I599,(M599+M600)*H599,I599))</f>
        <v>6751443</v>
      </c>
      <c r="Q599" s="101">
        <f>N599+O599+N600+O600+P599</f>
        <v>6940263</v>
      </c>
      <c r="R599" s="24"/>
      <c r="S599" s="24"/>
      <c r="T599" s="15"/>
    </row>
    <row r="600" spans="1:21" hidden="1" x14ac:dyDescent="0.3">
      <c r="A600" s="15" t="s">
        <v>152</v>
      </c>
      <c r="B600" s="15" t="s">
        <v>153</v>
      </c>
      <c r="C600" s="15" t="s">
        <v>165</v>
      </c>
      <c r="D600" s="16" t="s">
        <v>169</v>
      </c>
      <c r="E600" s="94">
        <v>8</v>
      </c>
      <c r="F600" s="23">
        <v>14500</v>
      </c>
      <c r="G600" s="23">
        <v>8100</v>
      </c>
      <c r="H600" s="23">
        <v>16691</v>
      </c>
      <c r="I600" s="23">
        <v>0</v>
      </c>
      <c r="J600" s="18">
        <f t="shared" si="713"/>
        <v>147</v>
      </c>
      <c r="K600" s="18">
        <v>149</v>
      </c>
      <c r="L600" s="23">
        <f t="shared" si="714"/>
        <v>2</v>
      </c>
      <c r="M600" s="24">
        <f t="shared" si="709"/>
        <v>1.6</v>
      </c>
      <c r="N600" s="23">
        <f t="shared" si="710"/>
        <v>29000</v>
      </c>
      <c r="O600" s="23">
        <f t="shared" si="711"/>
        <v>12960</v>
      </c>
      <c r="P600" s="106"/>
      <c r="Q600" s="103"/>
      <c r="R600" s="24"/>
      <c r="S600" s="24"/>
      <c r="T600" s="26" t="s">
        <v>170</v>
      </c>
      <c r="U600" s="3" t="s">
        <v>171</v>
      </c>
    </row>
    <row r="601" spans="1:21" hidden="1" x14ac:dyDescent="0.3">
      <c r="A601" s="15" t="s">
        <v>152</v>
      </c>
      <c r="B601" s="15" t="s">
        <v>153</v>
      </c>
      <c r="C601" s="15" t="s">
        <v>165</v>
      </c>
      <c r="D601" s="16" t="s">
        <v>166</v>
      </c>
      <c r="E601" s="31">
        <v>9</v>
      </c>
      <c r="F601" s="23">
        <v>14500</v>
      </c>
      <c r="G601" s="23">
        <v>8100</v>
      </c>
      <c r="H601" s="23">
        <v>16691</v>
      </c>
      <c r="I601" s="23">
        <v>6788697</v>
      </c>
      <c r="J601" s="18">
        <f>K598</f>
        <v>561</v>
      </c>
      <c r="K601" s="18">
        <v>564</v>
      </c>
      <c r="L601" s="23">
        <f>K601-J601</f>
        <v>3</v>
      </c>
      <c r="M601" s="24">
        <f t="shared" ref="M601:M602" si="715">L601*80%</f>
        <v>2.4000000000000004</v>
      </c>
      <c r="N601" s="23">
        <f t="shared" ref="N601:N602" si="716">L601*F601</f>
        <v>43500</v>
      </c>
      <c r="O601" s="23">
        <f t="shared" ref="O601:O602" si="717">M601*G601</f>
        <v>19440.000000000004</v>
      </c>
      <c r="P601" s="25">
        <f>IF(M601*H601=0,0,IF(M601*H601&gt;I601,M601*H601,I601))</f>
        <v>6788697</v>
      </c>
      <c r="Q601" s="23">
        <f t="shared" ref="Q601" si="718">N601+O601+P601</f>
        <v>6851637</v>
      </c>
      <c r="R601" s="24"/>
      <c r="S601" s="24"/>
      <c r="T601" s="26" t="s">
        <v>172</v>
      </c>
    </row>
    <row r="602" spans="1:21" hidden="1" x14ac:dyDescent="0.3">
      <c r="A602" s="15" t="s">
        <v>152</v>
      </c>
      <c r="B602" s="15" t="s">
        <v>153</v>
      </c>
      <c r="C602" s="15" t="s">
        <v>165</v>
      </c>
      <c r="D602" s="16" t="s">
        <v>167</v>
      </c>
      <c r="E602" s="31">
        <v>9</v>
      </c>
      <c r="F602" s="23">
        <v>14500</v>
      </c>
      <c r="G602" s="23">
        <v>8100</v>
      </c>
      <c r="H602" s="23">
        <v>16691</v>
      </c>
      <c r="I602" s="23">
        <v>6751443</v>
      </c>
      <c r="J602" s="18">
        <f t="shared" ref="J602" si="719">K599</f>
        <v>296</v>
      </c>
      <c r="K602" s="18">
        <v>301</v>
      </c>
      <c r="L602" s="23">
        <f t="shared" ref="L602" si="720">K602-J602</f>
        <v>5</v>
      </c>
      <c r="M602" s="24">
        <f t="shared" si="715"/>
        <v>4</v>
      </c>
      <c r="N602" s="23">
        <f t="shared" si="716"/>
        <v>72500</v>
      </c>
      <c r="O602" s="23">
        <f t="shared" si="717"/>
        <v>32400</v>
      </c>
      <c r="P602" s="25">
        <f>IF(M602*H602=0,0,IF(M602*H602&gt;I602,M602*H602,I602))</f>
        <v>6751443</v>
      </c>
      <c r="Q602" s="23">
        <f t="shared" ref="Q602" si="721">N602+O602+P602</f>
        <v>6856343</v>
      </c>
      <c r="R602" s="24"/>
      <c r="S602" s="24"/>
      <c r="T602" s="26" t="s">
        <v>172</v>
      </c>
    </row>
    <row r="603" spans="1:21" ht="14.5" hidden="1" customHeight="1" x14ac:dyDescent="0.3">
      <c r="A603" s="15" t="s">
        <v>152</v>
      </c>
      <c r="B603" s="15" t="s">
        <v>173</v>
      </c>
      <c r="C603" s="15" t="s">
        <v>174</v>
      </c>
      <c r="D603" s="16" t="s">
        <v>175</v>
      </c>
      <c r="E603" s="94" t="s">
        <v>25</v>
      </c>
      <c r="F603" s="23">
        <v>14500</v>
      </c>
      <c r="G603" s="23">
        <v>7710</v>
      </c>
      <c r="H603" s="23">
        <v>16691</v>
      </c>
      <c r="I603" s="101">
        <v>1014278.688</v>
      </c>
      <c r="J603" s="18">
        <v>230</v>
      </c>
      <c r="K603" s="18">
        <v>230</v>
      </c>
      <c r="L603" s="23">
        <f t="shared" ref="L603:L604" si="722">K603-J603</f>
        <v>0</v>
      </c>
      <c r="M603" s="24">
        <f t="shared" ref="M603:M605" si="723">L603*80%</f>
        <v>0</v>
      </c>
      <c r="N603" s="23">
        <f t="shared" ref="N603:N605" si="724">L603*F603</f>
        <v>0</v>
      </c>
      <c r="O603" s="23">
        <f t="shared" ref="O603:O605" si="725">M603*G603</f>
        <v>0</v>
      </c>
      <c r="P603" s="104">
        <f>IF((M603+M604)*H603=0,0,IF((M603+M604)*H603&gt;I603,(M603+M604)*H603,I603))</f>
        <v>0</v>
      </c>
      <c r="Q603" s="101">
        <f>N603+O603+N604+O604+P603</f>
        <v>0</v>
      </c>
      <c r="R603" s="24"/>
      <c r="S603" s="24"/>
      <c r="T603" s="15"/>
    </row>
    <row r="604" spans="1:21" ht="15" hidden="1" x14ac:dyDescent="0.3">
      <c r="A604" s="15" t="s">
        <v>152</v>
      </c>
      <c r="B604" s="15" t="s">
        <v>173</v>
      </c>
      <c r="C604" s="15" t="s">
        <v>174</v>
      </c>
      <c r="D604" s="16" t="s">
        <v>175</v>
      </c>
      <c r="E604" s="94">
        <v>1</v>
      </c>
      <c r="F604" s="23">
        <v>14500</v>
      </c>
      <c r="G604" s="23">
        <v>8100</v>
      </c>
      <c r="H604" s="23">
        <v>16691</v>
      </c>
      <c r="I604" s="103"/>
      <c r="J604" s="18">
        <v>230</v>
      </c>
      <c r="K604" s="18">
        <v>230</v>
      </c>
      <c r="L604" s="23">
        <f t="shared" si="722"/>
        <v>0</v>
      </c>
      <c r="M604" s="24">
        <f t="shared" si="723"/>
        <v>0</v>
      </c>
      <c r="N604" s="23">
        <f t="shared" si="724"/>
        <v>0</v>
      </c>
      <c r="O604" s="23">
        <f t="shared" si="725"/>
        <v>0</v>
      </c>
      <c r="P604" s="106"/>
      <c r="Q604" s="103"/>
      <c r="R604" s="24"/>
      <c r="S604" s="24"/>
      <c r="T604" s="15"/>
    </row>
    <row r="605" spans="1:21" ht="15" hidden="1" x14ac:dyDescent="0.3">
      <c r="A605" s="15" t="s">
        <v>152</v>
      </c>
      <c r="B605" s="15" t="s">
        <v>173</v>
      </c>
      <c r="C605" s="15" t="s">
        <v>174</v>
      </c>
      <c r="D605" s="16" t="s">
        <v>175</v>
      </c>
      <c r="E605" s="94">
        <v>2</v>
      </c>
      <c r="F605" s="23">
        <v>14500</v>
      </c>
      <c r="G605" s="23">
        <v>8100</v>
      </c>
      <c r="H605" s="23">
        <v>16691</v>
      </c>
      <c r="I605" s="23">
        <v>1014278.688</v>
      </c>
      <c r="J605" s="18">
        <v>230</v>
      </c>
      <c r="K605" s="18">
        <v>230</v>
      </c>
      <c r="L605" s="23">
        <f>K605-J605</f>
        <v>0</v>
      </c>
      <c r="M605" s="24">
        <f t="shared" si="723"/>
        <v>0</v>
      </c>
      <c r="N605" s="23">
        <f t="shared" si="724"/>
        <v>0</v>
      </c>
      <c r="O605" s="23">
        <f t="shared" si="725"/>
        <v>0</v>
      </c>
      <c r="P605" s="25">
        <f>IF(M605*H605=0,0,IF(M605*H605&gt;I605,M605*H605,I605))</f>
        <v>0</v>
      </c>
      <c r="Q605" s="23">
        <f>N605+O605+P605</f>
        <v>0</v>
      </c>
      <c r="R605" s="24"/>
      <c r="S605" s="24"/>
      <c r="T605" s="15"/>
    </row>
    <row r="606" spans="1:21" ht="15" hidden="1" x14ac:dyDescent="0.3">
      <c r="A606" s="15" t="s">
        <v>152</v>
      </c>
      <c r="B606" s="15" t="s">
        <v>173</v>
      </c>
      <c r="C606" s="15" t="s">
        <v>174</v>
      </c>
      <c r="D606" s="16" t="s">
        <v>175</v>
      </c>
      <c r="E606" s="94">
        <v>3</v>
      </c>
      <c r="F606" s="23">
        <v>14500</v>
      </c>
      <c r="G606" s="23">
        <v>8100</v>
      </c>
      <c r="H606" s="23">
        <v>16691</v>
      </c>
      <c r="I606" s="23">
        <v>1014278.688</v>
      </c>
      <c r="J606" s="18">
        <v>230</v>
      </c>
      <c r="K606" s="18">
        <v>230</v>
      </c>
      <c r="L606" s="23">
        <f t="shared" ref="L606:L614" si="726">K606-J606</f>
        <v>0</v>
      </c>
      <c r="M606" s="24">
        <f t="shared" ref="M606:M615" si="727">L606*80%</f>
        <v>0</v>
      </c>
      <c r="N606" s="23">
        <f t="shared" ref="N606:N615" si="728">L606*F606</f>
        <v>0</v>
      </c>
      <c r="O606" s="23">
        <f t="shared" ref="O606:O615" si="729">M606*G606</f>
        <v>0</v>
      </c>
      <c r="P606" s="25">
        <f t="shared" ref="P606:P609" si="730">IF(M606*H606=0,0,IF(M606*H606&gt;I606,M606*H606,I606))</f>
        <v>0</v>
      </c>
      <c r="Q606" s="23">
        <f t="shared" ref="Q606:Q609" si="731">N606+O606+P606</f>
        <v>0</v>
      </c>
      <c r="R606" s="24"/>
      <c r="S606" s="24"/>
      <c r="T606" s="15"/>
    </row>
    <row r="607" spans="1:21" ht="15" hidden="1" x14ac:dyDescent="0.3">
      <c r="A607" s="15" t="s">
        <v>152</v>
      </c>
      <c r="B607" s="15" t="s">
        <v>173</v>
      </c>
      <c r="C607" s="15" t="s">
        <v>174</v>
      </c>
      <c r="D607" s="16" t="s">
        <v>175</v>
      </c>
      <c r="E607" s="94">
        <v>4</v>
      </c>
      <c r="F607" s="23">
        <v>14500</v>
      </c>
      <c r="G607" s="23">
        <v>8100</v>
      </c>
      <c r="H607" s="23">
        <v>16691</v>
      </c>
      <c r="I607" s="23">
        <v>1014278.688</v>
      </c>
      <c r="J607" s="18">
        <v>230</v>
      </c>
      <c r="K607" s="18">
        <v>230</v>
      </c>
      <c r="L607" s="23">
        <f t="shared" si="726"/>
        <v>0</v>
      </c>
      <c r="M607" s="24">
        <f t="shared" si="727"/>
        <v>0</v>
      </c>
      <c r="N607" s="23">
        <f t="shared" si="728"/>
        <v>0</v>
      </c>
      <c r="O607" s="23">
        <f t="shared" si="729"/>
        <v>0</v>
      </c>
      <c r="P607" s="25">
        <f t="shared" si="730"/>
        <v>0</v>
      </c>
      <c r="Q607" s="23">
        <f t="shared" si="731"/>
        <v>0</v>
      </c>
      <c r="R607" s="24"/>
      <c r="S607" s="24"/>
      <c r="T607" s="15"/>
    </row>
    <row r="608" spans="1:21" ht="15" hidden="1" x14ac:dyDescent="0.3">
      <c r="A608" s="15" t="s">
        <v>152</v>
      </c>
      <c r="B608" s="15" t="s">
        <v>173</v>
      </c>
      <c r="C608" s="15" t="s">
        <v>174</v>
      </c>
      <c r="D608" s="16" t="s">
        <v>175</v>
      </c>
      <c r="E608" s="94">
        <v>5</v>
      </c>
      <c r="F608" s="23">
        <v>14500</v>
      </c>
      <c r="G608" s="23">
        <v>8100</v>
      </c>
      <c r="H608" s="23">
        <v>16691</v>
      </c>
      <c r="I608" s="23">
        <v>1014278.688</v>
      </c>
      <c r="J608" s="18">
        <v>230</v>
      </c>
      <c r="K608" s="18">
        <v>230</v>
      </c>
      <c r="L608" s="23">
        <f t="shared" si="726"/>
        <v>0</v>
      </c>
      <c r="M608" s="24">
        <f t="shared" si="727"/>
        <v>0</v>
      </c>
      <c r="N608" s="23">
        <f t="shared" si="728"/>
        <v>0</v>
      </c>
      <c r="O608" s="23">
        <f t="shared" si="729"/>
        <v>0</v>
      </c>
      <c r="P608" s="25">
        <f t="shared" si="730"/>
        <v>0</v>
      </c>
      <c r="Q608" s="23">
        <f t="shared" si="731"/>
        <v>0</v>
      </c>
      <c r="R608" s="24"/>
      <c r="S608" s="24"/>
      <c r="T608" s="15"/>
    </row>
    <row r="609" spans="1:20" ht="15" hidden="1" x14ac:dyDescent="0.3">
      <c r="A609" s="15" t="s">
        <v>152</v>
      </c>
      <c r="B609" s="15" t="s">
        <v>173</v>
      </c>
      <c r="C609" s="15" t="s">
        <v>174</v>
      </c>
      <c r="D609" s="16" t="s">
        <v>175</v>
      </c>
      <c r="E609" s="94">
        <v>6</v>
      </c>
      <c r="F609" s="23">
        <v>14500</v>
      </c>
      <c r="G609" s="23">
        <v>8100</v>
      </c>
      <c r="H609" s="23">
        <v>16691</v>
      </c>
      <c r="I609" s="23">
        <v>1014278.688</v>
      </c>
      <c r="J609" s="18">
        <v>230</v>
      </c>
      <c r="K609" s="18">
        <v>230</v>
      </c>
      <c r="L609" s="23">
        <f t="shared" si="726"/>
        <v>0</v>
      </c>
      <c r="M609" s="24">
        <f t="shared" si="727"/>
        <v>0</v>
      </c>
      <c r="N609" s="23">
        <f t="shared" si="728"/>
        <v>0</v>
      </c>
      <c r="O609" s="23">
        <f t="shared" si="729"/>
        <v>0</v>
      </c>
      <c r="P609" s="25">
        <f t="shared" si="730"/>
        <v>0</v>
      </c>
      <c r="Q609" s="23">
        <f t="shared" si="731"/>
        <v>0</v>
      </c>
      <c r="R609" s="24"/>
      <c r="S609" s="24"/>
      <c r="T609" s="15"/>
    </row>
    <row r="610" spans="1:20" ht="15" hidden="1" x14ac:dyDescent="0.3">
      <c r="A610" s="15" t="s">
        <v>152</v>
      </c>
      <c r="B610" s="15" t="s">
        <v>173</v>
      </c>
      <c r="C610" s="15" t="s">
        <v>174</v>
      </c>
      <c r="D610" s="16" t="s">
        <v>175</v>
      </c>
      <c r="E610" s="94">
        <v>7</v>
      </c>
      <c r="F610" s="23">
        <v>14500</v>
      </c>
      <c r="G610" s="23">
        <v>8100</v>
      </c>
      <c r="H610" s="23">
        <v>16691</v>
      </c>
      <c r="I610" s="23">
        <v>1014278.688</v>
      </c>
      <c r="J610" s="18">
        <v>230</v>
      </c>
      <c r="K610" s="18">
        <v>230</v>
      </c>
      <c r="L610" s="23">
        <f t="shared" ref="L610" si="732">K610-J610</f>
        <v>0</v>
      </c>
      <c r="M610" s="24">
        <f t="shared" ref="M610" si="733">L610*80%</f>
        <v>0</v>
      </c>
      <c r="N610" s="23">
        <f t="shared" ref="N610" si="734">L610*F610</f>
        <v>0</v>
      </c>
      <c r="O610" s="23">
        <f t="shared" ref="O610" si="735">M610*G610</f>
        <v>0</v>
      </c>
      <c r="P610" s="25">
        <f t="shared" ref="P610" si="736">IF(M610*H610=0,0,IF(M610*H610&gt;I610,M610*H610,I610))</f>
        <v>0</v>
      </c>
      <c r="Q610" s="23">
        <f t="shared" ref="Q610" si="737">N610+O610+P610</f>
        <v>0</v>
      </c>
      <c r="R610" s="24"/>
      <c r="S610" s="24"/>
      <c r="T610" s="15"/>
    </row>
    <row r="611" spans="1:20" ht="15" hidden="1" x14ac:dyDescent="0.3">
      <c r="A611" s="15" t="s">
        <v>152</v>
      </c>
      <c r="B611" s="15" t="s">
        <v>173</v>
      </c>
      <c r="C611" s="15" t="s">
        <v>174</v>
      </c>
      <c r="D611" s="16" t="s">
        <v>175</v>
      </c>
      <c r="E611" s="94">
        <v>8</v>
      </c>
      <c r="F611" s="23">
        <v>14500</v>
      </c>
      <c r="G611" s="23">
        <v>8100</v>
      </c>
      <c r="H611" s="23">
        <v>16691</v>
      </c>
      <c r="I611" s="23">
        <v>1014278.688</v>
      </c>
      <c r="J611" s="18">
        <v>230</v>
      </c>
      <c r="K611" s="18">
        <v>230</v>
      </c>
      <c r="L611" s="23">
        <f t="shared" ref="L611" si="738">K611-J611</f>
        <v>0</v>
      </c>
      <c r="M611" s="24">
        <f t="shared" ref="M611" si="739">L611*80%</f>
        <v>0</v>
      </c>
      <c r="N611" s="23">
        <f t="shared" ref="N611" si="740">L611*F611</f>
        <v>0</v>
      </c>
      <c r="O611" s="23">
        <f t="shared" ref="O611" si="741">M611*G611</f>
        <v>0</v>
      </c>
      <c r="P611" s="25">
        <f t="shared" ref="P611" si="742">IF(M611*H611=0,0,IF(M611*H611&gt;I611,M611*H611,I611))</f>
        <v>0</v>
      </c>
      <c r="Q611" s="23">
        <f t="shared" ref="Q611" si="743">N611+O611+P611</f>
        <v>0</v>
      </c>
      <c r="R611" s="24"/>
      <c r="S611" s="24"/>
      <c r="T611" s="15"/>
    </row>
    <row r="612" spans="1:20" ht="15" hidden="1" x14ac:dyDescent="0.3">
      <c r="A612" s="15" t="s">
        <v>152</v>
      </c>
      <c r="B612" s="15" t="s">
        <v>173</v>
      </c>
      <c r="C612" s="15" t="s">
        <v>174</v>
      </c>
      <c r="D612" s="16" t="s">
        <v>175</v>
      </c>
      <c r="E612" s="31">
        <v>9</v>
      </c>
      <c r="F612" s="23">
        <v>14500</v>
      </c>
      <c r="G612" s="23">
        <v>8100</v>
      </c>
      <c r="H612" s="23">
        <v>16691</v>
      </c>
      <c r="I612" s="23">
        <v>1014278.688</v>
      </c>
      <c r="J612" s="18">
        <v>230</v>
      </c>
      <c r="K612" s="18">
        <v>230</v>
      </c>
      <c r="L612" s="23">
        <f t="shared" ref="L612" si="744">K612-J612</f>
        <v>0</v>
      </c>
      <c r="M612" s="24">
        <f t="shared" ref="M612" si="745">L612*80%</f>
        <v>0</v>
      </c>
      <c r="N612" s="23">
        <f t="shared" ref="N612" si="746">L612*F612</f>
        <v>0</v>
      </c>
      <c r="O612" s="23">
        <f t="shared" ref="O612" si="747">M612*G612</f>
        <v>0</v>
      </c>
      <c r="P612" s="25">
        <f t="shared" ref="P612" si="748">IF(M612*H612=0,0,IF(M612*H612&gt;I612,M612*H612,I612))</f>
        <v>0</v>
      </c>
      <c r="Q612" s="23">
        <f t="shared" ref="Q612" si="749">N612+O612+P612</f>
        <v>0</v>
      </c>
      <c r="R612" s="24"/>
      <c r="S612" s="24"/>
      <c r="T612" s="15"/>
    </row>
    <row r="613" spans="1:20" ht="15" hidden="1" x14ac:dyDescent="0.3">
      <c r="A613" s="15" t="s">
        <v>152</v>
      </c>
      <c r="B613" s="15" t="s">
        <v>173</v>
      </c>
      <c r="C613" s="15" t="s">
        <v>176</v>
      </c>
      <c r="D613" s="16" t="s">
        <v>177</v>
      </c>
      <c r="E613" s="94" t="s">
        <v>25</v>
      </c>
      <c r="F613" s="23">
        <v>14500</v>
      </c>
      <c r="G613" s="23">
        <v>7710</v>
      </c>
      <c r="H613" s="23">
        <v>16691</v>
      </c>
      <c r="I613" s="101">
        <v>1014278.688</v>
      </c>
      <c r="J613" s="18">
        <v>472</v>
      </c>
      <c r="K613" s="18">
        <v>481</v>
      </c>
      <c r="L613" s="23">
        <f t="shared" si="726"/>
        <v>9</v>
      </c>
      <c r="M613" s="24">
        <f t="shared" si="727"/>
        <v>7.2</v>
      </c>
      <c r="N613" s="23">
        <f t="shared" si="728"/>
        <v>130500</v>
      </c>
      <c r="O613" s="23">
        <f t="shared" si="729"/>
        <v>55512</v>
      </c>
      <c r="P613" s="104">
        <f>IF((M613+M614)*H613=0,0,IF((M613+M614)*H613&gt;I613,(M613+M614)*H613,I613))</f>
        <v>1014278.688</v>
      </c>
      <c r="Q613" s="101">
        <f>N613+O613+N614+O614+P613</f>
        <v>1368130.6880000001</v>
      </c>
      <c r="R613" s="24"/>
      <c r="S613" s="24"/>
      <c r="T613" s="15"/>
    </row>
    <row r="614" spans="1:20" ht="15" hidden="1" x14ac:dyDescent="0.3">
      <c r="A614" s="15" t="s">
        <v>152</v>
      </c>
      <c r="B614" s="15" t="s">
        <v>173</v>
      </c>
      <c r="C614" s="15" t="s">
        <v>176</v>
      </c>
      <c r="D614" s="16" t="s">
        <v>177</v>
      </c>
      <c r="E614" s="94">
        <v>1</v>
      </c>
      <c r="F614" s="23">
        <v>14500</v>
      </c>
      <c r="G614" s="23">
        <v>8100</v>
      </c>
      <c r="H614" s="23">
        <v>16691</v>
      </c>
      <c r="I614" s="103"/>
      <c r="J614" s="18">
        <v>481</v>
      </c>
      <c r="K614" s="18">
        <v>489</v>
      </c>
      <c r="L614" s="23">
        <f t="shared" si="726"/>
        <v>8</v>
      </c>
      <c r="M614" s="24">
        <f t="shared" si="727"/>
        <v>6.4</v>
      </c>
      <c r="N614" s="23">
        <f t="shared" si="728"/>
        <v>116000</v>
      </c>
      <c r="O614" s="23">
        <f t="shared" si="729"/>
        <v>51840</v>
      </c>
      <c r="P614" s="106"/>
      <c r="Q614" s="103"/>
      <c r="R614" s="24"/>
      <c r="S614" s="24"/>
      <c r="T614" s="15"/>
    </row>
    <row r="615" spans="1:20" ht="15" hidden="1" x14ac:dyDescent="0.3">
      <c r="A615" s="15" t="s">
        <v>152</v>
      </c>
      <c r="B615" s="15" t="s">
        <v>173</v>
      </c>
      <c r="C615" s="15" t="s">
        <v>176</v>
      </c>
      <c r="D615" s="16" t="s">
        <v>177</v>
      </c>
      <c r="E615" s="94">
        <v>2</v>
      </c>
      <c r="F615" s="23">
        <v>14500</v>
      </c>
      <c r="G615" s="23">
        <v>8100</v>
      </c>
      <c r="H615" s="23">
        <v>16691</v>
      </c>
      <c r="I615" s="23">
        <v>1014278.688</v>
      </c>
      <c r="J615" s="18">
        <v>489</v>
      </c>
      <c r="K615" s="18">
        <v>521</v>
      </c>
      <c r="L615" s="23">
        <f>K615-J615</f>
        <v>32</v>
      </c>
      <c r="M615" s="24">
        <f t="shared" si="727"/>
        <v>25.6</v>
      </c>
      <c r="N615" s="23">
        <f t="shared" si="728"/>
        <v>464000</v>
      </c>
      <c r="O615" s="23">
        <f t="shared" si="729"/>
        <v>207360</v>
      </c>
      <c r="P615" s="25">
        <f>IF(M615*H615=0,0,IF(M615*H615&gt;I615,M615*H615,I615))</f>
        <v>1014278.688</v>
      </c>
      <c r="Q615" s="23">
        <f>N615+O615+P615</f>
        <v>1685638.6880000001</v>
      </c>
      <c r="R615" s="24"/>
      <c r="S615" s="24"/>
      <c r="T615" s="15"/>
    </row>
    <row r="616" spans="1:20" ht="15" hidden="1" x14ac:dyDescent="0.3">
      <c r="A616" s="15" t="s">
        <v>152</v>
      </c>
      <c r="B616" s="15" t="s">
        <v>173</v>
      </c>
      <c r="C616" s="15" t="s">
        <v>176</v>
      </c>
      <c r="D616" s="16" t="s">
        <v>177</v>
      </c>
      <c r="E616" s="94">
        <v>3</v>
      </c>
      <c r="F616" s="23">
        <v>14500</v>
      </c>
      <c r="G616" s="23">
        <v>8100</v>
      </c>
      <c r="H616" s="23">
        <v>16691</v>
      </c>
      <c r="I616" s="23">
        <v>1014278.688</v>
      </c>
      <c r="J616" s="18">
        <v>521</v>
      </c>
      <c r="K616" s="18">
        <v>562</v>
      </c>
      <c r="L616" s="23">
        <f t="shared" ref="L616:L626" si="750">K616-J616</f>
        <v>41</v>
      </c>
      <c r="M616" s="24">
        <f t="shared" ref="M616:M627" si="751">L616*80%</f>
        <v>32.800000000000004</v>
      </c>
      <c r="N616" s="23">
        <f t="shared" ref="N616:N627" si="752">L616*F616</f>
        <v>594500</v>
      </c>
      <c r="O616" s="23">
        <f t="shared" ref="O616:O627" si="753">M616*G616</f>
        <v>265680.00000000006</v>
      </c>
      <c r="P616" s="25">
        <f t="shared" ref="P616:P619" si="754">IF(M616*H616=0,0,IF(M616*H616&gt;I616,M616*H616,I616))</f>
        <v>1014278.688</v>
      </c>
      <c r="Q616" s="23">
        <f t="shared" ref="Q616:Q619" si="755">N616+O616+P616</f>
        <v>1874458.6880000001</v>
      </c>
      <c r="R616" s="24"/>
      <c r="S616" s="24"/>
      <c r="T616" s="15"/>
    </row>
    <row r="617" spans="1:20" ht="15" hidden="1" x14ac:dyDescent="0.3">
      <c r="A617" s="15" t="s">
        <v>152</v>
      </c>
      <c r="B617" s="15" t="s">
        <v>173</v>
      </c>
      <c r="C617" s="15" t="s">
        <v>176</v>
      </c>
      <c r="D617" s="16" t="s">
        <v>177</v>
      </c>
      <c r="E617" s="94">
        <v>4</v>
      </c>
      <c r="F617" s="23">
        <v>14500</v>
      </c>
      <c r="G617" s="23">
        <v>8100</v>
      </c>
      <c r="H617" s="23">
        <v>16691</v>
      </c>
      <c r="I617" s="23">
        <v>1014278.688</v>
      </c>
      <c r="J617" s="18">
        <v>562</v>
      </c>
      <c r="K617" s="18">
        <v>599</v>
      </c>
      <c r="L617" s="23">
        <f t="shared" si="750"/>
        <v>37</v>
      </c>
      <c r="M617" s="24">
        <f t="shared" si="751"/>
        <v>29.6</v>
      </c>
      <c r="N617" s="23">
        <f t="shared" si="752"/>
        <v>536500</v>
      </c>
      <c r="O617" s="23">
        <f t="shared" si="753"/>
        <v>239760</v>
      </c>
      <c r="P617" s="25">
        <f t="shared" si="754"/>
        <v>1014278.688</v>
      </c>
      <c r="Q617" s="23">
        <f t="shared" si="755"/>
        <v>1790538.6880000001</v>
      </c>
      <c r="R617" s="24"/>
      <c r="S617" s="24"/>
      <c r="T617" s="15"/>
    </row>
    <row r="618" spans="1:20" ht="15" hidden="1" x14ac:dyDescent="0.3">
      <c r="A618" s="15" t="s">
        <v>152</v>
      </c>
      <c r="B618" s="15" t="s">
        <v>173</v>
      </c>
      <c r="C618" s="15" t="s">
        <v>176</v>
      </c>
      <c r="D618" s="16" t="s">
        <v>177</v>
      </c>
      <c r="E618" s="94">
        <v>5</v>
      </c>
      <c r="F618" s="23">
        <v>14500</v>
      </c>
      <c r="G618" s="23">
        <v>8100</v>
      </c>
      <c r="H618" s="23">
        <v>16691</v>
      </c>
      <c r="I618" s="23">
        <v>1014278.688</v>
      </c>
      <c r="J618" s="18">
        <v>599</v>
      </c>
      <c r="K618" s="18">
        <v>636</v>
      </c>
      <c r="L618" s="23">
        <f t="shared" si="750"/>
        <v>37</v>
      </c>
      <c r="M618" s="24">
        <f t="shared" si="751"/>
        <v>29.6</v>
      </c>
      <c r="N618" s="23">
        <f t="shared" si="752"/>
        <v>536500</v>
      </c>
      <c r="O618" s="23">
        <f t="shared" si="753"/>
        <v>239760</v>
      </c>
      <c r="P618" s="25">
        <f t="shared" si="754"/>
        <v>1014278.688</v>
      </c>
      <c r="Q618" s="23">
        <f t="shared" si="755"/>
        <v>1790538.6880000001</v>
      </c>
      <c r="R618" s="24"/>
      <c r="S618" s="24"/>
      <c r="T618" s="15"/>
    </row>
    <row r="619" spans="1:20" ht="15" hidden="1" x14ac:dyDescent="0.3">
      <c r="A619" s="15" t="s">
        <v>152</v>
      </c>
      <c r="B619" s="15" t="s">
        <v>173</v>
      </c>
      <c r="C619" s="15" t="s">
        <v>176</v>
      </c>
      <c r="D619" s="16" t="s">
        <v>177</v>
      </c>
      <c r="E619" s="94">
        <v>6</v>
      </c>
      <c r="F619" s="23">
        <v>14500</v>
      </c>
      <c r="G619" s="23">
        <v>8100</v>
      </c>
      <c r="H619" s="23">
        <v>16691</v>
      </c>
      <c r="I619" s="23">
        <v>1014278.688</v>
      </c>
      <c r="J619" s="18">
        <v>636</v>
      </c>
      <c r="K619" s="18">
        <v>678</v>
      </c>
      <c r="L619" s="23">
        <f t="shared" si="750"/>
        <v>42</v>
      </c>
      <c r="M619" s="24">
        <f t="shared" si="751"/>
        <v>33.6</v>
      </c>
      <c r="N619" s="23">
        <f t="shared" si="752"/>
        <v>609000</v>
      </c>
      <c r="O619" s="23">
        <f t="shared" si="753"/>
        <v>272160</v>
      </c>
      <c r="P619" s="25">
        <f t="shared" si="754"/>
        <v>1014278.688</v>
      </c>
      <c r="Q619" s="23">
        <f t="shared" si="755"/>
        <v>1895438.6880000001</v>
      </c>
      <c r="R619" s="24"/>
      <c r="S619" s="24"/>
      <c r="T619" s="15"/>
    </row>
    <row r="620" spans="1:20" ht="15" hidden="1" x14ac:dyDescent="0.3">
      <c r="A620" s="15" t="s">
        <v>152</v>
      </c>
      <c r="B620" s="15" t="s">
        <v>173</v>
      </c>
      <c r="C620" s="15" t="s">
        <v>176</v>
      </c>
      <c r="D620" s="16" t="s">
        <v>177</v>
      </c>
      <c r="E620" s="94">
        <v>7</v>
      </c>
      <c r="F620" s="23">
        <v>14500</v>
      </c>
      <c r="G620" s="23">
        <v>8100</v>
      </c>
      <c r="H620" s="23">
        <v>16691</v>
      </c>
      <c r="I620" s="23">
        <v>1014278.688</v>
      </c>
      <c r="J620" s="18">
        <f>K619</f>
        <v>678</v>
      </c>
      <c r="K620" s="18">
        <v>720</v>
      </c>
      <c r="L620" s="23">
        <f t="shared" ref="L620" si="756">K620-J620</f>
        <v>42</v>
      </c>
      <c r="M620" s="24">
        <f t="shared" ref="M620" si="757">L620*80%</f>
        <v>33.6</v>
      </c>
      <c r="N620" s="23">
        <f t="shared" ref="N620" si="758">L620*F620</f>
        <v>609000</v>
      </c>
      <c r="O620" s="23">
        <f t="shared" ref="O620" si="759">M620*G620</f>
        <v>272160</v>
      </c>
      <c r="P620" s="25">
        <f t="shared" ref="P620" si="760">IF(M620*H620=0,0,IF(M620*H620&gt;I620,M620*H620,I620))</f>
        <v>1014278.688</v>
      </c>
      <c r="Q620" s="23">
        <f t="shared" ref="Q620" si="761">N620+O620+P620</f>
        <v>1895438.6880000001</v>
      </c>
      <c r="R620" s="24"/>
      <c r="S620" s="24"/>
      <c r="T620" s="15"/>
    </row>
    <row r="621" spans="1:20" ht="15" hidden="1" x14ac:dyDescent="0.3">
      <c r="A621" s="15" t="s">
        <v>152</v>
      </c>
      <c r="B621" s="15" t="s">
        <v>173</v>
      </c>
      <c r="C621" s="15" t="s">
        <v>176</v>
      </c>
      <c r="D621" s="16" t="s">
        <v>177</v>
      </c>
      <c r="E621" s="94">
        <v>8</v>
      </c>
      <c r="F621" s="23">
        <v>14500</v>
      </c>
      <c r="G621" s="23">
        <v>8100</v>
      </c>
      <c r="H621" s="23">
        <v>16691</v>
      </c>
      <c r="I621" s="23">
        <v>1014278.688</v>
      </c>
      <c r="J621" s="18">
        <f>K620</f>
        <v>720</v>
      </c>
      <c r="K621" s="18">
        <v>782</v>
      </c>
      <c r="L621" s="23">
        <f t="shared" ref="L621" si="762">K621-J621</f>
        <v>62</v>
      </c>
      <c r="M621" s="24">
        <f t="shared" ref="M621" si="763">L621*80%</f>
        <v>49.6</v>
      </c>
      <c r="N621" s="23">
        <f t="shared" ref="N621" si="764">L621*F621</f>
        <v>899000</v>
      </c>
      <c r="O621" s="23">
        <f t="shared" ref="O621" si="765">M621*G621</f>
        <v>401760</v>
      </c>
      <c r="P621" s="25">
        <f t="shared" ref="P621" si="766">IF(M621*H621=0,0,IF(M621*H621&gt;I621,M621*H621,I621))</f>
        <v>1014278.688</v>
      </c>
      <c r="Q621" s="23">
        <f t="shared" ref="Q621" si="767">N621+O621+P621</f>
        <v>2315038.6880000001</v>
      </c>
      <c r="R621" s="24"/>
      <c r="S621" s="24"/>
      <c r="T621" s="15"/>
    </row>
    <row r="622" spans="1:20" ht="15" hidden="1" x14ac:dyDescent="0.3">
      <c r="A622" s="15" t="s">
        <v>152</v>
      </c>
      <c r="B622" s="15" t="s">
        <v>173</v>
      </c>
      <c r="C622" s="15" t="s">
        <v>176</v>
      </c>
      <c r="D622" s="16" t="s">
        <v>177</v>
      </c>
      <c r="E622" s="31">
        <v>9</v>
      </c>
      <c r="F622" s="23">
        <v>14500</v>
      </c>
      <c r="G622" s="23">
        <v>8100</v>
      </c>
      <c r="H622" s="23">
        <v>16691</v>
      </c>
      <c r="I622" s="23">
        <v>1014278.688</v>
      </c>
      <c r="J622" s="18">
        <f>K621</f>
        <v>782</v>
      </c>
      <c r="K622" s="18">
        <v>822</v>
      </c>
      <c r="L622" s="23">
        <f t="shared" ref="L622" si="768">K622-J622</f>
        <v>40</v>
      </c>
      <c r="M622" s="24">
        <f t="shared" ref="M622" si="769">L622*80%</f>
        <v>32</v>
      </c>
      <c r="N622" s="23">
        <f t="shared" ref="N622" si="770">L622*F622</f>
        <v>580000</v>
      </c>
      <c r="O622" s="23">
        <f t="shared" ref="O622" si="771">M622*G622</f>
        <v>259200</v>
      </c>
      <c r="P622" s="25">
        <f t="shared" ref="P622" si="772">IF(M622*H622=0,0,IF(M622*H622&gt;I622,M622*H622,I622))</f>
        <v>1014278.688</v>
      </c>
      <c r="Q622" s="23">
        <f t="shared" ref="Q622" si="773">N622+O622+P622</f>
        <v>1853478.6880000001</v>
      </c>
      <c r="R622" s="24"/>
      <c r="S622" s="24"/>
      <c r="T622" s="15"/>
    </row>
    <row r="623" spans="1:20" ht="15" hidden="1" x14ac:dyDescent="0.3">
      <c r="A623" s="15" t="s">
        <v>152</v>
      </c>
      <c r="B623" s="15" t="s">
        <v>173</v>
      </c>
      <c r="C623" s="15" t="s">
        <v>178</v>
      </c>
      <c r="D623" s="16" t="s">
        <v>179</v>
      </c>
      <c r="E623" s="94" t="s">
        <v>25</v>
      </c>
      <c r="F623" s="23">
        <v>14500</v>
      </c>
      <c r="G623" s="23">
        <v>7710</v>
      </c>
      <c r="H623" s="23">
        <v>16691</v>
      </c>
      <c r="I623" s="101">
        <v>1014278.688</v>
      </c>
      <c r="J623" s="18">
        <v>1927</v>
      </c>
      <c r="K623" s="18">
        <v>1941</v>
      </c>
      <c r="L623" s="23">
        <f t="shared" si="750"/>
        <v>14</v>
      </c>
      <c r="M623" s="24">
        <f t="shared" si="751"/>
        <v>11.200000000000001</v>
      </c>
      <c r="N623" s="23">
        <f t="shared" si="752"/>
        <v>203000</v>
      </c>
      <c r="O623" s="23">
        <f t="shared" si="753"/>
        <v>86352.000000000015</v>
      </c>
      <c r="P623" s="104">
        <f>IF((M623+M624)*H623=0,0,IF((M623+M624)*H623&gt;I623,(M623+M624)*H623,I623))</f>
        <v>1014278.688</v>
      </c>
      <c r="Q623" s="101">
        <f>N623+O623+N624+O624+P623</f>
        <v>1786170.6880000001</v>
      </c>
      <c r="R623" s="24"/>
      <c r="S623" s="24"/>
      <c r="T623" s="15"/>
    </row>
    <row r="624" spans="1:20" ht="15" hidden="1" x14ac:dyDescent="0.3">
      <c r="A624" s="15" t="s">
        <v>152</v>
      </c>
      <c r="B624" s="15" t="s">
        <v>173</v>
      </c>
      <c r="C624" s="15" t="s">
        <v>178</v>
      </c>
      <c r="D624" s="16" t="s">
        <v>180</v>
      </c>
      <c r="E624" s="94">
        <v>1</v>
      </c>
      <c r="F624" s="23">
        <v>14500</v>
      </c>
      <c r="G624" s="23">
        <v>8100</v>
      </c>
      <c r="H624" s="23">
        <v>16691</v>
      </c>
      <c r="I624" s="103"/>
      <c r="J624" s="18">
        <v>1741</v>
      </c>
      <c r="K624" s="18">
        <v>1764</v>
      </c>
      <c r="L624" s="23">
        <f t="shared" si="750"/>
        <v>23</v>
      </c>
      <c r="M624" s="24">
        <f t="shared" si="751"/>
        <v>18.400000000000002</v>
      </c>
      <c r="N624" s="23">
        <f t="shared" si="752"/>
        <v>333500</v>
      </c>
      <c r="O624" s="23">
        <f t="shared" si="753"/>
        <v>149040.00000000003</v>
      </c>
      <c r="P624" s="106"/>
      <c r="Q624" s="103"/>
      <c r="R624" s="24"/>
      <c r="S624" s="24"/>
      <c r="T624" s="15"/>
    </row>
    <row r="625" spans="1:20" ht="15" hidden="1" x14ac:dyDescent="0.3">
      <c r="A625" s="15" t="s">
        <v>152</v>
      </c>
      <c r="B625" s="15" t="s">
        <v>173</v>
      </c>
      <c r="C625" s="15" t="s">
        <v>178</v>
      </c>
      <c r="D625" s="16" t="s">
        <v>180</v>
      </c>
      <c r="E625" s="94" t="s">
        <v>25</v>
      </c>
      <c r="F625" s="23">
        <v>14500</v>
      </c>
      <c r="G625" s="23">
        <v>7710</v>
      </c>
      <c r="H625" s="23">
        <v>16691</v>
      </c>
      <c r="I625" s="101">
        <v>1014278.688</v>
      </c>
      <c r="J625" s="18">
        <v>1725</v>
      </c>
      <c r="K625" s="18">
        <v>1741</v>
      </c>
      <c r="L625" s="23">
        <f t="shared" si="750"/>
        <v>16</v>
      </c>
      <c r="M625" s="24">
        <f t="shared" si="751"/>
        <v>12.8</v>
      </c>
      <c r="N625" s="23">
        <f t="shared" si="752"/>
        <v>232000</v>
      </c>
      <c r="O625" s="23">
        <f t="shared" si="753"/>
        <v>98688</v>
      </c>
      <c r="P625" s="104">
        <f>IF((M625+M626)*H625=0,0,IF((M625+M626)*H625&gt;I625,(M625+M626)*H625,I625))</f>
        <v>1014278.688</v>
      </c>
      <c r="Q625" s="101">
        <f>N625+O625+N626+O626+P625</f>
        <v>1743586.6880000001</v>
      </c>
      <c r="R625" s="24"/>
      <c r="S625" s="24"/>
      <c r="T625" s="15"/>
    </row>
    <row r="626" spans="1:20" ht="15" hidden="1" x14ac:dyDescent="0.3">
      <c r="A626" s="15" t="s">
        <v>152</v>
      </c>
      <c r="B626" s="15" t="s">
        <v>173</v>
      </c>
      <c r="C626" s="15" t="s">
        <v>178</v>
      </c>
      <c r="D626" s="16" t="s">
        <v>179</v>
      </c>
      <c r="E626" s="94">
        <v>1</v>
      </c>
      <c r="F626" s="23">
        <v>14500</v>
      </c>
      <c r="G626" s="23">
        <v>8100</v>
      </c>
      <c r="H626" s="23">
        <v>16691</v>
      </c>
      <c r="I626" s="103"/>
      <c r="J626" s="18">
        <v>1941</v>
      </c>
      <c r="K626" s="18">
        <v>1960</v>
      </c>
      <c r="L626" s="23">
        <f t="shared" si="750"/>
        <v>19</v>
      </c>
      <c r="M626" s="24">
        <f t="shared" si="751"/>
        <v>15.200000000000001</v>
      </c>
      <c r="N626" s="23">
        <f t="shared" si="752"/>
        <v>275500</v>
      </c>
      <c r="O626" s="23">
        <f t="shared" si="753"/>
        <v>123120.00000000001</v>
      </c>
      <c r="P626" s="106"/>
      <c r="Q626" s="103"/>
      <c r="R626" s="24"/>
      <c r="S626" s="24"/>
      <c r="T626" s="15"/>
    </row>
    <row r="627" spans="1:20" ht="15" hidden="1" x14ac:dyDescent="0.3">
      <c r="A627" s="15" t="s">
        <v>152</v>
      </c>
      <c r="B627" s="15" t="s">
        <v>173</v>
      </c>
      <c r="C627" s="15" t="s">
        <v>178</v>
      </c>
      <c r="D627" s="16" t="s">
        <v>179</v>
      </c>
      <c r="E627" s="94">
        <v>2</v>
      </c>
      <c r="F627" s="23">
        <v>14500</v>
      </c>
      <c r="G627" s="23">
        <v>8100</v>
      </c>
      <c r="H627" s="23">
        <v>16691</v>
      </c>
      <c r="I627" s="23">
        <v>1014278.688</v>
      </c>
      <c r="J627" s="18">
        <v>1960</v>
      </c>
      <c r="K627" s="18">
        <v>1985</v>
      </c>
      <c r="L627" s="23">
        <f>K627-J627</f>
        <v>25</v>
      </c>
      <c r="M627" s="24">
        <f t="shared" si="751"/>
        <v>20</v>
      </c>
      <c r="N627" s="23">
        <f t="shared" si="752"/>
        <v>362500</v>
      </c>
      <c r="O627" s="23">
        <f t="shared" si="753"/>
        <v>162000</v>
      </c>
      <c r="P627" s="25">
        <f>IF(M627*H627=0,0,IF(M627*H627&gt;I627,M627*H627,I627))</f>
        <v>1014278.688</v>
      </c>
      <c r="Q627" s="23">
        <f>N627+O627+P627</f>
        <v>1538778.6880000001</v>
      </c>
      <c r="R627" s="24"/>
      <c r="S627" s="24"/>
      <c r="T627" s="15"/>
    </row>
    <row r="628" spans="1:20" ht="15" hidden="1" x14ac:dyDescent="0.3">
      <c r="A628" s="15" t="s">
        <v>152</v>
      </c>
      <c r="B628" s="15" t="s">
        <v>173</v>
      </c>
      <c r="C628" s="15" t="s">
        <v>178</v>
      </c>
      <c r="D628" s="16" t="s">
        <v>180</v>
      </c>
      <c r="E628" s="94">
        <v>2</v>
      </c>
      <c r="F628" s="23">
        <v>14500</v>
      </c>
      <c r="G628" s="23">
        <v>8100</v>
      </c>
      <c r="H628" s="23">
        <v>16691</v>
      </c>
      <c r="I628" s="23">
        <v>1014278.688</v>
      </c>
      <c r="J628" s="18">
        <v>1764</v>
      </c>
      <c r="K628" s="18">
        <v>1794</v>
      </c>
      <c r="L628" s="23">
        <f t="shared" ref="L628:L644" si="774">K628-J628</f>
        <v>30</v>
      </c>
      <c r="M628" s="24">
        <f t="shared" ref="M628:M645" si="775">L628*80%</f>
        <v>24</v>
      </c>
      <c r="N628" s="23">
        <f t="shared" ref="N628:N645" si="776">L628*F628</f>
        <v>435000</v>
      </c>
      <c r="O628" s="23">
        <f t="shared" ref="O628:O645" si="777">M628*G628</f>
        <v>194400</v>
      </c>
      <c r="P628" s="25">
        <f t="shared" ref="P628:P636" si="778">IF(M628*H628=0,0,IF(M628*H628&gt;I628,M628*H628,I628))</f>
        <v>1014278.688</v>
      </c>
      <c r="Q628" s="23">
        <f t="shared" ref="Q628:Q636" si="779">N628+O628+P628</f>
        <v>1643678.6880000001</v>
      </c>
      <c r="R628" s="24"/>
      <c r="S628" s="24"/>
      <c r="T628" s="15"/>
    </row>
    <row r="629" spans="1:20" ht="15" hidden="1" x14ac:dyDescent="0.3">
      <c r="A629" s="15" t="s">
        <v>152</v>
      </c>
      <c r="B629" s="15" t="s">
        <v>173</v>
      </c>
      <c r="C629" s="15" t="s">
        <v>178</v>
      </c>
      <c r="D629" s="16" t="s">
        <v>179</v>
      </c>
      <c r="E629" s="94">
        <v>3</v>
      </c>
      <c r="F629" s="23">
        <v>14500</v>
      </c>
      <c r="G629" s="23">
        <v>8100</v>
      </c>
      <c r="H629" s="23">
        <v>16691</v>
      </c>
      <c r="I629" s="23">
        <v>1014278.688</v>
      </c>
      <c r="J629" s="18">
        <v>1985</v>
      </c>
      <c r="K629" s="18">
        <v>2025</v>
      </c>
      <c r="L629" s="23">
        <f t="shared" si="774"/>
        <v>40</v>
      </c>
      <c r="M629" s="24">
        <f t="shared" si="775"/>
        <v>32</v>
      </c>
      <c r="N629" s="23">
        <f t="shared" si="776"/>
        <v>580000</v>
      </c>
      <c r="O629" s="23">
        <f t="shared" si="777"/>
        <v>259200</v>
      </c>
      <c r="P629" s="25">
        <f t="shared" si="778"/>
        <v>1014278.688</v>
      </c>
      <c r="Q629" s="23">
        <f t="shared" si="779"/>
        <v>1853478.6880000001</v>
      </c>
      <c r="R629" s="24"/>
      <c r="S629" s="24"/>
      <c r="T629" s="15"/>
    </row>
    <row r="630" spans="1:20" ht="15" hidden="1" x14ac:dyDescent="0.3">
      <c r="A630" s="15" t="s">
        <v>152</v>
      </c>
      <c r="B630" s="15" t="s">
        <v>173</v>
      </c>
      <c r="C630" s="15" t="s">
        <v>178</v>
      </c>
      <c r="D630" s="16" t="s">
        <v>180</v>
      </c>
      <c r="E630" s="94">
        <v>3</v>
      </c>
      <c r="F630" s="23">
        <v>14500</v>
      </c>
      <c r="G630" s="23">
        <v>8100</v>
      </c>
      <c r="H630" s="23">
        <v>16691</v>
      </c>
      <c r="I630" s="23">
        <v>1014278.688</v>
      </c>
      <c r="J630" s="18">
        <v>1794</v>
      </c>
      <c r="K630" s="18">
        <v>1838</v>
      </c>
      <c r="L630" s="23">
        <f t="shared" si="774"/>
        <v>44</v>
      </c>
      <c r="M630" s="24">
        <f t="shared" si="775"/>
        <v>35.200000000000003</v>
      </c>
      <c r="N630" s="23">
        <f t="shared" si="776"/>
        <v>638000</v>
      </c>
      <c r="O630" s="23">
        <f t="shared" si="777"/>
        <v>285120</v>
      </c>
      <c r="P630" s="25">
        <f t="shared" si="778"/>
        <v>1014278.688</v>
      </c>
      <c r="Q630" s="23">
        <f t="shared" si="779"/>
        <v>1937398.6880000001</v>
      </c>
      <c r="R630" s="24"/>
      <c r="S630" s="24"/>
      <c r="T630" s="15"/>
    </row>
    <row r="631" spans="1:20" ht="15" hidden="1" x14ac:dyDescent="0.3">
      <c r="A631" s="15" t="s">
        <v>152</v>
      </c>
      <c r="B631" s="15" t="s">
        <v>173</v>
      </c>
      <c r="C631" s="15" t="s">
        <v>178</v>
      </c>
      <c r="D631" s="16" t="s">
        <v>179</v>
      </c>
      <c r="E631" s="94">
        <v>4</v>
      </c>
      <c r="F631" s="23">
        <v>14500</v>
      </c>
      <c r="G631" s="23">
        <v>8100</v>
      </c>
      <c r="H631" s="23">
        <v>16691</v>
      </c>
      <c r="I631" s="23">
        <v>1014278.688</v>
      </c>
      <c r="J631" s="18">
        <v>2025</v>
      </c>
      <c r="K631" s="18">
        <v>2079</v>
      </c>
      <c r="L631" s="23">
        <f t="shared" si="774"/>
        <v>54</v>
      </c>
      <c r="M631" s="24">
        <f t="shared" si="775"/>
        <v>43.2</v>
      </c>
      <c r="N631" s="23">
        <f t="shared" si="776"/>
        <v>783000</v>
      </c>
      <c r="O631" s="23">
        <f t="shared" si="777"/>
        <v>349920</v>
      </c>
      <c r="P631" s="25">
        <f t="shared" si="778"/>
        <v>1014278.688</v>
      </c>
      <c r="Q631" s="23">
        <f t="shared" si="779"/>
        <v>2147198.6880000001</v>
      </c>
      <c r="R631" s="24"/>
      <c r="S631" s="24"/>
      <c r="T631" s="15"/>
    </row>
    <row r="632" spans="1:20" ht="15" hidden="1" x14ac:dyDescent="0.3">
      <c r="A632" s="15" t="s">
        <v>152</v>
      </c>
      <c r="B632" s="15" t="s">
        <v>173</v>
      </c>
      <c r="C632" s="15" t="s">
        <v>178</v>
      </c>
      <c r="D632" s="16" t="s">
        <v>180</v>
      </c>
      <c r="E632" s="94">
        <v>4</v>
      </c>
      <c r="F632" s="23">
        <v>14500</v>
      </c>
      <c r="G632" s="23">
        <v>8100</v>
      </c>
      <c r="H632" s="23">
        <v>16691</v>
      </c>
      <c r="I632" s="23">
        <v>1014278.688</v>
      </c>
      <c r="J632" s="18">
        <v>1838</v>
      </c>
      <c r="K632" s="18">
        <v>1877</v>
      </c>
      <c r="L632" s="23">
        <f t="shared" si="774"/>
        <v>39</v>
      </c>
      <c r="M632" s="24">
        <f t="shared" si="775"/>
        <v>31.200000000000003</v>
      </c>
      <c r="N632" s="23">
        <f t="shared" si="776"/>
        <v>565500</v>
      </c>
      <c r="O632" s="23">
        <f t="shared" si="777"/>
        <v>252720.00000000003</v>
      </c>
      <c r="P632" s="25">
        <f t="shared" si="778"/>
        <v>1014278.688</v>
      </c>
      <c r="Q632" s="23">
        <f t="shared" si="779"/>
        <v>1832498.6880000001</v>
      </c>
      <c r="R632" s="24"/>
      <c r="S632" s="24"/>
      <c r="T632" s="15"/>
    </row>
    <row r="633" spans="1:20" ht="15" hidden="1" x14ac:dyDescent="0.3">
      <c r="A633" s="15" t="s">
        <v>152</v>
      </c>
      <c r="B633" s="15" t="s">
        <v>173</v>
      </c>
      <c r="C633" s="15" t="s">
        <v>178</v>
      </c>
      <c r="D633" s="16" t="s">
        <v>179</v>
      </c>
      <c r="E633" s="94">
        <v>5</v>
      </c>
      <c r="F633" s="23">
        <v>14500</v>
      </c>
      <c r="G633" s="23">
        <v>8100</v>
      </c>
      <c r="H633" s="23">
        <v>16691</v>
      </c>
      <c r="I633" s="23">
        <v>1014278.688</v>
      </c>
      <c r="J633" s="18">
        <v>2079</v>
      </c>
      <c r="K633" s="18">
        <v>2128</v>
      </c>
      <c r="L633" s="23">
        <f t="shared" si="774"/>
        <v>49</v>
      </c>
      <c r="M633" s="24">
        <f t="shared" si="775"/>
        <v>39.200000000000003</v>
      </c>
      <c r="N633" s="23">
        <f t="shared" si="776"/>
        <v>710500</v>
      </c>
      <c r="O633" s="23">
        <f t="shared" si="777"/>
        <v>317520</v>
      </c>
      <c r="P633" s="25">
        <f t="shared" si="778"/>
        <v>1014278.688</v>
      </c>
      <c r="Q633" s="23">
        <f t="shared" si="779"/>
        <v>2042298.6880000001</v>
      </c>
      <c r="R633" s="24"/>
      <c r="S633" s="24"/>
      <c r="T633" s="15"/>
    </row>
    <row r="634" spans="1:20" ht="15" hidden="1" x14ac:dyDescent="0.3">
      <c r="A634" s="15" t="s">
        <v>152</v>
      </c>
      <c r="B634" s="15" t="s">
        <v>173</v>
      </c>
      <c r="C634" s="15" t="s">
        <v>178</v>
      </c>
      <c r="D634" s="16" t="s">
        <v>180</v>
      </c>
      <c r="E634" s="94">
        <v>5</v>
      </c>
      <c r="F634" s="23">
        <v>14500</v>
      </c>
      <c r="G634" s="23">
        <v>8100</v>
      </c>
      <c r="H634" s="23">
        <v>16691</v>
      </c>
      <c r="I634" s="23">
        <v>1014278.688</v>
      </c>
      <c r="J634" s="18">
        <v>1877</v>
      </c>
      <c r="K634" s="18">
        <v>1920</v>
      </c>
      <c r="L634" s="23">
        <f t="shared" si="774"/>
        <v>43</v>
      </c>
      <c r="M634" s="24">
        <f t="shared" si="775"/>
        <v>34.4</v>
      </c>
      <c r="N634" s="23">
        <f t="shared" si="776"/>
        <v>623500</v>
      </c>
      <c r="O634" s="23">
        <f t="shared" si="777"/>
        <v>278640</v>
      </c>
      <c r="P634" s="25">
        <f t="shared" si="778"/>
        <v>1014278.688</v>
      </c>
      <c r="Q634" s="23">
        <f t="shared" si="779"/>
        <v>1916418.6880000001</v>
      </c>
      <c r="R634" s="24"/>
      <c r="S634" s="24"/>
      <c r="T634" s="15"/>
    </row>
    <row r="635" spans="1:20" ht="15" hidden="1" x14ac:dyDescent="0.3">
      <c r="A635" s="15" t="s">
        <v>152</v>
      </c>
      <c r="B635" s="15" t="s">
        <v>173</v>
      </c>
      <c r="C635" s="15" t="s">
        <v>178</v>
      </c>
      <c r="D635" s="16" t="s">
        <v>179</v>
      </c>
      <c r="E635" s="94">
        <v>6</v>
      </c>
      <c r="F635" s="23">
        <v>14500</v>
      </c>
      <c r="G635" s="23">
        <v>8100</v>
      </c>
      <c r="H635" s="23">
        <v>16691</v>
      </c>
      <c r="I635" s="23">
        <v>1014278.688</v>
      </c>
      <c r="J635" s="18">
        <v>2128</v>
      </c>
      <c r="K635" s="18">
        <v>2181</v>
      </c>
      <c r="L635" s="23">
        <f t="shared" si="774"/>
        <v>53</v>
      </c>
      <c r="M635" s="24">
        <f t="shared" si="775"/>
        <v>42.400000000000006</v>
      </c>
      <c r="N635" s="23">
        <f t="shared" si="776"/>
        <v>768500</v>
      </c>
      <c r="O635" s="23">
        <f t="shared" si="777"/>
        <v>343440.00000000006</v>
      </c>
      <c r="P635" s="25">
        <f t="shared" si="778"/>
        <v>1014278.688</v>
      </c>
      <c r="Q635" s="23">
        <f t="shared" si="779"/>
        <v>2126218.6880000001</v>
      </c>
      <c r="R635" s="24"/>
      <c r="S635" s="24"/>
      <c r="T635" s="15"/>
    </row>
    <row r="636" spans="1:20" ht="15" hidden="1" x14ac:dyDescent="0.3">
      <c r="A636" s="15" t="s">
        <v>152</v>
      </c>
      <c r="B636" s="15" t="s">
        <v>173</v>
      </c>
      <c r="C636" s="15" t="s">
        <v>178</v>
      </c>
      <c r="D636" s="16" t="s">
        <v>180</v>
      </c>
      <c r="E636" s="94">
        <v>6</v>
      </c>
      <c r="F636" s="23">
        <v>14500</v>
      </c>
      <c r="G636" s="23">
        <v>8100</v>
      </c>
      <c r="H636" s="23">
        <v>16691</v>
      </c>
      <c r="I636" s="23">
        <v>1014278.688</v>
      </c>
      <c r="J636" s="18">
        <v>1920</v>
      </c>
      <c r="K636" s="18">
        <v>1965</v>
      </c>
      <c r="L636" s="23">
        <f t="shared" si="774"/>
        <v>45</v>
      </c>
      <c r="M636" s="24">
        <f t="shared" si="775"/>
        <v>36</v>
      </c>
      <c r="N636" s="23">
        <f t="shared" si="776"/>
        <v>652500</v>
      </c>
      <c r="O636" s="23">
        <f t="shared" si="777"/>
        <v>291600</v>
      </c>
      <c r="P636" s="25">
        <f t="shared" si="778"/>
        <v>1014278.688</v>
      </c>
      <c r="Q636" s="23">
        <f t="shared" si="779"/>
        <v>1958378.6880000001</v>
      </c>
      <c r="R636" s="24"/>
      <c r="S636" s="24"/>
      <c r="T636" s="15"/>
    </row>
    <row r="637" spans="1:20" ht="15" hidden="1" x14ac:dyDescent="0.3">
      <c r="A637" s="15" t="s">
        <v>152</v>
      </c>
      <c r="B637" s="15" t="s">
        <v>173</v>
      </c>
      <c r="C637" s="15" t="s">
        <v>178</v>
      </c>
      <c r="D637" s="16" t="s">
        <v>179</v>
      </c>
      <c r="E637" s="94">
        <v>7</v>
      </c>
      <c r="F637" s="23">
        <v>14500</v>
      </c>
      <c r="G637" s="23">
        <v>8100</v>
      </c>
      <c r="H637" s="23">
        <v>16691</v>
      </c>
      <c r="I637" s="23">
        <v>1014278.688</v>
      </c>
      <c r="J637" s="18">
        <f t="shared" ref="J637:J642" si="780">K635</f>
        <v>2181</v>
      </c>
      <c r="K637" s="18">
        <v>2232</v>
      </c>
      <c r="L637" s="23">
        <f t="shared" ref="L637:L638" si="781">K637-J637</f>
        <v>51</v>
      </c>
      <c r="M637" s="24">
        <f t="shared" ref="M637:M638" si="782">L637*80%</f>
        <v>40.800000000000004</v>
      </c>
      <c r="N637" s="23">
        <f t="shared" ref="N637:N638" si="783">L637*F637</f>
        <v>739500</v>
      </c>
      <c r="O637" s="23">
        <f t="shared" ref="O637:O638" si="784">M637*G637</f>
        <v>330480.00000000006</v>
      </c>
      <c r="P637" s="25">
        <f t="shared" ref="P637:P638" si="785">IF(M637*H637=0,0,IF(M637*H637&gt;I637,M637*H637,I637))</f>
        <v>1014278.688</v>
      </c>
      <c r="Q637" s="23">
        <f t="shared" ref="Q637:Q638" si="786">N637+O637+P637</f>
        <v>2084258.6880000001</v>
      </c>
      <c r="R637" s="24"/>
      <c r="S637" s="24"/>
      <c r="T637" s="15"/>
    </row>
    <row r="638" spans="1:20" ht="15" hidden="1" x14ac:dyDescent="0.3">
      <c r="A638" s="15" t="s">
        <v>152</v>
      </c>
      <c r="B638" s="15" t="s">
        <v>173</v>
      </c>
      <c r="C638" s="15" t="s">
        <v>178</v>
      </c>
      <c r="D638" s="16" t="s">
        <v>180</v>
      </c>
      <c r="E638" s="94">
        <v>7</v>
      </c>
      <c r="F638" s="23">
        <v>14500</v>
      </c>
      <c r="G638" s="23">
        <v>8100</v>
      </c>
      <c r="H638" s="23">
        <v>16691</v>
      </c>
      <c r="I638" s="23">
        <v>1014278.688</v>
      </c>
      <c r="J638" s="18">
        <f t="shared" si="780"/>
        <v>1965</v>
      </c>
      <c r="K638" s="18">
        <v>2008</v>
      </c>
      <c r="L638" s="23">
        <f t="shared" si="781"/>
        <v>43</v>
      </c>
      <c r="M638" s="24">
        <f t="shared" si="782"/>
        <v>34.4</v>
      </c>
      <c r="N638" s="23">
        <f t="shared" si="783"/>
        <v>623500</v>
      </c>
      <c r="O638" s="23">
        <f t="shared" si="784"/>
        <v>278640</v>
      </c>
      <c r="P638" s="25">
        <f t="shared" si="785"/>
        <v>1014278.688</v>
      </c>
      <c r="Q638" s="23">
        <f t="shared" si="786"/>
        <v>1916418.6880000001</v>
      </c>
      <c r="R638" s="24"/>
      <c r="S638" s="24"/>
      <c r="T638" s="15"/>
    </row>
    <row r="639" spans="1:20" ht="15" hidden="1" x14ac:dyDescent="0.3">
      <c r="A639" s="15" t="s">
        <v>152</v>
      </c>
      <c r="B639" s="15" t="s">
        <v>173</v>
      </c>
      <c r="C639" s="15" t="s">
        <v>178</v>
      </c>
      <c r="D639" s="16" t="s">
        <v>179</v>
      </c>
      <c r="E639" s="94">
        <v>8</v>
      </c>
      <c r="F639" s="23">
        <v>14500</v>
      </c>
      <c r="G639" s="23">
        <v>8100</v>
      </c>
      <c r="H639" s="23">
        <v>16691</v>
      </c>
      <c r="I639" s="23">
        <v>1014278.688</v>
      </c>
      <c r="J639" s="18">
        <f t="shared" si="780"/>
        <v>2232</v>
      </c>
      <c r="K639" s="18">
        <v>2287</v>
      </c>
      <c r="L639" s="23">
        <f t="shared" ref="L639:L640" si="787">K639-J639</f>
        <v>55</v>
      </c>
      <c r="M639" s="24">
        <f t="shared" ref="M639:M640" si="788">L639*80%</f>
        <v>44</v>
      </c>
      <c r="N639" s="23">
        <f t="shared" ref="N639:N640" si="789">L639*F639</f>
        <v>797500</v>
      </c>
      <c r="O639" s="23">
        <f t="shared" ref="O639:O640" si="790">M639*G639</f>
        <v>356400</v>
      </c>
      <c r="P639" s="25">
        <f t="shared" ref="P639:P640" si="791">IF(M639*H639=0,0,IF(M639*H639&gt;I639,M639*H639,I639))</f>
        <v>1014278.688</v>
      </c>
      <c r="Q639" s="23">
        <f t="shared" ref="Q639:Q640" si="792">N639+O639+P639</f>
        <v>2168178.6880000001</v>
      </c>
      <c r="R639" s="24"/>
      <c r="S639" s="24"/>
      <c r="T639" s="15"/>
    </row>
    <row r="640" spans="1:20" ht="15" hidden="1" x14ac:dyDescent="0.3">
      <c r="A640" s="15" t="s">
        <v>152</v>
      </c>
      <c r="B640" s="15" t="s">
        <v>173</v>
      </c>
      <c r="C640" s="15" t="s">
        <v>178</v>
      </c>
      <c r="D640" s="16" t="s">
        <v>180</v>
      </c>
      <c r="E640" s="94">
        <v>8</v>
      </c>
      <c r="F640" s="23">
        <v>14500</v>
      </c>
      <c r="G640" s="23">
        <v>8100</v>
      </c>
      <c r="H640" s="23">
        <v>16691</v>
      </c>
      <c r="I640" s="23">
        <v>1014278.688</v>
      </c>
      <c r="J640" s="18">
        <f t="shared" si="780"/>
        <v>2008</v>
      </c>
      <c r="K640" s="18">
        <v>2052</v>
      </c>
      <c r="L640" s="23">
        <f t="shared" si="787"/>
        <v>44</v>
      </c>
      <c r="M640" s="24">
        <f t="shared" si="788"/>
        <v>35.200000000000003</v>
      </c>
      <c r="N640" s="23">
        <f t="shared" si="789"/>
        <v>638000</v>
      </c>
      <c r="O640" s="23">
        <f t="shared" si="790"/>
        <v>285120</v>
      </c>
      <c r="P640" s="25">
        <f t="shared" si="791"/>
        <v>1014278.688</v>
      </c>
      <c r="Q640" s="23">
        <f t="shared" si="792"/>
        <v>1937398.6880000001</v>
      </c>
      <c r="R640" s="24"/>
      <c r="S640" s="24"/>
      <c r="T640" s="15"/>
    </row>
    <row r="641" spans="1:20" ht="15" hidden="1" x14ac:dyDescent="0.3">
      <c r="A641" s="15" t="s">
        <v>152</v>
      </c>
      <c r="B641" s="15" t="s">
        <v>173</v>
      </c>
      <c r="C641" s="15" t="s">
        <v>178</v>
      </c>
      <c r="D641" s="16" t="s">
        <v>179</v>
      </c>
      <c r="E641" s="31">
        <v>9</v>
      </c>
      <c r="F641" s="23">
        <v>14500</v>
      </c>
      <c r="G641" s="23">
        <v>8100</v>
      </c>
      <c r="H641" s="23">
        <v>16691</v>
      </c>
      <c r="I641" s="23">
        <v>1014278.688</v>
      </c>
      <c r="J641" s="18">
        <f t="shared" si="780"/>
        <v>2287</v>
      </c>
      <c r="K641" s="18">
        <v>2338</v>
      </c>
      <c r="L641" s="23">
        <f t="shared" ref="L641:L642" si="793">K641-J641</f>
        <v>51</v>
      </c>
      <c r="M641" s="24">
        <f t="shared" ref="M641:M642" si="794">L641*80%</f>
        <v>40.800000000000004</v>
      </c>
      <c r="N641" s="23">
        <f t="shared" ref="N641:N642" si="795">L641*F641</f>
        <v>739500</v>
      </c>
      <c r="O641" s="23">
        <f t="shared" ref="O641:O642" si="796">M641*G641</f>
        <v>330480.00000000006</v>
      </c>
      <c r="P641" s="25">
        <f t="shared" ref="P641:P642" si="797">IF(M641*H641=0,0,IF(M641*H641&gt;I641,M641*H641,I641))</f>
        <v>1014278.688</v>
      </c>
      <c r="Q641" s="23">
        <f t="shared" ref="Q641:Q642" si="798">N641+O641+P641</f>
        <v>2084258.6880000001</v>
      </c>
      <c r="R641" s="24"/>
      <c r="S641" s="24"/>
      <c r="T641" s="15"/>
    </row>
    <row r="642" spans="1:20" ht="15" hidden="1" x14ac:dyDescent="0.3">
      <c r="A642" s="15" t="s">
        <v>152</v>
      </c>
      <c r="B642" s="15" t="s">
        <v>173</v>
      </c>
      <c r="C642" s="15" t="s">
        <v>178</v>
      </c>
      <c r="D642" s="16" t="s">
        <v>180</v>
      </c>
      <c r="E642" s="31">
        <v>9</v>
      </c>
      <c r="F642" s="23">
        <v>14500</v>
      </c>
      <c r="G642" s="23">
        <v>8100</v>
      </c>
      <c r="H642" s="23">
        <v>16691</v>
      </c>
      <c r="I642" s="23">
        <v>1014278.688</v>
      </c>
      <c r="J642" s="18">
        <f t="shared" si="780"/>
        <v>2052</v>
      </c>
      <c r="K642" s="18">
        <v>2091</v>
      </c>
      <c r="L642" s="23">
        <f t="shared" si="793"/>
        <v>39</v>
      </c>
      <c r="M642" s="24">
        <f t="shared" si="794"/>
        <v>31.200000000000003</v>
      </c>
      <c r="N642" s="23">
        <f t="shared" si="795"/>
        <v>565500</v>
      </c>
      <c r="O642" s="23">
        <f t="shared" si="796"/>
        <v>252720.00000000003</v>
      </c>
      <c r="P642" s="25">
        <f t="shared" si="797"/>
        <v>1014278.688</v>
      </c>
      <c r="Q642" s="23">
        <f t="shared" si="798"/>
        <v>1832498.6880000001</v>
      </c>
      <c r="R642" s="24"/>
      <c r="S642" s="24"/>
      <c r="T642" s="15"/>
    </row>
    <row r="643" spans="1:20" ht="14.5" hidden="1" customHeight="1" x14ac:dyDescent="0.3">
      <c r="A643" s="15" t="s">
        <v>152</v>
      </c>
      <c r="B643" s="15" t="s">
        <v>173</v>
      </c>
      <c r="C643" s="15" t="s">
        <v>181</v>
      </c>
      <c r="D643" s="16" t="s">
        <v>182</v>
      </c>
      <c r="E643" s="94" t="s">
        <v>25</v>
      </c>
      <c r="F643" s="23">
        <v>14500</v>
      </c>
      <c r="G643" s="23">
        <v>7710</v>
      </c>
      <c r="H643" s="23">
        <v>16691</v>
      </c>
      <c r="I643" s="101">
        <v>3413261</v>
      </c>
      <c r="J643" s="18">
        <v>2427</v>
      </c>
      <c r="K643" s="18">
        <v>2460</v>
      </c>
      <c r="L643" s="23">
        <f t="shared" si="774"/>
        <v>33</v>
      </c>
      <c r="M643" s="24">
        <f t="shared" si="775"/>
        <v>26.400000000000002</v>
      </c>
      <c r="N643" s="23">
        <f t="shared" si="776"/>
        <v>478500</v>
      </c>
      <c r="O643" s="23">
        <f t="shared" si="777"/>
        <v>203544.00000000003</v>
      </c>
      <c r="P643" s="104">
        <f>IF((M643+M644)*H643=0,0,IF((M643+M644)*H643&gt;I643,(M643+M644)*H643,I643))</f>
        <v>3413261</v>
      </c>
      <c r="Q643" s="101">
        <f>N643+O643+N644+O644+P643</f>
        <v>5773705</v>
      </c>
      <c r="R643" s="24"/>
      <c r="S643" s="24"/>
      <c r="T643" s="15"/>
    </row>
    <row r="644" spans="1:20" ht="15" hidden="1" x14ac:dyDescent="0.3">
      <c r="A644" s="15" t="s">
        <v>152</v>
      </c>
      <c r="B644" s="15" t="s">
        <v>173</v>
      </c>
      <c r="C644" s="15" t="s">
        <v>181</v>
      </c>
      <c r="D644" s="16" t="s">
        <v>182</v>
      </c>
      <c r="E644" s="94">
        <v>1</v>
      </c>
      <c r="F644" s="23">
        <v>14500</v>
      </c>
      <c r="G644" s="23">
        <v>8100</v>
      </c>
      <c r="H644" s="23">
        <v>16691</v>
      </c>
      <c r="I644" s="103"/>
      <c r="J644" s="18">
        <v>2460</v>
      </c>
      <c r="K644" s="18">
        <v>2540</v>
      </c>
      <c r="L644" s="23">
        <f t="shared" si="774"/>
        <v>80</v>
      </c>
      <c r="M644" s="24">
        <f t="shared" si="775"/>
        <v>64</v>
      </c>
      <c r="N644" s="23">
        <f t="shared" si="776"/>
        <v>1160000</v>
      </c>
      <c r="O644" s="23">
        <f t="shared" si="777"/>
        <v>518400</v>
      </c>
      <c r="P644" s="106"/>
      <c r="Q644" s="103"/>
      <c r="R644" s="24"/>
      <c r="S644" s="24"/>
      <c r="T644" s="15"/>
    </row>
    <row r="645" spans="1:20" ht="15" hidden="1" x14ac:dyDescent="0.3">
      <c r="A645" s="15" t="s">
        <v>152</v>
      </c>
      <c r="B645" s="15" t="s">
        <v>173</v>
      </c>
      <c r="C645" s="15" t="s">
        <v>181</v>
      </c>
      <c r="D645" s="16" t="s">
        <v>182</v>
      </c>
      <c r="E645" s="94">
        <v>2</v>
      </c>
      <c r="F645" s="23">
        <v>14500</v>
      </c>
      <c r="G645" s="23">
        <v>8100</v>
      </c>
      <c r="H645" s="23">
        <v>16691</v>
      </c>
      <c r="I645" s="23">
        <v>3413261</v>
      </c>
      <c r="J645" s="18">
        <v>2540</v>
      </c>
      <c r="K645" s="18">
        <v>2638</v>
      </c>
      <c r="L645" s="23">
        <f>K645-J645</f>
        <v>98</v>
      </c>
      <c r="M645" s="24">
        <f t="shared" si="775"/>
        <v>78.400000000000006</v>
      </c>
      <c r="N645" s="23">
        <f t="shared" si="776"/>
        <v>1421000</v>
      </c>
      <c r="O645" s="23">
        <f t="shared" si="777"/>
        <v>635040</v>
      </c>
      <c r="P645" s="25">
        <f>IF(M645*H645=0,0,IF(M645*H645&gt;I645,M645*H645,I645))</f>
        <v>3413261</v>
      </c>
      <c r="Q645" s="23">
        <f>N645+O645+P645</f>
        <v>5469301</v>
      </c>
      <c r="R645" s="24"/>
      <c r="S645" s="24"/>
      <c r="T645" s="15"/>
    </row>
    <row r="646" spans="1:20" ht="15" hidden="1" x14ac:dyDescent="0.3">
      <c r="A646" s="15" t="s">
        <v>152</v>
      </c>
      <c r="B646" s="15" t="s">
        <v>173</v>
      </c>
      <c r="C646" s="15" t="s">
        <v>181</v>
      </c>
      <c r="D646" s="16" t="s">
        <v>182</v>
      </c>
      <c r="E646" s="94">
        <v>3</v>
      </c>
      <c r="F646" s="23">
        <v>14500</v>
      </c>
      <c r="G646" s="23">
        <v>8100</v>
      </c>
      <c r="H646" s="23">
        <v>16691</v>
      </c>
      <c r="I646" s="23">
        <v>3413261</v>
      </c>
      <c r="J646" s="18">
        <v>2638</v>
      </c>
      <c r="K646" s="18">
        <v>2777</v>
      </c>
      <c r="L646" s="23">
        <f t="shared" ref="L646:L654" si="799">K646-J646</f>
        <v>139</v>
      </c>
      <c r="M646" s="24">
        <f t="shared" ref="M646:M655" si="800">L646*80%</f>
        <v>111.2</v>
      </c>
      <c r="N646" s="23">
        <f t="shared" ref="N646:N655" si="801">L646*F646</f>
        <v>2015500</v>
      </c>
      <c r="O646" s="23">
        <f t="shared" ref="O646:O655" si="802">M646*G646</f>
        <v>900720</v>
      </c>
      <c r="P646" s="25">
        <f t="shared" ref="P646:P649" si="803">IF(M646*H646=0,0,IF(M646*H646&gt;I646,M646*H646,I646))</f>
        <v>3413261</v>
      </c>
      <c r="Q646" s="23">
        <f t="shared" ref="Q646:Q649" si="804">N646+O646+P646</f>
        <v>6329481</v>
      </c>
      <c r="R646" s="24"/>
      <c r="S646" s="24"/>
      <c r="T646" s="15"/>
    </row>
    <row r="647" spans="1:20" ht="15" hidden="1" x14ac:dyDescent="0.3">
      <c r="A647" s="15" t="s">
        <v>152</v>
      </c>
      <c r="B647" s="15" t="s">
        <v>173</v>
      </c>
      <c r="C647" s="15" t="s">
        <v>181</v>
      </c>
      <c r="D647" s="16" t="s">
        <v>182</v>
      </c>
      <c r="E647" s="94">
        <v>4</v>
      </c>
      <c r="F647" s="23">
        <v>14500</v>
      </c>
      <c r="G647" s="23">
        <v>8100</v>
      </c>
      <c r="H647" s="23">
        <v>16691</v>
      </c>
      <c r="I647" s="23">
        <v>3413261</v>
      </c>
      <c r="J647" s="18">
        <v>2777</v>
      </c>
      <c r="K647" s="18">
        <v>2931</v>
      </c>
      <c r="L647" s="23">
        <f t="shared" si="799"/>
        <v>154</v>
      </c>
      <c r="M647" s="24">
        <f t="shared" si="800"/>
        <v>123.2</v>
      </c>
      <c r="N647" s="23">
        <f t="shared" si="801"/>
        <v>2233000</v>
      </c>
      <c r="O647" s="23">
        <f t="shared" si="802"/>
        <v>997920</v>
      </c>
      <c r="P647" s="25">
        <f t="shared" si="803"/>
        <v>3413261</v>
      </c>
      <c r="Q647" s="23">
        <f t="shared" si="804"/>
        <v>6644181</v>
      </c>
      <c r="R647" s="24"/>
      <c r="S647" s="24"/>
      <c r="T647" s="15"/>
    </row>
    <row r="648" spans="1:20" ht="15" hidden="1" x14ac:dyDescent="0.3">
      <c r="A648" s="15" t="s">
        <v>152</v>
      </c>
      <c r="B648" s="15" t="s">
        <v>173</v>
      </c>
      <c r="C648" s="15" t="s">
        <v>181</v>
      </c>
      <c r="D648" s="16" t="s">
        <v>182</v>
      </c>
      <c r="E648" s="94">
        <v>5</v>
      </c>
      <c r="F648" s="23">
        <v>14500</v>
      </c>
      <c r="G648" s="23">
        <v>8100</v>
      </c>
      <c r="H648" s="23">
        <v>16691</v>
      </c>
      <c r="I648" s="23">
        <v>3413261</v>
      </c>
      <c r="J648" s="18">
        <v>2931</v>
      </c>
      <c r="K648" s="18">
        <v>3089</v>
      </c>
      <c r="L648" s="23">
        <f t="shared" si="799"/>
        <v>158</v>
      </c>
      <c r="M648" s="24">
        <f t="shared" si="800"/>
        <v>126.4</v>
      </c>
      <c r="N648" s="23">
        <f t="shared" si="801"/>
        <v>2291000</v>
      </c>
      <c r="O648" s="23">
        <f t="shared" si="802"/>
        <v>1023840</v>
      </c>
      <c r="P648" s="25">
        <f t="shared" si="803"/>
        <v>3413261</v>
      </c>
      <c r="Q648" s="23">
        <f t="shared" si="804"/>
        <v>6728101</v>
      </c>
      <c r="R648" s="24"/>
      <c r="S648" s="24"/>
      <c r="T648" s="15"/>
    </row>
    <row r="649" spans="1:20" x14ac:dyDescent="0.3">
      <c r="A649" s="15" t="s">
        <v>152</v>
      </c>
      <c r="B649" s="15" t="s">
        <v>173</v>
      </c>
      <c r="C649" s="15" t="s">
        <v>181</v>
      </c>
      <c r="D649" s="16" t="s">
        <v>182</v>
      </c>
      <c r="E649" s="94">
        <v>6</v>
      </c>
      <c r="F649" s="23">
        <v>14500</v>
      </c>
      <c r="G649" s="23">
        <v>8100</v>
      </c>
      <c r="H649" s="23">
        <v>16691</v>
      </c>
      <c r="I649" s="23">
        <v>3413261</v>
      </c>
      <c r="J649" s="18">
        <v>3089</v>
      </c>
      <c r="K649" s="18">
        <v>3253</v>
      </c>
      <c r="L649" s="23">
        <f t="shared" si="799"/>
        <v>164</v>
      </c>
      <c r="M649" s="24">
        <f t="shared" si="800"/>
        <v>131.20000000000002</v>
      </c>
      <c r="N649" s="23">
        <f t="shared" si="801"/>
        <v>2378000</v>
      </c>
      <c r="O649" s="23">
        <f t="shared" si="802"/>
        <v>1062720.0000000002</v>
      </c>
      <c r="P649" s="25">
        <f t="shared" si="803"/>
        <v>3413261</v>
      </c>
      <c r="Q649" s="23">
        <f t="shared" si="804"/>
        <v>6853981</v>
      </c>
      <c r="R649" s="24"/>
      <c r="S649" s="24"/>
      <c r="T649" s="15"/>
    </row>
    <row r="650" spans="1:20" x14ac:dyDescent="0.3">
      <c r="A650" s="15" t="s">
        <v>152</v>
      </c>
      <c r="B650" s="15" t="s">
        <v>173</v>
      </c>
      <c r="C650" s="15" t="s">
        <v>181</v>
      </c>
      <c r="D650" s="16" t="s">
        <v>182</v>
      </c>
      <c r="E650" s="94">
        <v>7</v>
      </c>
      <c r="F650" s="23">
        <v>14500</v>
      </c>
      <c r="G650" s="23">
        <v>8100</v>
      </c>
      <c r="H650" s="23">
        <v>16691</v>
      </c>
      <c r="I650" s="23">
        <v>3413261</v>
      </c>
      <c r="J650" s="18">
        <f>K649</f>
        <v>3253</v>
      </c>
      <c r="K650" s="18">
        <v>3378</v>
      </c>
      <c r="L650" s="23">
        <f t="shared" ref="L650" si="805">K650-J650</f>
        <v>125</v>
      </c>
      <c r="M650" s="24">
        <f t="shared" ref="M650" si="806">L650*80%</f>
        <v>100</v>
      </c>
      <c r="N650" s="23">
        <f t="shared" ref="N650" si="807">L650*F650</f>
        <v>1812500</v>
      </c>
      <c r="O650" s="23">
        <f t="shared" ref="O650" si="808">M650*G650</f>
        <v>810000</v>
      </c>
      <c r="P650" s="25">
        <f t="shared" ref="P650" si="809">IF(M650*H650=0,0,IF(M650*H650&gt;I650,M650*H650,I650))</f>
        <v>3413261</v>
      </c>
      <c r="Q650" s="23">
        <f t="shared" ref="Q650" si="810">N650+O650+P650</f>
        <v>6035761</v>
      </c>
      <c r="R650" s="24"/>
      <c r="S650" s="24"/>
      <c r="T650" s="15"/>
    </row>
    <row r="651" spans="1:20" x14ac:dyDescent="0.3">
      <c r="A651" s="15" t="s">
        <v>152</v>
      </c>
      <c r="B651" s="15" t="s">
        <v>173</v>
      </c>
      <c r="C651" s="15" t="s">
        <v>181</v>
      </c>
      <c r="D651" s="16" t="s">
        <v>182</v>
      </c>
      <c r="E651" s="94">
        <v>8</v>
      </c>
      <c r="F651" s="23">
        <v>14500</v>
      </c>
      <c r="G651" s="23">
        <v>8100</v>
      </c>
      <c r="H651" s="23">
        <v>16691</v>
      </c>
      <c r="I651" s="23">
        <v>3413261</v>
      </c>
      <c r="J651" s="18">
        <f>K650</f>
        <v>3378</v>
      </c>
      <c r="K651" s="18">
        <v>3541</v>
      </c>
      <c r="L651" s="23">
        <f t="shared" ref="L651" si="811">K651-J651</f>
        <v>163</v>
      </c>
      <c r="M651" s="24">
        <f t="shared" ref="M651" si="812">L651*80%</f>
        <v>130.4</v>
      </c>
      <c r="N651" s="23">
        <f t="shared" ref="N651" si="813">L651*F651</f>
        <v>2363500</v>
      </c>
      <c r="O651" s="23">
        <f t="shared" ref="O651" si="814">M651*G651</f>
        <v>1056240</v>
      </c>
      <c r="P651" s="25">
        <f t="shared" ref="P651" si="815">IF(M651*H651=0,0,IF(M651*H651&gt;I651,M651*H651,I651))</f>
        <v>3413261</v>
      </c>
      <c r="Q651" s="23">
        <f t="shared" ref="Q651" si="816">N651+O651+P651</f>
        <v>6833001</v>
      </c>
      <c r="R651" s="24"/>
      <c r="S651" s="24"/>
      <c r="T651" s="15"/>
    </row>
    <row r="652" spans="1:20" x14ac:dyDescent="0.3">
      <c r="A652" s="15" t="s">
        <v>152</v>
      </c>
      <c r="B652" s="15" t="s">
        <v>173</v>
      </c>
      <c r="C652" s="15" t="s">
        <v>181</v>
      </c>
      <c r="D652" s="16" t="s">
        <v>182</v>
      </c>
      <c r="E652" s="31">
        <v>9</v>
      </c>
      <c r="F652" s="23">
        <v>14500</v>
      </c>
      <c r="G652" s="23">
        <v>8100</v>
      </c>
      <c r="H652" s="23">
        <v>16691</v>
      </c>
      <c r="I652" s="23">
        <v>3413261</v>
      </c>
      <c r="J652" s="18">
        <f>K651</f>
        <v>3541</v>
      </c>
      <c r="K652" s="18"/>
      <c r="L652" s="23">
        <f t="shared" ref="L652" si="817">K652-J652</f>
        <v>-3541</v>
      </c>
      <c r="M652" s="24">
        <f t="shared" ref="M652" si="818">L652*80%</f>
        <v>-2832.8</v>
      </c>
      <c r="N652" s="23">
        <f t="shared" ref="N652" si="819">L652*F652</f>
        <v>-51344500</v>
      </c>
      <c r="O652" s="23">
        <f t="shared" ref="O652" si="820">M652*G652</f>
        <v>-22945680</v>
      </c>
      <c r="P652" s="25">
        <f t="shared" ref="P652" si="821">IF(M652*H652=0,0,IF(M652*H652&gt;I652,M652*H652,I652))</f>
        <v>3413261</v>
      </c>
      <c r="Q652" s="23">
        <f t="shared" ref="Q652" si="822">N652+O652+P652</f>
        <v>-70876919</v>
      </c>
      <c r="R652" s="24"/>
      <c r="S652" s="24"/>
      <c r="T652" s="26" t="s">
        <v>183</v>
      </c>
    </row>
    <row r="653" spans="1:20" ht="14.5" hidden="1" customHeight="1" x14ac:dyDescent="0.3">
      <c r="A653" s="15" t="s">
        <v>152</v>
      </c>
      <c r="B653" s="15" t="s">
        <v>173</v>
      </c>
      <c r="C653" s="15" t="s">
        <v>184</v>
      </c>
      <c r="D653" s="16" t="s">
        <v>185</v>
      </c>
      <c r="E653" s="94" t="s">
        <v>25</v>
      </c>
      <c r="F653" s="23">
        <v>14500</v>
      </c>
      <c r="G653" s="23">
        <v>7710</v>
      </c>
      <c r="H653" s="23">
        <v>16691</v>
      </c>
      <c r="I653" s="101">
        <v>1713698.352</v>
      </c>
      <c r="J653" s="18">
        <v>426</v>
      </c>
      <c r="K653" s="18">
        <v>432</v>
      </c>
      <c r="L653" s="23">
        <f t="shared" si="799"/>
        <v>6</v>
      </c>
      <c r="M653" s="24">
        <f t="shared" si="800"/>
        <v>4.8000000000000007</v>
      </c>
      <c r="N653" s="23">
        <f t="shared" si="801"/>
        <v>87000</v>
      </c>
      <c r="O653" s="23">
        <f t="shared" si="802"/>
        <v>37008.000000000007</v>
      </c>
      <c r="P653" s="104">
        <f>IF((M653+M654)*H653=0,0,IF((M653+M654)*H653&gt;I653,(M653+M654)*H653,I653))</f>
        <v>1713698.352</v>
      </c>
      <c r="Q653" s="101">
        <f>N653+O653+N654+O654+P653</f>
        <v>2047506.352</v>
      </c>
      <c r="R653" s="24"/>
      <c r="S653" s="24"/>
      <c r="T653" s="15"/>
    </row>
    <row r="654" spans="1:20" ht="15" hidden="1" x14ac:dyDescent="0.3">
      <c r="A654" s="15" t="s">
        <v>152</v>
      </c>
      <c r="B654" s="15" t="s">
        <v>173</v>
      </c>
      <c r="C654" s="15" t="s">
        <v>184</v>
      </c>
      <c r="D654" s="16" t="s">
        <v>185</v>
      </c>
      <c r="E654" s="94">
        <v>1</v>
      </c>
      <c r="F654" s="23">
        <v>14500</v>
      </c>
      <c r="G654" s="23">
        <v>8100</v>
      </c>
      <c r="H654" s="23">
        <v>16691</v>
      </c>
      <c r="I654" s="103"/>
      <c r="J654" s="18">
        <v>432</v>
      </c>
      <c r="K654" s="18">
        <v>442</v>
      </c>
      <c r="L654" s="23">
        <f t="shared" si="799"/>
        <v>10</v>
      </c>
      <c r="M654" s="24">
        <f t="shared" si="800"/>
        <v>8</v>
      </c>
      <c r="N654" s="23">
        <f t="shared" si="801"/>
        <v>145000</v>
      </c>
      <c r="O654" s="23">
        <f t="shared" si="802"/>
        <v>64800</v>
      </c>
      <c r="P654" s="106"/>
      <c r="Q654" s="103"/>
      <c r="R654" s="24"/>
      <c r="S654" s="24"/>
      <c r="T654" s="15"/>
    </row>
    <row r="655" spans="1:20" ht="15" hidden="1" x14ac:dyDescent="0.3">
      <c r="A655" s="15" t="s">
        <v>152</v>
      </c>
      <c r="B655" s="15" t="s">
        <v>173</v>
      </c>
      <c r="C655" s="15" t="s">
        <v>184</v>
      </c>
      <c r="D655" s="16" t="s">
        <v>185</v>
      </c>
      <c r="E655" s="94">
        <v>2</v>
      </c>
      <c r="F655" s="23">
        <v>14500</v>
      </c>
      <c r="G655" s="23">
        <v>8100</v>
      </c>
      <c r="H655" s="23">
        <v>16691</v>
      </c>
      <c r="I655" s="23">
        <v>1713698.352</v>
      </c>
      <c r="J655" s="18">
        <v>442</v>
      </c>
      <c r="K655" s="18">
        <v>455</v>
      </c>
      <c r="L655" s="23">
        <f>K655-J655</f>
        <v>13</v>
      </c>
      <c r="M655" s="24">
        <f t="shared" si="800"/>
        <v>10.4</v>
      </c>
      <c r="N655" s="23">
        <f t="shared" si="801"/>
        <v>188500</v>
      </c>
      <c r="O655" s="23">
        <f t="shared" si="802"/>
        <v>84240</v>
      </c>
      <c r="P655" s="25">
        <f>IF(M655*H655=0,0,IF(M655*H655&gt;I655,M655*H655,I655))</f>
        <v>1713698.352</v>
      </c>
      <c r="Q655" s="23">
        <f>N655+O655+P655</f>
        <v>1986438.352</v>
      </c>
      <c r="R655" s="24"/>
      <c r="S655" s="24"/>
      <c r="T655" s="15"/>
    </row>
    <row r="656" spans="1:20" ht="15" hidden="1" x14ac:dyDescent="0.3">
      <c r="A656" s="15" t="s">
        <v>152</v>
      </c>
      <c r="B656" s="15" t="s">
        <v>173</v>
      </c>
      <c r="C656" s="15" t="s">
        <v>184</v>
      </c>
      <c r="D656" s="16" t="s">
        <v>185</v>
      </c>
      <c r="E656" s="94">
        <v>3</v>
      </c>
      <c r="F656" s="23">
        <v>14500</v>
      </c>
      <c r="G656" s="23">
        <v>8100</v>
      </c>
      <c r="H656" s="23">
        <v>16691</v>
      </c>
      <c r="I656" s="23">
        <v>1713698.352</v>
      </c>
      <c r="J656" s="18">
        <v>455</v>
      </c>
      <c r="K656" s="18">
        <v>469</v>
      </c>
      <c r="L656" s="23">
        <f t="shared" ref="L656:L659" si="823">K656-J656</f>
        <v>14</v>
      </c>
      <c r="M656" s="24">
        <f t="shared" ref="M656:M659" si="824">L656*80%</f>
        <v>11.200000000000001</v>
      </c>
      <c r="N656" s="23">
        <f t="shared" ref="N656:N659" si="825">L656*F656</f>
        <v>203000</v>
      </c>
      <c r="O656" s="23">
        <f t="shared" ref="O656:O659" si="826">M656*G656</f>
        <v>90720.000000000015</v>
      </c>
      <c r="P656" s="25">
        <f t="shared" ref="P656:P659" si="827">IF(M656*H656=0,0,IF(M656*H656&gt;I656,M656*H656,I656))</f>
        <v>1713698.352</v>
      </c>
      <c r="Q656" s="23">
        <f t="shared" ref="Q656:Q659" si="828">N656+O656+P656</f>
        <v>2007418.352</v>
      </c>
      <c r="R656" s="24"/>
      <c r="S656" s="24"/>
      <c r="T656" s="15"/>
    </row>
    <row r="657" spans="1:20" ht="15" hidden="1" x14ac:dyDescent="0.3">
      <c r="A657" s="15" t="s">
        <v>152</v>
      </c>
      <c r="B657" s="15" t="s">
        <v>173</v>
      </c>
      <c r="C657" s="15" t="s">
        <v>184</v>
      </c>
      <c r="D657" s="16" t="s">
        <v>185</v>
      </c>
      <c r="E657" s="94">
        <v>4</v>
      </c>
      <c r="F657" s="23">
        <v>14500</v>
      </c>
      <c r="G657" s="23">
        <v>8100</v>
      </c>
      <c r="H657" s="23">
        <v>16691</v>
      </c>
      <c r="I657" s="23">
        <v>1713698.352</v>
      </c>
      <c r="J657" s="18">
        <v>469</v>
      </c>
      <c r="K657" s="18">
        <v>488</v>
      </c>
      <c r="L657" s="23">
        <f t="shared" si="823"/>
        <v>19</v>
      </c>
      <c r="M657" s="24">
        <f t="shared" si="824"/>
        <v>15.200000000000001</v>
      </c>
      <c r="N657" s="23">
        <f t="shared" si="825"/>
        <v>275500</v>
      </c>
      <c r="O657" s="23">
        <f t="shared" si="826"/>
        <v>123120.00000000001</v>
      </c>
      <c r="P657" s="25">
        <f t="shared" si="827"/>
        <v>1713698.352</v>
      </c>
      <c r="Q657" s="23">
        <f t="shared" si="828"/>
        <v>2112318.352</v>
      </c>
      <c r="R657" s="24"/>
      <c r="S657" s="24"/>
      <c r="T657" s="15"/>
    </row>
    <row r="658" spans="1:20" ht="15" hidden="1" x14ac:dyDescent="0.3">
      <c r="A658" s="15" t="s">
        <v>152</v>
      </c>
      <c r="B658" s="15" t="s">
        <v>173</v>
      </c>
      <c r="C658" s="15" t="s">
        <v>184</v>
      </c>
      <c r="D658" s="16" t="s">
        <v>185</v>
      </c>
      <c r="E658" s="94">
        <v>5</v>
      </c>
      <c r="F658" s="23">
        <v>14500</v>
      </c>
      <c r="G658" s="23">
        <v>8100</v>
      </c>
      <c r="H658" s="23">
        <v>16691</v>
      </c>
      <c r="I658" s="23">
        <v>1713698.352</v>
      </c>
      <c r="J658" s="18">
        <v>488</v>
      </c>
      <c r="K658" s="18">
        <v>508</v>
      </c>
      <c r="L658" s="23">
        <f t="shared" si="823"/>
        <v>20</v>
      </c>
      <c r="M658" s="24">
        <f t="shared" si="824"/>
        <v>16</v>
      </c>
      <c r="N658" s="23">
        <f t="shared" si="825"/>
        <v>290000</v>
      </c>
      <c r="O658" s="23">
        <f t="shared" si="826"/>
        <v>129600</v>
      </c>
      <c r="P658" s="25">
        <f t="shared" si="827"/>
        <v>1713698.352</v>
      </c>
      <c r="Q658" s="23">
        <f t="shared" si="828"/>
        <v>2133298.352</v>
      </c>
      <c r="R658" s="24"/>
      <c r="S658" s="24"/>
      <c r="T658" s="15"/>
    </row>
    <row r="659" spans="1:20" ht="15" hidden="1" x14ac:dyDescent="0.3">
      <c r="A659" s="15" t="s">
        <v>152</v>
      </c>
      <c r="B659" s="15" t="s">
        <v>173</v>
      </c>
      <c r="C659" s="15" t="s">
        <v>184</v>
      </c>
      <c r="D659" s="16" t="s">
        <v>185</v>
      </c>
      <c r="E659" s="94">
        <v>6</v>
      </c>
      <c r="F659" s="23">
        <v>14500</v>
      </c>
      <c r="G659" s="23">
        <v>8100</v>
      </c>
      <c r="H659" s="23">
        <v>16691</v>
      </c>
      <c r="I659" s="23">
        <v>1713698.352</v>
      </c>
      <c r="J659" s="18">
        <v>508</v>
      </c>
      <c r="K659" s="18">
        <v>536</v>
      </c>
      <c r="L659" s="23">
        <f t="shared" si="823"/>
        <v>28</v>
      </c>
      <c r="M659" s="24">
        <f t="shared" si="824"/>
        <v>22.400000000000002</v>
      </c>
      <c r="N659" s="23">
        <f t="shared" si="825"/>
        <v>406000</v>
      </c>
      <c r="O659" s="23">
        <f t="shared" si="826"/>
        <v>181440.00000000003</v>
      </c>
      <c r="P659" s="25">
        <f t="shared" si="827"/>
        <v>1713698.352</v>
      </c>
      <c r="Q659" s="23">
        <f t="shared" si="828"/>
        <v>2301138.352</v>
      </c>
      <c r="R659" s="24"/>
      <c r="S659" s="24"/>
      <c r="T659" s="15"/>
    </row>
    <row r="660" spans="1:20" ht="15" hidden="1" x14ac:dyDescent="0.3">
      <c r="A660" s="15" t="s">
        <v>152</v>
      </c>
      <c r="B660" s="15" t="s">
        <v>173</v>
      </c>
      <c r="C660" s="15" t="s">
        <v>184</v>
      </c>
      <c r="D660" s="16" t="s">
        <v>185</v>
      </c>
      <c r="E660" s="94">
        <v>7</v>
      </c>
      <c r="F660" s="23">
        <v>14500</v>
      </c>
      <c r="G660" s="23">
        <v>8100</v>
      </c>
      <c r="H660" s="23">
        <v>16691</v>
      </c>
      <c r="I660" s="23">
        <v>1713698.352</v>
      </c>
      <c r="J660" s="18">
        <f>K659</f>
        <v>536</v>
      </c>
      <c r="K660" s="18">
        <v>565</v>
      </c>
      <c r="L660" s="23">
        <f t="shared" ref="L660" si="829">K660-J660</f>
        <v>29</v>
      </c>
      <c r="M660" s="24">
        <f t="shared" ref="M660" si="830">L660*80%</f>
        <v>23.200000000000003</v>
      </c>
      <c r="N660" s="23">
        <f t="shared" ref="N660" si="831">L660*F660</f>
        <v>420500</v>
      </c>
      <c r="O660" s="23">
        <f t="shared" ref="O660" si="832">M660*G660</f>
        <v>187920.00000000003</v>
      </c>
      <c r="P660" s="25">
        <f t="shared" ref="P660" si="833">IF(M660*H660=0,0,IF(M660*H660&gt;I660,M660*H660,I660))</f>
        <v>1713698.352</v>
      </c>
      <c r="Q660" s="23">
        <f t="shared" ref="Q660" si="834">N660+O660+P660</f>
        <v>2322118.352</v>
      </c>
      <c r="R660" s="24"/>
      <c r="S660" s="24"/>
      <c r="T660" s="15"/>
    </row>
    <row r="661" spans="1:20" ht="15" hidden="1" x14ac:dyDescent="0.3">
      <c r="A661" s="15" t="s">
        <v>152</v>
      </c>
      <c r="B661" s="15" t="s">
        <v>173</v>
      </c>
      <c r="C661" s="15" t="s">
        <v>184</v>
      </c>
      <c r="D661" s="16" t="s">
        <v>185</v>
      </c>
      <c r="E661" s="94">
        <v>8</v>
      </c>
      <c r="F661" s="23">
        <v>14500</v>
      </c>
      <c r="G661" s="23">
        <v>8100</v>
      </c>
      <c r="H661" s="23">
        <v>16691</v>
      </c>
      <c r="I661" s="23">
        <v>1713698.352</v>
      </c>
      <c r="J661" s="18">
        <f>K660</f>
        <v>565</v>
      </c>
      <c r="K661" s="18">
        <v>588</v>
      </c>
      <c r="L661" s="23">
        <f t="shared" ref="L661" si="835">K661-J661</f>
        <v>23</v>
      </c>
      <c r="M661" s="24">
        <f t="shared" ref="M661" si="836">L661*80%</f>
        <v>18.400000000000002</v>
      </c>
      <c r="N661" s="23">
        <f t="shared" ref="N661" si="837">L661*F661</f>
        <v>333500</v>
      </c>
      <c r="O661" s="23">
        <f t="shared" ref="O661" si="838">M661*G661</f>
        <v>149040.00000000003</v>
      </c>
      <c r="P661" s="25">
        <f t="shared" ref="P661" si="839">IF(M661*H661=0,0,IF(M661*H661&gt;I661,M661*H661,I661))</f>
        <v>1713698.352</v>
      </c>
      <c r="Q661" s="23">
        <f t="shared" ref="Q661" si="840">N661+O661+P661</f>
        <v>2196238.352</v>
      </c>
      <c r="R661" s="24"/>
      <c r="S661" s="24"/>
      <c r="T661" s="15"/>
    </row>
    <row r="662" spans="1:20" ht="15" hidden="1" x14ac:dyDescent="0.3">
      <c r="A662" s="15" t="s">
        <v>152</v>
      </c>
      <c r="B662" s="15" t="s">
        <v>173</v>
      </c>
      <c r="C662" s="15" t="s">
        <v>184</v>
      </c>
      <c r="D662" s="16" t="s">
        <v>185</v>
      </c>
      <c r="E662" s="31">
        <v>9</v>
      </c>
      <c r="F662" s="23">
        <v>14500</v>
      </c>
      <c r="G662" s="23">
        <v>8100</v>
      </c>
      <c r="H662" s="23">
        <v>16691</v>
      </c>
      <c r="I662" s="23">
        <v>1713698.352</v>
      </c>
      <c r="J662" s="18">
        <f>K661</f>
        <v>588</v>
      </c>
      <c r="K662" s="18">
        <v>609</v>
      </c>
      <c r="L662" s="23">
        <f t="shared" ref="L662" si="841">K662-J662</f>
        <v>21</v>
      </c>
      <c r="M662" s="24">
        <f t="shared" ref="M662" si="842">L662*80%</f>
        <v>16.8</v>
      </c>
      <c r="N662" s="23">
        <f t="shared" ref="N662" si="843">L662*F662</f>
        <v>304500</v>
      </c>
      <c r="O662" s="23">
        <f t="shared" ref="O662" si="844">M662*G662</f>
        <v>136080</v>
      </c>
      <c r="P662" s="25">
        <f t="shared" ref="P662" si="845">IF(M662*H662=0,0,IF(M662*H662&gt;I662,M662*H662,I662))</f>
        <v>1713698.352</v>
      </c>
      <c r="Q662" s="23">
        <f t="shared" ref="Q662" si="846">N662+O662+P662</f>
        <v>2154278.352</v>
      </c>
      <c r="R662" s="24"/>
      <c r="S662" s="24"/>
      <c r="T662" s="15"/>
    </row>
    <row r="663" spans="1:20" ht="15" hidden="1" x14ac:dyDescent="0.3">
      <c r="A663" s="15" t="s">
        <v>152</v>
      </c>
      <c r="B663" s="15" t="s">
        <v>173</v>
      </c>
      <c r="C663" s="33" t="s">
        <v>186</v>
      </c>
      <c r="D663" s="16" t="s">
        <v>187</v>
      </c>
      <c r="E663" s="94" t="s">
        <v>25</v>
      </c>
      <c r="F663" s="23">
        <v>14500</v>
      </c>
      <c r="G663" s="23">
        <f>7710+19969</f>
        <v>27679</v>
      </c>
      <c r="H663" s="23"/>
      <c r="I663" s="23"/>
      <c r="J663" s="18">
        <v>5890</v>
      </c>
      <c r="K663" s="18">
        <v>6044</v>
      </c>
      <c r="L663" s="23">
        <f t="shared" ref="L663:L671" si="847">K663-J663</f>
        <v>154</v>
      </c>
      <c r="M663" s="24">
        <f t="shared" ref="M663:M671" si="848">L663*80%</f>
        <v>123.2</v>
      </c>
      <c r="N663" s="23">
        <f t="shared" ref="N663:N671" si="849">L663*F663</f>
        <v>2233000</v>
      </c>
      <c r="O663" s="23">
        <f t="shared" ref="O663:O671" si="850">M663*G663</f>
        <v>3410052.8000000003</v>
      </c>
      <c r="P663" s="25">
        <f>IF(M663*H663=0,0,IF(M663*H663&gt;I663,M663*H663,I663))</f>
        <v>0</v>
      </c>
      <c r="Q663" s="23">
        <f t="shared" ref="Q663:Q671" si="851">N663+O663+P663</f>
        <v>5643052.8000000007</v>
      </c>
      <c r="R663" s="24"/>
      <c r="S663" s="24"/>
      <c r="T663" s="33" t="s">
        <v>188</v>
      </c>
    </row>
    <row r="664" spans="1:20" ht="15" hidden="1" x14ac:dyDescent="0.3">
      <c r="A664" s="15" t="s">
        <v>152</v>
      </c>
      <c r="B664" s="15" t="s">
        <v>173</v>
      </c>
      <c r="C664" s="15" t="s">
        <v>186</v>
      </c>
      <c r="D664" s="16" t="s">
        <v>189</v>
      </c>
      <c r="E664" s="94" t="s">
        <v>25</v>
      </c>
      <c r="F664" s="23">
        <v>14500</v>
      </c>
      <c r="G664" s="23">
        <f t="shared" ref="G664:G670" si="852">7710+19969</f>
        <v>27679</v>
      </c>
      <c r="H664" s="23"/>
      <c r="I664" s="23"/>
      <c r="J664" s="18">
        <v>925</v>
      </c>
      <c r="K664" s="18">
        <v>935</v>
      </c>
      <c r="L664" s="23">
        <f t="shared" si="847"/>
        <v>10</v>
      </c>
      <c r="M664" s="24">
        <f t="shared" si="848"/>
        <v>8</v>
      </c>
      <c r="N664" s="23">
        <f t="shared" si="849"/>
        <v>145000</v>
      </c>
      <c r="O664" s="23">
        <f t="shared" si="850"/>
        <v>221432</v>
      </c>
      <c r="P664" s="25">
        <f t="shared" ref="P664:P671" si="853">IF(M664*H664=0,0,IF(M664*H664&gt;I664,M664*H664,I664))</f>
        <v>0</v>
      </c>
      <c r="Q664" s="23">
        <f t="shared" si="851"/>
        <v>366432</v>
      </c>
      <c r="R664" s="24"/>
      <c r="S664" s="24"/>
      <c r="T664" s="15"/>
    </row>
    <row r="665" spans="1:20" ht="15" hidden="1" x14ac:dyDescent="0.3">
      <c r="A665" s="15" t="s">
        <v>152</v>
      </c>
      <c r="B665" s="15" t="s">
        <v>173</v>
      </c>
      <c r="C665" s="15" t="s">
        <v>186</v>
      </c>
      <c r="D665" s="16" t="s">
        <v>190</v>
      </c>
      <c r="E665" s="94" t="s">
        <v>25</v>
      </c>
      <c r="F665" s="23">
        <v>14500</v>
      </c>
      <c r="G665" s="23">
        <f t="shared" si="852"/>
        <v>27679</v>
      </c>
      <c r="H665" s="23"/>
      <c r="I665" s="23"/>
      <c r="J665" s="18">
        <v>3161</v>
      </c>
      <c r="K665" s="18">
        <v>3186</v>
      </c>
      <c r="L665" s="23">
        <f t="shared" si="847"/>
        <v>25</v>
      </c>
      <c r="M665" s="24">
        <f t="shared" si="848"/>
        <v>20</v>
      </c>
      <c r="N665" s="23">
        <f t="shared" si="849"/>
        <v>362500</v>
      </c>
      <c r="O665" s="23">
        <f t="shared" si="850"/>
        <v>553580</v>
      </c>
      <c r="P665" s="25">
        <f t="shared" si="853"/>
        <v>0</v>
      </c>
      <c r="Q665" s="23">
        <f t="shared" si="851"/>
        <v>916080</v>
      </c>
      <c r="R665" s="24"/>
      <c r="S665" s="24"/>
      <c r="T665" s="15"/>
    </row>
    <row r="666" spans="1:20" ht="15" hidden="1" x14ac:dyDescent="0.3">
      <c r="A666" s="15" t="s">
        <v>152</v>
      </c>
      <c r="B666" s="15" t="s">
        <v>173</v>
      </c>
      <c r="C666" s="15" t="s">
        <v>186</v>
      </c>
      <c r="D666" s="16" t="s">
        <v>61</v>
      </c>
      <c r="E666" s="94" t="s">
        <v>25</v>
      </c>
      <c r="F666" s="23">
        <v>14500</v>
      </c>
      <c r="G666" s="23">
        <f t="shared" si="852"/>
        <v>27679</v>
      </c>
      <c r="H666" s="23"/>
      <c r="I666" s="23"/>
      <c r="J666" s="18">
        <v>6289</v>
      </c>
      <c r="K666" s="18">
        <v>6341</v>
      </c>
      <c r="L666" s="23">
        <f t="shared" si="847"/>
        <v>52</v>
      </c>
      <c r="M666" s="24">
        <f t="shared" si="848"/>
        <v>41.6</v>
      </c>
      <c r="N666" s="23">
        <f t="shared" si="849"/>
        <v>754000</v>
      </c>
      <c r="O666" s="23">
        <f t="shared" si="850"/>
        <v>1151446.4000000001</v>
      </c>
      <c r="P666" s="25">
        <f t="shared" si="853"/>
        <v>0</v>
      </c>
      <c r="Q666" s="23">
        <f t="shared" si="851"/>
        <v>1905446.4000000001</v>
      </c>
      <c r="R666" s="24"/>
      <c r="S666" s="24"/>
      <c r="T666" s="15"/>
    </row>
    <row r="667" spans="1:20" ht="15" hidden="1" x14ac:dyDescent="0.3">
      <c r="A667" s="15" t="s">
        <v>152</v>
      </c>
      <c r="B667" s="15" t="s">
        <v>173</v>
      </c>
      <c r="C667" s="15" t="s">
        <v>186</v>
      </c>
      <c r="D667" s="16" t="s">
        <v>191</v>
      </c>
      <c r="E667" s="94" t="s">
        <v>25</v>
      </c>
      <c r="F667" s="23">
        <v>14500</v>
      </c>
      <c r="G667" s="23">
        <f t="shared" si="852"/>
        <v>27679</v>
      </c>
      <c r="H667" s="23"/>
      <c r="I667" s="23"/>
      <c r="J667" s="18">
        <v>2363</v>
      </c>
      <c r="K667" s="18">
        <v>2385</v>
      </c>
      <c r="L667" s="23">
        <f t="shared" si="847"/>
        <v>22</v>
      </c>
      <c r="M667" s="24">
        <f t="shared" si="848"/>
        <v>17.600000000000001</v>
      </c>
      <c r="N667" s="23">
        <f t="shared" si="849"/>
        <v>319000</v>
      </c>
      <c r="O667" s="23">
        <f t="shared" si="850"/>
        <v>487150.4</v>
      </c>
      <c r="P667" s="25">
        <f t="shared" si="853"/>
        <v>0</v>
      </c>
      <c r="Q667" s="23">
        <f t="shared" si="851"/>
        <v>806150.4</v>
      </c>
      <c r="R667" s="24"/>
      <c r="S667" s="24"/>
      <c r="T667" s="15"/>
    </row>
    <row r="668" spans="1:20" ht="15" hidden="1" x14ac:dyDescent="0.3">
      <c r="A668" s="15" t="s">
        <v>152</v>
      </c>
      <c r="B668" s="15" t="s">
        <v>173</v>
      </c>
      <c r="C668" s="15" t="s">
        <v>186</v>
      </c>
      <c r="D668" s="16" t="s">
        <v>192</v>
      </c>
      <c r="E668" s="94" t="s">
        <v>25</v>
      </c>
      <c r="F668" s="23">
        <v>14500</v>
      </c>
      <c r="G668" s="23">
        <f t="shared" si="852"/>
        <v>27679</v>
      </c>
      <c r="H668" s="23"/>
      <c r="I668" s="23"/>
      <c r="J668" s="18">
        <v>8547</v>
      </c>
      <c r="K668" s="18">
        <v>8627</v>
      </c>
      <c r="L668" s="23">
        <f t="shared" si="847"/>
        <v>80</v>
      </c>
      <c r="M668" s="24">
        <f t="shared" si="848"/>
        <v>64</v>
      </c>
      <c r="N668" s="23">
        <f t="shared" si="849"/>
        <v>1160000</v>
      </c>
      <c r="O668" s="23">
        <f t="shared" si="850"/>
        <v>1771456</v>
      </c>
      <c r="P668" s="25">
        <f t="shared" si="853"/>
        <v>0</v>
      </c>
      <c r="Q668" s="23">
        <f t="shared" si="851"/>
        <v>2931456</v>
      </c>
      <c r="R668" s="24"/>
      <c r="S668" s="24"/>
      <c r="T668" s="15"/>
    </row>
    <row r="669" spans="1:20" ht="15" hidden="1" x14ac:dyDescent="0.3">
      <c r="A669" s="15" t="s">
        <v>152</v>
      </c>
      <c r="B669" s="15" t="s">
        <v>173</v>
      </c>
      <c r="C669" s="15" t="s">
        <v>186</v>
      </c>
      <c r="D669" s="16" t="s">
        <v>193</v>
      </c>
      <c r="E669" s="94" t="s">
        <v>25</v>
      </c>
      <c r="F669" s="23">
        <v>14500</v>
      </c>
      <c r="G669" s="23">
        <f t="shared" si="852"/>
        <v>27679</v>
      </c>
      <c r="H669" s="23"/>
      <c r="I669" s="23"/>
      <c r="J669" s="18">
        <v>4455</v>
      </c>
      <c r="K669" s="18">
        <v>4500</v>
      </c>
      <c r="L669" s="23">
        <f t="shared" si="847"/>
        <v>45</v>
      </c>
      <c r="M669" s="24">
        <f t="shared" si="848"/>
        <v>36</v>
      </c>
      <c r="N669" s="23">
        <f t="shared" si="849"/>
        <v>652500</v>
      </c>
      <c r="O669" s="23">
        <f t="shared" si="850"/>
        <v>996444</v>
      </c>
      <c r="P669" s="25">
        <f t="shared" si="853"/>
        <v>0</v>
      </c>
      <c r="Q669" s="23">
        <f t="shared" si="851"/>
        <v>1648944</v>
      </c>
      <c r="R669" s="24"/>
      <c r="S669" s="24"/>
      <c r="T669" s="15"/>
    </row>
    <row r="670" spans="1:20" ht="15" hidden="1" x14ac:dyDescent="0.3">
      <c r="A670" s="15" t="s">
        <v>152</v>
      </c>
      <c r="B670" s="15" t="s">
        <v>173</v>
      </c>
      <c r="C670" s="15" t="s">
        <v>186</v>
      </c>
      <c r="D670" s="16" t="s">
        <v>134</v>
      </c>
      <c r="E670" s="94" t="s">
        <v>25</v>
      </c>
      <c r="F670" s="23">
        <v>14500</v>
      </c>
      <c r="G670" s="23">
        <f t="shared" si="852"/>
        <v>27679</v>
      </c>
      <c r="H670" s="23"/>
      <c r="I670" s="23"/>
      <c r="J670" s="18">
        <v>4949</v>
      </c>
      <c r="K670" s="18">
        <v>5004</v>
      </c>
      <c r="L670" s="23">
        <f t="shared" si="847"/>
        <v>55</v>
      </c>
      <c r="M670" s="24">
        <f t="shared" si="848"/>
        <v>44</v>
      </c>
      <c r="N670" s="23">
        <f t="shared" si="849"/>
        <v>797500</v>
      </c>
      <c r="O670" s="23">
        <f t="shared" si="850"/>
        <v>1217876</v>
      </c>
      <c r="P670" s="25">
        <f t="shared" si="853"/>
        <v>0</v>
      </c>
      <c r="Q670" s="23">
        <f t="shared" si="851"/>
        <v>2015376</v>
      </c>
      <c r="R670" s="24"/>
      <c r="S670" s="24"/>
      <c r="T670" s="15"/>
    </row>
    <row r="671" spans="1:20" ht="15" hidden="1" x14ac:dyDescent="0.3">
      <c r="A671" s="15" t="s">
        <v>152</v>
      </c>
      <c r="B671" s="15" t="s">
        <v>173</v>
      </c>
      <c r="C671" s="15" t="s">
        <v>186</v>
      </c>
      <c r="D671" s="16" t="s">
        <v>187</v>
      </c>
      <c r="E671" s="94">
        <v>1</v>
      </c>
      <c r="F671" s="23">
        <v>14500</v>
      </c>
      <c r="G671" s="23">
        <f>8100+19969</f>
        <v>28069</v>
      </c>
      <c r="H671" s="23"/>
      <c r="I671" s="23"/>
      <c r="J671" s="18">
        <v>6044</v>
      </c>
      <c r="K671" s="18">
        <v>6138</v>
      </c>
      <c r="L671" s="23">
        <f t="shared" si="847"/>
        <v>94</v>
      </c>
      <c r="M671" s="24">
        <f t="shared" si="848"/>
        <v>75.2</v>
      </c>
      <c r="N671" s="23">
        <f t="shared" si="849"/>
        <v>1363000</v>
      </c>
      <c r="O671" s="23">
        <f t="shared" si="850"/>
        <v>2110788.8000000003</v>
      </c>
      <c r="P671" s="25">
        <f t="shared" si="853"/>
        <v>0</v>
      </c>
      <c r="Q671" s="23">
        <f t="shared" si="851"/>
        <v>3473788.8000000003</v>
      </c>
      <c r="R671" s="24"/>
      <c r="S671" s="24"/>
      <c r="T671" s="15"/>
    </row>
    <row r="672" spans="1:20" ht="15" hidden="1" x14ac:dyDescent="0.3">
      <c r="A672" s="15" t="s">
        <v>152</v>
      </c>
      <c r="B672" s="15" t="s">
        <v>173</v>
      </c>
      <c r="C672" s="15" t="s">
        <v>186</v>
      </c>
      <c r="D672" s="16" t="s">
        <v>189</v>
      </c>
      <c r="E672" s="94">
        <v>1</v>
      </c>
      <c r="F672" s="23">
        <v>14500</v>
      </c>
      <c r="G672" s="23">
        <f t="shared" ref="G672:G735" si="854">8100+19969</f>
        <v>28069</v>
      </c>
      <c r="H672" s="23"/>
      <c r="I672" s="23"/>
      <c r="J672" s="18">
        <v>935</v>
      </c>
      <c r="K672" s="18">
        <v>952</v>
      </c>
      <c r="L672" s="23">
        <f t="shared" ref="L672:L718" si="855">K672-J672</f>
        <v>17</v>
      </c>
      <c r="M672" s="24">
        <f t="shared" ref="M672:M718" si="856">L672*80%</f>
        <v>13.600000000000001</v>
      </c>
      <c r="N672" s="23">
        <f t="shared" ref="N672:N718" si="857">L672*F672</f>
        <v>246500</v>
      </c>
      <c r="O672" s="23">
        <f t="shared" ref="O672:O718" si="858">M672*G672</f>
        <v>381738.4</v>
      </c>
      <c r="P672" s="25">
        <f t="shared" ref="P672:P718" si="859">IF(M672*H672=0,0,IF(M672*H672&gt;I672,M672*H672,I672))</f>
        <v>0</v>
      </c>
      <c r="Q672" s="23">
        <f t="shared" ref="Q672:Q718" si="860">N672+O672+P672</f>
        <v>628238.4</v>
      </c>
      <c r="R672" s="24"/>
      <c r="S672" s="24"/>
      <c r="T672" s="15"/>
    </row>
    <row r="673" spans="1:20" ht="15" hidden="1" x14ac:dyDescent="0.3">
      <c r="A673" s="15" t="s">
        <v>152</v>
      </c>
      <c r="B673" s="15" t="s">
        <v>173</v>
      </c>
      <c r="C673" s="15" t="s">
        <v>186</v>
      </c>
      <c r="D673" s="16" t="s">
        <v>190</v>
      </c>
      <c r="E673" s="94">
        <v>1</v>
      </c>
      <c r="F673" s="23">
        <v>14500</v>
      </c>
      <c r="G673" s="23">
        <f t="shared" si="854"/>
        <v>28069</v>
      </c>
      <c r="H673" s="23"/>
      <c r="I673" s="23"/>
      <c r="J673" s="18">
        <v>3186</v>
      </c>
      <c r="K673" s="18">
        <v>3237</v>
      </c>
      <c r="L673" s="23">
        <f t="shared" si="855"/>
        <v>51</v>
      </c>
      <c r="M673" s="24">
        <f t="shared" si="856"/>
        <v>40.800000000000004</v>
      </c>
      <c r="N673" s="23">
        <f t="shared" si="857"/>
        <v>739500</v>
      </c>
      <c r="O673" s="23">
        <f t="shared" si="858"/>
        <v>1145215.2000000002</v>
      </c>
      <c r="P673" s="25">
        <f t="shared" si="859"/>
        <v>0</v>
      </c>
      <c r="Q673" s="23">
        <f t="shared" si="860"/>
        <v>1884715.2000000002</v>
      </c>
      <c r="R673" s="24"/>
      <c r="S673" s="24"/>
      <c r="T673" s="15"/>
    </row>
    <row r="674" spans="1:20" ht="15" hidden="1" x14ac:dyDescent="0.3">
      <c r="A674" s="15" t="s">
        <v>152</v>
      </c>
      <c r="B674" s="15" t="s">
        <v>173</v>
      </c>
      <c r="C674" s="15" t="s">
        <v>186</v>
      </c>
      <c r="D674" s="16" t="s">
        <v>61</v>
      </c>
      <c r="E674" s="94">
        <v>1</v>
      </c>
      <c r="F674" s="23">
        <v>14500</v>
      </c>
      <c r="G674" s="23">
        <f t="shared" si="854"/>
        <v>28069</v>
      </c>
      <c r="H674" s="23"/>
      <c r="I674" s="23"/>
      <c r="J674" s="18">
        <v>6341</v>
      </c>
      <c r="K674" s="18">
        <v>6429</v>
      </c>
      <c r="L674" s="23">
        <f t="shared" si="855"/>
        <v>88</v>
      </c>
      <c r="M674" s="24">
        <f t="shared" si="856"/>
        <v>70.400000000000006</v>
      </c>
      <c r="N674" s="23">
        <f t="shared" si="857"/>
        <v>1276000</v>
      </c>
      <c r="O674" s="23">
        <f t="shared" si="858"/>
        <v>1976057.6</v>
      </c>
      <c r="P674" s="25">
        <f t="shared" si="859"/>
        <v>0</v>
      </c>
      <c r="Q674" s="23">
        <f t="shared" si="860"/>
        <v>3252057.6</v>
      </c>
      <c r="R674" s="24"/>
      <c r="S674" s="24"/>
      <c r="T674" s="15"/>
    </row>
    <row r="675" spans="1:20" ht="15" hidden="1" x14ac:dyDescent="0.3">
      <c r="A675" s="15" t="s">
        <v>152</v>
      </c>
      <c r="B675" s="15" t="s">
        <v>173</v>
      </c>
      <c r="C675" s="15" t="s">
        <v>186</v>
      </c>
      <c r="D675" s="16" t="s">
        <v>191</v>
      </c>
      <c r="E675" s="94">
        <v>1</v>
      </c>
      <c r="F675" s="23">
        <v>14500</v>
      </c>
      <c r="G675" s="23">
        <f t="shared" si="854"/>
        <v>28069</v>
      </c>
      <c r="H675" s="23"/>
      <c r="I675" s="23"/>
      <c r="J675" s="18">
        <v>2385</v>
      </c>
      <c r="K675" s="18">
        <v>2419</v>
      </c>
      <c r="L675" s="23">
        <f t="shared" si="855"/>
        <v>34</v>
      </c>
      <c r="M675" s="24">
        <f t="shared" si="856"/>
        <v>27.200000000000003</v>
      </c>
      <c r="N675" s="23">
        <f t="shared" si="857"/>
        <v>493000</v>
      </c>
      <c r="O675" s="23">
        <f t="shared" si="858"/>
        <v>763476.8</v>
      </c>
      <c r="P675" s="25">
        <f t="shared" si="859"/>
        <v>0</v>
      </c>
      <c r="Q675" s="23">
        <f t="shared" si="860"/>
        <v>1256476.8</v>
      </c>
      <c r="R675" s="24"/>
      <c r="S675" s="24"/>
      <c r="T675" s="15"/>
    </row>
    <row r="676" spans="1:20" ht="15" hidden="1" x14ac:dyDescent="0.3">
      <c r="A676" s="15" t="s">
        <v>152</v>
      </c>
      <c r="B676" s="15" t="s">
        <v>173</v>
      </c>
      <c r="C676" s="15" t="s">
        <v>186</v>
      </c>
      <c r="D676" s="16" t="s">
        <v>192</v>
      </c>
      <c r="E676" s="94">
        <v>1</v>
      </c>
      <c r="F676" s="23">
        <v>14500</v>
      </c>
      <c r="G676" s="23">
        <f t="shared" si="854"/>
        <v>28069</v>
      </c>
      <c r="H676" s="23"/>
      <c r="I676" s="23"/>
      <c r="J676" s="18">
        <v>8627</v>
      </c>
      <c r="K676" s="18">
        <v>8772</v>
      </c>
      <c r="L676" s="23">
        <f t="shared" si="855"/>
        <v>145</v>
      </c>
      <c r="M676" s="24">
        <f t="shared" si="856"/>
        <v>116</v>
      </c>
      <c r="N676" s="23">
        <f t="shared" si="857"/>
        <v>2102500</v>
      </c>
      <c r="O676" s="23">
        <f t="shared" si="858"/>
        <v>3256004</v>
      </c>
      <c r="P676" s="25">
        <f t="shared" si="859"/>
        <v>0</v>
      </c>
      <c r="Q676" s="23">
        <f t="shared" si="860"/>
        <v>5358504</v>
      </c>
      <c r="R676" s="24"/>
      <c r="S676" s="24"/>
      <c r="T676" s="15"/>
    </row>
    <row r="677" spans="1:20" ht="15" hidden="1" x14ac:dyDescent="0.3">
      <c r="A677" s="15" t="s">
        <v>152</v>
      </c>
      <c r="B677" s="15" t="s">
        <v>173</v>
      </c>
      <c r="C677" s="15" t="s">
        <v>186</v>
      </c>
      <c r="D677" s="16" t="s">
        <v>193</v>
      </c>
      <c r="E677" s="94">
        <v>1</v>
      </c>
      <c r="F677" s="23">
        <v>14500</v>
      </c>
      <c r="G677" s="23">
        <f t="shared" si="854"/>
        <v>28069</v>
      </c>
      <c r="H677" s="23"/>
      <c r="I677" s="23"/>
      <c r="J677" s="18">
        <v>4500</v>
      </c>
      <c r="K677" s="18">
        <v>4574</v>
      </c>
      <c r="L677" s="23">
        <f t="shared" si="855"/>
        <v>74</v>
      </c>
      <c r="M677" s="24">
        <f t="shared" si="856"/>
        <v>59.2</v>
      </c>
      <c r="N677" s="23">
        <f t="shared" si="857"/>
        <v>1073000</v>
      </c>
      <c r="O677" s="23">
        <f t="shared" si="858"/>
        <v>1661684.8</v>
      </c>
      <c r="P677" s="25">
        <f t="shared" si="859"/>
        <v>0</v>
      </c>
      <c r="Q677" s="23">
        <f t="shared" si="860"/>
        <v>2734684.8</v>
      </c>
      <c r="R677" s="24"/>
      <c r="S677" s="24"/>
      <c r="T677" s="15"/>
    </row>
    <row r="678" spans="1:20" ht="15" hidden="1" x14ac:dyDescent="0.3">
      <c r="A678" s="15" t="s">
        <v>152</v>
      </c>
      <c r="B678" s="15" t="s">
        <v>173</v>
      </c>
      <c r="C678" s="15" t="s">
        <v>186</v>
      </c>
      <c r="D678" s="16" t="s">
        <v>134</v>
      </c>
      <c r="E678" s="94">
        <v>1</v>
      </c>
      <c r="F678" s="23">
        <v>14500</v>
      </c>
      <c r="G678" s="23">
        <f t="shared" si="854"/>
        <v>28069</v>
      </c>
      <c r="H678" s="23"/>
      <c r="I678" s="23"/>
      <c r="J678" s="18">
        <v>5004</v>
      </c>
      <c r="K678" s="18">
        <v>5074</v>
      </c>
      <c r="L678" s="23">
        <f t="shared" si="855"/>
        <v>70</v>
      </c>
      <c r="M678" s="24">
        <f t="shared" si="856"/>
        <v>56</v>
      </c>
      <c r="N678" s="23">
        <f t="shared" si="857"/>
        <v>1015000</v>
      </c>
      <c r="O678" s="23">
        <f t="shared" si="858"/>
        <v>1571864</v>
      </c>
      <c r="P678" s="25">
        <f t="shared" si="859"/>
        <v>0</v>
      </c>
      <c r="Q678" s="23">
        <f t="shared" si="860"/>
        <v>2586864</v>
      </c>
      <c r="R678" s="24"/>
      <c r="S678" s="24"/>
      <c r="T678" s="15"/>
    </row>
    <row r="679" spans="1:20" ht="15" hidden="1" x14ac:dyDescent="0.3">
      <c r="A679" s="15" t="s">
        <v>152</v>
      </c>
      <c r="B679" s="15" t="s">
        <v>173</v>
      </c>
      <c r="C679" s="15" t="s">
        <v>186</v>
      </c>
      <c r="D679" s="16" t="s">
        <v>187</v>
      </c>
      <c r="E679" s="94">
        <v>2</v>
      </c>
      <c r="F679" s="23">
        <v>14500</v>
      </c>
      <c r="G679" s="23">
        <f t="shared" si="854"/>
        <v>28069</v>
      </c>
      <c r="H679" s="23"/>
      <c r="I679" s="23"/>
      <c r="J679" s="18">
        <v>6138</v>
      </c>
      <c r="K679" s="18">
        <v>6216</v>
      </c>
      <c r="L679" s="23">
        <f t="shared" si="855"/>
        <v>78</v>
      </c>
      <c r="M679" s="24">
        <f t="shared" si="856"/>
        <v>62.400000000000006</v>
      </c>
      <c r="N679" s="23">
        <f t="shared" si="857"/>
        <v>1131000</v>
      </c>
      <c r="O679" s="23">
        <f t="shared" si="858"/>
        <v>1751505.6</v>
      </c>
      <c r="P679" s="25">
        <f t="shared" si="859"/>
        <v>0</v>
      </c>
      <c r="Q679" s="23">
        <f t="shared" si="860"/>
        <v>2882505.6</v>
      </c>
      <c r="R679" s="24"/>
      <c r="S679" s="24"/>
      <c r="T679" s="15"/>
    </row>
    <row r="680" spans="1:20" ht="15" hidden="1" x14ac:dyDescent="0.3">
      <c r="A680" s="15" t="s">
        <v>152</v>
      </c>
      <c r="B680" s="15" t="s">
        <v>173</v>
      </c>
      <c r="C680" s="15" t="s">
        <v>186</v>
      </c>
      <c r="D680" s="16" t="s">
        <v>189</v>
      </c>
      <c r="E680" s="94">
        <v>2</v>
      </c>
      <c r="F680" s="23">
        <v>14500</v>
      </c>
      <c r="G680" s="23">
        <f t="shared" si="854"/>
        <v>28069</v>
      </c>
      <c r="H680" s="23"/>
      <c r="I680" s="23"/>
      <c r="J680" s="18">
        <v>952</v>
      </c>
      <c r="K680" s="18">
        <v>973</v>
      </c>
      <c r="L680" s="23">
        <f t="shared" si="855"/>
        <v>21</v>
      </c>
      <c r="M680" s="24">
        <f t="shared" si="856"/>
        <v>16.8</v>
      </c>
      <c r="N680" s="23">
        <f t="shared" si="857"/>
        <v>304500</v>
      </c>
      <c r="O680" s="23">
        <f t="shared" si="858"/>
        <v>471559.2</v>
      </c>
      <c r="P680" s="25">
        <f t="shared" si="859"/>
        <v>0</v>
      </c>
      <c r="Q680" s="23">
        <f t="shared" si="860"/>
        <v>776059.2</v>
      </c>
      <c r="R680" s="24"/>
      <c r="S680" s="24"/>
      <c r="T680" s="15"/>
    </row>
    <row r="681" spans="1:20" ht="15" hidden="1" x14ac:dyDescent="0.3">
      <c r="A681" s="15" t="s">
        <v>152</v>
      </c>
      <c r="B681" s="15" t="s">
        <v>173</v>
      </c>
      <c r="C681" s="15" t="s">
        <v>186</v>
      </c>
      <c r="D681" s="16" t="s">
        <v>190</v>
      </c>
      <c r="E681" s="94">
        <v>2</v>
      </c>
      <c r="F681" s="23">
        <v>14500</v>
      </c>
      <c r="G681" s="23">
        <f t="shared" si="854"/>
        <v>28069</v>
      </c>
      <c r="H681" s="23"/>
      <c r="I681" s="23"/>
      <c r="J681" s="18">
        <v>3237</v>
      </c>
      <c r="K681" s="18">
        <v>3293</v>
      </c>
      <c r="L681" s="23">
        <f t="shared" si="855"/>
        <v>56</v>
      </c>
      <c r="M681" s="24">
        <f t="shared" si="856"/>
        <v>44.800000000000004</v>
      </c>
      <c r="N681" s="23">
        <f t="shared" si="857"/>
        <v>812000</v>
      </c>
      <c r="O681" s="23">
        <f t="shared" si="858"/>
        <v>1257491.2000000002</v>
      </c>
      <c r="P681" s="25">
        <f t="shared" si="859"/>
        <v>0</v>
      </c>
      <c r="Q681" s="23">
        <f t="shared" si="860"/>
        <v>2069491.2000000002</v>
      </c>
      <c r="R681" s="24"/>
      <c r="S681" s="24"/>
      <c r="T681" s="15"/>
    </row>
    <row r="682" spans="1:20" ht="15" hidden="1" x14ac:dyDescent="0.3">
      <c r="A682" s="15" t="s">
        <v>152</v>
      </c>
      <c r="B682" s="15" t="s">
        <v>173</v>
      </c>
      <c r="C682" s="15" t="s">
        <v>186</v>
      </c>
      <c r="D682" s="16" t="s">
        <v>61</v>
      </c>
      <c r="E682" s="94">
        <v>2</v>
      </c>
      <c r="F682" s="23">
        <v>14500</v>
      </c>
      <c r="G682" s="23">
        <f t="shared" si="854"/>
        <v>28069</v>
      </c>
      <c r="H682" s="23"/>
      <c r="I682" s="23"/>
      <c r="J682" s="18">
        <v>6429</v>
      </c>
      <c r="K682" s="18">
        <v>6518</v>
      </c>
      <c r="L682" s="23">
        <f t="shared" si="855"/>
        <v>89</v>
      </c>
      <c r="M682" s="24">
        <f t="shared" si="856"/>
        <v>71.2</v>
      </c>
      <c r="N682" s="23">
        <f t="shared" si="857"/>
        <v>1290500</v>
      </c>
      <c r="O682" s="23">
        <f t="shared" si="858"/>
        <v>1998512.8</v>
      </c>
      <c r="P682" s="25">
        <f t="shared" si="859"/>
        <v>0</v>
      </c>
      <c r="Q682" s="23">
        <f t="shared" si="860"/>
        <v>3289012.8</v>
      </c>
      <c r="R682" s="24"/>
      <c r="S682" s="24"/>
      <c r="T682" s="15"/>
    </row>
    <row r="683" spans="1:20" ht="15" hidden="1" x14ac:dyDescent="0.3">
      <c r="A683" s="15" t="s">
        <v>152</v>
      </c>
      <c r="B683" s="15" t="s">
        <v>173</v>
      </c>
      <c r="C683" s="15" t="s">
        <v>186</v>
      </c>
      <c r="D683" s="16" t="s">
        <v>191</v>
      </c>
      <c r="E683" s="94">
        <v>2</v>
      </c>
      <c r="F683" s="23">
        <v>14500</v>
      </c>
      <c r="G683" s="23">
        <f t="shared" si="854"/>
        <v>28069</v>
      </c>
      <c r="H683" s="23"/>
      <c r="I683" s="23"/>
      <c r="J683" s="18">
        <v>2419</v>
      </c>
      <c r="K683" s="18">
        <v>2460</v>
      </c>
      <c r="L683" s="23">
        <f t="shared" si="855"/>
        <v>41</v>
      </c>
      <c r="M683" s="24">
        <f t="shared" si="856"/>
        <v>32.800000000000004</v>
      </c>
      <c r="N683" s="23">
        <f t="shared" si="857"/>
        <v>594500</v>
      </c>
      <c r="O683" s="23">
        <f t="shared" si="858"/>
        <v>920663.20000000007</v>
      </c>
      <c r="P683" s="25">
        <f t="shared" si="859"/>
        <v>0</v>
      </c>
      <c r="Q683" s="23">
        <f t="shared" si="860"/>
        <v>1515163.2000000002</v>
      </c>
      <c r="R683" s="24"/>
      <c r="S683" s="24"/>
      <c r="T683" s="15"/>
    </row>
    <row r="684" spans="1:20" ht="15" hidden="1" x14ac:dyDescent="0.3">
      <c r="A684" s="15" t="s">
        <v>152</v>
      </c>
      <c r="B684" s="15" t="s">
        <v>173</v>
      </c>
      <c r="C684" s="15" t="s">
        <v>186</v>
      </c>
      <c r="D684" s="16" t="s">
        <v>192</v>
      </c>
      <c r="E684" s="94">
        <v>2</v>
      </c>
      <c r="F684" s="23">
        <v>14500</v>
      </c>
      <c r="G684" s="23">
        <f t="shared" si="854"/>
        <v>28069</v>
      </c>
      <c r="H684" s="23"/>
      <c r="I684" s="23"/>
      <c r="J684" s="18">
        <v>8772</v>
      </c>
      <c r="K684" s="18">
        <v>8967</v>
      </c>
      <c r="L684" s="23">
        <f t="shared" si="855"/>
        <v>195</v>
      </c>
      <c r="M684" s="24">
        <f t="shared" si="856"/>
        <v>156</v>
      </c>
      <c r="N684" s="23">
        <f t="shared" si="857"/>
        <v>2827500</v>
      </c>
      <c r="O684" s="23">
        <f t="shared" si="858"/>
        <v>4378764</v>
      </c>
      <c r="P684" s="25">
        <f t="shared" si="859"/>
        <v>0</v>
      </c>
      <c r="Q684" s="23">
        <f t="shared" si="860"/>
        <v>7206264</v>
      </c>
      <c r="R684" s="24"/>
      <c r="S684" s="24"/>
      <c r="T684" s="15"/>
    </row>
    <row r="685" spans="1:20" ht="15" hidden="1" x14ac:dyDescent="0.3">
      <c r="A685" s="15" t="s">
        <v>152</v>
      </c>
      <c r="B685" s="15" t="s">
        <v>173</v>
      </c>
      <c r="C685" s="15" t="s">
        <v>186</v>
      </c>
      <c r="D685" s="16" t="s">
        <v>193</v>
      </c>
      <c r="E685" s="94">
        <v>2</v>
      </c>
      <c r="F685" s="23">
        <v>14500</v>
      </c>
      <c r="G685" s="23">
        <f t="shared" si="854"/>
        <v>28069</v>
      </c>
      <c r="H685" s="23"/>
      <c r="I685" s="23"/>
      <c r="J685" s="18">
        <v>4574</v>
      </c>
      <c r="K685" s="18">
        <v>4661</v>
      </c>
      <c r="L685" s="23">
        <f t="shared" si="855"/>
        <v>87</v>
      </c>
      <c r="M685" s="24">
        <f t="shared" si="856"/>
        <v>69.600000000000009</v>
      </c>
      <c r="N685" s="23">
        <f t="shared" si="857"/>
        <v>1261500</v>
      </c>
      <c r="O685" s="23">
        <f t="shared" si="858"/>
        <v>1953602.4000000001</v>
      </c>
      <c r="P685" s="25">
        <f t="shared" si="859"/>
        <v>0</v>
      </c>
      <c r="Q685" s="23">
        <f t="shared" si="860"/>
        <v>3215102.4000000004</v>
      </c>
      <c r="R685" s="24"/>
      <c r="S685" s="24"/>
      <c r="T685" s="15"/>
    </row>
    <row r="686" spans="1:20" ht="15" hidden="1" x14ac:dyDescent="0.3">
      <c r="A686" s="15" t="s">
        <v>152</v>
      </c>
      <c r="B686" s="15" t="s">
        <v>173</v>
      </c>
      <c r="C686" s="15" t="s">
        <v>186</v>
      </c>
      <c r="D686" s="16" t="s">
        <v>134</v>
      </c>
      <c r="E686" s="94">
        <v>2</v>
      </c>
      <c r="F686" s="23">
        <v>14500</v>
      </c>
      <c r="G686" s="23">
        <f t="shared" si="854"/>
        <v>28069</v>
      </c>
      <c r="H686" s="23"/>
      <c r="I686" s="23"/>
      <c r="J686" s="18">
        <v>5074</v>
      </c>
      <c r="K686" s="18">
        <v>5149</v>
      </c>
      <c r="L686" s="23">
        <f t="shared" si="855"/>
        <v>75</v>
      </c>
      <c r="M686" s="24">
        <f t="shared" si="856"/>
        <v>60</v>
      </c>
      <c r="N686" s="23">
        <f t="shared" si="857"/>
        <v>1087500</v>
      </c>
      <c r="O686" s="23">
        <f t="shared" si="858"/>
        <v>1684140</v>
      </c>
      <c r="P686" s="25">
        <f t="shared" si="859"/>
        <v>0</v>
      </c>
      <c r="Q686" s="23">
        <f t="shared" si="860"/>
        <v>2771640</v>
      </c>
      <c r="R686" s="24"/>
      <c r="S686" s="24"/>
      <c r="T686" s="15"/>
    </row>
    <row r="687" spans="1:20" ht="15" hidden="1" x14ac:dyDescent="0.3">
      <c r="A687" s="15" t="s">
        <v>152</v>
      </c>
      <c r="B687" s="15" t="s">
        <v>173</v>
      </c>
      <c r="C687" s="15" t="s">
        <v>186</v>
      </c>
      <c r="D687" s="16" t="s">
        <v>187</v>
      </c>
      <c r="E687" s="94">
        <v>3</v>
      </c>
      <c r="F687" s="23">
        <v>14500</v>
      </c>
      <c r="G687" s="23">
        <f t="shared" si="854"/>
        <v>28069</v>
      </c>
      <c r="H687" s="23"/>
      <c r="I687" s="23"/>
      <c r="J687" s="18">
        <v>6216</v>
      </c>
      <c r="K687" s="18">
        <v>6312</v>
      </c>
      <c r="L687" s="23">
        <f t="shared" si="855"/>
        <v>96</v>
      </c>
      <c r="M687" s="24">
        <f t="shared" si="856"/>
        <v>76.800000000000011</v>
      </c>
      <c r="N687" s="23">
        <f t="shared" si="857"/>
        <v>1392000</v>
      </c>
      <c r="O687" s="23">
        <f t="shared" si="858"/>
        <v>2155699.2000000002</v>
      </c>
      <c r="P687" s="25">
        <f t="shared" si="859"/>
        <v>0</v>
      </c>
      <c r="Q687" s="23">
        <f t="shared" si="860"/>
        <v>3547699.2000000002</v>
      </c>
      <c r="R687" s="24"/>
      <c r="S687" s="24"/>
      <c r="T687" s="15"/>
    </row>
    <row r="688" spans="1:20" ht="15" hidden="1" x14ac:dyDescent="0.3">
      <c r="A688" s="15" t="s">
        <v>152</v>
      </c>
      <c r="B688" s="15" t="s">
        <v>173</v>
      </c>
      <c r="C688" s="15" t="s">
        <v>186</v>
      </c>
      <c r="D688" s="16" t="s">
        <v>189</v>
      </c>
      <c r="E688" s="94">
        <v>3</v>
      </c>
      <c r="F688" s="23">
        <v>14500</v>
      </c>
      <c r="G688" s="23">
        <f t="shared" si="854"/>
        <v>28069</v>
      </c>
      <c r="H688" s="23"/>
      <c r="I688" s="23"/>
      <c r="J688" s="18">
        <v>973</v>
      </c>
      <c r="K688" s="18">
        <v>999</v>
      </c>
      <c r="L688" s="23">
        <f t="shared" si="855"/>
        <v>26</v>
      </c>
      <c r="M688" s="24">
        <f t="shared" si="856"/>
        <v>20.8</v>
      </c>
      <c r="N688" s="23">
        <f t="shared" si="857"/>
        <v>377000</v>
      </c>
      <c r="O688" s="23">
        <f t="shared" si="858"/>
        <v>583835.20000000007</v>
      </c>
      <c r="P688" s="25">
        <f t="shared" si="859"/>
        <v>0</v>
      </c>
      <c r="Q688" s="23">
        <f t="shared" si="860"/>
        <v>960835.20000000007</v>
      </c>
      <c r="R688" s="24"/>
      <c r="S688" s="24"/>
      <c r="T688" s="15"/>
    </row>
    <row r="689" spans="1:20" ht="15" hidden="1" x14ac:dyDescent="0.3">
      <c r="A689" s="15" t="s">
        <v>152</v>
      </c>
      <c r="B689" s="15" t="s">
        <v>173</v>
      </c>
      <c r="C689" s="15" t="s">
        <v>186</v>
      </c>
      <c r="D689" s="16" t="s">
        <v>190</v>
      </c>
      <c r="E689" s="94">
        <v>3</v>
      </c>
      <c r="F689" s="23">
        <v>14500</v>
      </c>
      <c r="G689" s="23">
        <f t="shared" si="854"/>
        <v>28069</v>
      </c>
      <c r="H689" s="23"/>
      <c r="I689" s="23"/>
      <c r="J689" s="18">
        <v>3293</v>
      </c>
      <c r="K689" s="18">
        <v>3349</v>
      </c>
      <c r="L689" s="23">
        <f t="shared" si="855"/>
        <v>56</v>
      </c>
      <c r="M689" s="24">
        <f t="shared" si="856"/>
        <v>44.800000000000004</v>
      </c>
      <c r="N689" s="23">
        <f t="shared" si="857"/>
        <v>812000</v>
      </c>
      <c r="O689" s="23">
        <f t="shared" si="858"/>
        <v>1257491.2000000002</v>
      </c>
      <c r="P689" s="25">
        <f t="shared" si="859"/>
        <v>0</v>
      </c>
      <c r="Q689" s="23">
        <f t="shared" si="860"/>
        <v>2069491.2000000002</v>
      </c>
      <c r="R689" s="24"/>
      <c r="S689" s="24"/>
      <c r="T689" s="15"/>
    </row>
    <row r="690" spans="1:20" ht="15" hidden="1" x14ac:dyDescent="0.3">
      <c r="A690" s="15" t="s">
        <v>152</v>
      </c>
      <c r="B690" s="15" t="s">
        <v>173</v>
      </c>
      <c r="C690" s="15" t="s">
        <v>186</v>
      </c>
      <c r="D690" s="16" t="s">
        <v>61</v>
      </c>
      <c r="E690" s="94">
        <v>3</v>
      </c>
      <c r="F690" s="23">
        <v>14500</v>
      </c>
      <c r="G690" s="23">
        <f t="shared" si="854"/>
        <v>28069</v>
      </c>
      <c r="H690" s="23"/>
      <c r="I690" s="23"/>
      <c r="J690" s="18">
        <v>6518</v>
      </c>
      <c r="K690" s="18">
        <v>6648</v>
      </c>
      <c r="L690" s="23">
        <f t="shared" si="855"/>
        <v>130</v>
      </c>
      <c r="M690" s="24">
        <f t="shared" si="856"/>
        <v>104</v>
      </c>
      <c r="N690" s="23">
        <f t="shared" si="857"/>
        <v>1885000</v>
      </c>
      <c r="O690" s="23">
        <f t="shared" si="858"/>
        <v>2919176</v>
      </c>
      <c r="P690" s="25">
        <f t="shared" si="859"/>
        <v>0</v>
      </c>
      <c r="Q690" s="23">
        <f t="shared" si="860"/>
        <v>4804176</v>
      </c>
      <c r="R690" s="24"/>
      <c r="S690" s="24"/>
      <c r="T690" s="15"/>
    </row>
    <row r="691" spans="1:20" ht="15" hidden="1" x14ac:dyDescent="0.3">
      <c r="A691" s="15" t="s">
        <v>152</v>
      </c>
      <c r="B691" s="15" t="s">
        <v>173</v>
      </c>
      <c r="C691" s="15" t="s">
        <v>186</v>
      </c>
      <c r="D691" s="16" t="s">
        <v>191</v>
      </c>
      <c r="E691" s="94">
        <v>3</v>
      </c>
      <c r="F691" s="23">
        <v>14500</v>
      </c>
      <c r="G691" s="23">
        <f t="shared" si="854"/>
        <v>28069</v>
      </c>
      <c r="H691" s="23"/>
      <c r="I691" s="23"/>
      <c r="J691" s="18">
        <v>2460</v>
      </c>
      <c r="K691" s="18">
        <v>2512</v>
      </c>
      <c r="L691" s="23">
        <f t="shared" si="855"/>
        <v>52</v>
      </c>
      <c r="M691" s="24">
        <f t="shared" si="856"/>
        <v>41.6</v>
      </c>
      <c r="N691" s="23">
        <f t="shared" si="857"/>
        <v>754000</v>
      </c>
      <c r="O691" s="23">
        <f t="shared" si="858"/>
        <v>1167670.4000000001</v>
      </c>
      <c r="P691" s="25">
        <f t="shared" si="859"/>
        <v>0</v>
      </c>
      <c r="Q691" s="23">
        <f t="shared" si="860"/>
        <v>1921670.4000000001</v>
      </c>
      <c r="R691" s="24"/>
      <c r="S691" s="24"/>
      <c r="T691" s="15"/>
    </row>
    <row r="692" spans="1:20" ht="15" hidden="1" x14ac:dyDescent="0.3">
      <c r="A692" s="15" t="s">
        <v>152</v>
      </c>
      <c r="B692" s="15" t="s">
        <v>173</v>
      </c>
      <c r="C692" s="15" t="s">
        <v>186</v>
      </c>
      <c r="D692" s="16" t="s">
        <v>192</v>
      </c>
      <c r="E692" s="94">
        <v>3</v>
      </c>
      <c r="F692" s="23">
        <v>14500</v>
      </c>
      <c r="G692" s="23">
        <f t="shared" si="854"/>
        <v>28069</v>
      </c>
      <c r="H692" s="23"/>
      <c r="I692" s="23"/>
      <c r="J692" s="18">
        <v>8967</v>
      </c>
      <c r="K692" s="18">
        <v>9218</v>
      </c>
      <c r="L692" s="23">
        <f t="shared" si="855"/>
        <v>251</v>
      </c>
      <c r="M692" s="24">
        <f t="shared" si="856"/>
        <v>200.8</v>
      </c>
      <c r="N692" s="23">
        <f t="shared" si="857"/>
        <v>3639500</v>
      </c>
      <c r="O692" s="23">
        <f t="shared" si="858"/>
        <v>5636255.2000000002</v>
      </c>
      <c r="P692" s="25">
        <f t="shared" si="859"/>
        <v>0</v>
      </c>
      <c r="Q692" s="23">
        <f t="shared" si="860"/>
        <v>9275755.1999999993</v>
      </c>
      <c r="R692" s="24"/>
      <c r="S692" s="24"/>
      <c r="T692" s="15"/>
    </row>
    <row r="693" spans="1:20" ht="15" hidden="1" x14ac:dyDescent="0.3">
      <c r="A693" s="15" t="s">
        <v>152</v>
      </c>
      <c r="B693" s="15" t="s">
        <v>173</v>
      </c>
      <c r="C693" s="15" t="s">
        <v>186</v>
      </c>
      <c r="D693" s="16" t="s">
        <v>193</v>
      </c>
      <c r="E693" s="94">
        <v>3</v>
      </c>
      <c r="F693" s="23">
        <v>14500</v>
      </c>
      <c r="G693" s="23">
        <f t="shared" si="854"/>
        <v>28069</v>
      </c>
      <c r="H693" s="23"/>
      <c r="I693" s="23"/>
      <c r="J693" s="18">
        <v>4661</v>
      </c>
      <c r="K693" s="18">
        <v>4758</v>
      </c>
      <c r="L693" s="23">
        <f t="shared" si="855"/>
        <v>97</v>
      </c>
      <c r="M693" s="24">
        <f t="shared" si="856"/>
        <v>77.600000000000009</v>
      </c>
      <c r="N693" s="23">
        <f t="shared" si="857"/>
        <v>1406500</v>
      </c>
      <c r="O693" s="23">
        <f t="shared" si="858"/>
        <v>2178154.4000000004</v>
      </c>
      <c r="P693" s="25">
        <f t="shared" si="859"/>
        <v>0</v>
      </c>
      <c r="Q693" s="23">
        <f t="shared" si="860"/>
        <v>3584654.4000000004</v>
      </c>
      <c r="R693" s="24"/>
      <c r="S693" s="24"/>
      <c r="T693" s="15"/>
    </row>
    <row r="694" spans="1:20" ht="15" hidden="1" x14ac:dyDescent="0.3">
      <c r="A694" s="15" t="s">
        <v>152</v>
      </c>
      <c r="B694" s="15" t="s">
        <v>173</v>
      </c>
      <c r="C694" s="15" t="s">
        <v>186</v>
      </c>
      <c r="D694" s="16" t="s">
        <v>134</v>
      </c>
      <c r="E694" s="94">
        <v>3</v>
      </c>
      <c r="F694" s="23">
        <v>14500</v>
      </c>
      <c r="G694" s="23">
        <f t="shared" si="854"/>
        <v>28069</v>
      </c>
      <c r="H694" s="23"/>
      <c r="I694" s="23"/>
      <c r="J694" s="18">
        <v>5149</v>
      </c>
      <c r="K694" s="18">
        <v>5256</v>
      </c>
      <c r="L694" s="23">
        <f t="shared" si="855"/>
        <v>107</v>
      </c>
      <c r="M694" s="24">
        <f t="shared" si="856"/>
        <v>85.600000000000009</v>
      </c>
      <c r="N694" s="23">
        <f t="shared" si="857"/>
        <v>1551500</v>
      </c>
      <c r="O694" s="23">
        <f t="shared" si="858"/>
        <v>2402706.4000000004</v>
      </c>
      <c r="P694" s="25">
        <f t="shared" si="859"/>
        <v>0</v>
      </c>
      <c r="Q694" s="23">
        <f t="shared" si="860"/>
        <v>3954206.4000000004</v>
      </c>
      <c r="R694" s="24"/>
      <c r="S694" s="24"/>
      <c r="T694" s="15"/>
    </row>
    <row r="695" spans="1:20" ht="15" hidden="1" x14ac:dyDescent="0.3">
      <c r="A695" s="15" t="s">
        <v>152</v>
      </c>
      <c r="B695" s="15" t="s">
        <v>173</v>
      </c>
      <c r="C695" s="15" t="s">
        <v>186</v>
      </c>
      <c r="D695" s="16" t="s">
        <v>187</v>
      </c>
      <c r="E695" s="94">
        <v>4</v>
      </c>
      <c r="F695" s="23">
        <v>14500</v>
      </c>
      <c r="G695" s="23">
        <f t="shared" si="854"/>
        <v>28069</v>
      </c>
      <c r="H695" s="23"/>
      <c r="I695" s="23"/>
      <c r="J695" s="18">
        <v>6312</v>
      </c>
      <c r="K695" s="18">
        <v>6450</v>
      </c>
      <c r="L695" s="23">
        <f t="shared" si="855"/>
        <v>138</v>
      </c>
      <c r="M695" s="24">
        <f t="shared" si="856"/>
        <v>110.4</v>
      </c>
      <c r="N695" s="23">
        <f t="shared" si="857"/>
        <v>2001000</v>
      </c>
      <c r="O695" s="23">
        <f t="shared" si="858"/>
        <v>3098817.6</v>
      </c>
      <c r="P695" s="25">
        <f t="shared" si="859"/>
        <v>0</v>
      </c>
      <c r="Q695" s="23">
        <f t="shared" si="860"/>
        <v>5099817.5999999996</v>
      </c>
      <c r="R695" s="24"/>
      <c r="S695" s="24"/>
      <c r="T695" s="15"/>
    </row>
    <row r="696" spans="1:20" ht="15" hidden="1" x14ac:dyDescent="0.3">
      <c r="A696" s="15" t="s">
        <v>152</v>
      </c>
      <c r="B696" s="15" t="s">
        <v>173</v>
      </c>
      <c r="C696" s="15" t="s">
        <v>186</v>
      </c>
      <c r="D696" s="16" t="s">
        <v>189</v>
      </c>
      <c r="E696" s="94">
        <v>4</v>
      </c>
      <c r="F696" s="23">
        <v>14500</v>
      </c>
      <c r="G696" s="23">
        <f t="shared" si="854"/>
        <v>28069</v>
      </c>
      <c r="H696" s="23"/>
      <c r="I696" s="23"/>
      <c r="J696" s="18">
        <v>999</v>
      </c>
      <c r="K696" s="18">
        <v>1030</v>
      </c>
      <c r="L696" s="23">
        <f t="shared" si="855"/>
        <v>31</v>
      </c>
      <c r="M696" s="24">
        <f t="shared" si="856"/>
        <v>24.8</v>
      </c>
      <c r="N696" s="23">
        <f t="shared" si="857"/>
        <v>449500</v>
      </c>
      <c r="O696" s="23">
        <f t="shared" si="858"/>
        <v>696111.20000000007</v>
      </c>
      <c r="P696" s="25">
        <f t="shared" si="859"/>
        <v>0</v>
      </c>
      <c r="Q696" s="23">
        <f t="shared" si="860"/>
        <v>1145611.2000000002</v>
      </c>
      <c r="R696" s="24"/>
      <c r="S696" s="24"/>
      <c r="T696" s="15"/>
    </row>
    <row r="697" spans="1:20" ht="15" hidden="1" x14ac:dyDescent="0.3">
      <c r="A697" s="15" t="s">
        <v>152</v>
      </c>
      <c r="B697" s="15" t="s">
        <v>173</v>
      </c>
      <c r="C697" s="15" t="s">
        <v>186</v>
      </c>
      <c r="D697" s="16" t="s">
        <v>190</v>
      </c>
      <c r="E697" s="94">
        <v>4</v>
      </c>
      <c r="F697" s="23">
        <v>14500</v>
      </c>
      <c r="G697" s="23">
        <f t="shared" si="854"/>
        <v>28069</v>
      </c>
      <c r="H697" s="23"/>
      <c r="I697" s="23"/>
      <c r="J697" s="18">
        <v>3349</v>
      </c>
      <c r="K697" s="18">
        <v>3423</v>
      </c>
      <c r="L697" s="23">
        <f t="shared" si="855"/>
        <v>74</v>
      </c>
      <c r="M697" s="24">
        <f t="shared" si="856"/>
        <v>59.2</v>
      </c>
      <c r="N697" s="23">
        <f t="shared" si="857"/>
        <v>1073000</v>
      </c>
      <c r="O697" s="23">
        <f t="shared" si="858"/>
        <v>1661684.8</v>
      </c>
      <c r="P697" s="25">
        <f t="shared" si="859"/>
        <v>0</v>
      </c>
      <c r="Q697" s="23">
        <f t="shared" si="860"/>
        <v>2734684.8</v>
      </c>
      <c r="R697" s="24"/>
      <c r="S697" s="24"/>
      <c r="T697" s="15"/>
    </row>
    <row r="698" spans="1:20" ht="15" hidden="1" x14ac:dyDescent="0.3">
      <c r="A698" s="15" t="s">
        <v>152</v>
      </c>
      <c r="B698" s="15" t="s">
        <v>173</v>
      </c>
      <c r="C698" s="15" t="s">
        <v>186</v>
      </c>
      <c r="D698" s="16" t="s">
        <v>61</v>
      </c>
      <c r="E698" s="94">
        <v>4</v>
      </c>
      <c r="F698" s="23">
        <v>14500</v>
      </c>
      <c r="G698" s="23">
        <f t="shared" si="854"/>
        <v>28069</v>
      </c>
      <c r="H698" s="23"/>
      <c r="I698" s="23"/>
      <c r="J698" s="18">
        <v>6648</v>
      </c>
      <c r="K698" s="18">
        <v>6802</v>
      </c>
      <c r="L698" s="23">
        <f t="shared" si="855"/>
        <v>154</v>
      </c>
      <c r="M698" s="24">
        <f t="shared" si="856"/>
        <v>123.2</v>
      </c>
      <c r="N698" s="23">
        <f t="shared" si="857"/>
        <v>2233000</v>
      </c>
      <c r="O698" s="23">
        <f t="shared" si="858"/>
        <v>3458100.8000000003</v>
      </c>
      <c r="P698" s="25">
        <f t="shared" si="859"/>
        <v>0</v>
      </c>
      <c r="Q698" s="23">
        <f t="shared" si="860"/>
        <v>5691100.8000000007</v>
      </c>
      <c r="R698" s="24"/>
      <c r="S698" s="24"/>
      <c r="T698" s="15"/>
    </row>
    <row r="699" spans="1:20" ht="15" hidden="1" x14ac:dyDescent="0.3">
      <c r="A699" s="15" t="s">
        <v>152</v>
      </c>
      <c r="B699" s="15" t="s">
        <v>173</v>
      </c>
      <c r="C699" s="15" t="s">
        <v>186</v>
      </c>
      <c r="D699" s="16" t="s">
        <v>191</v>
      </c>
      <c r="E699" s="94">
        <v>4</v>
      </c>
      <c r="F699" s="23">
        <v>14500</v>
      </c>
      <c r="G699" s="23">
        <f t="shared" si="854"/>
        <v>28069</v>
      </c>
      <c r="H699" s="23"/>
      <c r="I699" s="23"/>
      <c r="J699" s="18">
        <v>2512</v>
      </c>
      <c r="K699" s="18">
        <v>2552</v>
      </c>
      <c r="L699" s="23">
        <f t="shared" si="855"/>
        <v>40</v>
      </c>
      <c r="M699" s="24">
        <f t="shared" si="856"/>
        <v>32</v>
      </c>
      <c r="N699" s="23">
        <f t="shared" si="857"/>
        <v>580000</v>
      </c>
      <c r="O699" s="23">
        <f t="shared" si="858"/>
        <v>898208</v>
      </c>
      <c r="P699" s="25">
        <f t="shared" si="859"/>
        <v>0</v>
      </c>
      <c r="Q699" s="23">
        <f t="shared" si="860"/>
        <v>1478208</v>
      </c>
      <c r="R699" s="24"/>
      <c r="S699" s="24"/>
      <c r="T699" s="15"/>
    </row>
    <row r="700" spans="1:20" ht="15" hidden="1" x14ac:dyDescent="0.3">
      <c r="A700" s="15" t="s">
        <v>152</v>
      </c>
      <c r="B700" s="15" t="s">
        <v>173</v>
      </c>
      <c r="C700" s="15" t="s">
        <v>186</v>
      </c>
      <c r="D700" s="16" t="s">
        <v>192</v>
      </c>
      <c r="E700" s="94">
        <v>4</v>
      </c>
      <c r="F700" s="23">
        <v>14500</v>
      </c>
      <c r="G700" s="23">
        <f t="shared" si="854"/>
        <v>28069</v>
      </c>
      <c r="H700" s="23"/>
      <c r="I700" s="23"/>
      <c r="J700" s="18">
        <v>9218</v>
      </c>
      <c r="K700" s="18">
        <v>9497</v>
      </c>
      <c r="L700" s="23">
        <f t="shared" si="855"/>
        <v>279</v>
      </c>
      <c r="M700" s="24">
        <f t="shared" si="856"/>
        <v>223.20000000000002</v>
      </c>
      <c r="N700" s="23">
        <f t="shared" si="857"/>
        <v>4045500</v>
      </c>
      <c r="O700" s="23">
        <f t="shared" si="858"/>
        <v>6265000.8000000007</v>
      </c>
      <c r="P700" s="25">
        <f t="shared" si="859"/>
        <v>0</v>
      </c>
      <c r="Q700" s="23">
        <f t="shared" si="860"/>
        <v>10310500.800000001</v>
      </c>
      <c r="R700" s="24"/>
      <c r="S700" s="24"/>
      <c r="T700" s="15"/>
    </row>
    <row r="701" spans="1:20" ht="15" hidden="1" x14ac:dyDescent="0.3">
      <c r="A701" s="15" t="s">
        <v>152</v>
      </c>
      <c r="B701" s="15" t="s">
        <v>173</v>
      </c>
      <c r="C701" s="15" t="s">
        <v>186</v>
      </c>
      <c r="D701" s="16" t="s">
        <v>193</v>
      </c>
      <c r="E701" s="94">
        <v>4</v>
      </c>
      <c r="F701" s="23">
        <v>14500</v>
      </c>
      <c r="G701" s="23">
        <f t="shared" si="854"/>
        <v>28069</v>
      </c>
      <c r="H701" s="23"/>
      <c r="I701" s="23"/>
      <c r="J701" s="18">
        <v>4758</v>
      </c>
      <c r="K701" s="18">
        <v>4866</v>
      </c>
      <c r="L701" s="23">
        <f t="shared" si="855"/>
        <v>108</v>
      </c>
      <c r="M701" s="24">
        <f t="shared" si="856"/>
        <v>86.4</v>
      </c>
      <c r="N701" s="23">
        <f t="shared" si="857"/>
        <v>1566000</v>
      </c>
      <c r="O701" s="23">
        <f t="shared" si="858"/>
        <v>2425161.6</v>
      </c>
      <c r="P701" s="25">
        <f t="shared" si="859"/>
        <v>0</v>
      </c>
      <c r="Q701" s="23">
        <f t="shared" si="860"/>
        <v>3991161.6</v>
      </c>
      <c r="R701" s="24"/>
      <c r="S701" s="24"/>
      <c r="T701" s="15"/>
    </row>
    <row r="702" spans="1:20" ht="15" hidden="1" x14ac:dyDescent="0.3">
      <c r="A702" s="15" t="s">
        <v>152</v>
      </c>
      <c r="B702" s="15" t="s">
        <v>173</v>
      </c>
      <c r="C702" s="15" t="s">
        <v>186</v>
      </c>
      <c r="D702" s="16" t="s">
        <v>134</v>
      </c>
      <c r="E702" s="94">
        <v>4</v>
      </c>
      <c r="F702" s="23">
        <v>14500</v>
      </c>
      <c r="G702" s="23">
        <f t="shared" si="854"/>
        <v>28069</v>
      </c>
      <c r="H702" s="23"/>
      <c r="I702" s="23"/>
      <c r="J702" s="18">
        <v>5256</v>
      </c>
      <c r="K702" s="18">
        <v>5376</v>
      </c>
      <c r="L702" s="23">
        <f t="shared" si="855"/>
        <v>120</v>
      </c>
      <c r="M702" s="24">
        <f t="shared" si="856"/>
        <v>96</v>
      </c>
      <c r="N702" s="23">
        <f t="shared" si="857"/>
        <v>1740000</v>
      </c>
      <c r="O702" s="23">
        <f t="shared" si="858"/>
        <v>2694624</v>
      </c>
      <c r="P702" s="25">
        <f t="shared" si="859"/>
        <v>0</v>
      </c>
      <c r="Q702" s="23">
        <f t="shared" si="860"/>
        <v>4434624</v>
      </c>
      <c r="R702" s="24"/>
      <c r="S702" s="24"/>
      <c r="T702" s="15"/>
    </row>
    <row r="703" spans="1:20" ht="15" hidden="1" x14ac:dyDescent="0.3">
      <c r="A703" s="15" t="s">
        <v>152</v>
      </c>
      <c r="B703" s="15" t="s">
        <v>173</v>
      </c>
      <c r="C703" s="15" t="s">
        <v>186</v>
      </c>
      <c r="D703" s="16" t="s">
        <v>187</v>
      </c>
      <c r="E703" s="94">
        <v>5</v>
      </c>
      <c r="F703" s="23">
        <v>14500</v>
      </c>
      <c r="G703" s="23">
        <f t="shared" si="854"/>
        <v>28069</v>
      </c>
      <c r="H703" s="23"/>
      <c r="I703" s="23"/>
      <c r="J703" s="18">
        <v>6450</v>
      </c>
      <c r="K703" s="18">
        <v>6620</v>
      </c>
      <c r="L703" s="23">
        <f t="shared" si="855"/>
        <v>170</v>
      </c>
      <c r="M703" s="24">
        <f t="shared" si="856"/>
        <v>136</v>
      </c>
      <c r="N703" s="23">
        <f t="shared" si="857"/>
        <v>2465000</v>
      </c>
      <c r="O703" s="23">
        <f t="shared" si="858"/>
        <v>3817384</v>
      </c>
      <c r="P703" s="25">
        <f t="shared" si="859"/>
        <v>0</v>
      </c>
      <c r="Q703" s="23">
        <f t="shared" si="860"/>
        <v>6282384</v>
      </c>
      <c r="R703" s="24"/>
      <c r="S703" s="24"/>
      <c r="T703" s="15"/>
    </row>
    <row r="704" spans="1:20" ht="15" hidden="1" x14ac:dyDescent="0.3">
      <c r="A704" s="15" t="s">
        <v>152</v>
      </c>
      <c r="B704" s="15" t="s">
        <v>173</v>
      </c>
      <c r="C704" s="15" t="s">
        <v>186</v>
      </c>
      <c r="D704" s="16" t="s">
        <v>189</v>
      </c>
      <c r="E704" s="94">
        <v>5</v>
      </c>
      <c r="F704" s="23">
        <v>14500</v>
      </c>
      <c r="G704" s="23">
        <f t="shared" si="854"/>
        <v>28069</v>
      </c>
      <c r="H704" s="23"/>
      <c r="I704" s="23"/>
      <c r="J704" s="18">
        <v>1030</v>
      </c>
      <c r="K704" s="18">
        <v>1058</v>
      </c>
      <c r="L704" s="23">
        <f t="shared" si="855"/>
        <v>28</v>
      </c>
      <c r="M704" s="24">
        <f t="shared" si="856"/>
        <v>22.400000000000002</v>
      </c>
      <c r="N704" s="23">
        <f t="shared" si="857"/>
        <v>406000</v>
      </c>
      <c r="O704" s="23">
        <f t="shared" si="858"/>
        <v>628745.60000000009</v>
      </c>
      <c r="P704" s="25">
        <f t="shared" si="859"/>
        <v>0</v>
      </c>
      <c r="Q704" s="23">
        <f t="shared" si="860"/>
        <v>1034745.6000000001</v>
      </c>
      <c r="R704" s="24"/>
      <c r="S704" s="24"/>
      <c r="T704" s="15"/>
    </row>
    <row r="705" spans="1:20" ht="15" hidden="1" x14ac:dyDescent="0.3">
      <c r="A705" s="15" t="s">
        <v>152</v>
      </c>
      <c r="B705" s="15" t="s">
        <v>173</v>
      </c>
      <c r="C705" s="15" t="s">
        <v>186</v>
      </c>
      <c r="D705" s="16" t="s">
        <v>190</v>
      </c>
      <c r="E705" s="94">
        <v>5</v>
      </c>
      <c r="F705" s="23">
        <v>14500</v>
      </c>
      <c r="G705" s="23">
        <f t="shared" si="854"/>
        <v>28069</v>
      </c>
      <c r="H705" s="23"/>
      <c r="I705" s="23"/>
      <c r="J705" s="18">
        <v>3423</v>
      </c>
      <c r="K705" s="18">
        <v>3500</v>
      </c>
      <c r="L705" s="23">
        <f t="shared" si="855"/>
        <v>77</v>
      </c>
      <c r="M705" s="24">
        <f t="shared" si="856"/>
        <v>61.6</v>
      </c>
      <c r="N705" s="23">
        <f t="shared" si="857"/>
        <v>1116500</v>
      </c>
      <c r="O705" s="23">
        <f t="shared" si="858"/>
        <v>1729050.4000000001</v>
      </c>
      <c r="P705" s="25">
        <f t="shared" si="859"/>
        <v>0</v>
      </c>
      <c r="Q705" s="23">
        <f t="shared" si="860"/>
        <v>2845550.4000000004</v>
      </c>
      <c r="R705" s="24"/>
      <c r="S705" s="24"/>
      <c r="T705" s="15"/>
    </row>
    <row r="706" spans="1:20" ht="15" hidden="1" x14ac:dyDescent="0.3">
      <c r="A706" s="15" t="s">
        <v>152</v>
      </c>
      <c r="B706" s="15" t="s">
        <v>173</v>
      </c>
      <c r="C706" s="15" t="s">
        <v>186</v>
      </c>
      <c r="D706" s="16" t="s">
        <v>61</v>
      </c>
      <c r="E706" s="94">
        <v>5</v>
      </c>
      <c r="F706" s="23">
        <v>14500</v>
      </c>
      <c r="G706" s="23">
        <f t="shared" si="854"/>
        <v>28069</v>
      </c>
      <c r="H706" s="23"/>
      <c r="I706" s="23"/>
      <c r="J706" s="18">
        <v>6802</v>
      </c>
      <c r="K706" s="18">
        <v>6957</v>
      </c>
      <c r="L706" s="23">
        <f t="shared" si="855"/>
        <v>155</v>
      </c>
      <c r="M706" s="24">
        <f t="shared" si="856"/>
        <v>124</v>
      </c>
      <c r="N706" s="23">
        <f t="shared" si="857"/>
        <v>2247500</v>
      </c>
      <c r="O706" s="23">
        <f t="shared" si="858"/>
        <v>3480556</v>
      </c>
      <c r="P706" s="25">
        <f t="shared" si="859"/>
        <v>0</v>
      </c>
      <c r="Q706" s="23">
        <f t="shared" si="860"/>
        <v>5728056</v>
      </c>
      <c r="R706" s="24"/>
      <c r="S706" s="24"/>
      <c r="T706" s="15"/>
    </row>
    <row r="707" spans="1:20" ht="15" hidden="1" x14ac:dyDescent="0.3">
      <c r="A707" s="15" t="s">
        <v>152</v>
      </c>
      <c r="B707" s="15" t="s">
        <v>173</v>
      </c>
      <c r="C707" s="15" t="s">
        <v>186</v>
      </c>
      <c r="D707" s="16" t="s">
        <v>191</v>
      </c>
      <c r="E707" s="94">
        <v>5</v>
      </c>
      <c r="F707" s="23">
        <v>14500</v>
      </c>
      <c r="G707" s="23">
        <f t="shared" si="854"/>
        <v>28069</v>
      </c>
      <c r="H707" s="23"/>
      <c r="I707" s="23"/>
      <c r="J707" s="18">
        <v>2552</v>
      </c>
      <c r="K707" s="18">
        <v>2578</v>
      </c>
      <c r="L707" s="23">
        <f t="shared" si="855"/>
        <v>26</v>
      </c>
      <c r="M707" s="24">
        <f t="shared" si="856"/>
        <v>20.8</v>
      </c>
      <c r="N707" s="23">
        <f t="shared" si="857"/>
        <v>377000</v>
      </c>
      <c r="O707" s="23">
        <f t="shared" si="858"/>
        <v>583835.20000000007</v>
      </c>
      <c r="P707" s="25">
        <f t="shared" si="859"/>
        <v>0</v>
      </c>
      <c r="Q707" s="23">
        <f t="shared" si="860"/>
        <v>960835.20000000007</v>
      </c>
      <c r="R707" s="24"/>
      <c r="S707" s="24"/>
      <c r="T707" s="15"/>
    </row>
    <row r="708" spans="1:20" ht="15" hidden="1" x14ac:dyDescent="0.3">
      <c r="A708" s="15" t="s">
        <v>152</v>
      </c>
      <c r="B708" s="15" t="s">
        <v>173</v>
      </c>
      <c r="C708" s="15" t="s">
        <v>186</v>
      </c>
      <c r="D708" s="16" t="s">
        <v>192</v>
      </c>
      <c r="E708" s="94">
        <v>5</v>
      </c>
      <c r="F708" s="23">
        <v>14500</v>
      </c>
      <c r="G708" s="23">
        <f t="shared" si="854"/>
        <v>28069</v>
      </c>
      <c r="H708" s="23"/>
      <c r="I708" s="23"/>
      <c r="J708" s="18">
        <v>9497</v>
      </c>
      <c r="K708" s="18">
        <v>9705</v>
      </c>
      <c r="L708" s="23">
        <f t="shared" si="855"/>
        <v>208</v>
      </c>
      <c r="M708" s="24">
        <f t="shared" si="856"/>
        <v>166.4</v>
      </c>
      <c r="N708" s="23">
        <f t="shared" si="857"/>
        <v>3016000</v>
      </c>
      <c r="O708" s="23">
        <f t="shared" si="858"/>
        <v>4670681.6000000006</v>
      </c>
      <c r="P708" s="25">
        <f t="shared" si="859"/>
        <v>0</v>
      </c>
      <c r="Q708" s="23">
        <f t="shared" si="860"/>
        <v>7686681.6000000006</v>
      </c>
      <c r="R708" s="24"/>
      <c r="S708" s="24"/>
      <c r="T708" s="15"/>
    </row>
    <row r="709" spans="1:20" ht="15" hidden="1" x14ac:dyDescent="0.3">
      <c r="A709" s="15" t="s">
        <v>152</v>
      </c>
      <c r="B709" s="15" t="s">
        <v>173</v>
      </c>
      <c r="C709" s="15" t="s">
        <v>186</v>
      </c>
      <c r="D709" s="16" t="s">
        <v>193</v>
      </c>
      <c r="E709" s="94">
        <v>5</v>
      </c>
      <c r="F709" s="23">
        <v>14500</v>
      </c>
      <c r="G709" s="23">
        <f t="shared" si="854"/>
        <v>28069</v>
      </c>
      <c r="H709" s="23"/>
      <c r="I709" s="23"/>
      <c r="J709" s="18">
        <v>4866</v>
      </c>
      <c r="K709" s="18">
        <v>4960</v>
      </c>
      <c r="L709" s="23">
        <f t="shared" si="855"/>
        <v>94</v>
      </c>
      <c r="M709" s="24">
        <f t="shared" si="856"/>
        <v>75.2</v>
      </c>
      <c r="N709" s="23">
        <f t="shared" si="857"/>
        <v>1363000</v>
      </c>
      <c r="O709" s="23">
        <f t="shared" si="858"/>
        <v>2110788.8000000003</v>
      </c>
      <c r="P709" s="25">
        <f t="shared" si="859"/>
        <v>0</v>
      </c>
      <c r="Q709" s="23">
        <f t="shared" si="860"/>
        <v>3473788.8000000003</v>
      </c>
      <c r="R709" s="24"/>
      <c r="S709" s="24"/>
      <c r="T709" s="15"/>
    </row>
    <row r="710" spans="1:20" ht="15" hidden="1" x14ac:dyDescent="0.3">
      <c r="A710" s="15" t="s">
        <v>152</v>
      </c>
      <c r="B710" s="15" t="s">
        <v>173</v>
      </c>
      <c r="C710" s="15" t="s">
        <v>186</v>
      </c>
      <c r="D710" s="16" t="s">
        <v>134</v>
      </c>
      <c r="E710" s="94">
        <v>5</v>
      </c>
      <c r="F710" s="23">
        <v>14500</v>
      </c>
      <c r="G710" s="23">
        <f t="shared" si="854"/>
        <v>28069</v>
      </c>
      <c r="H710" s="23"/>
      <c r="I710" s="23"/>
      <c r="J710" s="18">
        <v>5376</v>
      </c>
      <c r="K710" s="18">
        <v>5534</v>
      </c>
      <c r="L710" s="23">
        <f t="shared" si="855"/>
        <v>158</v>
      </c>
      <c r="M710" s="24">
        <f t="shared" si="856"/>
        <v>126.4</v>
      </c>
      <c r="N710" s="23">
        <f t="shared" si="857"/>
        <v>2291000</v>
      </c>
      <c r="O710" s="23">
        <f t="shared" si="858"/>
        <v>3547921.6</v>
      </c>
      <c r="P710" s="25">
        <f t="shared" si="859"/>
        <v>0</v>
      </c>
      <c r="Q710" s="23">
        <f t="shared" si="860"/>
        <v>5838921.5999999996</v>
      </c>
      <c r="R710" s="24"/>
      <c r="S710" s="24"/>
      <c r="T710" s="15"/>
    </row>
    <row r="711" spans="1:20" ht="15" hidden="1" x14ac:dyDescent="0.3">
      <c r="A711" s="15" t="s">
        <v>152</v>
      </c>
      <c r="B711" s="15" t="s">
        <v>173</v>
      </c>
      <c r="C711" s="15" t="s">
        <v>186</v>
      </c>
      <c r="D711" s="16" t="s">
        <v>187</v>
      </c>
      <c r="E711" s="94">
        <v>6</v>
      </c>
      <c r="F711" s="23">
        <v>14500</v>
      </c>
      <c r="G711" s="23">
        <f t="shared" si="854"/>
        <v>28069</v>
      </c>
      <c r="H711" s="23"/>
      <c r="I711" s="23"/>
      <c r="J711" s="18">
        <v>6620</v>
      </c>
      <c r="K711" s="18">
        <v>6822</v>
      </c>
      <c r="L711" s="23">
        <f t="shared" si="855"/>
        <v>202</v>
      </c>
      <c r="M711" s="24">
        <f t="shared" si="856"/>
        <v>161.60000000000002</v>
      </c>
      <c r="N711" s="23">
        <f t="shared" si="857"/>
        <v>2929000</v>
      </c>
      <c r="O711" s="23">
        <f t="shared" si="858"/>
        <v>4535950.4000000004</v>
      </c>
      <c r="P711" s="25">
        <f t="shared" si="859"/>
        <v>0</v>
      </c>
      <c r="Q711" s="23">
        <f t="shared" si="860"/>
        <v>7464950.4000000004</v>
      </c>
      <c r="R711" s="24"/>
      <c r="S711" s="24"/>
      <c r="T711" s="15"/>
    </row>
    <row r="712" spans="1:20" ht="15" hidden="1" x14ac:dyDescent="0.3">
      <c r="A712" s="15" t="s">
        <v>152</v>
      </c>
      <c r="B712" s="15" t="s">
        <v>173</v>
      </c>
      <c r="C712" s="15" t="s">
        <v>186</v>
      </c>
      <c r="D712" s="16" t="s">
        <v>189</v>
      </c>
      <c r="E712" s="94">
        <v>6</v>
      </c>
      <c r="F712" s="23">
        <v>14500</v>
      </c>
      <c r="G712" s="23">
        <f t="shared" si="854"/>
        <v>28069</v>
      </c>
      <c r="H712" s="23"/>
      <c r="I712" s="23"/>
      <c r="J712" s="18">
        <v>1058</v>
      </c>
      <c r="K712" s="18">
        <v>1086</v>
      </c>
      <c r="L712" s="23">
        <f t="shared" si="855"/>
        <v>28</v>
      </c>
      <c r="M712" s="24">
        <f t="shared" si="856"/>
        <v>22.400000000000002</v>
      </c>
      <c r="N712" s="23">
        <f t="shared" si="857"/>
        <v>406000</v>
      </c>
      <c r="O712" s="23">
        <f t="shared" si="858"/>
        <v>628745.60000000009</v>
      </c>
      <c r="P712" s="25">
        <f t="shared" si="859"/>
        <v>0</v>
      </c>
      <c r="Q712" s="23">
        <f t="shared" si="860"/>
        <v>1034745.6000000001</v>
      </c>
      <c r="R712" s="24"/>
      <c r="S712" s="24"/>
      <c r="T712" s="15"/>
    </row>
    <row r="713" spans="1:20" ht="15" hidden="1" x14ac:dyDescent="0.3">
      <c r="A713" s="15" t="s">
        <v>152</v>
      </c>
      <c r="B713" s="15" t="s">
        <v>173</v>
      </c>
      <c r="C713" s="15" t="s">
        <v>186</v>
      </c>
      <c r="D713" s="16" t="s">
        <v>190</v>
      </c>
      <c r="E713" s="94">
        <v>6</v>
      </c>
      <c r="F713" s="23">
        <v>14500</v>
      </c>
      <c r="G713" s="23">
        <f t="shared" si="854"/>
        <v>28069</v>
      </c>
      <c r="H713" s="23"/>
      <c r="I713" s="23"/>
      <c r="J713" s="18">
        <v>3500</v>
      </c>
      <c r="K713" s="18">
        <v>3604</v>
      </c>
      <c r="L713" s="23">
        <f t="shared" si="855"/>
        <v>104</v>
      </c>
      <c r="M713" s="24">
        <f t="shared" si="856"/>
        <v>83.2</v>
      </c>
      <c r="N713" s="23">
        <f t="shared" si="857"/>
        <v>1508000</v>
      </c>
      <c r="O713" s="23">
        <f t="shared" si="858"/>
        <v>2335340.8000000003</v>
      </c>
      <c r="P713" s="25">
        <f t="shared" si="859"/>
        <v>0</v>
      </c>
      <c r="Q713" s="23">
        <f t="shared" si="860"/>
        <v>3843340.8000000003</v>
      </c>
      <c r="R713" s="24"/>
      <c r="S713" s="24"/>
      <c r="T713" s="15"/>
    </row>
    <row r="714" spans="1:20" ht="15" hidden="1" x14ac:dyDescent="0.3">
      <c r="A714" s="15" t="s">
        <v>152</v>
      </c>
      <c r="B714" s="15" t="s">
        <v>173</v>
      </c>
      <c r="C714" s="15" t="s">
        <v>186</v>
      </c>
      <c r="D714" s="16" t="s">
        <v>61</v>
      </c>
      <c r="E714" s="94">
        <v>6</v>
      </c>
      <c r="F714" s="23">
        <v>14500</v>
      </c>
      <c r="G714" s="23">
        <f t="shared" si="854"/>
        <v>28069</v>
      </c>
      <c r="H714" s="23"/>
      <c r="I714" s="23"/>
      <c r="J714" s="18">
        <v>6957</v>
      </c>
      <c r="K714" s="18">
        <v>7114</v>
      </c>
      <c r="L714" s="23">
        <f t="shared" si="855"/>
        <v>157</v>
      </c>
      <c r="M714" s="24">
        <f t="shared" si="856"/>
        <v>125.60000000000001</v>
      </c>
      <c r="N714" s="23">
        <f t="shared" si="857"/>
        <v>2276500</v>
      </c>
      <c r="O714" s="23">
        <f t="shared" si="858"/>
        <v>3525466.4000000004</v>
      </c>
      <c r="P714" s="25">
        <f t="shared" si="859"/>
        <v>0</v>
      </c>
      <c r="Q714" s="23">
        <f t="shared" si="860"/>
        <v>5801966.4000000004</v>
      </c>
      <c r="R714" s="24"/>
      <c r="S714" s="24"/>
      <c r="T714" s="15"/>
    </row>
    <row r="715" spans="1:20" ht="15" hidden="1" x14ac:dyDescent="0.3">
      <c r="A715" s="15" t="s">
        <v>152</v>
      </c>
      <c r="B715" s="15" t="s">
        <v>173</v>
      </c>
      <c r="C715" s="15" t="s">
        <v>186</v>
      </c>
      <c r="D715" s="16" t="s">
        <v>191</v>
      </c>
      <c r="E715" s="94">
        <v>6</v>
      </c>
      <c r="F715" s="23">
        <v>14500</v>
      </c>
      <c r="G715" s="23">
        <f t="shared" si="854"/>
        <v>28069</v>
      </c>
      <c r="H715" s="23"/>
      <c r="I715" s="23"/>
      <c r="J715" s="18">
        <v>2578</v>
      </c>
      <c r="K715" s="18">
        <v>2604</v>
      </c>
      <c r="L715" s="23">
        <f t="shared" si="855"/>
        <v>26</v>
      </c>
      <c r="M715" s="24">
        <f t="shared" si="856"/>
        <v>20.8</v>
      </c>
      <c r="N715" s="23">
        <f t="shared" si="857"/>
        <v>377000</v>
      </c>
      <c r="O715" s="23">
        <f t="shared" si="858"/>
        <v>583835.20000000007</v>
      </c>
      <c r="P715" s="25">
        <f t="shared" si="859"/>
        <v>0</v>
      </c>
      <c r="Q715" s="23">
        <f t="shared" si="860"/>
        <v>960835.20000000007</v>
      </c>
      <c r="R715" s="24"/>
      <c r="S715" s="24"/>
      <c r="T715" s="15"/>
    </row>
    <row r="716" spans="1:20" ht="15" hidden="1" x14ac:dyDescent="0.3">
      <c r="A716" s="15" t="s">
        <v>152</v>
      </c>
      <c r="B716" s="15" t="s">
        <v>173</v>
      </c>
      <c r="C716" s="15" t="s">
        <v>186</v>
      </c>
      <c r="D716" s="16" t="s">
        <v>192</v>
      </c>
      <c r="E716" s="94">
        <v>6</v>
      </c>
      <c r="F716" s="23">
        <v>14500</v>
      </c>
      <c r="G716" s="23">
        <f t="shared" si="854"/>
        <v>28069</v>
      </c>
      <c r="H716" s="23"/>
      <c r="I716" s="23"/>
      <c r="J716" s="18">
        <v>9705</v>
      </c>
      <c r="K716" s="18">
        <v>10112</v>
      </c>
      <c r="L716" s="23">
        <f t="shared" si="855"/>
        <v>407</v>
      </c>
      <c r="M716" s="24">
        <f t="shared" si="856"/>
        <v>325.60000000000002</v>
      </c>
      <c r="N716" s="23">
        <f t="shared" si="857"/>
        <v>5901500</v>
      </c>
      <c r="O716" s="23">
        <f t="shared" si="858"/>
        <v>9139266.4000000004</v>
      </c>
      <c r="P716" s="25">
        <f t="shared" si="859"/>
        <v>0</v>
      </c>
      <c r="Q716" s="23">
        <f t="shared" si="860"/>
        <v>15040766.4</v>
      </c>
      <c r="R716" s="24"/>
      <c r="S716" s="24"/>
      <c r="T716" s="15"/>
    </row>
    <row r="717" spans="1:20" ht="15" hidden="1" x14ac:dyDescent="0.3">
      <c r="A717" s="15" t="s">
        <v>152</v>
      </c>
      <c r="B717" s="15" t="s">
        <v>173</v>
      </c>
      <c r="C717" s="15" t="s">
        <v>186</v>
      </c>
      <c r="D717" s="16" t="s">
        <v>193</v>
      </c>
      <c r="E717" s="94">
        <v>6</v>
      </c>
      <c r="F717" s="23">
        <v>14500</v>
      </c>
      <c r="G717" s="23">
        <f t="shared" si="854"/>
        <v>28069</v>
      </c>
      <c r="H717" s="23"/>
      <c r="I717" s="23"/>
      <c r="J717" s="18">
        <v>4960</v>
      </c>
      <c r="K717" s="18">
        <v>5039</v>
      </c>
      <c r="L717" s="23">
        <f t="shared" si="855"/>
        <v>79</v>
      </c>
      <c r="M717" s="24">
        <f t="shared" si="856"/>
        <v>63.2</v>
      </c>
      <c r="N717" s="23">
        <f t="shared" si="857"/>
        <v>1145500</v>
      </c>
      <c r="O717" s="23">
        <f t="shared" si="858"/>
        <v>1773960.8</v>
      </c>
      <c r="P717" s="25">
        <f t="shared" si="859"/>
        <v>0</v>
      </c>
      <c r="Q717" s="23">
        <f t="shared" si="860"/>
        <v>2919460.8</v>
      </c>
      <c r="R717" s="24"/>
      <c r="S717" s="24"/>
      <c r="T717" s="15"/>
    </row>
    <row r="718" spans="1:20" ht="15" hidden="1" x14ac:dyDescent="0.3">
      <c r="A718" s="15" t="s">
        <v>152</v>
      </c>
      <c r="B718" s="15" t="s">
        <v>173</v>
      </c>
      <c r="C718" s="15" t="s">
        <v>186</v>
      </c>
      <c r="D718" s="16" t="s">
        <v>134</v>
      </c>
      <c r="E718" s="94">
        <v>6</v>
      </c>
      <c r="F718" s="23">
        <v>14500</v>
      </c>
      <c r="G718" s="23">
        <f t="shared" si="854"/>
        <v>28069</v>
      </c>
      <c r="H718" s="23"/>
      <c r="I718" s="23"/>
      <c r="J718" s="18">
        <v>5534</v>
      </c>
      <c r="K718" s="18">
        <v>5728</v>
      </c>
      <c r="L718" s="23">
        <f t="shared" si="855"/>
        <v>194</v>
      </c>
      <c r="M718" s="24">
        <f t="shared" si="856"/>
        <v>155.20000000000002</v>
      </c>
      <c r="N718" s="23">
        <f t="shared" si="857"/>
        <v>2813000</v>
      </c>
      <c r="O718" s="23">
        <f t="shared" si="858"/>
        <v>4356308.8000000007</v>
      </c>
      <c r="P718" s="25">
        <f t="shared" si="859"/>
        <v>0</v>
      </c>
      <c r="Q718" s="23">
        <f t="shared" si="860"/>
        <v>7169308.8000000007</v>
      </c>
      <c r="R718" s="24"/>
      <c r="S718" s="24"/>
      <c r="T718" s="15"/>
    </row>
    <row r="719" spans="1:20" ht="15" hidden="1" x14ac:dyDescent="0.3">
      <c r="A719" s="15" t="s">
        <v>152</v>
      </c>
      <c r="B719" s="15" t="s">
        <v>173</v>
      </c>
      <c r="C719" s="15" t="s">
        <v>186</v>
      </c>
      <c r="D719" s="16" t="s">
        <v>187</v>
      </c>
      <c r="E719" s="94">
        <v>7</v>
      </c>
      <c r="F719" s="23">
        <v>14500</v>
      </c>
      <c r="G719" s="23">
        <f t="shared" si="854"/>
        <v>28069</v>
      </c>
      <c r="H719" s="23"/>
      <c r="I719" s="23"/>
      <c r="J719" s="18">
        <f>K711</f>
        <v>6822</v>
      </c>
      <c r="K719" s="18">
        <v>6986</v>
      </c>
      <c r="L719" s="23">
        <f t="shared" ref="L719:L726" si="861">K719-J719</f>
        <v>164</v>
      </c>
      <c r="M719" s="24">
        <f t="shared" ref="M719:M726" si="862">L719*80%</f>
        <v>131.20000000000002</v>
      </c>
      <c r="N719" s="23">
        <f t="shared" ref="N719:N726" si="863">L719*F719</f>
        <v>2378000</v>
      </c>
      <c r="O719" s="23">
        <f t="shared" ref="O719:O726" si="864">M719*G719</f>
        <v>3682652.8000000003</v>
      </c>
      <c r="P719" s="25">
        <f t="shared" ref="P719:P726" si="865">IF(M719*H719=0,0,IF(M719*H719&gt;I719,M719*H719,I719))</f>
        <v>0</v>
      </c>
      <c r="Q719" s="23">
        <f t="shared" ref="Q719:Q726" si="866">N719+O719+P719</f>
        <v>6060652.8000000007</v>
      </c>
      <c r="R719" s="24"/>
      <c r="S719" s="24"/>
      <c r="T719" s="15"/>
    </row>
    <row r="720" spans="1:20" ht="15" hidden="1" x14ac:dyDescent="0.3">
      <c r="A720" s="15" t="s">
        <v>152</v>
      </c>
      <c r="B720" s="15" t="s">
        <v>173</v>
      </c>
      <c r="C720" s="15" t="s">
        <v>186</v>
      </c>
      <c r="D720" s="16" t="s">
        <v>189</v>
      </c>
      <c r="E720" s="94">
        <v>7</v>
      </c>
      <c r="F720" s="23">
        <v>14500</v>
      </c>
      <c r="G720" s="23">
        <f t="shared" si="854"/>
        <v>28069</v>
      </c>
      <c r="H720" s="23"/>
      <c r="I720" s="23"/>
      <c r="J720" s="18">
        <f t="shared" ref="J720:J726" si="867">K712</f>
        <v>1086</v>
      </c>
      <c r="K720" s="18">
        <v>1107</v>
      </c>
      <c r="L720" s="23">
        <f t="shared" si="861"/>
        <v>21</v>
      </c>
      <c r="M720" s="24">
        <f t="shared" si="862"/>
        <v>16.8</v>
      </c>
      <c r="N720" s="23">
        <f t="shared" si="863"/>
        <v>304500</v>
      </c>
      <c r="O720" s="23">
        <f t="shared" si="864"/>
        <v>471559.2</v>
      </c>
      <c r="P720" s="25">
        <f t="shared" si="865"/>
        <v>0</v>
      </c>
      <c r="Q720" s="23">
        <f t="shared" si="866"/>
        <v>776059.2</v>
      </c>
      <c r="R720" s="24"/>
      <c r="S720" s="24"/>
      <c r="T720" s="15"/>
    </row>
    <row r="721" spans="1:20" ht="15" hidden="1" x14ac:dyDescent="0.3">
      <c r="A721" s="15" t="s">
        <v>152</v>
      </c>
      <c r="B721" s="15" t="s">
        <v>173</v>
      </c>
      <c r="C721" s="15" t="s">
        <v>186</v>
      </c>
      <c r="D721" s="16" t="s">
        <v>190</v>
      </c>
      <c r="E721" s="94">
        <v>7</v>
      </c>
      <c r="F721" s="23">
        <v>14500</v>
      </c>
      <c r="G721" s="23">
        <f t="shared" si="854"/>
        <v>28069</v>
      </c>
      <c r="H721" s="23"/>
      <c r="I721" s="23"/>
      <c r="J721" s="18">
        <f t="shared" si="867"/>
        <v>3604</v>
      </c>
      <c r="K721" s="18">
        <v>3698</v>
      </c>
      <c r="L721" s="23">
        <f t="shared" si="861"/>
        <v>94</v>
      </c>
      <c r="M721" s="24">
        <f t="shared" si="862"/>
        <v>75.2</v>
      </c>
      <c r="N721" s="23">
        <f t="shared" si="863"/>
        <v>1363000</v>
      </c>
      <c r="O721" s="23">
        <f t="shared" si="864"/>
        <v>2110788.8000000003</v>
      </c>
      <c r="P721" s="25">
        <f t="shared" si="865"/>
        <v>0</v>
      </c>
      <c r="Q721" s="23">
        <f t="shared" si="866"/>
        <v>3473788.8000000003</v>
      </c>
      <c r="R721" s="24"/>
      <c r="S721" s="24"/>
      <c r="T721" s="15"/>
    </row>
    <row r="722" spans="1:20" ht="15" hidden="1" x14ac:dyDescent="0.3">
      <c r="A722" s="15" t="s">
        <v>152</v>
      </c>
      <c r="B722" s="15" t="s">
        <v>173</v>
      </c>
      <c r="C722" s="15" t="s">
        <v>186</v>
      </c>
      <c r="D722" s="16" t="s">
        <v>61</v>
      </c>
      <c r="E722" s="94">
        <v>7</v>
      </c>
      <c r="F722" s="23">
        <v>14500</v>
      </c>
      <c r="G722" s="23">
        <f t="shared" si="854"/>
        <v>28069</v>
      </c>
      <c r="H722" s="23"/>
      <c r="I722" s="23"/>
      <c r="J722" s="18">
        <f t="shared" si="867"/>
        <v>7114</v>
      </c>
      <c r="K722" s="18">
        <v>7243</v>
      </c>
      <c r="L722" s="23">
        <f t="shared" si="861"/>
        <v>129</v>
      </c>
      <c r="M722" s="24">
        <f t="shared" si="862"/>
        <v>103.2</v>
      </c>
      <c r="N722" s="23">
        <f t="shared" si="863"/>
        <v>1870500</v>
      </c>
      <c r="O722" s="23">
        <f t="shared" si="864"/>
        <v>2896720.8000000003</v>
      </c>
      <c r="P722" s="25">
        <f t="shared" si="865"/>
        <v>0</v>
      </c>
      <c r="Q722" s="23">
        <f t="shared" si="866"/>
        <v>4767220.8000000007</v>
      </c>
      <c r="R722" s="24"/>
      <c r="S722" s="24"/>
      <c r="T722" s="15"/>
    </row>
    <row r="723" spans="1:20" ht="15" hidden="1" x14ac:dyDescent="0.3">
      <c r="A723" s="15" t="s">
        <v>152</v>
      </c>
      <c r="B723" s="15" t="s">
        <v>173</v>
      </c>
      <c r="C723" s="15" t="s">
        <v>186</v>
      </c>
      <c r="D723" s="16" t="s">
        <v>191</v>
      </c>
      <c r="E723" s="94">
        <v>7</v>
      </c>
      <c r="F723" s="23">
        <v>14500</v>
      </c>
      <c r="G723" s="23">
        <f t="shared" si="854"/>
        <v>28069</v>
      </c>
      <c r="H723" s="23"/>
      <c r="I723" s="23"/>
      <c r="J723" s="18">
        <f t="shared" si="867"/>
        <v>2604</v>
      </c>
      <c r="K723" s="18">
        <v>2624</v>
      </c>
      <c r="L723" s="23">
        <f t="shared" si="861"/>
        <v>20</v>
      </c>
      <c r="M723" s="24">
        <f t="shared" si="862"/>
        <v>16</v>
      </c>
      <c r="N723" s="23">
        <f t="shared" si="863"/>
        <v>290000</v>
      </c>
      <c r="O723" s="23">
        <f t="shared" si="864"/>
        <v>449104</v>
      </c>
      <c r="P723" s="25">
        <f t="shared" si="865"/>
        <v>0</v>
      </c>
      <c r="Q723" s="23">
        <f t="shared" si="866"/>
        <v>739104</v>
      </c>
      <c r="R723" s="24"/>
      <c r="S723" s="24"/>
      <c r="T723" s="15"/>
    </row>
    <row r="724" spans="1:20" ht="15" hidden="1" x14ac:dyDescent="0.3">
      <c r="A724" s="15" t="s">
        <v>152</v>
      </c>
      <c r="B724" s="15" t="s">
        <v>173</v>
      </c>
      <c r="C724" s="15" t="s">
        <v>186</v>
      </c>
      <c r="D724" s="16" t="s">
        <v>192</v>
      </c>
      <c r="E724" s="94">
        <v>7</v>
      </c>
      <c r="F724" s="23">
        <v>14500</v>
      </c>
      <c r="G724" s="23">
        <f t="shared" si="854"/>
        <v>28069</v>
      </c>
      <c r="H724" s="23"/>
      <c r="I724" s="23"/>
      <c r="J724" s="18">
        <f t="shared" si="867"/>
        <v>10112</v>
      </c>
      <c r="K724" s="18">
        <v>10402</v>
      </c>
      <c r="L724" s="23">
        <f t="shared" si="861"/>
        <v>290</v>
      </c>
      <c r="M724" s="24">
        <f t="shared" si="862"/>
        <v>232</v>
      </c>
      <c r="N724" s="23">
        <f t="shared" si="863"/>
        <v>4205000</v>
      </c>
      <c r="O724" s="23">
        <f t="shared" si="864"/>
        <v>6512008</v>
      </c>
      <c r="P724" s="25">
        <f t="shared" si="865"/>
        <v>0</v>
      </c>
      <c r="Q724" s="23">
        <f t="shared" si="866"/>
        <v>10717008</v>
      </c>
      <c r="R724" s="24"/>
      <c r="S724" s="24"/>
      <c r="T724" s="15"/>
    </row>
    <row r="725" spans="1:20" ht="15" hidden="1" x14ac:dyDescent="0.3">
      <c r="A725" s="15" t="s">
        <v>152</v>
      </c>
      <c r="B725" s="15" t="s">
        <v>173</v>
      </c>
      <c r="C725" s="15" t="s">
        <v>186</v>
      </c>
      <c r="D725" s="16" t="s">
        <v>193</v>
      </c>
      <c r="E725" s="94">
        <v>7</v>
      </c>
      <c r="F725" s="23">
        <v>14500</v>
      </c>
      <c r="G725" s="23">
        <f t="shared" si="854"/>
        <v>28069</v>
      </c>
      <c r="H725" s="23"/>
      <c r="I725" s="23"/>
      <c r="J725" s="18">
        <f t="shared" si="867"/>
        <v>5039</v>
      </c>
      <c r="K725" s="18">
        <v>5121</v>
      </c>
      <c r="L725" s="23">
        <f t="shared" si="861"/>
        <v>82</v>
      </c>
      <c r="M725" s="24">
        <f t="shared" si="862"/>
        <v>65.600000000000009</v>
      </c>
      <c r="N725" s="23">
        <f t="shared" si="863"/>
        <v>1189000</v>
      </c>
      <c r="O725" s="23">
        <f t="shared" si="864"/>
        <v>1841326.4000000001</v>
      </c>
      <c r="P725" s="25">
        <f t="shared" si="865"/>
        <v>0</v>
      </c>
      <c r="Q725" s="23">
        <f t="shared" si="866"/>
        <v>3030326.4000000004</v>
      </c>
      <c r="R725" s="24"/>
      <c r="S725" s="24"/>
      <c r="T725" s="15"/>
    </row>
    <row r="726" spans="1:20" ht="15" hidden="1" x14ac:dyDescent="0.3">
      <c r="A726" s="15" t="s">
        <v>152</v>
      </c>
      <c r="B726" s="15" t="s">
        <v>173</v>
      </c>
      <c r="C726" s="15" t="s">
        <v>186</v>
      </c>
      <c r="D726" s="16" t="s">
        <v>134</v>
      </c>
      <c r="E726" s="94">
        <v>7</v>
      </c>
      <c r="F726" s="23">
        <v>14500</v>
      </c>
      <c r="G726" s="23">
        <f t="shared" si="854"/>
        <v>28069</v>
      </c>
      <c r="H726" s="23"/>
      <c r="I726" s="23"/>
      <c r="J726" s="18">
        <f t="shared" si="867"/>
        <v>5728</v>
      </c>
      <c r="K726" s="18">
        <v>5881</v>
      </c>
      <c r="L726" s="23">
        <f t="shared" si="861"/>
        <v>153</v>
      </c>
      <c r="M726" s="24">
        <f t="shared" si="862"/>
        <v>122.4</v>
      </c>
      <c r="N726" s="23">
        <f t="shared" si="863"/>
        <v>2218500</v>
      </c>
      <c r="O726" s="23">
        <f t="shared" si="864"/>
        <v>3435645.6</v>
      </c>
      <c r="P726" s="25">
        <f t="shared" si="865"/>
        <v>0</v>
      </c>
      <c r="Q726" s="23">
        <f t="shared" si="866"/>
        <v>5654145.5999999996</v>
      </c>
      <c r="R726" s="24"/>
      <c r="S726" s="24"/>
      <c r="T726" s="15"/>
    </row>
    <row r="727" spans="1:20" ht="15" hidden="1" x14ac:dyDescent="0.3">
      <c r="A727" s="15" t="s">
        <v>152</v>
      </c>
      <c r="B727" s="15" t="s">
        <v>173</v>
      </c>
      <c r="C727" s="15" t="s">
        <v>186</v>
      </c>
      <c r="D727" s="16" t="s">
        <v>187</v>
      </c>
      <c r="E727" s="94">
        <v>8</v>
      </c>
      <c r="F727" s="23">
        <v>14500</v>
      </c>
      <c r="G727" s="23">
        <f t="shared" si="854"/>
        <v>28069</v>
      </c>
      <c r="H727" s="23"/>
      <c r="I727" s="23"/>
      <c r="J727" s="18">
        <f>K719</f>
        <v>6986</v>
      </c>
      <c r="K727" s="18">
        <v>7086</v>
      </c>
      <c r="L727" s="23">
        <f t="shared" ref="L727:L734" si="868">K727-J727</f>
        <v>100</v>
      </c>
      <c r="M727" s="24">
        <f t="shared" ref="M727:M734" si="869">L727*80%</f>
        <v>80</v>
      </c>
      <c r="N727" s="23">
        <f t="shared" ref="N727:N734" si="870">L727*F727</f>
        <v>1450000</v>
      </c>
      <c r="O727" s="23">
        <f t="shared" ref="O727:O734" si="871">M727*G727</f>
        <v>2245520</v>
      </c>
      <c r="P727" s="25">
        <f t="shared" ref="P727:P734" si="872">IF(M727*H727=0,0,IF(M727*H727&gt;I727,M727*H727,I727))</f>
        <v>0</v>
      </c>
      <c r="Q727" s="23">
        <f>N727+O727+P727</f>
        <v>3695520</v>
      </c>
      <c r="R727" s="24"/>
      <c r="S727" s="24"/>
      <c r="T727" s="15"/>
    </row>
    <row r="728" spans="1:20" ht="15" hidden="1" x14ac:dyDescent="0.3">
      <c r="A728" s="15" t="s">
        <v>152</v>
      </c>
      <c r="B728" s="15" t="s">
        <v>173</v>
      </c>
      <c r="C728" s="15" t="s">
        <v>186</v>
      </c>
      <c r="D728" s="16" t="s">
        <v>189</v>
      </c>
      <c r="E728" s="94">
        <v>8</v>
      </c>
      <c r="F728" s="23">
        <v>14500</v>
      </c>
      <c r="G728" s="23">
        <f t="shared" si="854"/>
        <v>28069</v>
      </c>
      <c r="H728" s="23"/>
      <c r="I728" s="23"/>
      <c r="J728" s="18">
        <f t="shared" ref="J728:J734" si="873">K720</f>
        <v>1107</v>
      </c>
      <c r="K728" s="18">
        <v>1125</v>
      </c>
      <c r="L728" s="23">
        <f t="shared" si="868"/>
        <v>18</v>
      </c>
      <c r="M728" s="24">
        <f t="shared" si="869"/>
        <v>14.4</v>
      </c>
      <c r="N728" s="23">
        <f t="shared" si="870"/>
        <v>261000</v>
      </c>
      <c r="O728" s="23">
        <f t="shared" si="871"/>
        <v>404193.60000000003</v>
      </c>
      <c r="P728" s="25">
        <f t="shared" si="872"/>
        <v>0</v>
      </c>
      <c r="Q728" s="23">
        <f t="shared" ref="Q728:Q734" si="874">N728+O728+P728</f>
        <v>665193.60000000009</v>
      </c>
      <c r="R728" s="24"/>
      <c r="S728" s="24"/>
      <c r="T728" s="15"/>
    </row>
    <row r="729" spans="1:20" ht="15" hidden="1" x14ac:dyDescent="0.3">
      <c r="A729" s="15" t="s">
        <v>152</v>
      </c>
      <c r="B729" s="15" t="s">
        <v>173</v>
      </c>
      <c r="C729" s="15" t="s">
        <v>186</v>
      </c>
      <c r="D729" s="16" t="s">
        <v>190</v>
      </c>
      <c r="E729" s="94">
        <v>8</v>
      </c>
      <c r="F729" s="23">
        <v>14500</v>
      </c>
      <c r="G729" s="23">
        <f t="shared" si="854"/>
        <v>28069</v>
      </c>
      <c r="H729" s="23"/>
      <c r="I729" s="23"/>
      <c r="J729" s="18">
        <f t="shared" si="873"/>
        <v>3698</v>
      </c>
      <c r="K729" s="18">
        <v>3781</v>
      </c>
      <c r="L729" s="23">
        <f t="shared" si="868"/>
        <v>83</v>
      </c>
      <c r="M729" s="24">
        <f t="shared" si="869"/>
        <v>66.400000000000006</v>
      </c>
      <c r="N729" s="23">
        <f t="shared" si="870"/>
        <v>1203500</v>
      </c>
      <c r="O729" s="23">
        <f t="shared" si="871"/>
        <v>1863781.6</v>
      </c>
      <c r="P729" s="25">
        <f t="shared" si="872"/>
        <v>0</v>
      </c>
      <c r="Q729" s="23">
        <f t="shared" si="874"/>
        <v>3067281.6</v>
      </c>
      <c r="R729" s="24"/>
      <c r="S729" s="24"/>
      <c r="T729" s="15"/>
    </row>
    <row r="730" spans="1:20" ht="15" hidden="1" x14ac:dyDescent="0.3">
      <c r="A730" s="15" t="s">
        <v>152</v>
      </c>
      <c r="B730" s="15" t="s">
        <v>173</v>
      </c>
      <c r="C730" s="15" t="s">
        <v>186</v>
      </c>
      <c r="D730" s="16" t="s">
        <v>61</v>
      </c>
      <c r="E730" s="94">
        <v>8</v>
      </c>
      <c r="F730" s="23">
        <v>14500</v>
      </c>
      <c r="G730" s="23">
        <f t="shared" si="854"/>
        <v>28069</v>
      </c>
      <c r="H730" s="23"/>
      <c r="I730" s="23"/>
      <c r="J730" s="18">
        <f t="shared" si="873"/>
        <v>7243</v>
      </c>
      <c r="K730" s="18">
        <v>7399</v>
      </c>
      <c r="L730" s="23">
        <f t="shared" si="868"/>
        <v>156</v>
      </c>
      <c r="M730" s="24">
        <f t="shared" si="869"/>
        <v>124.80000000000001</v>
      </c>
      <c r="N730" s="23">
        <f t="shared" si="870"/>
        <v>2262000</v>
      </c>
      <c r="O730" s="23">
        <f t="shared" si="871"/>
        <v>3503011.2</v>
      </c>
      <c r="P730" s="25">
        <f t="shared" si="872"/>
        <v>0</v>
      </c>
      <c r="Q730" s="23">
        <f t="shared" si="874"/>
        <v>5765011.2000000002</v>
      </c>
      <c r="R730" s="24"/>
      <c r="S730" s="24"/>
      <c r="T730" s="15"/>
    </row>
    <row r="731" spans="1:20" ht="15" hidden="1" x14ac:dyDescent="0.3">
      <c r="A731" s="15" t="s">
        <v>152</v>
      </c>
      <c r="B731" s="15" t="s">
        <v>173</v>
      </c>
      <c r="C731" s="15" t="s">
        <v>186</v>
      </c>
      <c r="D731" s="16" t="s">
        <v>191</v>
      </c>
      <c r="E731" s="94">
        <v>8</v>
      </c>
      <c r="F731" s="23">
        <v>14500</v>
      </c>
      <c r="G731" s="23">
        <f t="shared" si="854"/>
        <v>28069</v>
      </c>
      <c r="H731" s="23"/>
      <c r="I731" s="23"/>
      <c r="J731" s="18">
        <f t="shared" si="873"/>
        <v>2624</v>
      </c>
      <c r="K731" s="18">
        <v>2662</v>
      </c>
      <c r="L731" s="23">
        <f t="shared" si="868"/>
        <v>38</v>
      </c>
      <c r="M731" s="24">
        <f t="shared" si="869"/>
        <v>30.400000000000002</v>
      </c>
      <c r="N731" s="23">
        <f t="shared" si="870"/>
        <v>551000</v>
      </c>
      <c r="O731" s="23">
        <f t="shared" si="871"/>
        <v>853297.60000000009</v>
      </c>
      <c r="P731" s="25">
        <f t="shared" si="872"/>
        <v>0</v>
      </c>
      <c r="Q731" s="23">
        <f t="shared" si="874"/>
        <v>1404297.6</v>
      </c>
      <c r="R731" s="24"/>
      <c r="S731" s="24"/>
      <c r="T731" s="15"/>
    </row>
    <row r="732" spans="1:20" ht="15" hidden="1" x14ac:dyDescent="0.3">
      <c r="A732" s="15" t="s">
        <v>152</v>
      </c>
      <c r="B732" s="15" t="s">
        <v>173</v>
      </c>
      <c r="C732" s="15" t="s">
        <v>186</v>
      </c>
      <c r="D732" s="16" t="s">
        <v>192</v>
      </c>
      <c r="E732" s="94">
        <v>8</v>
      </c>
      <c r="F732" s="23">
        <v>14500</v>
      </c>
      <c r="G732" s="23">
        <f t="shared" si="854"/>
        <v>28069</v>
      </c>
      <c r="H732" s="23"/>
      <c r="I732" s="23"/>
      <c r="J732" s="18">
        <f t="shared" si="873"/>
        <v>10402</v>
      </c>
      <c r="K732" s="18">
        <v>10731</v>
      </c>
      <c r="L732" s="23">
        <f t="shared" si="868"/>
        <v>329</v>
      </c>
      <c r="M732" s="24">
        <f t="shared" si="869"/>
        <v>263.2</v>
      </c>
      <c r="N732" s="23">
        <f t="shared" si="870"/>
        <v>4770500</v>
      </c>
      <c r="O732" s="23">
        <f t="shared" si="871"/>
        <v>7387760.7999999998</v>
      </c>
      <c r="P732" s="25">
        <f t="shared" si="872"/>
        <v>0</v>
      </c>
      <c r="Q732" s="23">
        <f t="shared" si="874"/>
        <v>12158260.800000001</v>
      </c>
      <c r="R732" s="24"/>
      <c r="S732" s="24"/>
      <c r="T732" s="15"/>
    </row>
    <row r="733" spans="1:20" ht="15" hidden="1" x14ac:dyDescent="0.3">
      <c r="A733" s="15" t="s">
        <v>152</v>
      </c>
      <c r="B733" s="15" t="s">
        <v>173</v>
      </c>
      <c r="C733" s="15" t="s">
        <v>186</v>
      </c>
      <c r="D733" s="16" t="s">
        <v>193</v>
      </c>
      <c r="E733" s="94">
        <v>8</v>
      </c>
      <c r="F733" s="23">
        <v>14500</v>
      </c>
      <c r="G733" s="23">
        <f t="shared" si="854"/>
        <v>28069</v>
      </c>
      <c r="H733" s="23"/>
      <c r="I733" s="23"/>
      <c r="J733" s="18">
        <f t="shared" si="873"/>
        <v>5121</v>
      </c>
      <c r="K733" s="18">
        <v>5216</v>
      </c>
      <c r="L733" s="23">
        <f t="shared" si="868"/>
        <v>95</v>
      </c>
      <c r="M733" s="24">
        <f t="shared" si="869"/>
        <v>76</v>
      </c>
      <c r="N733" s="23">
        <f t="shared" si="870"/>
        <v>1377500</v>
      </c>
      <c r="O733" s="23">
        <f t="shared" si="871"/>
        <v>2133244</v>
      </c>
      <c r="P733" s="25">
        <f t="shared" si="872"/>
        <v>0</v>
      </c>
      <c r="Q733" s="23">
        <f t="shared" si="874"/>
        <v>3510744</v>
      </c>
      <c r="R733" s="24"/>
      <c r="S733" s="24"/>
      <c r="T733" s="15"/>
    </row>
    <row r="734" spans="1:20" ht="15" hidden="1" x14ac:dyDescent="0.3">
      <c r="A734" s="15" t="s">
        <v>152</v>
      </c>
      <c r="B734" s="15" t="s">
        <v>173</v>
      </c>
      <c r="C734" s="15" t="s">
        <v>186</v>
      </c>
      <c r="D734" s="16" t="s">
        <v>134</v>
      </c>
      <c r="E734" s="94">
        <v>8</v>
      </c>
      <c r="F734" s="23">
        <v>14500</v>
      </c>
      <c r="G734" s="23">
        <f t="shared" si="854"/>
        <v>28069</v>
      </c>
      <c r="H734" s="23"/>
      <c r="I734" s="23"/>
      <c r="J734" s="18">
        <f t="shared" si="873"/>
        <v>5881</v>
      </c>
      <c r="K734" s="18">
        <v>5938</v>
      </c>
      <c r="L734" s="23">
        <f t="shared" si="868"/>
        <v>57</v>
      </c>
      <c r="M734" s="24">
        <f t="shared" si="869"/>
        <v>45.6</v>
      </c>
      <c r="N734" s="23">
        <f t="shared" si="870"/>
        <v>826500</v>
      </c>
      <c r="O734" s="23">
        <f t="shared" si="871"/>
        <v>1279946.4000000001</v>
      </c>
      <c r="P734" s="25">
        <f t="shared" si="872"/>
        <v>0</v>
      </c>
      <c r="Q734" s="23">
        <f t="shared" si="874"/>
        <v>2106446.4000000004</v>
      </c>
      <c r="R734" s="24"/>
      <c r="S734" s="24"/>
      <c r="T734" s="15"/>
    </row>
    <row r="735" spans="1:20" ht="15" hidden="1" x14ac:dyDescent="0.3">
      <c r="A735" s="15" t="s">
        <v>152</v>
      </c>
      <c r="B735" s="15" t="s">
        <v>173</v>
      </c>
      <c r="C735" s="15" t="s">
        <v>186</v>
      </c>
      <c r="D735" s="16" t="s">
        <v>187</v>
      </c>
      <c r="E735" s="31">
        <v>9</v>
      </c>
      <c r="F735" s="23">
        <v>14500</v>
      </c>
      <c r="G735" s="23">
        <f t="shared" si="854"/>
        <v>28069</v>
      </c>
      <c r="H735" s="23"/>
      <c r="I735" s="23"/>
      <c r="J735" s="18">
        <f>K727</f>
        <v>7086</v>
      </c>
      <c r="K735" s="18">
        <v>7091</v>
      </c>
      <c r="L735" s="23">
        <f t="shared" ref="L735:L742" si="875">K735-J735</f>
        <v>5</v>
      </c>
      <c r="M735" s="24">
        <f t="shared" ref="M735:M742" si="876">L735*80%</f>
        <v>4</v>
      </c>
      <c r="N735" s="23">
        <f t="shared" ref="N735:N742" si="877">L735*F735</f>
        <v>72500</v>
      </c>
      <c r="O735" s="23">
        <f t="shared" ref="O735:O742" si="878">M735*G735</f>
        <v>112276</v>
      </c>
      <c r="P735" s="25">
        <f t="shared" ref="P735:P742" si="879">IF(M735*H735=0,0,IF(M735*H735&gt;I735,M735*H735,I735))</f>
        <v>0</v>
      </c>
      <c r="Q735" s="23">
        <f>N735+O735+P735</f>
        <v>184776</v>
      </c>
      <c r="R735" s="24"/>
      <c r="S735" s="24"/>
      <c r="T735" s="26" t="s">
        <v>194</v>
      </c>
    </row>
    <row r="736" spans="1:20" ht="15" hidden="1" x14ac:dyDescent="0.3">
      <c r="A736" s="15" t="s">
        <v>152</v>
      </c>
      <c r="B736" s="15" t="s">
        <v>173</v>
      </c>
      <c r="C736" s="15" t="s">
        <v>186</v>
      </c>
      <c r="D736" s="16" t="s">
        <v>189</v>
      </c>
      <c r="E736" s="31">
        <v>9</v>
      </c>
      <c r="F736" s="23">
        <v>14500</v>
      </c>
      <c r="G736" s="23">
        <f t="shared" ref="G736:G742" si="880">8100+19969</f>
        <v>28069</v>
      </c>
      <c r="H736" s="23"/>
      <c r="I736" s="23"/>
      <c r="J736" s="18">
        <f t="shared" ref="J736:J742" si="881">K728</f>
        <v>1125</v>
      </c>
      <c r="K736" s="18">
        <v>1133</v>
      </c>
      <c r="L736" s="23">
        <f t="shared" si="875"/>
        <v>8</v>
      </c>
      <c r="M736" s="24">
        <f t="shared" si="876"/>
        <v>6.4</v>
      </c>
      <c r="N736" s="23">
        <f t="shared" si="877"/>
        <v>116000</v>
      </c>
      <c r="O736" s="23">
        <f t="shared" si="878"/>
        <v>179641.60000000001</v>
      </c>
      <c r="P736" s="25">
        <f t="shared" si="879"/>
        <v>0</v>
      </c>
      <c r="Q736" s="23">
        <f t="shared" ref="Q736:Q742" si="882">N736+O736+P736</f>
        <v>295641.59999999998</v>
      </c>
      <c r="R736" s="24"/>
      <c r="S736" s="24"/>
      <c r="T736" s="15"/>
    </row>
    <row r="737" spans="1:20" ht="15" hidden="1" x14ac:dyDescent="0.3">
      <c r="A737" s="15" t="s">
        <v>152</v>
      </c>
      <c r="B737" s="15" t="s">
        <v>173</v>
      </c>
      <c r="C737" s="15" t="s">
        <v>186</v>
      </c>
      <c r="D737" s="16" t="s">
        <v>190</v>
      </c>
      <c r="E737" s="31">
        <v>9</v>
      </c>
      <c r="F737" s="23">
        <v>14500</v>
      </c>
      <c r="G737" s="23">
        <f t="shared" si="880"/>
        <v>28069</v>
      </c>
      <c r="H737" s="23"/>
      <c r="I737" s="23"/>
      <c r="J737" s="18">
        <f t="shared" si="881"/>
        <v>3781</v>
      </c>
      <c r="K737" s="18">
        <v>3789</v>
      </c>
      <c r="L737" s="23">
        <f t="shared" si="875"/>
        <v>8</v>
      </c>
      <c r="M737" s="24">
        <f t="shared" si="876"/>
        <v>6.4</v>
      </c>
      <c r="N737" s="23">
        <f t="shared" si="877"/>
        <v>116000</v>
      </c>
      <c r="O737" s="23">
        <f t="shared" si="878"/>
        <v>179641.60000000001</v>
      </c>
      <c r="P737" s="25">
        <f t="shared" si="879"/>
        <v>0</v>
      </c>
      <c r="Q737" s="23">
        <f t="shared" si="882"/>
        <v>295641.59999999998</v>
      </c>
      <c r="R737" s="24"/>
      <c r="S737" s="24"/>
      <c r="T737" s="15"/>
    </row>
    <row r="738" spans="1:20" ht="15" hidden="1" x14ac:dyDescent="0.3">
      <c r="A738" s="15" t="s">
        <v>152</v>
      </c>
      <c r="B738" s="15" t="s">
        <v>173</v>
      </c>
      <c r="C738" s="15" t="s">
        <v>186</v>
      </c>
      <c r="D738" s="16" t="s">
        <v>61</v>
      </c>
      <c r="E738" s="31">
        <v>9</v>
      </c>
      <c r="F738" s="23">
        <v>14500</v>
      </c>
      <c r="G738" s="23">
        <f t="shared" si="880"/>
        <v>28069</v>
      </c>
      <c r="H738" s="23"/>
      <c r="I738" s="23"/>
      <c r="J738" s="18">
        <f t="shared" si="881"/>
        <v>7399</v>
      </c>
      <c r="K738" s="18">
        <v>7561</v>
      </c>
      <c r="L738" s="23">
        <f t="shared" si="875"/>
        <v>162</v>
      </c>
      <c r="M738" s="24">
        <f t="shared" si="876"/>
        <v>129.6</v>
      </c>
      <c r="N738" s="23">
        <f t="shared" si="877"/>
        <v>2349000</v>
      </c>
      <c r="O738" s="23">
        <f t="shared" si="878"/>
        <v>3637742.4</v>
      </c>
      <c r="P738" s="25">
        <f t="shared" si="879"/>
        <v>0</v>
      </c>
      <c r="Q738" s="23">
        <f t="shared" si="882"/>
        <v>5986742.4000000004</v>
      </c>
      <c r="R738" s="24"/>
      <c r="S738" s="24"/>
      <c r="T738" s="15"/>
    </row>
    <row r="739" spans="1:20" ht="15" hidden="1" x14ac:dyDescent="0.3">
      <c r="A739" s="15" t="s">
        <v>152</v>
      </c>
      <c r="B739" s="15" t="s">
        <v>173</v>
      </c>
      <c r="C739" s="15" t="s">
        <v>186</v>
      </c>
      <c r="D739" s="16" t="s">
        <v>191</v>
      </c>
      <c r="E739" s="31">
        <v>9</v>
      </c>
      <c r="F739" s="23">
        <v>14500</v>
      </c>
      <c r="G739" s="23">
        <f t="shared" si="880"/>
        <v>28069</v>
      </c>
      <c r="H739" s="23"/>
      <c r="I739" s="23"/>
      <c r="J739" s="18">
        <f t="shared" si="881"/>
        <v>2662</v>
      </c>
      <c r="K739" s="18">
        <v>2709</v>
      </c>
      <c r="L739" s="23">
        <f t="shared" si="875"/>
        <v>47</v>
      </c>
      <c r="M739" s="24">
        <f t="shared" si="876"/>
        <v>37.6</v>
      </c>
      <c r="N739" s="23">
        <f t="shared" si="877"/>
        <v>681500</v>
      </c>
      <c r="O739" s="23">
        <f t="shared" si="878"/>
        <v>1055394.4000000001</v>
      </c>
      <c r="P739" s="25">
        <f t="shared" si="879"/>
        <v>0</v>
      </c>
      <c r="Q739" s="23">
        <f t="shared" si="882"/>
        <v>1736894.4000000001</v>
      </c>
      <c r="R739" s="24"/>
      <c r="S739" s="24"/>
      <c r="T739" s="15"/>
    </row>
    <row r="740" spans="1:20" ht="15" hidden="1" x14ac:dyDescent="0.3">
      <c r="A740" s="15" t="s">
        <v>152</v>
      </c>
      <c r="B740" s="15" t="s">
        <v>173</v>
      </c>
      <c r="C740" s="15" t="s">
        <v>186</v>
      </c>
      <c r="D740" s="16" t="s">
        <v>192</v>
      </c>
      <c r="E740" s="31">
        <v>9</v>
      </c>
      <c r="F740" s="23">
        <v>14500</v>
      </c>
      <c r="G740" s="23">
        <f t="shared" si="880"/>
        <v>28069</v>
      </c>
      <c r="H740" s="23"/>
      <c r="I740" s="23"/>
      <c r="J740" s="18">
        <f t="shared" si="881"/>
        <v>10731</v>
      </c>
      <c r="K740" s="18">
        <v>11032</v>
      </c>
      <c r="L740" s="23">
        <f t="shared" si="875"/>
        <v>301</v>
      </c>
      <c r="M740" s="24">
        <f t="shared" si="876"/>
        <v>240.8</v>
      </c>
      <c r="N740" s="23">
        <f t="shared" si="877"/>
        <v>4364500</v>
      </c>
      <c r="O740" s="23">
        <f t="shared" si="878"/>
        <v>6759015.2000000002</v>
      </c>
      <c r="P740" s="25">
        <f t="shared" si="879"/>
        <v>0</v>
      </c>
      <c r="Q740" s="23">
        <f t="shared" si="882"/>
        <v>11123515.199999999</v>
      </c>
      <c r="R740" s="24"/>
      <c r="S740" s="24"/>
      <c r="T740" s="15"/>
    </row>
    <row r="741" spans="1:20" ht="15" hidden="1" x14ac:dyDescent="0.3">
      <c r="A741" s="15" t="s">
        <v>152</v>
      </c>
      <c r="B741" s="15" t="s">
        <v>173</v>
      </c>
      <c r="C741" s="15" t="s">
        <v>186</v>
      </c>
      <c r="D741" s="16" t="s">
        <v>193</v>
      </c>
      <c r="E741" s="31">
        <v>9</v>
      </c>
      <c r="F741" s="23">
        <v>14500</v>
      </c>
      <c r="G741" s="23">
        <f t="shared" si="880"/>
        <v>28069</v>
      </c>
      <c r="H741" s="23"/>
      <c r="I741" s="23"/>
      <c r="J741" s="18">
        <f t="shared" si="881"/>
        <v>5216</v>
      </c>
      <c r="K741" s="18">
        <v>5291</v>
      </c>
      <c r="L741" s="23">
        <f t="shared" si="875"/>
        <v>75</v>
      </c>
      <c r="M741" s="24">
        <f t="shared" si="876"/>
        <v>60</v>
      </c>
      <c r="N741" s="23">
        <f t="shared" si="877"/>
        <v>1087500</v>
      </c>
      <c r="O741" s="23">
        <f t="shared" si="878"/>
        <v>1684140</v>
      </c>
      <c r="P741" s="25">
        <f t="shared" si="879"/>
        <v>0</v>
      </c>
      <c r="Q741" s="23">
        <f t="shared" si="882"/>
        <v>2771640</v>
      </c>
      <c r="R741" s="24"/>
      <c r="S741" s="24"/>
      <c r="T741" s="15"/>
    </row>
    <row r="742" spans="1:20" ht="15" hidden="1" x14ac:dyDescent="0.3">
      <c r="A742" s="15" t="s">
        <v>152</v>
      </c>
      <c r="B742" s="15" t="s">
        <v>173</v>
      </c>
      <c r="C742" s="15" t="s">
        <v>186</v>
      </c>
      <c r="D742" s="16" t="s">
        <v>134</v>
      </c>
      <c r="E742" s="31">
        <v>9</v>
      </c>
      <c r="F742" s="23">
        <v>14500</v>
      </c>
      <c r="G742" s="23">
        <f t="shared" si="880"/>
        <v>28069</v>
      </c>
      <c r="H742" s="23"/>
      <c r="I742" s="23"/>
      <c r="J742" s="18">
        <f t="shared" si="881"/>
        <v>5938</v>
      </c>
      <c r="K742" s="18">
        <v>5972</v>
      </c>
      <c r="L742" s="23">
        <f t="shared" si="875"/>
        <v>34</v>
      </c>
      <c r="M742" s="24">
        <f t="shared" si="876"/>
        <v>27.200000000000003</v>
      </c>
      <c r="N742" s="23">
        <f t="shared" si="877"/>
        <v>493000</v>
      </c>
      <c r="O742" s="23">
        <f t="shared" si="878"/>
        <v>763476.8</v>
      </c>
      <c r="P742" s="25">
        <f t="shared" si="879"/>
        <v>0</v>
      </c>
      <c r="Q742" s="23">
        <f t="shared" si="882"/>
        <v>1256476.8</v>
      </c>
      <c r="R742" s="24"/>
      <c r="S742" s="24"/>
      <c r="T742" s="15"/>
    </row>
    <row r="743" spans="1:20" ht="15" hidden="1" x14ac:dyDescent="0.3">
      <c r="A743" s="15" t="s">
        <v>152</v>
      </c>
      <c r="B743" s="15" t="s">
        <v>195</v>
      </c>
      <c r="C743" s="15" t="s">
        <v>186</v>
      </c>
      <c r="D743" s="16" t="s">
        <v>196</v>
      </c>
      <c r="E743" s="94" t="s">
        <v>25</v>
      </c>
      <c r="F743" s="23">
        <v>14500</v>
      </c>
      <c r="G743" s="23">
        <f>7710+19969</f>
        <v>27679</v>
      </c>
      <c r="H743" s="23"/>
      <c r="I743" s="23"/>
      <c r="J743" s="18">
        <v>243</v>
      </c>
      <c r="K743" s="18">
        <v>245</v>
      </c>
      <c r="L743" s="23">
        <f t="shared" ref="L743:L752" si="883">K743-J743</f>
        <v>2</v>
      </c>
      <c r="M743" s="24">
        <f t="shared" ref="M743:M752" si="884">L743*80%</f>
        <v>1.6</v>
      </c>
      <c r="N743" s="23">
        <f t="shared" ref="N743:N752" si="885">L743*F743</f>
        <v>29000</v>
      </c>
      <c r="O743" s="23">
        <f t="shared" ref="O743:O752" si="886">M743*G743</f>
        <v>44286.400000000001</v>
      </c>
      <c r="P743" s="25">
        <f t="shared" ref="P743:P752" si="887">IF(M743*H743=0,0,IF(M743*H743&gt;I743,M743*H743,I743))</f>
        <v>0</v>
      </c>
      <c r="Q743" s="23">
        <f t="shared" ref="Q743:Q752" si="888">N743+O743+P743</f>
        <v>73286.399999999994</v>
      </c>
      <c r="R743" s="24"/>
      <c r="S743" s="24"/>
      <c r="T743" s="15"/>
    </row>
    <row r="744" spans="1:20" ht="15" hidden="1" x14ac:dyDescent="0.3">
      <c r="A744" s="15" t="s">
        <v>152</v>
      </c>
      <c r="B744" s="15" t="s">
        <v>195</v>
      </c>
      <c r="C744" s="15" t="s">
        <v>186</v>
      </c>
      <c r="D744" s="16" t="s">
        <v>197</v>
      </c>
      <c r="E744" s="94" t="s">
        <v>25</v>
      </c>
      <c r="F744" s="23">
        <v>14500</v>
      </c>
      <c r="G744" s="23">
        <f>7710+19969</f>
        <v>27679</v>
      </c>
      <c r="H744" s="23"/>
      <c r="I744" s="23"/>
      <c r="J744" s="18">
        <v>200</v>
      </c>
      <c r="K744" s="18">
        <v>202</v>
      </c>
      <c r="L744" s="23">
        <f t="shared" si="883"/>
        <v>2</v>
      </c>
      <c r="M744" s="24">
        <f t="shared" si="884"/>
        <v>1.6</v>
      </c>
      <c r="N744" s="23">
        <f t="shared" si="885"/>
        <v>29000</v>
      </c>
      <c r="O744" s="23">
        <f t="shared" si="886"/>
        <v>44286.400000000001</v>
      </c>
      <c r="P744" s="25">
        <f t="shared" si="887"/>
        <v>0</v>
      </c>
      <c r="Q744" s="23">
        <f t="shared" si="888"/>
        <v>73286.399999999994</v>
      </c>
      <c r="R744" s="24"/>
      <c r="S744" s="24"/>
      <c r="T744" s="15"/>
    </row>
    <row r="745" spans="1:20" ht="15" hidden="1" x14ac:dyDescent="0.3">
      <c r="A745" s="15" t="s">
        <v>152</v>
      </c>
      <c r="B745" s="15" t="s">
        <v>195</v>
      </c>
      <c r="C745" s="15" t="s">
        <v>186</v>
      </c>
      <c r="D745" s="16" t="s">
        <v>196</v>
      </c>
      <c r="E745" s="94">
        <v>1</v>
      </c>
      <c r="F745" s="23">
        <v>14500</v>
      </c>
      <c r="G745" s="23">
        <f>8100+19969</f>
        <v>28069</v>
      </c>
      <c r="H745" s="23"/>
      <c r="I745" s="23"/>
      <c r="J745" s="18">
        <v>245</v>
      </c>
      <c r="K745" s="18">
        <v>249</v>
      </c>
      <c r="L745" s="23">
        <f t="shared" si="883"/>
        <v>4</v>
      </c>
      <c r="M745" s="24">
        <f t="shared" si="884"/>
        <v>3.2</v>
      </c>
      <c r="N745" s="23">
        <f t="shared" si="885"/>
        <v>58000</v>
      </c>
      <c r="O745" s="23">
        <f t="shared" si="886"/>
        <v>89820.800000000003</v>
      </c>
      <c r="P745" s="25">
        <f t="shared" si="887"/>
        <v>0</v>
      </c>
      <c r="Q745" s="23">
        <f t="shared" si="888"/>
        <v>147820.79999999999</v>
      </c>
      <c r="R745" s="24"/>
      <c r="S745" s="24"/>
      <c r="T745" s="15"/>
    </row>
    <row r="746" spans="1:20" ht="15" hidden="1" x14ac:dyDescent="0.3">
      <c r="A746" s="15" t="s">
        <v>152</v>
      </c>
      <c r="B746" s="15" t="s">
        <v>195</v>
      </c>
      <c r="C746" s="15" t="s">
        <v>186</v>
      </c>
      <c r="D746" s="16" t="s">
        <v>197</v>
      </c>
      <c r="E746" s="94">
        <v>1</v>
      </c>
      <c r="F746" s="23">
        <v>14500</v>
      </c>
      <c r="G746" s="23">
        <f t="shared" ref="G746:G752" si="889">8100+19969</f>
        <v>28069</v>
      </c>
      <c r="H746" s="23"/>
      <c r="I746" s="23"/>
      <c r="J746" s="18">
        <v>202</v>
      </c>
      <c r="K746" s="18">
        <v>204</v>
      </c>
      <c r="L746" s="23">
        <f t="shared" si="883"/>
        <v>2</v>
      </c>
      <c r="M746" s="24">
        <f t="shared" si="884"/>
        <v>1.6</v>
      </c>
      <c r="N746" s="23">
        <f t="shared" si="885"/>
        <v>29000</v>
      </c>
      <c r="O746" s="23">
        <f t="shared" si="886"/>
        <v>44910.400000000001</v>
      </c>
      <c r="P746" s="25">
        <f t="shared" si="887"/>
        <v>0</v>
      </c>
      <c r="Q746" s="23">
        <f t="shared" si="888"/>
        <v>73910.399999999994</v>
      </c>
      <c r="R746" s="24"/>
      <c r="S746" s="24"/>
      <c r="T746" s="15"/>
    </row>
    <row r="747" spans="1:20" ht="15" hidden="1" x14ac:dyDescent="0.3">
      <c r="A747" s="15" t="s">
        <v>152</v>
      </c>
      <c r="B747" s="15" t="s">
        <v>195</v>
      </c>
      <c r="C747" s="15" t="s">
        <v>186</v>
      </c>
      <c r="D747" s="16" t="s">
        <v>196</v>
      </c>
      <c r="E747" s="94">
        <v>2</v>
      </c>
      <c r="F747" s="23">
        <v>14500</v>
      </c>
      <c r="G747" s="23">
        <f t="shared" si="889"/>
        <v>28069</v>
      </c>
      <c r="H747" s="23"/>
      <c r="I747" s="23"/>
      <c r="J747" s="18">
        <v>249</v>
      </c>
      <c r="K747" s="18">
        <v>254</v>
      </c>
      <c r="L747" s="23">
        <f t="shared" si="883"/>
        <v>5</v>
      </c>
      <c r="M747" s="24">
        <f t="shared" si="884"/>
        <v>4</v>
      </c>
      <c r="N747" s="23">
        <f t="shared" si="885"/>
        <v>72500</v>
      </c>
      <c r="O747" s="23">
        <f t="shared" si="886"/>
        <v>112276</v>
      </c>
      <c r="P747" s="25">
        <f t="shared" si="887"/>
        <v>0</v>
      </c>
      <c r="Q747" s="23">
        <f t="shared" si="888"/>
        <v>184776</v>
      </c>
      <c r="R747" s="24"/>
      <c r="S747" s="24"/>
      <c r="T747" s="15"/>
    </row>
    <row r="748" spans="1:20" ht="15" hidden="1" x14ac:dyDescent="0.3">
      <c r="A748" s="15" t="s">
        <v>152</v>
      </c>
      <c r="B748" s="15" t="s">
        <v>195</v>
      </c>
      <c r="C748" s="15" t="s">
        <v>186</v>
      </c>
      <c r="D748" s="16" t="s">
        <v>197</v>
      </c>
      <c r="E748" s="94">
        <v>2</v>
      </c>
      <c r="F748" s="23">
        <v>14500</v>
      </c>
      <c r="G748" s="23">
        <f t="shared" si="889"/>
        <v>28069</v>
      </c>
      <c r="H748" s="23"/>
      <c r="I748" s="23"/>
      <c r="J748" s="18">
        <v>204</v>
      </c>
      <c r="K748" s="18">
        <v>207</v>
      </c>
      <c r="L748" s="23">
        <f t="shared" si="883"/>
        <v>3</v>
      </c>
      <c r="M748" s="24">
        <f t="shared" si="884"/>
        <v>2.4000000000000004</v>
      </c>
      <c r="N748" s="23">
        <f t="shared" si="885"/>
        <v>43500</v>
      </c>
      <c r="O748" s="23">
        <f t="shared" si="886"/>
        <v>67365.600000000006</v>
      </c>
      <c r="P748" s="25">
        <f t="shared" si="887"/>
        <v>0</v>
      </c>
      <c r="Q748" s="23">
        <f t="shared" si="888"/>
        <v>110865.60000000001</v>
      </c>
      <c r="R748" s="24"/>
      <c r="S748" s="24"/>
      <c r="T748" s="15"/>
    </row>
    <row r="749" spans="1:20" ht="15" hidden="1" x14ac:dyDescent="0.3">
      <c r="A749" s="15" t="s">
        <v>152</v>
      </c>
      <c r="B749" s="15" t="s">
        <v>195</v>
      </c>
      <c r="C749" s="15" t="s">
        <v>186</v>
      </c>
      <c r="D749" s="16" t="s">
        <v>196</v>
      </c>
      <c r="E749" s="94">
        <v>3</v>
      </c>
      <c r="F749" s="23">
        <v>14500</v>
      </c>
      <c r="G749" s="23">
        <f t="shared" si="889"/>
        <v>28069</v>
      </c>
      <c r="H749" s="23"/>
      <c r="I749" s="23"/>
      <c r="J749" s="18">
        <v>254</v>
      </c>
      <c r="K749" s="18">
        <v>261</v>
      </c>
      <c r="L749" s="23">
        <f t="shared" si="883"/>
        <v>7</v>
      </c>
      <c r="M749" s="24">
        <f t="shared" si="884"/>
        <v>5.6000000000000005</v>
      </c>
      <c r="N749" s="23">
        <f t="shared" si="885"/>
        <v>101500</v>
      </c>
      <c r="O749" s="23">
        <f t="shared" si="886"/>
        <v>157186.40000000002</v>
      </c>
      <c r="P749" s="25">
        <f t="shared" si="887"/>
        <v>0</v>
      </c>
      <c r="Q749" s="23">
        <f t="shared" si="888"/>
        <v>258686.40000000002</v>
      </c>
      <c r="R749" s="24"/>
      <c r="S749" s="24"/>
      <c r="T749" s="15"/>
    </row>
    <row r="750" spans="1:20" ht="15" hidden="1" x14ac:dyDescent="0.3">
      <c r="A750" s="15" t="s">
        <v>152</v>
      </c>
      <c r="B750" s="15" t="s">
        <v>195</v>
      </c>
      <c r="C750" s="15" t="s">
        <v>186</v>
      </c>
      <c r="D750" s="16" t="s">
        <v>197</v>
      </c>
      <c r="E750" s="94">
        <v>3</v>
      </c>
      <c r="F750" s="23">
        <v>14500</v>
      </c>
      <c r="G750" s="23">
        <f t="shared" si="889"/>
        <v>28069</v>
      </c>
      <c r="H750" s="23"/>
      <c r="I750" s="23"/>
      <c r="J750" s="18">
        <v>207</v>
      </c>
      <c r="K750" s="18">
        <v>209</v>
      </c>
      <c r="L750" s="23">
        <f t="shared" si="883"/>
        <v>2</v>
      </c>
      <c r="M750" s="24">
        <f t="shared" si="884"/>
        <v>1.6</v>
      </c>
      <c r="N750" s="23">
        <f t="shared" si="885"/>
        <v>29000</v>
      </c>
      <c r="O750" s="23">
        <f t="shared" si="886"/>
        <v>44910.400000000001</v>
      </c>
      <c r="P750" s="25">
        <f t="shared" si="887"/>
        <v>0</v>
      </c>
      <c r="Q750" s="23">
        <f t="shared" si="888"/>
        <v>73910.399999999994</v>
      </c>
      <c r="R750" s="24"/>
      <c r="S750" s="24"/>
      <c r="T750" s="15"/>
    </row>
    <row r="751" spans="1:20" ht="15" hidden="1" x14ac:dyDescent="0.3">
      <c r="A751" s="15" t="s">
        <v>152</v>
      </c>
      <c r="B751" s="15" t="s">
        <v>195</v>
      </c>
      <c r="C751" s="15" t="s">
        <v>186</v>
      </c>
      <c r="D751" s="16" t="s">
        <v>196</v>
      </c>
      <c r="E751" s="94">
        <v>4</v>
      </c>
      <c r="F751" s="23">
        <v>14500</v>
      </c>
      <c r="G751" s="23">
        <f t="shared" si="889"/>
        <v>28069</v>
      </c>
      <c r="H751" s="23"/>
      <c r="I751" s="23"/>
      <c r="J751" s="18">
        <v>261</v>
      </c>
      <c r="K751" s="18">
        <v>263</v>
      </c>
      <c r="L751" s="23">
        <f t="shared" si="883"/>
        <v>2</v>
      </c>
      <c r="M751" s="24">
        <f t="shared" si="884"/>
        <v>1.6</v>
      </c>
      <c r="N751" s="23">
        <f t="shared" si="885"/>
        <v>29000</v>
      </c>
      <c r="O751" s="23">
        <f t="shared" si="886"/>
        <v>44910.400000000001</v>
      </c>
      <c r="P751" s="25">
        <f t="shared" si="887"/>
        <v>0</v>
      </c>
      <c r="Q751" s="23">
        <f t="shared" si="888"/>
        <v>73910.399999999994</v>
      </c>
      <c r="R751" s="24"/>
      <c r="S751" s="24"/>
      <c r="T751" s="26" t="s">
        <v>198</v>
      </c>
    </row>
    <row r="752" spans="1:20" ht="15" hidden="1" x14ac:dyDescent="0.3">
      <c r="A752" s="15" t="s">
        <v>152</v>
      </c>
      <c r="B752" s="15" t="s">
        <v>195</v>
      </c>
      <c r="C752" s="15" t="s">
        <v>186</v>
      </c>
      <c r="D752" s="16" t="s">
        <v>197</v>
      </c>
      <c r="E752" s="94">
        <v>4</v>
      </c>
      <c r="F752" s="23">
        <v>14500</v>
      </c>
      <c r="G752" s="23">
        <f t="shared" si="889"/>
        <v>28069</v>
      </c>
      <c r="H752" s="23"/>
      <c r="I752" s="23"/>
      <c r="J752" s="18">
        <v>209</v>
      </c>
      <c r="K752" s="18">
        <v>210</v>
      </c>
      <c r="L752" s="23">
        <f t="shared" si="883"/>
        <v>1</v>
      </c>
      <c r="M752" s="24">
        <f t="shared" si="884"/>
        <v>0.8</v>
      </c>
      <c r="N752" s="23">
        <f t="shared" si="885"/>
        <v>14500</v>
      </c>
      <c r="O752" s="23">
        <f t="shared" si="886"/>
        <v>22455.200000000001</v>
      </c>
      <c r="P752" s="25">
        <f t="shared" si="887"/>
        <v>0</v>
      </c>
      <c r="Q752" s="23">
        <f t="shared" si="888"/>
        <v>36955.199999999997</v>
      </c>
      <c r="R752" s="24"/>
      <c r="S752" s="24"/>
      <c r="T752" s="15"/>
    </row>
    <row r="753" spans="1:20" ht="15" hidden="1" x14ac:dyDescent="0.3">
      <c r="A753" s="15" t="s">
        <v>152</v>
      </c>
      <c r="B753" s="15" t="s">
        <v>195</v>
      </c>
      <c r="C753" s="15" t="s">
        <v>199</v>
      </c>
      <c r="D753" s="16" t="s">
        <v>196</v>
      </c>
      <c r="E753" s="94">
        <v>5</v>
      </c>
      <c r="F753" s="23">
        <v>14500</v>
      </c>
      <c r="G753" s="23">
        <v>8100</v>
      </c>
      <c r="H753" s="23">
        <v>16691</v>
      </c>
      <c r="I753" s="23">
        <v>1533435.5519999999</v>
      </c>
      <c r="J753" s="18">
        <v>263</v>
      </c>
      <c r="K753" s="18">
        <v>282</v>
      </c>
      <c r="L753" s="23">
        <f t="shared" ref="L753:L756" si="890">K753-J753</f>
        <v>19</v>
      </c>
      <c r="M753" s="24">
        <f t="shared" ref="M753:M756" si="891">L753*80%</f>
        <v>15.200000000000001</v>
      </c>
      <c r="N753" s="23">
        <f t="shared" ref="N753:N756" si="892">L753*F753</f>
        <v>275500</v>
      </c>
      <c r="O753" s="23">
        <f t="shared" ref="O753:O756" si="893">M753*G753</f>
        <v>123120.00000000001</v>
      </c>
      <c r="P753" s="25">
        <f t="shared" ref="P753:P756" si="894">IF(M753*H753=0,0,IF(M753*H753&gt;I753,M753*H753,I753))</f>
        <v>1533435.5519999999</v>
      </c>
      <c r="Q753" s="23">
        <f t="shared" ref="Q753:Q756" si="895">N753+O753+P753</f>
        <v>1932055.5519999999</v>
      </c>
      <c r="R753" s="24"/>
      <c r="S753" s="24"/>
      <c r="T753" s="15"/>
    </row>
    <row r="754" spans="1:20" ht="15" hidden="1" x14ac:dyDescent="0.3">
      <c r="A754" s="15" t="s">
        <v>152</v>
      </c>
      <c r="B754" s="15" t="s">
        <v>195</v>
      </c>
      <c r="C754" s="15" t="s">
        <v>199</v>
      </c>
      <c r="D754" s="16" t="s">
        <v>197</v>
      </c>
      <c r="E754" s="94">
        <v>5</v>
      </c>
      <c r="F754" s="23">
        <v>14500</v>
      </c>
      <c r="G754" s="23">
        <v>8100</v>
      </c>
      <c r="H754" s="23">
        <v>16691</v>
      </c>
      <c r="I754" s="23">
        <v>1533435.5519999999</v>
      </c>
      <c r="J754" s="18">
        <v>210</v>
      </c>
      <c r="K754" s="18">
        <v>210</v>
      </c>
      <c r="L754" s="23">
        <f t="shared" si="890"/>
        <v>0</v>
      </c>
      <c r="M754" s="24">
        <f t="shared" si="891"/>
        <v>0</v>
      </c>
      <c r="N754" s="23">
        <f t="shared" si="892"/>
        <v>0</v>
      </c>
      <c r="O754" s="23">
        <f t="shared" si="893"/>
        <v>0</v>
      </c>
      <c r="P754" s="25">
        <f t="shared" si="894"/>
        <v>0</v>
      </c>
      <c r="Q754" s="23">
        <f t="shared" si="895"/>
        <v>0</v>
      </c>
      <c r="R754" s="24"/>
      <c r="S754" s="24"/>
      <c r="T754" s="15"/>
    </row>
    <row r="755" spans="1:20" ht="15" hidden="1" x14ac:dyDescent="0.3">
      <c r="A755" s="15" t="s">
        <v>152</v>
      </c>
      <c r="B755" s="15" t="s">
        <v>195</v>
      </c>
      <c r="C755" s="15" t="s">
        <v>199</v>
      </c>
      <c r="D755" s="16" t="s">
        <v>196</v>
      </c>
      <c r="E755" s="94">
        <v>6</v>
      </c>
      <c r="F755" s="23">
        <v>14500</v>
      </c>
      <c r="G755" s="23">
        <v>8100</v>
      </c>
      <c r="H755" s="23">
        <v>16691</v>
      </c>
      <c r="I755" s="23">
        <v>1533435.5519999999</v>
      </c>
      <c r="J755" s="18">
        <v>282</v>
      </c>
      <c r="K755" s="18">
        <v>296</v>
      </c>
      <c r="L755" s="23">
        <f t="shared" si="890"/>
        <v>14</v>
      </c>
      <c r="M755" s="24">
        <f t="shared" si="891"/>
        <v>11.200000000000001</v>
      </c>
      <c r="N755" s="23">
        <f t="shared" si="892"/>
        <v>203000</v>
      </c>
      <c r="O755" s="23">
        <f t="shared" si="893"/>
        <v>90720.000000000015</v>
      </c>
      <c r="P755" s="25">
        <f t="shared" si="894"/>
        <v>1533435.5519999999</v>
      </c>
      <c r="Q755" s="23">
        <f t="shared" si="895"/>
        <v>1827155.5519999999</v>
      </c>
      <c r="R755" s="24"/>
      <c r="S755" s="24"/>
      <c r="T755" s="15"/>
    </row>
    <row r="756" spans="1:20" ht="15" hidden="1" x14ac:dyDescent="0.3">
      <c r="A756" s="15" t="s">
        <v>152</v>
      </c>
      <c r="B756" s="15" t="s">
        <v>195</v>
      </c>
      <c r="C756" s="15" t="s">
        <v>199</v>
      </c>
      <c r="D756" s="16" t="s">
        <v>197</v>
      </c>
      <c r="E756" s="94">
        <v>6</v>
      </c>
      <c r="F756" s="23">
        <v>14500</v>
      </c>
      <c r="G756" s="23">
        <v>8100</v>
      </c>
      <c r="H756" s="23">
        <v>16691</v>
      </c>
      <c r="I756" s="23">
        <v>1533435.5519999999</v>
      </c>
      <c r="J756" s="18">
        <v>210</v>
      </c>
      <c r="K756" s="18">
        <v>216</v>
      </c>
      <c r="L756" s="23">
        <f t="shared" si="890"/>
        <v>6</v>
      </c>
      <c r="M756" s="24">
        <f t="shared" si="891"/>
        <v>4.8000000000000007</v>
      </c>
      <c r="N756" s="23">
        <f t="shared" si="892"/>
        <v>87000</v>
      </c>
      <c r="O756" s="23">
        <f t="shared" si="893"/>
        <v>38880.000000000007</v>
      </c>
      <c r="P756" s="25">
        <f t="shared" si="894"/>
        <v>1533435.5519999999</v>
      </c>
      <c r="Q756" s="23">
        <f t="shared" si="895"/>
        <v>1659315.5519999999</v>
      </c>
      <c r="R756" s="24"/>
      <c r="S756" s="24"/>
      <c r="T756" s="15"/>
    </row>
    <row r="757" spans="1:20" ht="15" hidden="1" x14ac:dyDescent="0.3">
      <c r="A757" s="15" t="s">
        <v>152</v>
      </c>
      <c r="B757" s="15" t="s">
        <v>195</v>
      </c>
      <c r="C757" s="15" t="s">
        <v>199</v>
      </c>
      <c r="D757" s="16" t="s">
        <v>196</v>
      </c>
      <c r="E757" s="94">
        <v>7</v>
      </c>
      <c r="F757" s="23">
        <v>14500</v>
      </c>
      <c r="G757" s="23">
        <v>8100</v>
      </c>
      <c r="H757" s="23">
        <v>16691</v>
      </c>
      <c r="I757" s="23">
        <v>1533435.5519999999</v>
      </c>
      <c r="J757" s="18">
        <f t="shared" ref="J757:J762" si="896">K755</f>
        <v>296</v>
      </c>
      <c r="K757" s="18">
        <v>316</v>
      </c>
      <c r="L757" s="23">
        <f t="shared" ref="L757:L758" si="897">K757-J757</f>
        <v>20</v>
      </c>
      <c r="M757" s="24">
        <f t="shared" ref="M757:M758" si="898">L757*80%</f>
        <v>16</v>
      </c>
      <c r="N757" s="23">
        <f t="shared" ref="N757:N758" si="899">L757*F757</f>
        <v>290000</v>
      </c>
      <c r="O757" s="23">
        <f t="shared" ref="O757:O758" si="900">M757*G757</f>
        <v>129600</v>
      </c>
      <c r="P757" s="25">
        <f t="shared" ref="P757:P758" si="901">IF(M757*H757=0,0,IF(M757*H757&gt;I757,M757*H757,I757))</f>
        <v>1533435.5519999999</v>
      </c>
      <c r="Q757" s="23">
        <f t="shared" ref="Q757:Q758" si="902">N757+O757+P757</f>
        <v>1953035.5519999999</v>
      </c>
      <c r="R757" s="24"/>
      <c r="S757" s="24"/>
      <c r="T757" s="15"/>
    </row>
    <row r="758" spans="1:20" ht="15" hidden="1" x14ac:dyDescent="0.3">
      <c r="A758" s="15" t="s">
        <v>152</v>
      </c>
      <c r="B758" s="15" t="s">
        <v>195</v>
      </c>
      <c r="C758" s="15" t="s">
        <v>199</v>
      </c>
      <c r="D758" s="16" t="s">
        <v>197</v>
      </c>
      <c r="E758" s="94">
        <v>7</v>
      </c>
      <c r="F758" s="23">
        <v>14500</v>
      </c>
      <c r="G758" s="23">
        <v>8100</v>
      </c>
      <c r="H758" s="23">
        <v>16691</v>
      </c>
      <c r="I758" s="23">
        <v>1533435.5519999999</v>
      </c>
      <c r="J758" s="18">
        <f t="shared" si="896"/>
        <v>216</v>
      </c>
      <c r="K758" s="18">
        <v>225</v>
      </c>
      <c r="L758" s="23">
        <f t="shared" si="897"/>
        <v>9</v>
      </c>
      <c r="M758" s="24">
        <f t="shared" si="898"/>
        <v>7.2</v>
      </c>
      <c r="N758" s="23">
        <f t="shared" si="899"/>
        <v>130500</v>
      </c>
      <c r="O758" s="23">
        <f t="shared" si="900"/>
        <v>58320</v>
      </c>
      <c r="P758" s="25">
        <f t="shared" si="901"/>
        <v>1533435.5519999999</v>
      </c>
      <c r="Q758" s="23">
        <f t="shared" si="902"/>
        <v>1722255.5519999999</v>
      </c>
      <c r="R758" s="24"/>
      <c r="S758" s="24"/>
      <c r="T758" s="15"/>
    </row>
    <row r="759" spans="1:20" ht="15" hidden="1" x14ac:dyDescent="0.3">
      <c r="A759" s="15" t="s">
        <v>152</v>
      </c>
      <c r="B759" s="15" t="s">
        <v>195</v>
      </c>
      <c r="C759" s="15" t="s">
        <v>199</v>
      </c>
      <c r="D759" s="16" t="s">
        <v>196</v>
      </c>
      <c r="E759" s="94">
        <v>8</v>
      </c>
      <c r="F759" s="23">
        <v>14500</v>
      </c>
      <c r="G759" s="23">
        <v>8100</v>
      </c>
      <c r="H759" s="23">
        <v>16691</v>
      </c>
      <c r="I759" s="23">
        <v>1533435.5519999999</v>
      </c>
      <c r="J759" s="18">
        <f t="shared" si="896"/>
        <v>316</v>
      </c>
      <c r="K759" s="18">
        <v>337</v>
      </c>
      <c r="L759" s="23">
        <f t="shared" ref="L759:L760" si="903">K759-J759</f>
        <v>21</v>
      </c>
      <c r="M759" s="24">
        <f t="shared" ref="M759:M760" si="904">L759*80%</f>
        <v>16.8</v>
      </c>
      <c r="N759" s="23">
        <f t="shared" ref="N759:N760" si="905">L759*F759</f>
        <v>304500</v>
      </c>
      <c r="O759" s="23">
        <f t="shared" ref="O759:O760" si="906">M759*G759</f>
        <v>136080</v>
      </c>
      <c r="P759" s="25">
        <f t="shared" ref="P759:P760" si="907">IF(M759*H759=0,0,IF(M759*H759&gt;I759,M759*H759,I759))</f>
        <v>1533435.5519999999</v>
      </c>
      <c r="Q759" s="23">
        <f t="shared" ref="Q759:Q760" si="908">N759+O759+P759</f>
        <v>1974015.5519999999</v>
      </c>
      <c r="R759" s="24"/>
      <c r="S759" s="24"/>
      <c r="T759" s="15"/>
    </row>
    <row r="760" spans="1:20" ht="15" hidden="1" x14ac:dyDescent="0.3">
      <c r="A760" s="15" t="s">
        <v>152</v>
      </c>
      <c r="B760" s="15" t="s">
        <v>195</v>
      </c>
      <c r="C760" s="15" t="s">
        <v>199</v>
      </c>
      <c r="D760" s="16" t="s">
        <v>197</v>
      </c>
      <c r="E760" s="94">
        <v>8</v>
      </c>
      <c r="F760" s="23">
        <v>14500</v>
      </c>
      <c r="G760" s="23">
        <v>8100</v>
      </c>
      <c r="H760" s="23">
        <v>16691</v>
      </c>
      <c r="I760" s="23">
        <v>1533435.5519999999</v>
      </c>
      <c r="J760" s="18">
        <f t="shared" si="896"/>
        <v>225</v>
      </c>
      <c r="K760" s="18">
        <v>233</v>
      </c>
      <c r="L760" s="23">
        <f t="shared" si="903"/>
        <v>8</v>
      </c>
      <c r="M760" s="24">
        <f t="shared" si="904"/>
        <v>6.4</v>
      </c>
      <c r="N760" s="23">
        <f t="shared" si="905"/>
        <v>116000</v>
      </c>
      <c r="O760" s="23">
        <f t="shared" si="906"/>
        <v>51840</v>
      </c>
      <c r="P760" s="25">
        <f t="shared" si="907"/>
        <v>1533435.5519999999</v>
      </c>
      <c r="Q760" s="23">
        <f t="shared" si="908"/>
        <v>1701275.5519999999</v>
      </c>
      <c r="R760" s="24"/>
      <c r="S760" s="24"/>
      <c r="T760" s="15"/>
    </row>
    <row r="761" spans="1:20" ht="15" hidden="1" x14ac:dyDescent="0.3">
      <c r="A761" s="15" t="s">
        <v>152</v>
      </c>
      <c r="B761" s="15" t="s">
        <v>195</v>
      </c>
      <c r="C761" s="15" t="s">
        <v>199</v>
      </c>
      <c r="D761" s="16" t="s">
        <v>196</v>
      </c>
      <c r="E761" s="31">
        <v>9</v>
      </c>
      <c r="F761" s="23">
        <v>14500</v>
      </c>
      <c r="G761" s="23">
        <v>8100</v>
      </c>
      <c r="H761" s="23">
        <v>16691</v>
      </c>
      <c r="I761" s="23">
        <v>1533435.5519999999</v>
      </c>
      <c r="J761" s="18">
        <f t="shared" si="896"/>
        <v>337</v>
      </c>
      <c r="K761" s="18">
        <v>352</v>
      </c>
      <c r="L761" s="23">
        <f t="shared" ref="L761:L762" si="909">K761-J761</f>
        <v>15</v>
      </c>
      <c r="M761" s="24">
        <f t="shared" ref="M761:M762" si="910">L761*80%</f>
        <v>12</v>
      </c>
      <c r="N761" s="23">
        <f t="shared" ref="N761:N762" si="911">L761*F761</f>
        <v>217500</v>
      </c>
      <c r="O761" s="23">
        <f t="shared" ref="O761:O762" si="912">M761*G761</f>
        <v>97200</v>
      </c>
      <c r="P761" s="25">
        <f t="shared" ref="P761:P762" si="913">IF(M761*H761=0,0,IF(M761*H761&gt;I761,M761*H761,I761))</f>
        <v>1533435.5519999999</v>
      </c>
      <c r="Q761" s="23">
        <f t="shared" ref="Q761:Q762" si="914">N761+O761+P761</f>
        <v>1848135.5519999999</v>
      </c>
      <c r="R761" s="24"/>
      <c r="S761" s="24"/>
      <c r="T761" s="15"/>
    </row>
    <row r="762" spans="1:20" ht="15" hidden="1" x14ac:dyDescent="0.3">
      <c r="A762" s="15" t="s">
        <v>152</v>
      </c>
      <c r="B762" s="15" t="s">
        <v>195</v>
      </c>
      <c r="C762" s="15" t="s">
        <v>199</v>
      </c>
      <c r="D762" s="16" t="s">
        <v>197</v>
      </c>
      <c r="E762" s="31">
        <v>9</v>
      </c>
      <c r="F762" s="23">
        <v>14500</v>
      </c>
      <c r="G762" s="23">
        <v>8100</v>
      </c>
      <c r="H762" s="23">
        <v>16691</v>
      </c>
      <c r="I762" s="23">
        <v>1533435.5519999999</v>
      </c>
      <c r="J762" s="18">
        <f t="shared" si="896"/>
        <v>233</v>
      </c>
      <c r="K762" s="18">
        <v>242</v>
      </c>
      <c r="L762" s="23">
        <f t="shared" si="909"/>
        <v>9</v>
      </c>
      <c r="M762" s="24">
        <f t="shared" si="910"/>
        <v>7.2</v>
      </c>
      <c r="N762" s="23">
        <f t="shared" si="911"/>
        <v>130500</v>
      </c>
      <c r="O762" s="23">
        <f t="shared" si="912"/>
        <v>58320</v>
      </c>
      <c r="P762" s="25">
        <f t="shared" si="913"/>
        <v>1533435.5519999999</v>
      </c>
      <c r="Q762" s="23">
        <f t="shared" si="914"/>
        <v>1722255.5519999999</v>
      </c>
      <c r="R762" s="24"/>
      <c r="S762" s="24"/>
      <c r="T762" s="15"/>
    </row>
    <row r="763" spans="1:20" ht="15" hidden="1" x14ac:dyDescent="0.3">
      <c r="A763" s="15" t="s">
        <v>152</v>
      </c>
      <c r="B763" s="15" t="s">
        <v>195</v>
      </c>
      <c r="C763" s="15" t="s">
        <v>200</v>
      </c>
      <c r="D763" s="16" t="s">
        <v>179</v>
      </c>
      <c r="E763" s="94" t="s">
        <v>25</v>
      </c>
      <c r="F763" s="23">
        <v>14500</v>
      </c>
      <c r="G763" s="23">
        <v>7710</v>
      </c>
      <c r="H763" s="23">
        <v>16691</v>
      </c>
      <c r="I763" s="101">
        <v>1533435.5519999999</v>
      </c>
      <c r="J763" s="18">
        <v>253</v>
      </c>
      <c r="K763" s="18">
        <v>255</v>
      </c>
      <c r="L763" s="23">
        <f t="shared" ref="L763:L776" si="915">K763-J763</f>
        <v>2</v>
      </c>
      <c r="M763" s="24">
        <f t="shared" ref="M763:M776" si="916">L763*80%</f>
        <v>1.6</v>
      </c>
      <c r="N763" s="23">
        <f t="shared" ref="N763:N776" si="917">L763*F763</f>
        <v>29000</v>
      </c>
      <c r="O763" s="23">
        <f t="shared" ref="O763:O776" si="918">M763*G763</f>
        <v>12336</v>
      </c>
      <c r="P763" s="104">
        <f>IF((M763+M764)*H763=0,0,IF((M763+M764)*H763&gt;I763,(M763+M764)*H763,I763))</f>
        <v>1533435.5519999999</v>
      </c>
      <c r="Q763" s="101">
        <f>N763+O763+N764+O764+P763</f>
        <v>1658691.5519999999</v>
      </c>
      <c r="R763" s="24"/>
      <c r="S763" s="24"/>
      <c r="T763" s="15"/>
    </row>
    <row r="764" spans="1:20" ht="15" hidden="1" x14ac:dyDescent="0.3">
      <c r="A764" s="15" t="s">
        <v>152</v>
      </c>
      <c r="B764" s="15" t="s">
        <v>195</v>
      </c>
      <c r="C764" s="15" t="s">
        <v>200</v>
      </c>
      <c r="D764" s="16" t="s">
        <v>179</v>
      </c>
      <c r="E764" s="94">
        <v>1</v>
      </c>
      <c r="F764" s="23">
        <v>14500</v>
      </c>
      <c r="G764" s="23">
        <v>8100</v>
      </c>
      <c r="H764" s="23">
        <v>16691</v>
      </c>
      <c r="I764" s="103"/>
      <c r="J764" s="18">
        <v>255</v>
      </c>
      <c r="K764" s="18">
        <v>259</v>
      </c>
      <c r="L764" s="23">
        <f>K764-J764</f>
        <v>4</v>
      </c>
      <c r="M764" s="24">
        <f>L764*80%</f>
        <v>3.2</v>
      </c>
      <c r="N764" s="23">
        <f>L764*F764</f>
        <v>58000</v>
      </c>
      <c r="O764" s="23">
        <f>M764*G764</f>
        <v>25920</v>
      </c>
      <c r="P764" s="106"/>
      <c r="Q764" s="103"/>
      <c r="R764" s="24"/>
      <c r="S764" s="24"/>
      <c r="T764" s="15"/>
    </row>
    <row r="765" spans="1:20" ht="15" hidden="1" x14ac:dyDescent="0.3">
      <c r="A765" s="15" t="s">
        <v>152</v>
      </c>
      <c r="B765" s="15" t="s">
        <v>195</v>
      </c>
      <c r="C765" s="15" t="s">
        <v>200</v>
      </c>
      <c r="D765" s="16" t="s">
        <v>180</v>
      </c>
      <c r="E765" s="94" t="s">
        <v>25</v>
      </c>
      <c r="F765" s="23">
        <v>14500</v>
      </c>
      <c r="G765" s="23">
        <v>7710</v>
      </c>
      <c r="H765" s="23">
        <v>16691</v>
      </c>
      <c r="I765" s="101">
        <v>1533435.5519999999</v>
      </c>
      <c r="J765" s="18">
        <v>416</v>
      </c>
      <c r="K765" s="18">
        <v>427</v>
      </c>
      <c r="L765" s="23">
        <f t="shared" si="915"/>
        <v>11</v>
      </c>
      <c r="M765" s="24">
        <f t="shared" si="916"/>
        <v>8.8000000000000007</v>
      </c>
      <c r="N765" s="23">
        <f t="shared" si="917"/>
        <v>159500</v>
      </c>
      <c r="O765" s="23">
        <f t="shared" si="918"/>
        <v>67848</v>
      </c>
      <c r="P765" s="104">
        <f>IF((M765+M766)*H765=0,0,IF((M765+M766)*H765&gt;I765,(M765+M766)*H765,I765))</f>
        <v>1533435.5519999999</v>
      </c>
      <c r="Q765" s="101">
        <f>N765+O765+N766+O766+P765</f>
        <v>2243323.5520000001</v>
      </c>
      <c r="R765" s="24"/>
      <c r="S765" s="24"/>
      <c r="T765" s="15"/>
    </row>
    <row r="766" spans="1:20" ht="15" hidden="1" x14ac:dyDescent="0.3">
      <c r="A766" s="15" t="s">
        <v>152</v>
      </c>
      <c r="B766" s="15" t="s">
        <v>195</v>
      </c>
      <c r="C766" s="15" t="s">
        <v>200</v>
      </c>
      <c r="D766" s="16" t="s">
        <v>180</v>
      </c>
      <c r="E766" s="94">
        <v>1</v>
      </c>
      <c r="F766" s="23">
        <v>14500</v>
      </c>
      <c r="G766" s="23">
        <v>8100</v>
      </c>
      <c r="H766" s="23">
        <v>16691</v>
      </c>
      <c r="I766" s="103"/>
      <c r="J766" s="18">
        <v>427</v>
      </c>
      <c r="K766" s="18">
        <v>450</v>
      </c>
      <c r="L766" s="23">
        <f t="shared" si="915"/>
        <v>23</v>
      </c>
      <c r="M766" s="24">
        <f t="shared" si="916"/>
        <v>18.400000000000002</v>
      </c>
      <c r="N766" s="23">
        <f t="shared" si="917"/>
        <v>333500</v>
      </c>
      <c r="O766" s="23">
        <f t="shared" si="918"/>
        <v>149040.00000000003</v>
      </c>
      <c r="P766" s="106"/>
      <c r="Q766" s="103"/>
      <c r="R766" s="24"/>
      <c r="S766" s="24"/>
      <c r="T766" s="15"/>
    </row>
    <row r="767" spans="1:20" ht="15" hidden="1" x14ac:dyDescent="0.3">
      <c r="A767" s="15" t="s">
        <v>152</v>
      </c>
      <c r="B767" s="15" t="s">
        <v>195</v>
      </c>
      <c r="C767" s="15" t="s">
        <v>200</v>
      </c>
      <c r="D767" s="16" t="s">
        <v>179</v>
      </c>
      <c r="E767" s="94">
        <v>2</v>
      </c>
      <c r="F767" s="23">
        <v>14500</v>
      </c>
      <c r="G767" s="23">
        <v>8100</v>
      </c>
      <c r="H767" s="23">
        <v>16691</v>
      </c>
      <c r="I767" s="23">
        <v>1533435.5519999999</v>
      </c>
      <c r="J767" s="18">
        <v>259</v>
      </c>
      <c r="K767" s="18">
        <v>263</v>
      </c>
      <c r="L767" s="23">
        <f t="shared" si="915"/>
        <v>4</v>
      </c>
      <c r="M767" s="24">
        <f t="shared" si="916"/>
        <v>3.2</v>
      </c>
      <c r="N767" s="23">
        <f t="shared" si="917"/>
        <v>58000</v>
      </c>
      <c r="O767" s="23">
        <f t="shared" si="918"/>
        <v>25920</v>
      </c>
      <c r="P767" s="25">
        <f t="shared" ref="P767:P776" si="919">IF(M767*H767=0,0,IF(M767*H767&gt;I767,M767*H767,I767))</f>
        <v>1533435.5519999999</v>
      </c>
      <c r="Q767" s="23">
        <f t="shared" ref="Q767:Q776" si="920">N767+O767+P767</f>
        <v>1617355.5519999999</v>
      </c>
      <c r="R767" s="24"/>
      <c r="S767" s="24"/>
      <c r="T767" s="15"/>
    </row>
    <row r="768" spans="1:20" ht="15" hidden="1" x14ac:dyDescent="0.3">
      <c r="A768" s="15" t="s">
        <v>152</v>
      </c>
      <c r="B768" s="15" t="s">
        <v>195</v>
      </c>
      <c r="C768" s="15" t="s">
        <v>200</v>
      </c>
      <c r="D768" s="16" t="s">
        <v>180</v>
      </c>
      <c r="E768" s="94">
        <v>2</v>
      </c>
      <c r="F768" s="23">
        <v>14500</v>
      </c>
      <c r="G768" s="23">
        <v>8100</v>
      </c>
      <c r="H768" s="23">
        <v>16691</v>
      </c>
      <c r="I768" s="23">
        <v>1533435.5519999999</v>
      </c>
      <c r="J768" s="18">
        <v>450</v>
      </c>
      <c r="K768" s="18">
        <v>472</v>
      </c>
      <c r="L768" s="23">
        <f t="shared" si="915"/>
        <v>22</v>
      </c>
      <c r="M768" s="24">
        <f t="shared" si="916"/>
        <v>17.600000000000001</v>
      </c>
      <c r="N768" s="23">
        <f t="shared" si="917"/>
        <v>319000</v>
      </c>
      <c r="O768" s="23">
        <f t="shared" si="918"/>
        <v>142560</v>
      </c>
      <c r="P768" s="25">
        <f t="shared" si="919"/>
        <v>1533435.5519999999</v>
      </c>
      <c r="Q768" s="23">
        <f t="shared" si="920"/>
        <v>1994995.5519999999</v>
      </c>
      <c r="R768" s="24"/>
      <c r="S768" s="24"/>
      <c r="T768" s="15"/>
    </row>
    <row r="769" spans="1:20" ht="15" hidden="1" x14ac:dyDescent="0.3">
      <c r="A769" s="15" t="s">
        <v>152</v>
      </c>
      <c r="B769" s="15" t="s">
        <v>195</v>
      </c>
      <c r="C769" s="15" t="s">
        <v>200</v>
      </c>
      <c r="D769" s="16" t="s">
        <v>179</v>
      </c>
      <c r="E769" s="94">
        <v>3</v>
      </c>
      <c r="F769" s="23">
        <v>14500</v>
      </c>
      <c r="G769" s="23">
        <v>8100</v>
      </c>
      <c r="H769" s="23">
        <v>16691</v>
      </c>
      <c r="I769" s="23">
        <v>1533435.5519999999</v>
      </c>
      <c r="J769" s="18">
        <v>263</v>
      </c>
      <c r="K769" s="18">
        <v>269</v>
      </c>
      <c r="L769" s="23">
        <f t="shared" si="915"/>
        <v>6</v>
      </c>
      <c r="M769" s="24">
        <f t="shared" si="916"/>
        <v>4.8000000000000007</v>
      </c>
      <c r="N769" s="23">
        <f t="shared" si="917"/>
        <v>87000</v>
      </c>
      <c r="O769" s="23">
        <f t="shared" si="918"/>
        <v>38880.000000000007</v>
      </c>
      <c r="P769" s="25">
        <f t="shared" si="919"/>
        <v>1533435.5519999999</v>
      </c>
      <c r="Q769" s="23">
        <f t="shared" si="920"/>
        <v>1659315.5519999999</v>
      </c>
      <c r="R769" s="24"/>
      <c r="S769" s="24"/>
      <c r="T769" s="15"/>
    </row>
    <row r="770" spans="1:20" ht="15" hidden="1" x14ac:dyDescent="0.3">
      <c r="A770" s="15" t="s">
        <v>152</v>
      </c>
      <c r="B770" s="15" t="s">
        <v>195</v>
      </c>
      <c r="C770" s="15" t="s">
        <v>200</v>
      </c>
      <c r="D770" s="16" t="s">
        <v>180</v>
      </c>
      <c r="E770" s="94">
        <v>3</v>
      </c>
      <c r="F770" s="23">
        <v>14500</v>
      </c>
      <c r="G770" s="23">
        <v>8100</v>
      </c>
      <c r="H770" s="23">
        <v>16691</v>
      </c>
      <c r="I770" s="23">
        <v>1533435.5519999999</v>
      </c>
      <c r="J770" s="18">
        <v>472</v>
      </c>
      <c r="K770" s="18">
        <v>496</v>
      </c>
      <c r="L770" s="23">
        <f t="shared" si="915"/>
        <v>24</v>
      </c>
      <c r="M770" s="24">
        <f t="shared" si="916"/>
        <v>19.200000000000003</v>
      </c>
      <c r="N770" s="23">
        <f t="shared" si="917"/>
        <v>348000</v>
      </c>
      <c r="O770" s="23">
        <f t="shared" si="918"/>
        <v>155520.00000000003</v>
      </c>
      <c r="P770" s="25">
        <f t="shared" si="919"/>
        <v>1533435.5519999999</v>
      </c>
      <c r="Q770" s="23">
        <f t="shared" si="920"/>
        <v>2036955.5519999999</v>
      </c>
      <c r="R770" s="24"/>
      <c r="S770" s="24"/>
      <c r="T770" s="15"/>
    </row>
    <row r="771" spans="1:20" ht="15" hidden="1" x14ac:dyDescent="0.3">
      <c r="A771" s="15" t="s">
        <v>152</v>
      </c>
      <c r="B771" s="15" t="s">
        <v>195</v>
      </c>
      <c r="C771" s="15" t="s">
        <v>200</v>
      </c>
      <c r="D771" s="16" t="s">
        <v>179</v>
      </c>
      <c r="E771" s="94">
        <v>4</v>
      </c>
      <c r="F771" s="23">
        <v>14500</v>
      </c>
      <c r="G771" s="23">
        <v>8100</v>
      </c>
      <c r="H771" s="23">
        <v>16691</v>
      </c>
      <c r="I771" s="23">
        <v>1533435.5519999999</v>
      </c>
      <c r="J771" s="18">
        <v>269</v>
      </c>
      <c r="K771" s="18">
        <v>275</v>
      </c>
      <c r="L771" s="23">
        <f t="shared" si="915"/>
        <v>6</v>
      </c>
      <c r="M771" s="24">
        <f t="shared" si="916"/>
        <v>4.8000000000000007</v>
      </c>
      <c r="N771" s="23">
        <f t="shared" si="917"/>
        <v>87000</v>
      </c>
      <c r="O771" s="23">
        <f t="shared" si="918"/>
        <v>38880.000000000007</v>
      </c>
      <c r="P771" s="25">
        <f t="shared" si="919"/>
        <v>1533435.5519999999</v>
      </c>
      <c r="Q771" s="23">
        <f t="shared" si="920"/>
        <v>1659315.5519999999</v>
      </c>
      <c r="R771" s="24"/>
      <c r="S771" s="24"/>
      <c r="T771" s="15"/>
    </row>
    <row r="772" spans="1:20" ht="15" hidden="1" x14ac:dyDescent="0.3">
      <c r="A772" s="15" t="s">
        <v>152</v>
      </c>
      <c r="B772" s="15" t="s">
        <v>195</v>
      </c>
      <c r="C772" s="15" t="s">
        <v>200</v>
      </c>
      <c r="D772" s="16" t="s">
        <v>180</v>
      </c>
      <c r="E772" s="94">
        <v>4</v>
      </c>
      <c r="F772" s="23">
        <v>14500</v>
      </c>
      <c r="G772" s="23">
        <v>8100</v>
      </c>
      <c r="H772" s="23">
        <v>16691</v>
      </c>
      <c r="I772" s="23">
        <v>1533435.5519999999</v>
      </c>
      <c r="J772" s="18">
        <v>496</v>
      </c>
      <c r="K772" s="18">
        <v>524</v>
      </c>
      <c r="L772" s="23">
        <f t="shared" si="915"/>
        <v>28</v>
      </c>
      <c r="M772" s="24">
        <f t="shared" si="916"/>
        <v>22.400000000000002</v>
      </c>
      <c r="N772" s="23">
        <f t="shared" si="917"/>
        <v>406000</v>
      </c>
      <c r="O772" s="23">
        <f t="shared" si="918"/>
        <v>181440.00000000003</v>
      </c>
      <c r="P772" s="25">
        <f t="shared" si="919"/>
        <v>1533435.5519999999</v>
      </c>
      <c r="Q772" s="23">
        <f t="shared" si="920"/>
        <v>2120875.5520000001</v>
      </c>
      <c r="R772" s="24"/>
      <c r="S772" s="24"/>
      <c r="T772" s="15"/>
    </row>
    <row r="773" spans="1:20" ht="15" hidden="1" x14ac:dyDescent="0.3">
      <c r="A773" s="15" t="s">
        <v>152</v>
      </c>
      <c r="B773" s="15" t="s">
        <v>195</v>
      </c>
      <c r="C773" s="15" t="s">
        <v>200</v>
      </c>
      <c r="D773" s="16" t="s">
        <v>179</v>
      </c>
      <c r="E773" s="94">
        <v>5</v>
      </c>
      <c r="F773" s="23">
        <v>14500</v>
      </c>
      <c r="G773" s="23">
        <v>8100</v>
      </c>
      <c r="H773" s="23">
        <v>16691</v>
      </c>
      <c r="I773" s="23">
        <v>1533435.5519999999</v>
      </c>
      <c r="J773" s="18">
        <v>275</v>
      </c>
      <c r="K773" s="18">
        <v>311</v>
      </c>
      <c r="L773" s="23">
        <f t="shared" si="915"/>
        <v>36</v>
      </c>
      <c r="M773" s="24">
        <f t="shared" si="916"/>
        <v>28.8</v>
      </c>
      <c r="N773" s="23">
        <f t="shared" si="917"/>
        <v>522000</v>
      </c>
      <c r="O773" s="23">
        <f t="shared" si="918"/>
        <v>233280</v>
      </c>
      <c r="P773" s="25">
        <f t="shared" si="919"/>
        <v>1533435.5519999999</v>
      </c>
      <c r="Q773" s="23">
        <f t="shared" si="920"/>
        <v>2288715.5520000001</v>
      </c>
      <c r="R773" s="24"/>
      <c r="S773" s="24"/>
      <c r="T773" s="15"/>
    </row>
    <row r="774" spans="1:20" ht="15" hidden="1" x14ac:dyDescent="0.3">
      <c r="A774" s="15" t="s">
        <v>152</v>
      </c>
      <c r="B774" s="15" t="s">
        <v>195</v>
      </c>
      <c r="C774" s="15" t="s">
        <v>200</v>
      </c>
      <c r="D774" s="16" t="s">
        <v>180</v>
      </c>
      <c r="E774" s="94">
        <v>5</v>
      </c>
      <c r="F774" s="23">
        <v>14500</v>
      </c>
      <c r="G774" s="23">
        <v>8100</v>
      </c>
      <c r="H774" s="23">
        <v>16691</v>
      </c>
      <c r="I774" s="23">
        <v>1533435.5519999999</v>
      </c>
      <c r="J774" s="18">
        <v>524</v>
      </c>
      <c r="K774" s="18">
        <v>578</v>
      </c>
      <c r="L774" s="23">
        <f t="shared" si="915"/>
        <v>54</v>
      </c>
      <c r="M774" s="24">
        <f t="shared" si="916"/>
        <v>43.2</v>
      </c>
      <c r="N774" s="23">
        <f t="shared" si="917"/>
        <v>783000</v>
      </c>
      <c r="O774" s="23">
        <f t="shared" si="918"/>
        <v>349920</v>
      </c>
      <c r="P774" s="25">
        <f t="shared" si="919"/>
        <v>1533435.5519999999</v>
      </c>
      <c r="Q774" s="23">
        <f t="shared" si="920"/>
        <v>2666355.5520000001</v>
      </c>
      <c r="R774" s="24"/>
      <c r="S774" s="24"/>
      <c r="T774" s="15"/>
    </row>
    <row r="775" spans="1:20" ht="15" hidden="1" x14ac:dyDescent="0.3">
      <c r="A775" s="15" t="s">
        <v>152</v>
      </c>
      <c r="B775" s="15" t="s">
        <v>195</v>
      </c>
      <c r="C775" s="15" t="s">
        <v>200</v>
      </c>
      <c r="D775" s="16" t="s">
        <v>179</v>
      </c>
      <c r="E775" s="94">
        <v>6</v>
      </c>
      <c r="F775" s="23">
        <v>14500</v>
      </c>
      <c r="G775" s="23">
        <v>8100</v>
      </c>
      <c r="H775" s="23">
        <v>16691</v>
      </c>
      <c r="I775" s="23">
        <v>1533435.5519999999</v>
      </c>
      <c r="J775" s="18">
        <v>311</v>
      </c>
      <c r="K775" s="18">
        <v>398</v>
      </c>
      <c r="L775" s="23">
        <f t="shared" si="915"/>
        <v>87</v>
      </c>
      <c r="M775" s="24">
        <f t="shared" si="916"/>
        <v>69.600000000000009</v>
      </c>
      <c r="N775" s="23">
        <f t="shared" si="917"/>
        <v>1261500</v>
      </c>
      <c r="O775" s="23">
        <f t="shared" si="918"/>
        <v>563760.00000000012</v>
      </c>
      <c r="P775" s="25">
        <f t="shared" si="919"/>
        <v>1533435.5519999999</v>
      </c>
      <c r="Q775" s="23">
        <f t="shared" si="920"/>
        <v>3358695.5520000001</v>
      </c>
      <c r="R775" s="24"/>
      <c r="S775" s="24"/>
      <c r="T775" s="15"/>
    </row>
    <row r="776" spans="1:20" ht="15" hidden="1" x14ac:dyDescent="0.3">
      <c r="A776" s="15" t="s">
        <v>152</v>
      </c>
      <c r="B776" s="15" t="s">
        <v>195</v>
      </c>
      <c r="C776" s="15" t="s">
        <v>200</v>
      </c>
      <c r="D776" s="16" t="s">
        <v>180</v>
      </c>
      <c r="E776" s="94">
        <v>6</v>
      </c>
      <c r="F776" s="23">
        <v>14500</v>
      </c>
      <c r="G776" s="23">
        <v>8100</v>
      </c>
      <c r="H776" s="23">
        <v>16691</v>
      </c>
      <c r="I776" s="23">
        <v>1533435.5519999999</v>
      </c>
      <c r="J776" s="18">
        <v>578</v>
      </c>
      <c r="K776" s="18">
        <v>695</v>
      </c>
      <c r="L776" s="23">
        <f t="shared" si="915"/>
        <v>117</v>
      </c>
      <c r="M776" s="24">
        <f t="shared" si="916"/>
        <v>93.600000000000009</v>
      </c>
      <c r="N776" s="23">
        <f t="shared" si="917"/>
        <v>1696500</v>
      </c>
      <c r="O776" s="23">
        <f t="shared" si="918"/>
        <v>758160.00000000012</v>
      </c>
      <c r="P776" s="25">
        <f t="shared" si="919"/>
        <v>1562277.6</v>
      </c>
      <c r="Q776" s="23">
        <f t="shared" si="920"/>
        <v>4016937.6</v>
      </c>
      <c r="R776" s="24"/>
      <c r="S776" s="24"/>
      <c r="T776" s="15"/>
    </row>
    <row r="777" spans="1:20" ht="15" hidden="1" x14ac:dyDescent="0.3">
      <c r="A777" s="15" t="s">
        <v>152</v>
      </c>
      <c r="B777" s="15" t="s">
        <v>195</v>
      </c>
      <c r="C777" s="15" t="s">
        <v>200</v>
      </c>
      <c r="D777" s="16" t="s">
        <v>201</v>
      </c>
      <c r="E777" s="94">
        <v>7</v>
      </c>
      <c r="F777" s="23">
        <v>14500</v>
      </c>
      <c r="G777" s="23">
        <v>8100</v>
      </c>
      <c r="H777" s="23">
        <v>16691</v>
      </c>
      <c r="I777" s="23">
        <v>1533435.5519999999</v>
      </c>
      <c r="J777" s="18">
        <f t="shared" ref="J777:J782" si="921">K775</f>
        <v>398</v>
      </c>
      <c r="K777" s="18">
        <v>491</v>
      </c>
      <c r="L777" s="23">
        <f t="shared" ref="L777:L778" si="922">K777-J777</f>
        <v>93</v>
      </c>
      <c r="M777" s="24">
        <f t="shared" ref="M777:M778" si="923">L777*80%</f>
        <v>74.400000000000006</v>
      </c>
      <c r="N777" s="23">
        <f t="shared" ref="N777:N778" si="924">L777*F777</f>
        <v>1348500</v>
      </c>
      <c r="O777" s="23">
        <f t="shared" ref="O777:O778" si="925">M777*G777</f>
        <v>602640</v>
      </c>
      <c r="P777" s="25">
        <f t="shared" ref="P777:P778" si="926">IF(M777*H777=0,0,IF(M777*H777&gt;I777,M777*H777,I777))</f>
        <v>1533435.5519999999</v>
      </c>
      <c r="Q777" s="23">
        <f t="shared" ref="Q777:Q778" si="927">N777+O777+P777</f>
        <v>3484575.5520000001</v>
      </c>
      <c r="R777" s="24"/>
      <c r="S777" s="24"/>
      <c r="T777" s="15"/>
    </row>
    <row r="778" spans="1:20" ht="15" hidden="1" x14ac:dyDescent="0.3">
      <c r="A778" s="15" t="s">
        <v>152</v>
      </c>
      <c r="B778" s="15" t="s">
        <v>195</v>
      </c>
      <c r="C778" s="15" t="s">
        <v>200</v>
      </c>
      <c r="D778" s="16" t="s">
        <v>202</v>
      </c>
      <c r="E778" s="94">
        <v>7</v>
      </c>
      <c r="F778" s="23">
        <v>14500</v>
      </c>
      <c r="G778" s="23">
        <v>8100</v>
      </c>
      <c r="H778" s="23">
        <v>16691</v>
      </c>
      <c r="I778" s="23">
        <v>1533435.5519999999</v>
      </c>
      <c r="J778" s="18">
        <f t="shared" si="921"/>
        <v>695</v>
      </c>
      <c r="K778" s="18">
        <v>853</v>
      </c>
      <c r="L778" s="23">
        <f t="shared" si="922"/>
        <v>158</v>
      </c>
      <c r="M778" s="24">
        <f t="shared" si="923"/>
        <v>126.4</v>
      </c>
      <c r="N778" s="23">
        <f t="shared" si="924"/>
        <v>2291000</v>
      </c>
      <c r="O778" s="23">
        <f t="shared" si="925"/>
        <v>1023840</v>
      </c>
      <c r="P778" s="25">
        <f t="shared" si="926"/>
        <v>2109742.4</v>
      </c>
      <c r="Q778" s="23">
        <f t="shared" si="927"/>
        <v>5424582.4000000004</v>
      </c>
      <c r="R778" s="24"/>
      <c r="S778" s="24"/>
      <c r="T778" s="15"/>
    </row>
    <row r="779" spans="1:20" ht="15" hidden="1" x14ac:dyDescent="0.3">
      <c r="A779" s="15" t="s">
        <v>152</v>
      </c>
      <c r="B779" s="15" t="s">
        <v>195</v>
      </c>
      <c r="C779" s="15" t="s">
        <v>200</v>
      </c>
      <c r="D779" s="16" t="s">
        <v>201</v>
      </c>
      <c r="E779" s="94">
        <v>8</v>
      </c>
      <c r="F779" s="23">
        <v>14500</v>
      </c>
      <c r="G779" s="23">
        <v>8100</v>
      </c>
      <c r="H779" s="23">
        <v>16691</v>
      </c>
      <c r="I779" s="23">
        <v>1533435.5519999999</v>
      </c>
      <c r="J779" s="18">
        <f t="shared" si="921"/>
        <v>491</v>
      </c>
      <c r="K779" s="18">
        <v>611</v>
      </c>
      <c r="L779" s="23">
        <f t="shared" ref="L779:L780" si="928">K779-J779</f>
        <v>120</v>
      </c>
      <c r="M779" s="24">
        <f t="shared" ref="M779:M780" si="929">L779*80%</f>
        <v>96</v>
      </c>
      <c r="N779" s="23">
        <f t="shared" ref="N779:N780" si="930">L779*F779</f>
        <v>1740000</v>
      </c>
      <c r="O779" s="23">
        <f t="shared" ref="O779:O780" si="931">M779*G779</f>
        <v>777600</v>
      </c>
      <c r="P779" s="25">
        <f t="shared" ref="P779:P780" si="932">IF(M779*H779=0,0,IF(M779*H779&gt;I779,M779*H779,I779))</f>
        <v>1602336</v>
      </c>
      <c r="Q779" s="23">
        <f t="shared" ref="Q779:Q780" si="933">N779+O779+P779</f>
        <v>4119936</v>
      </c>
      <c r="R779" s="24"/>
      <c r="S779" s="24"/>
      <c r="T779" s="15"/>
    </row>
    <row r="780" spans="1:20" ht="15" hidden="1" x14ac:dyDescent="0.3">
      <c r="A780" s="15" t="s">
        <v>152</v>
      </c>
      <c r="B780" s="15" t="s">
        <v>195</v>
      </c>
      <c r="C780" s="15" t="s">
        <v>200</v>
      </c>
      <c r="D780" s="16" t="s">
        <v>202</v>
      </c>
      <c r="E780" s="94">
        <v>8</v>
      </c>
      <c r="F780" s="23">
        <v>14500</v>
      </c>
      <c r="G780" s="23">
        <v>8100</v>
      </c>
      <c r="H780" s="23">
        <v>16691</v>
      </c>
      <c r="I780" s="23">
        <v>1533435.5519999999</v>
      </c>
      <c r="J780" s="18">
        <f t="shared" si="921"/>
        <v>853</v>
      </c>
      <c r="K780" s="18">
        <v>1046</v>
      </c>
      <c r="L780" s="23">
        <f t="shared" si="928"/>
        <v>193</v>
      </c>
      <c r="M780" s="24">
        <f t="shared" si="929"/>
        <v>154.4</v>
      </c>
      <c r="N780" s="23">
        <f t="shared" si="930"/>
        <v>2798500</v>
      </c>
      <c r="O780" s="23">
        <f t="shared" si="931"/>
        <v>1250640</v>
      </c>
      <c r="P780" s="25">
        <f t="shared" si="932"/>
        <v>2577090.4</v>
      </c>
      <c r="Q780" s="23">
        <f t="shared" si="933"/>
        <v>6626230.4000000004</v>
      </c>
      <c r="R780" s="24"/>
      <c r="S780" s="24"/>
      <c r="T780" s="15"/>
    </row>
    <row r="781" spans="1:20" ht="15" hidden="1" x14ac:dyDescent="0.3">
      <c r="A781" s="15" t="s">
        <v>152</v>
      </c>
      <c r="B781" s="15" t="s">
        <v>195</v>
      </c>
      <c r="C781" s="15" t="s">
        <v>200</v>
      </c>
      <c r="D781" s="16" t="s">
        <v>201</v>
      </c>
      <c r="E781" s="31">
        <v>9</v>
      </c>
      <c r="F781" s="23">
        <v>14500</v>
      </c>
      <c r="G781" s="23">
        <v>8100</v>
      </c>
      <c r="H781" s="23">
        <v>16691</v>
      </c>
      <c r="I781" s="23">
        <v>1533435.5519999999</v>
      </c>
      <c r="J781" s="18">
        <f t="shared" si="921"/>
        <v>611</v>
      </c>
      <c r="K781" s="18">
        <v>719</v>
      </c>
      <c r="L781" s="23">
        <f t="shared" ref="L781:L782" si="934">K781-J781</f>
        <v>108</v>
      </c>
      <c r="M781" s="24">
        <f t="shared" ref="M781:M782" si="935">L781*80%</f>
        <v>86.4</v>
      </c>
      <c r="N781" s="23">
        <f t="shared" ref="N781:N782" si="936">L781*F781</f>
        <v>1566000</v>
      </c>
      <c r="O781" s="23">
        <f t="shared" ref="O781:O782" si="937">M781*G781</f>
        <v>699840</v>
      </c>
      <c r="P781" s="25">
        <f t="shared" ref="P781:P782" si="938">IF(M781*H781=0,0,IF(M781*H781&gt;I781,M781*H781,I781))</f>
        <v>1533435.5519999999</v>
      </c>
      <c r="Q781" s="23">
        <f t="shared" ref="Q781:Q782" si="939">N781+O781+P781</f>
        <v>3799275.5520000001</v>
      </c>
      <c r="R781" s="24"/>
      <c r="S781" s="24"/>
      <c r="T781" s="15"/>
    </row>
    <row r="782" spans="1:20" ht="15" hidden="1" x14ac:dyDescent="0.3">
      <c r="A782" s="15" t="s">
        <v>152</v>
      </c>
      <c r="B782" s="15" t="s">
        <v>195</v>
      </c>
      <c r="C782" s="15" t="s">
        <v>200</v>
      </c>
      <c r="D782" s="16" t="s">
        <v>202</v>
      </c>
      <c r="E782" s="31">
        <v>9</v>
      </c>
      <c r="F782" s="23">
        <v>14500</v>
      </c>
      <c r="G782" s="23">
        <v>8100</v>
      </c>
      <c r="H782" s="23">
        <v>16691</v>
      </c>
      <c r="I782" s="23">
        <v>1533435.5519999999</v>
      </c>
      <c r="J782" s="18">
        <f t="shared" si="921"/>
        <v>1046</v>
      </c>
      <c r="K782" s="18">
        <v>1202</v>
      </c>
      <c r="L782" s="23">
        <f t="shared" si="934"/>
        <v>156</v>
      </c>
      <c r="M782" s="24">
        <f t="shared" si="935"/>
        <v>124.80000000000001</v>
      </c>
      <c r="N782" s="23">
        <f t="shared" si="936"/>
        <v>2262000</v>
      </c>
      <c r="O782" s="23">
        <f t="shared" si="937"/>
        <v>1010880.0000000001</v>
      </c>
      <c r="P782" s="25">
        <f t="shared" si="938"/>
        <v>2083036.8000000003</v>
      </c>
      <c r="Q782" s="23">
        <f t="shared" si="939"/>
        <v>5355916.8000000007</v>
      </c>
      <c r="R782" s="24"/>
      <c r="S782" s="24"/>
      <c r="T782" s="15"/>
    </row>
    <row r="783" spans="1:20" ht="14.5" hidden="1" customHeight="1" x14ac:dyDescent="0.3">
      <c r="A783" s="15" t="s">
        <v>152</v>
      </c>
      <c r="B783" s="15" t="s">
        <v>195</v>
      </c>
      <c r="C783" s="15" t="s">
        <v>203</v>
      </c>
      <c r="D783" s="16" t="s">
        <v>109</v>
      </c>
      <c r="E783" s="94" t="s">
        <v>25</v>
      </c>
      <c r="F783" s="23">
        <v>14500</v>
      </c>
      <c r="G783" s="23">
        <v>7710</v>
      </c>
      <c r="H783" s="23">
        <v>16691</v>
      </c>
      <c r="I783" s="101">
        <v>1419869.9879999999</v>
      </c>
      <c r="J783" s="18">
        <v>94</v>
      </c>
      <c r="K783" s="18">
        <v>94</v>
      </c>
      <c r="L783" s="23">
        <f t="shared" ref="L783:L789" si="940">K783-J783</f>
        <v>0</v>
      </c>
      <c r="M783" s="24">
        <f t="shared" ref="M783:M789" si="941">L783*80%</f>
        <v>0</v>
      </c>
      <c r="N783" s="23">
        <f t="shared" ref="N783:N789" si="942">L783*F783</f>
        <v>0</v>
      </c>
      <c r="O783" s="23">
        <f t="shared" ref="O783:O789" si="943">M783*G783</f>
        <v>0</v>
      </c>
      <c r="P783" s="104">
        <f>IF((M783+M784)*H783=0,0,IF((M783+M784)*H783&gt;I783,(M783+M784)*H783,I783))</f>
        <v>1419869.9879999999</v>
      </c>
      <c r="Q783" s="101">
        <f>N783+O783+N784+O784+P783</f>
        <v>1440849.9879999999</v>
      </c>
      <c r="R783" s="24"/>
      <c r="S783" s="24"/>
      <c r="T783" s="15"/>
    </row>
    <row r="784" spans="1:20" ht="15" hidden="1" x14ac:dyDescent="0.3">
      <c r="A784" s="15" t="s">
        <v>152</v>
      </c>
      <c r="B784" s="15" t="s">
        <v>195</v>
      </c>
      <c r="C784" s="15" t="s">
        <v>203</v>
      </c>
      <c r="D784" s="16" t="s">
        <v>109</v>
      </c>
      <c r="E784" s="94">
        <v>1</v>
      </c>
      <c r="F784" s="23">
        <v>14500</v>
      </c>
      <c r="G784" s="23">
        <v>8100</v>
      </c>
      <c r="H784" s="23">
        <v>16691</v>
      </c>
      <c r="I784" s="103"/>
      <c r="J784" s="18">
        <v>94</v>
      </c>
      <c r="K784" s="18">
        <v>95</v>
      </c>
      <c r="L784" s="23">
        <f t="shared" si="940"/>
        <v>1</v>
      </c>
      <c r="M784" s="24">
        <f t="shared" si="941"/>
        <v>0.8</v>
      </c>
      <c r="N784" s="23">
        <f t="shared" si="942"/>
        <v>14500</v>
      </c>
      <c r="O784" s="23">
        <f t="shared" si="943"/>
        <v>6480</v>
      </c>
      <c r="P784" s="106"/>
      <c r="Q784" s="103"/>
      <c r="R784" s="24"/>
      <c r="S784" s="24"/>
      <c r="T784" s="15"/>
    </row>
    <row r="785" spans="1:20" ht="15" hidden="1" x14ac:dyDescent="0.3">
      <c r="A785" s="15" t="s">
        <v>152</v>
      </c>
      <c r="B785" s="15" t="s">
        <v>195</v>
      </c>
      <c r="C785" s="15" t="s">
        <v>203</v>
      </c>
      <c r="D785" s="16" t="s">
        <v>109</v>
      </c>
      <c r="E785" s="94">
        <v>2</v>
      </c>
      <c r="F785" s="23">
        <v>14500</v>
      </c>
      <c r="G785" s="23">
        <v>8100</v>
      </c>
      <c r="H785" s="23">
        <v>16691</v>
      </c>
      <c r="I785" s="23">
        <v>1419869.9879999999</v>
      </c>
      <c r="J785" s="18">
        <v>95</v>
      </c>
      <c r="K785" s="18">
        <v>96</v>
      </c>
      <c r="L785" s="23">
        <f t="shared" si="940"/>
        <v>1</v>
      </c>
      <c r="M785" s="24">
        <f t="shared" si="941"/>
        <v>0.8</v>
      </c>
      <c r="N785" s="23">
        <f t="shared" si="942"/>
        <v>14500</v>
      </c>
      <c r="O785" s="23">
        <f t="shared" si="943"/>
        <v>6480</v>
      </c>
      <c r="P785" s="25">
        <f t="shared" ref="P785:P789" si="944">IF(M785*H785=0,0,IF(M785*H785&gt;I785,M785*H785,I785))</f>
        <v>1419869.9879999999</v>
      </c>
      <c r="Q785" s="23">
        <f t="shared" ref="Q785:Q789" si="945">N785+O785+P785</f>
        <v>1440849.9879999999</v>
      </c>
      <c r="R785" s="24"/>
      <c r="S785" s="24"/>
      <c r="T785" s="15"/>
    </row>
    <row r="786" spans="1:20" ht="15" hidden="1" x14ac:dyDescent="0.3">
      <c r="A786" s="15" t="s">
        <v>152</v>
      </c>
      <c r="B786" s="15" t="s">
        <v>195</v>
      </c>
      <c r="C786" s="15" t="s">
        <v>203</v>
      </c>
      <c r="D786" s="16" t="s">
        <v>109</v>
      </c>
      <c r="E786" s="94">
        <v>3</v>
      </c>
      <c r="F786" s="23">
        <v>14500</v>
      </c>
      <c r="G786" s="23">
        <v>8100</v>
      </c>
      <c r="H786" s="23">
        <v>16691</v>
      </c>
      <c r="I786" s="23">
        <v>1419869.9879999999</v>
      </c>
      <c r="J786" s="18">
        <v>96</v>
      </c>
      <c r="K786" s="18">
        <v>97</v>
      </c>
      <c r="L786" s="23">
        <f t="shared" si="940"/>
        <v>1</v>
      </c>
      <c r="M786" s="24">
        <f t="shared" si="941"/>
        <v>0.8</v>
      </c>
      <c r="N786" s="23">
        <f t="shared" si="942"/>
        <v>14500</v>
      </c>
      <c r="O786" s="23">
        <f t="shared" si="943"/>
        <v>6480</v>
      </c>
      <c r="P786" s="25">
        <f t="shared" si="944"/>
        <v>1419869.9879999999</v>
      </c>
      <c r="Q786" s="23">
        <f t="shared" si="945"/>
        <v>1440849.9879999999</v>
      </c>
      <c r="R786" s="24"/>
      <c r="S786" s="24"/>
      <c r="T786" s="15"/>
    </row>
    <row r="787" spans="1:20" ht="15" hidden="1" x14ac:dyDescent="0.3">
      <c r="A787" s="15" t="s">
        <v>152</v>
      </c>
      <c r="B787" s="15" t="s">
        <v>195</v>
      </c>
      <c r="C787" s="15" t="s">
        <v>203</v>
      </c>
      <c r="D787" s="16" t="s">
        <v>109</v>
      </c>
      <c r="E787" s="94">
        <v>4</v>
      </c>
      <c r="F787" s="23">
        <v>14500</v>
      </c>
      <c r="G787" s="23">
        <v>8100</v>
      </c>
      <c r="H787" s="23">
        <v>16691</v>
      </c>
      <c r="I787" s="23">
        <v>1419869.9879999999</v>
      </c>
      <c r="J787" s="18">
        <v>97</v>
      </c>
      <c r="K787" s="18">
        <v>99</v>
      </c>
      <c r="L787" s="23">
        <f t="shared" si="940"/>
        <v>2</v>
      </c>
      <c r="M787" s="24">
        <f t="shared" si="941"/>
        <v>1.6</v>
      </c>
      <c r="N787" s="23">
        <f t="shared" si="942"/>
        <v>29000</v>
      </c>
      <c r="O787" s="23">
        <f t="shared" si="943"/>
        <v>12960</v>
      </c>
      <c r="P787" s="25">
        <f t="shared" si="944"/>
        <v>1419869.9879999999</v>
      </c>
      <c r="Q787" s="23">
        <f t="shared" si="945"/>
        <v>1461829.9879999999</v>
      </c>
      <c r="R787" s="24"/>
      <c r="S787" s="24"/>
      <c r="T787" s="15"/>
    </row>
    <row r="788" spans="1:20" ht="15" hidden="1" x14ac:dyDescent="0.3">
      <c r="A788" s="15" t="s">
        <v>152</v>
      </c>
      <c r="B788" s="15" t="s">
        <v>195</v>
      </c>
      <c r="C788" s="15" t="s">
        <v>203</v>
      </c>
      <c r="D788" s="16" t="s">
        <v>109</v>
      </c>
      <c r="E788" s="94">
        <v>5</v>
      </c>
      <c r="F788" s="23">
        <v>14500</v>
      </c>
      <c r="G788" s="23">
        <v>8100</v>
      </c>
      <c r="H788" s="23">
        <v>16691</v>
      </c>
      <c r="I788" s="23">
        <v>1419869.9879999999</v>
      </c>
      <c r="J788" s="18">
        <v>99</v>
      </c>
      <c r="K788" s="18">
        <v>101</v>
      </c>
      <c r="L788" s="23">
        <f t="shared" si="940"/>
        <v>2</v>
      </c>
      <c r="M788" s="24">
        <f t="shared" si="941"/>
        <v>1.6</v>
      </c>
      <c r="N788" s="23">
        <f t="shared" si="942"/>
        <v>29000</v>
      </c>
      <c r="O788" s="23">
        <f t="shared" si="943"/>
        <v>12960</v>
      </c>
      <c r="P788" s="25">
        <f t="shared" si="944"/>
        <v>1419869.9879999999</v>
      </c>
      <c r="Q788" s="23">
        <f t="shared" si="945"/>
        <v>1461829.9879999999</v>
      </c>
      <c r="R788" s="24"/>
      <c r="S788" s="24"/>
      <c r="T788" s="15"/>
    </row>
    <row r="789" spans="1:20" ht="15" hidden="1" x14ac:dyDescent="0.3">
      <c r="A789" s="15" t="s">
        <v>152</v>
      </c>
      <c r="B789" s="15" t="s">
        <v>195</v>
      </c>
      <c r="C789" s="15" t="s">
        <v>203</v>
      </c>
      <c r="D789" s="16" t="s">
        <v>109</v>
      </c>
      <c r="E789" s="94">
        <v>6</v>
      </c>
      <c r="F789" s="23">
        <v>14500</v>
      </c>
      <c r="G789" s="23">
        <v>8100</v>
      </c>
      <c r="H789" s="23">
        <v>16691</v>
      </c>
      <c r="I789" s="23">
        <v>1419869.9879999999</v>
      </c>
      <c r="J789" s="18">
        <v>101</v>
      </c>
      <c r="K789" s="18">
        <v>102</v>
      </c>
      <c r="L789" s="23">
        <f t="shared" si="940"/>
        <v>1</v>
      </c>
      <c r="M789" s="24">
        <f t="shared" si="941"/>
        <v>0.8</v>
      </c>
      <c r="N789" s="23">
        <f t="shared" si="942"/>
        <v>14500</v>
      </c>
      <c r="O789" s="23">
        <f t="shared" si="943"/>
        <v>6480</v>
      </c>
      <c r="P789" s="25">
        <f t="shared" si="944"/>
        <v>1419869.9879999999</v>
      </c>
      <c r="Q789" s="23">
        <f t="shared" si="945"/>
        <v>1440849.9879999999</v>
      </c>
      <c r="R789" s="24"/>
      <c r="S789" s="24"/>
      <c r="T789" s="15"/>
    </row>
    <row r="790" spans="1:20" ht="15" hidden="1" x14ac:dyDescent="0.3">
      <c r="A790" s="15" t="s">
        <v>152</v>
      </c>
      <c r="B790" s="15" t="s">
        <v>195</v>
      </c>
      <c r="C790" s="15" t="s">
        <v>203</v>
      </c>
      <c r="D790" s="16" t="s">
        <v>109</v>
      </c>
      <c r="E790" s="94">
        <v>7</v>
      </c>
      <c r="F790" s="23">
        <v>14500</v>
      </c>
      <c r="G790" s="23">
        <v>8100</v>
      </c>
      <c r="H790" s="23">
        <v>16691</v>
      </c>
      <c r="I790" s="23">
        <v>1419869.9879999999</v>
      </c>
      <c r="J790" s="18">
        <f>K789</f>
        <v>102</v>
      </c>
      <c r="K790" s="18">
        <v>103</v>
      </c>
      <c r="L790" s="23">
        <f t="shared" ref="L790" si="946">K790-J790</f>
        <v>1</v>
      </c>
      <c r="M790" s="24">
        <f t="shared" ref="M790" si="947">L790*80%</f>
        <v>0.8</v>
      </c>
      <c r="N790" s="23">
        <f t="shared" ref="N790" si="948">L790*F790</f>
        <v>14500</v>
      </c>
      <c r="O790" s="23">
        <f t="shared" ref="O790" si="949">M790*G790</f>
        <v>6480</v>
      </c>
      <c r="P790" s="25">
        <f t="shared" ref="P790" si="950">IF(M790*H790=0,0,IF(M790*H790&gt;I790,M790*H790,I790))</f>
        <v>1419869.9879999999</v>
      </c>
      <c r="Q790" s="23">
        <f t="shared" ref="Q790" si="951">N790+O790+P790</f>
        <v>1440849.9879999999</v>
      </c>
      <c r="R790" s="24"/>
      <c r="S790" s="24"/>
      <c r="T790" s="15"/>
    </row>
    <row r="791" spans="1:20" ht="15" hidden="1" x14ac:dyDescent="0.3">
      <c r="A791" s="15" t="s">
        <v>152</v>
      </c>
      <c r="B791" s="15" t="s">
        <v>195</v>
      </c>
      <c r="C791" s="15" t="s">
        <v>203</v>
      </c>
      <c r="D791" s="16" t="s">
        <v>109</v>
      </c>
      <c r="E791" s="94">
        <v>8</v>
      </c>
      <c r="F791" s="23">
        <v>14500</v>
      </c>
      <c r="G791" s="23">
        <v>8100</v>
      </c>
      <c r="H791" s="23">
        <v>16691</v>
      </c>
      <c r="I791" s="23">
        <v>1419869.9879999999</v>
      </c>
      <c r="J791" s="18">
        <f>K790</f>
        <v>103</v>
      </c>
      <c r="K791" s="18">
        <v>104</v>
      </c>
      <c r="L791" s="23">
        <f t="shared" ref="L791" si="952">K791-J791</f>
        <v>1</v>
      </c>
      <c r="M791" s="24">
        <f t="shared" ref="M791" si="953">L791*80%</f>
        <v>0.8</v>
      </c>
      <c r="N791" s="23">
        <f t="shared" ref="N791" si="954">L791*F791</f>
        <v>14500</v>
      </c>
      <c r="O791" s="23">
        <f t="shared" ref="O791" si="955">M791*G791</f>
        <v>6480</v>
      </c>
      <c r="P791" s="25">
        <f t="shared" ref="P791" si="956">IF(M791*H791=0,0,IF(M791*H791&gt;I791,M791*H791,I791))</f>
        <v>1419869.9879999999</v>
      </c>
      <c r="Q791" s="23">
        <f t="shared" ref="Q791" si="957">N791+O791+P791</f>
        <v>1440849.9879999999</v>
      </c>
      <c r="R791" s="24"/>
      <c r="S791" s="24"/>
      <c r="T791" s="15"/>
    </row>
    <row r="792" spans="1:20" ht="15" hidden="1" x14ac:dyDescent="0.3">
      <c r="A792" s="15" t="s">
        <v>152</v>
      </c>
      <c r="B792" s="15" t="s">
        <v>195</v>
      </c>
      <c r="C792" s="15" t="s">
        <v>203</v>
      </c>
      <c r="D792" s="16" t="s">
        <v>109</v>
      </c>
      <c r="E792" s="31">
        <v>9</v>
      </c>
      <c r="F792" s="23">
        <v>14500</v>
      </c>
      <c r="G792" s="23">
        <v>8100</v>
      </c>
      <c r="H792" s="23">
        <v>16691</v>
      </c>
      <c r="I792" s="23">
        <v>1419869.9879999999</v>
      </c>
      <c r="J792" s="18">
        <f>K791</f>
        <v>104</v>
      </c>
      <c r="K792" s="18">
        <v>105</v>
      </c>
      <c r="L792" s="23">
        <f t="shared" ref="L792" si="958">K792-J792</f>
        <v>1</v>
      </c>
      <c r="M792" s="24">
        <f t="shared" ref="M792" si="959">L792*80%</f>
        <v>0.8</v>
      </c>
      <c r="N792" s="23">
        <f t="shared" ref="N792" si="960">L792*F792</f>
        <v>14500</v>
      </c>
      <c r="O792" s="23">
        <f t="shared" ref="O792" si="961">M792*G792</f>
        <v>6480</v>
      </c>
      <c r="P792" s="25">
        <f t="shared" ref="P792" si="962">IF(M792*H792=0,0,IF(M792*H792&gt;I792,M792*H792,I792))</f>
        <v>1419869.9879999999</v>
      </c>
      <c r="Q792" s="23">
        <f t="shared" ref="Q792" si="963">N792+O792+P792</f>
        <v>1440849.9879999999</v>
      </c>
      <c r="R792" s="24"/>
      <c r="S792" s="24"/>
      <c r="T792" s="15"/>
    </row>
    <row r="793" spans="1:20" ht="15" hidden="1" x14ac:dyDescent="0.3">
      <c r="A793" s="15" t="s">
        <v>152</v>
      </c>
      <c r="B793" s="15" t="s">
        <v>195</v>
      </c>
      <c r="C793" s="34" t="s">
        <v>204</v>
      </c>
      <c r="D793" s="35" t="s">
        <v>111</v>
      </c>
      <c r="E793" s="22" t="s">
        <v>25</v>
      </c>
      <c r="F793" s="23">
        <v>14500</v>
      </c>
      <c r="G793" s="23">
        <v>7710</v>
      </c>
      <c r="H793" s="23">
        <v>16691</v>
      </c>
      <c r="I793" s="101">
        <v>1419869.9879999999</v>
      </c>
      <c r="J793" s="18">
        <v>583</v>
      </c>
      <c r="K793" s="18">
        <v>597</v>
      </c>
      <c r="L793" s="23">
        <f t="shared" ref="L793:L799" si="964">K793-J793</f>
        <v>14</v>
      </c>
      <c r="M793" s="24">
        <f t="shared" ref="M793:M799" si="965">L793*80%</f>
        <v>11.200000000000001</v>
      </c>
      <c r="N793" s="23">
        <f t="shared" ref="N793:N799" si="966">L793*F793</f>
        <v>203000</v>
      </c>
      <c r="O793" s="23">
        <f t="shared" ref="O793:O799" si="967">M793*G793</f>
        <v>86352.000000000015</v>
      </c>
      <c r="P793" s="104">
        <f>IF((M793+M794)*H793=0,0,IF((M793+M794)*H793&gt;I793,(M793+M794)*H793,I793))</f>
        <v>1419869.9879999999</v>
      </c>
      <c r="Q793" s="101">
        <f>N793+O793+N794+O794+P793</f>
        <v>2359601.9879999999</v>
      </c>
      <c r="R793" s="24"/>
      <c r="S793" s="24"/>
      <c r="T793" s="15"/>
    </row>
    <row r="794" spans="1:20" ht="15" hidden="1" x14ac:dyDescent="0.3">
      <c r="A794" s="15" t="s">
        <v>152</v>
      </c>
      <c r="B794" s="15" t="s">
        <v>195</v>
      </c>
      <c r="C794" s="34" t="s">
        <v>204</v>
      </c>
      <c r="D794" s="35" t="s">
        <v>111</v>
      </c>
      <c r="E794" s="22">
        <v>1</v>
      </c>
      <c r="F794" s="23">
        <v>14500</v>
      </c>
      <c r="G794" s="23">
        <v>8100</v>
      </c>
      <c r="H794" s="23">
        <v>16691</v>
      </c>
      <c r="I794" s="103"/>
      <c r="J794" s="18">
        <v>597</v>
      </c>
      <c r="K794" s="18">
        <v>628</v>
      </c>
      <c r="L794" s="23">
        <f t="shared" si="964"/>
        <v>31</v>
      </c>
      <c r="M794" s="24">
        <f t="shared" si="965"/>
        <v>24.8</v>
      </c>
      <c r="N794" s="23">
        <f t="shared" si="966"/>
        <v>449500</v>
      </c>
      <c r="O794" s="23">
        <f t="shared" si="967"/>
        <v>200880</v>
      </c>
      <c r="P794" s="106"/>
      <c r="Q794" s="103"/>
      <c r="R794" s="24"/>
      <c r="S794" s="24"/>
      <c r="T794" s="15"/>
    </row>
    <row r="795" spans="1:20" ht="15" hidden="1" x14ac:dyDescent="0.3">
      <c r="A795" s="15" t="s">
        <v>152</v>
      </c>
      <c r="B795" s="15" t="s">
        <v>195</v>
      </c>
      <c r="C795" s="34" t="s">
        <v>204</v>
      </c>
      <c r="D795" s="35" t="s">
        <v>111</v>
      </c>
      <c r="E795" s="22">
        <v>2</v>
      </c>
      <c r="F795" s="23">
        <v>14500</v>
      </c>
      <c r="G795" s="23">
        <v>8100</v>
      </c>
      <c r="H795" s="23">
        <v>16691</v>
      </c>
      <c r="I795" s="23">
        <v>1419869.9879999999</v>
      </c>
      <c r="J795" s="18">
        <v>628</v>
      </c>
      <c r="K795" s="18">
        <v>662</v>
      </c>
      <c r="L795" s="23">
        <f t="shared" si="964"/>
        <v>34</v>
      </c>
      <c r="M795" s="24">
        <f t="shared" si="965"/>
        <v>27.200000000000003</v>
      </c>
      <c r="N795" s="23">
        <f t="shared" si="966"/>
        <v>493000</v>
      </c>
      <c r="O795" s="23">
        <f t="shared" si="967"/>
        <v>220320.00000000003</v>
      </c>
      <c r="P795" s="25">
        <f t="shared" ref="P795:P799" si="968">IF(M795*H795=0,0,IF(M795*H795&gt;I795,M795*H795,I795))</f>
        <v>1419869.9879999999</v>
      </c>
      <c r="Q795" s="23">
        <f t="shared" ref="Q795:Q799" si="969">N795+O795+P795</f>
        <v>2133189.9879999999</v>
      </c>
      <c r="R795" s="24"/>
      <c r="S795" s="24"/>
      <c r="T795" s="15"/>
    </row>
    <row r="796" spans="1:20" ht="15" hidden="1" x14ac:dyDescent="0.3">
      <c r="A796" s="15" t="s">
        <v>152</v>
      </c>
      <c r="B796" s="15" t="s">
        <v>195</v>
      </c>
      <c r="C796" s="34" t="s">
        <v>204</v>
      </c>
      <c r="D796" s="35" t="s">
        <v>111</v>
      </c>
      <c r="E796" s="22">
        <v>3</v>
      </c>
      <c r="F796" s="23">
        <v>14500</v>
      </c>
      <c r="G796" s="23">
        <v>8100</v>
      </c>
      <c r="H796" s="23">
        <v>16691</v>
      </c>
      <c r="I796" s="23">
        <v>1419869.9879999999</v>
      </c>
      <c r="J796" s="18">
        <v>662</v>
      </c>
      <c r="K796" s="18">
        <v>706</v>
      </c>
      <c r="L796" s="23">
        <f t="shared" si="964"/>
        <v>44</v>
      </c>
      <c r="M796" s="24">
        <f t="shared" si="965"/>
        <v>35.200000000000003</v>
      </c>
      <c r="N796" s="23">
        <f t="shared" si="966"/>
        <v>638000</v>
      </c>
      <c r="O796" s="23">
        <f t="shared" si="967"/>
        <v>285120</v>
      </c>
      <c r="P796" s="25">
        <f t="shared" si="968"/>
        <v>1419869.9879999999</v>
      </c>
      <c r="Q796" s="23">
        <f t="shared" si="969"/>
        <v>2342989.9879999999</v>
      </c>
      <c r="R796" s="24"/>
      <c r="S796" s="24"/>
      <c r="T796" s="15"/>
    </row>
    <row r="797" spans="1:20" ht="15" hidden="1" x14ac:dyDescent="0.3">
      <c r="A797" s="15" t="s">
        <v>152</v>
      </c>
      <c r="B797" s="15" t="s">
        <v>195</v>
      </c>
      <c r="C797" s="34" t="s">
        <v>204</v>
      </c>
      <c r="D797" s="35" t="s">
        <v>111</v>
      </c>
      <c r="E797" s="22">
        <v>4</v>
      </c>
      <c r="F797" s="23">
        <v>14500</v>
      </c>
      <c r="G797" s="23">
        <v>8100</v>
      </c>
      <c r="H797" s="23">
        <v>16691</v>
      </c>
      <c r="I797" s="23">
        <v>1419869.9879999999</v>
      </c>
      <c r="J797" s="18">
        <v>706</v>
      </c>
      <c r="K797" s="18">
        <v>750</v>
      </c>
      <c r="L797" s="23">
        <f t="shared" si="964"/>
        <v>44</v>
      </c>
      <c r="M797" s="24">
        <f t="shared" si="965"/>
        <v>35.200000000000003</v>
      </c>
      <c r="N797" s="23">
        <f t="shared" si="966"/>
        <v>638000</v>
      </c>
      <c r="O797" s="23">
        <f t="shared" si="967"/>
        <v>285120</v>
      </c>
      <c r="P797" s="25">
        <f t="shared" si="968"/>
        <v>1419869.9879999999</v>
      </c>
      <c r="Q797" s="23">
        <f t="shared" si="969"/>
        <v>2342989.9879999999</v>
      </c>
      <c r="R797" s="24"/>
      <c r="S797" s="24"/>
      <c r="T797" s="15"/>
    </row>
    <row r="798" spans="1:20" ht="15" hidden="1" x14ac:dyDescent="0.3">
      <c r="A798" s="15" t="s">
        <v>152</v>
      </c>
      <c r="B798" s="15" t="s">
        <v>195</v>
      </c>
      <c r="C798" s="34" t="s">
        <v>204</v>
      </c>
      <c r="D798" s="35" t="s">
        <v>111</v>
      </c>
      <c r="E798" s="22">
        <v>5</v>
      </c>
      <c r="F798" s="23">
        <v>14500</v>
      </c>
      <c r="G798" s="23">
        <v>8100</v>
      </c>
      <c r="H798" s="23">
        <v>16691</v>
      </c>
      <c r="I798" s="23">
        <v>1419869.9879999999</v>
      </c>
      <c r="J798" s="18">
        <v>750</v>
      </c>
      <c r="K798" s="18">
        <v>805</v>
      </c>
      <c r="L798" s="23">
        <f t="shared" si="964"/>
        <v>55</v>
      </c>
      <c r="M798" s="24">
        <f t="shared" si="965"/>
        <v>44</v>
      </c>
      <c r="N798" s="23">
        <f t="shared" si="966"/>
        <v>797500</v>
      </c>
      <c r="O798" s="23">
        <f t="shared" si="967"/>
        <v>356400</v>
      </c>
      <c r="P798" s="25">
        <f t="shared" si="968"/>
        <v>1419869.9879999999</v>
      </c>
      <c r="Q798" s="23">
        <f t="shared" si="969"/>
        <v>2573769.9879999999</v>
      </c>
      <c r="R798" s="24"/>
      <c r="S798" s="24"/>
      <c r="T798" s="15"/>
    </row>
    <row r="799" spans="1:20" ht="15" hidden="1" x14ac:dyDescent="0.3">
      <c r="A799" s="15" t="s">
        <v>152</v>
      </c>
      <c r="B799" s="15" t="s">
        <v>195</v>
      </c>
      <c r="C799" s="34" t="s">
        <v>204</v>
      </c>
      <c r="D799" s="35" t="s">
        <v>111</v>
      </c>
      <c r="E799" s="22">
        <v>6</v>
      </c>
      <c r="F799" s="23">
        <v>14500</v>
      </c>
      <c r="G799" s="23">
        <v>8100</v>
      </c>
      <c r="H799" s="23">
        <v>16691</v>
      </c>
      <c r="I799" s="23">
        <v>1419869.9879999999</v>
      </c>
      <c r="J799" s="18">
        <v>805</v>
      </c>
      <c r="K799" s="18">
        <v>880</v>
      </c>
      <c r="L799" s="23">
        <f t="shared" si="964"/>
        <v>75</v>
      </c>
      <c r="M799" s="24">
        <f t="shared" si="965"/>
        <v>60</v>
      </c>
      <c r="N799" s="23">
        <f t="shared" si="966"/>
        <v>1087500</v>
      </c>
      <c r="O799" s="23">
        <f t="shared" si="967"/>
        <v>486000</v>
      </c>
      <c r="P799" s="25">
        <f t="shared" si="968"/>
        <v>1419869.9879999999</v>
      </c>
      <c r="Q799" s="23">
        <f t="shared" si="969"/>
        <v>2993369.9879999999</v>
      </c>
      <c r="R799" s="24"/>
      <c r="S799" s="24"/>
      <c r="T799" s="15"/>
    </row>
    <row r="800" spans="1:20" ht="15" hidden="1" x14ac:dyDescent="0.3">
      <c r="A800" s="15" t="s">
        <v>152</v>
      </c>
      <c r="B800" s="15" t="s">
        <v>195</v>
      </c>
      <c r="C800" s="34" t="s">
        <v>204</v>
      </c>
      <c r="D800" s="35" t="s">
        <v>111</v>
      </c>
      <c r="E800" s="22">
        <v>7</v>
      </c>
      <c r="F800" s="23">
        <v>14500</v>
      </c>
      <c r="G800" s="23">
        <v>8100</v>
      </c>
      <c r="H800" s="23">
        <v>16691</v>
      </c>
      <c r="I800" s="23">
        <v>1419869.9879999999</v>
      </c>
      <c r="J800" s="18">
        <f>K799</f>
        <v>880</v>
      </c>
      <c r="K800" s="18">
        <v>954</v>
      </c>
      <c r="L800" s="23">
        <f t="shared" ref="L800" si="970">K800-J800</f>
        <v>74</v>
      </c>
      <c r="M800" s="24">
        <f t="shared" ref="M800" si="971">L800*80%</f>
        <v>59.2</v>
      </c>
      <c r="N800" s="23">
        <f t="shared" ref="N800" si="972">L800*F800</f>
        <v>1073000</v>
      </c>
      <c r="O800" s="23">
        <f t="shared" ref="O800" si="973">M800*G800</f>
        <v>479520</v>
      </c>
      <c r="P800" s="25">
        <f t="shared" ref="P800" si="974">IF(M800*H800=0,0,IF(M800*H800&gt;I800,M800*H800,I800))</f>
        <v>1419869.9879999999</v>
      </c>
      <c r="Q800" s="23">
        <f t="shared" ref="Q800" si="975">N800+O800+P800</f>
        <v>2972389.9879999999</v>
      </c>
      <c r="R800" s="24"/>
      <c r="S800" s="24"/>
      <c r="T800" s="15"/>
    </row>
    <row r="801" spans="1:20" ht="15" hidden="1" x14ac:dyDescent="0.3">
      <c r="A801" s="15" t="s">
        <v>152</v>
      </c>
      <c r="B801" s="15" t="s">
        <v>195</v>
      </c>
      <c r="C801" s="34" t="s">
        <v>204</v>
      </c>
      <c r="D801" s="35" t="s">
        <v>111</v>
      </c>
      <c r="E801" s="22">
        <v>8</v>
      </c>
      <c r="F801" s="23">
        <v>14500</v>
      </c>
      <c r="G801" s="23">
        <v>8100</v>
      </c>
      <c r="H801" s="23">
        <v>16691</v>
      </c>
      <c r="I801" s="23">
        <v>1419869.9879999999</v>
      </c>
      <c r="J801" s="18">
        <f>K800</f>
        <v>954</v>
      </c>
      <c r="K801" s="18">
        <v>1030</v>
      </c>
      <c r="L801" s="23">
        <f t="shared" ref="L801" si="976">K801-J801</f>
        <v>76</v>
      </c>
      <c r="M801" s="24">
        <f t="shared" ref="M801" si="977">L801*80%</f>
        <v>60.800000000000004</v>
      </c>
      <c r="N801" s="23">
        <f t="shared" ref="N801" si="978">L801*F801</f>
        <v>1102000</v>
      </c>
      <c r="O801" s="23">
        <f t="shared" ref="O801" si="979">M801*G801</f>
        <v>492480.00000000006</v>
      </c>
      <c r="P801" s="25">
        <f t="shared" ref="P801" si="980">IF(M801*H801=0,0,IF(M801*H801&gt;I801,M801*H801,I801))</f>
        <v>1419869.9879999999</v>
      </c>
      <c r="Q801" s="23">
        <f t="shared" ref="Q801" si="981">N801+O801+P801</f>
        <v>3014349.9879999999</v>
      </c>
      <c r="R801" s="24"/>
      <c r="S801" s="24"/>
      <c r="T801" s="15"/>
    </row>
    <row r="802" spans="1:20" ht="15" hidden="1" x14ac:dyDescent="0.3">
      <c r="A802" s="15" t="s">
        <v>152</v>
      </c>
      <c r="B802" s="15" t="s">
        <v>195</v>
      </c>
      <c r="C802" s="34" t="s">
        <v>204</v>
      </c>
      <c r="D802" s="35" t="s">
        <v>111</v>
      </c>
      <c r="E802" s="90">
        <v>9</v>
      </c>
      <c r="F802" s="23">
        <v>14500</v>
      </c>
      <c r="G802" s="23">
        <v>8100</v>
      </c>
      <c r="H802" s="23">
        <v>16691</v>
      </c>
      <c r="I802" s="23">
        <v>1419869.9879999999</v>
      </c>
      <c r="J802" s="18">
        <f>K801</f>
        <v>1030</v>
      </c>
      <c r="K802" s="18">
        <v>1106</v>
      </c>
      <c r="L802" s="23">
        <f t="shared" ref="L802" si="982">K802-J802</f>
        <v>76</v>
      </c>
      <c r="M802" s="24">
        <f t="shared" ref="M802" si="983">L802*80%</f>
        <v>60.800000000000004</v>
      </c>
      <c r="N802" s="23">
        <f t="shared" ref="N802" si="984">L802*F802</f>
        <v>1102000</v>
      </c>
      <c r="O802" s="23">
        <f t="shared" ref="O802" si="985">M802*G802</f>
        <v>492480.00000000006</v>
      </c>
      <c r="P802" s="25">
        <f t="shared" ref="P802" si="986">IF(M802*H802=0,0,IF(M802*H802&gt;I802,M802*H802,I802))</f>
        <v>1419869.9879999999</v>
      </c>
      <c r="Q802" s="23">
        <f t="shared" ref="Q802" si="987">N802+O802+P802</f>
        <v>3014349.9879999999</v>
      </c>
      <c r="R802" s="24"/>
      <c r="S802" s="24"/>
      <c r="T802" s="15"/>
    </row>
    <row r="803" spans="1:20" ht="15" hidden="1" x14ac:dyDescent="0.3">
      <c r="A803" s="15" t="s">
        <v>152</v>
      </c>
      <c r="B803" s="15" t="s">
        <v>195</v>
      </c>
      <c r="C803" s="15" t="s">
        <v>205</v>
      </c>
      <c r="D803" s="16" t="s">
        <v>206</v>
      </c>
      <c r="E803" s="94" t="s">
        <v>25</v>
      </c>
      <c r="F803" s="23">
        <v>14500</v>
      </c>
      <c r="G803" s="23">
        <v>7710</v>
      </c>
      <c r="H803" s="23">
        <v>16691</v>
      </c>
      <c r="I803" s="101">
        <v>1533435.5519999999</v>
      </c>
      <c r="J803" s="18">
        <v>216</v>
      </c>
      <c r="K803" s="18">
        <v>227</v>
      </c>
      <c r="L803" s="23">
        <f t="shared" ref="L803:L809" si="988">K803-J803</f>
        <v>11</v>
      </c>
      <c r="M803" s="24">
        <f t="shared" ref="M803:M809" si="989">L803*80%</f>
        <v>8.8000000000000007</v>
      </c>
      <c r="N803" s="23">
        <f t="shared" ref="N803:N809" si="990">L803*F803</f>
        <v>159500</v>
      </c>
      <c r="O803" s="23">
        <f t="shared" ref="O803:O809" si="991">M803*G803</f>
        <v>67848</v>
      </c>
      <c r="P803" s="104">
        <f>IF((M803+M804)*H803=0,0,IF((M803+M804)*H803&gt;I803,(M803+M804)*H803,I803))</f>
        <v>1533435.5519999999</v>
      </c>
      <c r="Q803" s="101">
        <f>N803+O803+N804+O804+P803</f>
        <v>2159403.5520000001</v>
      </c>
      <c r="R803" s="24"/>
      <c r="S803" s="24"/>
      <c r="T803" s="15"/>
    </row>
    <row r="804" spans="1:20" ht="15" hidden="1" x14ac:dyDescent="0.3">
      <c r="A804" s="15" t="s">
        <v>152</v>
      </c>
      <c r="B804" s="15" t="s">
        <v>195</v>
      </c>
      <c r="C804" s="15" t="s">
        <v>205</v>
      </c>
      <c r="D804" s="16" t="s">
        <v>206</v>
      </c>
      <c r="E804" s="94">
        <v>1</v>
      </c>
      <c r="F804" s="23">
        <v>14500</v>
      </c>
      <c r="G804" s="23">
        <v>8100</v>
      </c>
      <c r="H804" s="23">
        <v>16691</v>
      </c>
      <c r="I804" s="103"/>
      <c r="J804" s="18">
        <v>227</v>
      </c>
      <c r="K804" s="18">
        <v>246</v>
      </c>
      <c r="L804" s="23">
        <f t="shared" si="988"/>
        <v>19</v>
      </c>
      <c r="M804" s="24">
        <f t="shared" si="989"/>
        <v>15.200000000000001</v>
      </c>
      <c r="N804" s="23">
        <f t="shared" si="990"/>
        <v>275500</v>
      </c>
      <c r="O804" s="23">
        <f t="shared" si="991"/>
        <v>123120.00000000001</v>
      </c>
      <c r="P804" s="106"/>
      <c r="Q804" s="103"/>
      <c r="R804" s="24"/>
      <c r="S804" s="24"/>
      <c r="T804" s="15"/>
    </row>
    <row r="805" spans="1:20" ht="15" hidden="1" x14ac:dyDescent="0.3">
      <c r="A805" s="15" t="s">
        <v>152</v>
      </c>
      <c r="B805" s="15" t="s">
        <v>195</v>
      </c>
      <c r="C805" s="15" t="s">
        <v>205</v>
      </c>
      <c r="D805" s="16" t="s">
        <v>206</v>
      </c>
      <c r="E805" s="94">
        <v>2</v>
      </c>
      <c r="F805" s="23">
        <v>14500</v>
      </c>
      <c r="G805" s="23">
        <v>8100</v>
      </c>
      <c r="H805" s="23">
        <v>16691</v>
      </c>
      <c r="I805" s="23">
        <v>1533435.5519999999</v>
      </c>
      <c r="J805" s="18">
        <v>246</v>
      </c>
      <c r="K805" s="18">
        <v>269</v>
      </c>
      <c r="L805" s="23">
        <f t="shared" si="988"/>
        <v>23</v>
      </c>
      <c r="M805" s="24">
        <f t="shared" si="989"/>
        <v>18.400000000000002</v>
      </c>
      <c r="N805" s="23">
        <f t="shared" si="990"/>
        <v>333500</v>
      </c>
      <c r="O805" s="23">
        <f t="shared" si="991"/>
        <v>149040.00000000003</v>
      </c>
      <c r="P805" s="25">
        <f t="shared" ref="P805:P809" si="992">IF(M805*H805=0,0,IF(M805*H805&gt;I805,M805*H805,I805))</f>
        <v>1533435.5519999999</v>
      </c>
      <c r="Q805" s="23">
        <f t="shared" ref="Q805:Q809" si="993">N805+O805+P805</f>
        <v>2015975.5519999999</v>
      </c>
      <c r="R805" s="24"/>
      <c r="S805" s="24"/>
      <c r="T805" s="15"/>
    </row>
    <row r="806" spans="1:20" ht="15" hidden="1" x14ac:dyDescent="0.3">
      <c r="A806" s="15" t="s">
        <v>152</v>
      </c>
      <c r="B806" s="15" t="s">
        <v>195</v>
      </c>
      <c r="C806" s="15" t="s">
        <v>205</v>
      </c>
      <c r="D806" s="16" t="s">
        <v>206</v>
      </c>
      <c r="E806" s="94">
        <v>3</v>
      </c>
      <c r="F806" s="23">
        <v>14500</v>
      </c>
      <c r="G806" s="23">
        <v>8100</v>
      </c>
      <c r="H806" s="23">
        <v>16691</v>
      </c>
      <c r="I806" s="23">
        <v>1533435.5519999999</v>
      </c>
      <c r="J806" s="18">
        <v>269</v>
      </c>
      <c r="K806" s="18">
        <v>303</v>
      </c>
      <c r="L806" s="23">
        <f t="shared" si="988"/>
        <v>34</v>
      </c>
      <c r="M806" s="24">
        <f t="shared" si="989"/>
        <v>27.200000000000003</v>
      </c>
      <c r="N806" s="23">
        <f t="shared" si="990"/>
        <v>493000</v>
      </c>
      <c r="O806" s="23">
        <f t="shared" si="991"/>
        <v>220320.00000000003</v>
      </c>
      <c r="P806" s="25">
        <f t="shared" si="992"/>
        <v>1533435.5519999999</v>
      </c>
      <c r="Q806" s="23">
        <f t="shared" si="993"/>
        <v>2246755.5520000001</v>
      </c>
      <c r="R806" s="24"/>
      <c r="S806" s="24"/>
      <c r="T806" s="15"/>
    </row>
    <row r="807" spans="1:20" ht="15" hidden="1" x14ac:dyDescent="0.3">
      <c r="A807" s="15" t="s">
        <v>152</v>
      </c>
      <c r="B807" s="15" t="s">
        <v>195</v>
      </c>
      <c r="C807" s="15" t="s">
        <v>205</v>
      </c>
      <c r="D807" s="16" t="s">
        <v>206</v>
      </c>
      <c r="E807" s="94">
        <v>4</v>
      </c>
      <c r="F807" s="23">
        <v>14500</v>
      </c>
      <c r="G807" s="23">
        <v>8100</v>
      </c>
      <c r="H807" s="23">
        <v>16691</v>
      </c>
      <c r="I807" s="23">
        <v>1533435.5519999999</v>
      </c>
      <c r="J807" s="18">
        <v>303</v>
      </c>
      <c r="K807" s="18">
        <v>340</v>
      </c>
      <c r="L807" s="23">
        <f t="shared" si="988"/>
        <v>37</v>
      </c>
      <c r="M807" s="24">
        <f t="shared" si="989"/>
        <v>29.6</v>
      </c>
      <c r="N807" s="23">
        <f t="shared" si="990"/>
        <v>536500</v>
      </c>
      <c r="O807" s="23">
        <f t="shared" si="991"/>
        <v>239760</v>
      </c>
      <c r="P807" s="25">
        <f t="shared" si="992"/>
        <v>1533435.5519999999</v>
      </c>
      <c r="Q807" s="23">
        <f t="shared" si="993"/>
        <v>2309695.5520000001</v>
      </c>
      <c r="R807" s="24"/>
      <c r="S807" s="24"/>
      <c r="T807" s="15"/>
    </row>
    <row r="808" spans="1:20" ht="15" hidden="1" x14ac:dyDescent="0.3">
      <c r="A808" s="15" t="s">
        <v>152</v>
      </c>
      <c r="B808" s="15" t="s">
        <v>195</v>
      </c>
      <c r="C808" s="15" t="s">
        <v>205</v>
      </c>
      <c r="D808" s="16" t="s">
        <v>206</v>
      </c>
      <c r="E808" s="94">
        <v>5</v>
      </c>
      <c r="F808" s="23">
        <v>14500</v>
      </c>
      <c r="G808" s="23">
        <v>8100</v>
      </c>
      <c r="H808" s="23">
        <v>16691</v>
      </c>
      <c r="I808" s="23">
        <v>1533435.5519999999</v>
      </c>
      <c r="J808" s="18">
        <v>340</v>
      </c>
      <c r="K808" s="18">
        <v>393</v>
      </c>
      <c r="L808" s="23">
        <f t="shared" si="988"/>
        <v>53</v>
      </c>
      <c r="M808" s="24">
        <f t="shared" si="989"/>
        <v>42.400000000000006</v>
      </c>
      <c r="N808" s="23">
        <f t="shared" si="990"/>
        <v>768500</v>
      </c>
      <c r="O808" s="23">
        <f t="shared" si="991"/>
        <v>343440.00000000006</v>
      </c>
      <c r="P808" s="25">
        <f t="shared" si="992"/>
        <v>1533435.5519999999</v>
      </c>
      <c r="Q808" s="23">
        <f t="shared" si="993"/>
        <v>2645375.5520000001</v>
      </c>
      <c r="R808" s="24"/>
      <c r="S808" s="24"/>
      <c r="T808" s="15"/>
    </row>
    <row r="809" spans="1:20" ht="15" hidden="1" x14ac:dyDescent="0.3">
      <c r="A809" s="15" t="s">
        <v>152</v>
      </c>
      <c r="B809" s="15" t="s">
        <v>195</v>
      </c>
      <c r="C809" s="15" t="s">
        <v>205</v>
      </c>
      <c r="D809" s="16" t="s">
        <v>206</v>
      </c>
      <c r="E809" s="94">
        <v>6</v>
      </c>
      <c r="F809" s="23">
        <v>14500</v>
      </c>
      <c r="G809" s="23">
        <v>8100</v>
      </c>
      <c r="H809" s="23">
        <v>16691</v>
      </c>
      <c r="I809" s="23">
        <v>1533435.5519999999</v>
      </c>
      <c r="J809" s="18">
        <v>393</v>
      </c>
      <c r="K809" s="18">
        <v>446</v>
      </c>
      <c r="L809" s="23">
        <f t="shared" si="988"/>
        <v>53</v>
      </c>
      <c r="M809" s="24">
        <f t="shared" si="989"/>
        <v>42.400000000000006</v>
      </c>
      <c r="N809" s="23">
        <f t="shared" si="990"/>
        <v>768500</v>
      </c>
      <c r="O809" s="23">
        <f t="shared" si="991"/>
        <v>343440.00000000006</v>
      </c>
      <c r="P809" s="25">
        <f t="shared" si="992"/>
        <v>1533435.5519999999</v>
      </c>
      <c r="Q809" s="23">
        <f t="shared" si="993"/>
        <v>2645375.5520000001</v>
      </c>
      <c r="R809" s="24"/>
      <c r="S809" s="24"/>
      <c r="T809" s="15"/>
    </row>
    <row r="810" spans="1:20" ht="15" hidden="1" x14ac:dyDescent="0.3">
      <c r="A810" s="15" t="s">
        <v>152</v>
      </c>
      <c r="B810" s="15" t="s">
        <v>195</v>
      </c>
      <c r="C810" s="15" t="s">
        <v>205</v>
      </c>
      <c r="D810" s="16" t="s">
        <v>206</v>
      </c>
      <c r="E810" s="94">
        <v>7</v>
      </c>
      <c r="F810" s="23">
        <v>14500</v>
      </c>
      <c r="G810" s="23">
        <v>8100</v>
      </c>
      <c r="H810" s="23">
        <v>16691</v>
      </c>
      <c r="I810" s="23">
        <v>1533435.5519999999</v>
      </c>
      <c r="J810" s="18">
        <f>K809</f>
        <v>446</v>
      </c>
      <c r="K810" s="18">
        <v>494</v>
      </c>
      <c r="L810" s="23">
        <f t="shared" ref="L810" si="994">K810-J810</f>
        <v>48</v>
      </c>
      <c r="M810" s="24">
        <f t="shared" ref="M810" si="995">L810*80%</f>
        <v>38.400000000000006</v>
      </c>
      <c r="N810" s="23">
        <f t="shared" ref="N810" si="996">L810*F810</f>
        <v>696000</v>
      </c>
      <c r="O810" s="23">
        <f t="shared" ref="O810" si="997">M810*G810</f>
        <v>311040.00000000006</v>
      </c>
      <c r="P810" s="25">
        <f t="shared" ref="P810" si="998">IF(M810*H810=0,0,IF(M810*H810&gt;I810,M810*H810,I810))</f>
        <v>1533435.5519999999</v>
      </c>
      <c r="Q810" s="23">
        <f t="shared" ref="Q810" si="999">N810+O810+P810</f>
        <v>2540475.5520000001</v>
      </c>
      <c r="R810" s="24"/>
      <c r="S810" s="24"/>
      <c r="T810" s="15"/>
    </row>
    <row r="811" spans="1:20" ht="15" hidden="1" x14ac:dyDescent="0.3">
      <c r="A811" s="15" t="s">
        <v>152</v>
      </c>
      <c r="B811" s="15" t="s">
        <v>195</v>
      </c>
      <c r="C811" s="15" t="s">
        <v>205</v>
      </c>
      <c r="D811" s="16" t="s">
        <v>206</v>
      </c>
      <c r="E811" s="94">
        <v>8</v>
      </c>
      <c r="F811" s="23">
        <v>14500</v>
      </c>
      <c r="G811" s="23">
        <v>8100</v>
      </c>
      <c r="H811" s="23">
        <v>16691</v>
      </c>
      <c r="I811" s="23">
        <v>1533435.5519999999</v>
      </c>
      <c r="J811" s="18">
        <f>K810</f>
        <v>494</v>
      </c>
      <c r="K811" s="18">
        <v>538</v>
      </c>
      <c r="L811" s="23">
        <f t="shared" ref="L811" si="1000">K811-J811</f>
        <v>44</v>
      </c>
      <c r="M811" s="24">
        <f t="shared" ref="M811" si="1001">L811*80%</f>
        <v>35.200000000000003</v>
      </c>
      <c r="N811" s="23">
        <f t="shared" ref="N811" si="1002">L811*F811</f>
        <v>638000</v>
      </c>
      <c r="O811" s="23">
        <f t="shared" ref="O811" si="1003">M811*G811</f>
        <v>285120</v>
      </c>
      <c r="P811" s="25">
        <f t="shared" ref="P811" si="1004">IF(M811*H811=0,0,IF(M811*H811&gt;I811,M811*H811,I811))</f>
        <v>1533435.5519999999</v>
      </c>
      <c r="Q811" s="23">
        <f t="shared" ref="Q811" si="1005">N811+O811+P811</f>
        <v>2456555.5520000001</v>
      </c>
      <c r="R811" s="24"/>
      <c r="S811" s="24"/>
      <c r="T811" s="15"/>
    </row>
    <row r="812" spans="1:20" ht="15" hidden="1" x14ac:dyDescent="0.3">
      <c r="A812" s="15" t="s">
        <v>152</v>
      </c>
      <c r="B812" s="15" t="s">
        <v>195</v>
      </c>
      <c r="C812" s="15" t="s">
        <v>205</v>
      </c>
      <c r="D812" s="16" t="s">
        <v>206</v>
      </c>
      <c r="E812" s="31">
        <v>9</v>
      </c>
      <c r="F812" s="23">
        <v>14500</v>
      </c>
      <c r="G812" s="23">
        <v>8100</v>
      </c>
      <c r="H812" s="23">
        <v>16691</v>
      </c>
      <c r="I812" s="23">
        <v>1533435.5519999999</v>
      </c>
      <c r="J812" s="18">
        <f>K811</f>
        <v>538</v>
      </c>
      <c r="K812" s="18">
        <v>577</v>
      </c>
      <c r="L812" s="23">
        <f t="shared" ref="L812" si="1006">K812-J812</f>
        <v>39</v>
      </c>
      <c r="M812" s="24">
        <f t="shared" ref="M812" si="1007">L812*80%</f>
        <v>31.200000000000003</v>
      </c>
      <c r="N812" s="23">
        <f t="shared" ref="N812" si="1008">L812*F812</f>
        <v>565500</v>
      </c>
      <c r="O812" s="23">
        <f t="shared" ref="O812" si="1009">M812*G812</f>
        <v>252720.00000000003</v>
      </c>
      <c r="P812" s="25">
        <f t="shared" ref="P812" si="1010">IF(M812*H812=0,0,IF(M812*H812&gt;I812,M812*H812,I812))</f>
        <v>1533435.5519999999</v>
      </c>
      <c r="Q812" s="23">
        <f t="shared" ref="Q812" si="1011">N812+O812+P812</f>
        <v>2351655.5520000001</v>
      </c>
      <c r="R812" s="24"/>
      <c r="S812" s="24"/>
      <c r="T812" s="15"/>
    </row>
    <row r="813" spans="1:20" ht="15" hidden="1" x14ac:dyDescent="0.3">
      <c r="A813" s="15" t="s">
        <v>152</v>
      </c>
      <c r="B813" s="15" t="s">
        <v>195</v>
      </c>
      <c r="C813" s="15" t="s">
        <v>207</v>
      </c>
      <c r="D813" s="16" t="s">
        <v>208</v>
      </c>
      <c r="E813" s="94" t="s">
        <v>25</v>
      </c>
      <c r="F813" s="23">
        <v>14500</v>
      </c>
      <c r="G813" s="23">
        <v>7710</v>
      </c>
      <c r="H813" s="23">
        <v>16691</v>
      </c>
      <c r="I813" s="101">
        <v>1533435.5519999999</v>
      </c>
      <c r="J813" s="18">
        <v>803</v>
      </c>
      <c r="K813" s="18">
        <v>822</v>
      </c>
      <c r="L813" s="23">
        <f t="shared" ref="L813:L819" si="1012">K813-J813</f>
        <v>19</v>
      </c>
      <c r="M813" s="24">
        <f t="shared" ref="M813:M819" si="1013">L813*80%</f>
        <v>15.200000000000001</v>
      </c>
      <c r="N813" s="23">
        <f t="shared" ref="N813:N819" si="1014">L813*F813</f>
        <v>275500</v>
      </c>
      <c r="O813" s="23">
        <f t="shared" ref="O813:O819" si="1015">M813*G813</f>
        <v>117192.00000000001</v>
      </c>
      <c r="P813" s="104">
        <f>IF((M813+M814)*H813=0,0,IF((M813+M814)*H813&gt;I813,(M813+M814)*H813,I813))</f>
        <v>1533435.5519999999</v>
      </c>
      <c r="Q813" s="101">
        <f>N813+O813+N814+O814+P813</f>
        <v>2639447.5520000001</v>
      </c>
      <c r="R813" s="24"/>
      <c r="S813" s="24"/>
      <c r="T813" s="15"/>
    </row>
    <row r="814" spans="1:20" ht="15" hidden="1" x14ac:dyDescent="0.3">
      <c r="A814" s="15" t="s">
        <v>152</v>
      </c>
      <c r="B814" s="15" t="s">
        <v>195</v>
      </c>
      <c r="C814" s="15" t="s">
        <v>207</v>
      </c>
      <c r="D814" s="16" t="s">
        <v>208</v>
      </c>
      <c r="E814" s="94">
        <v>1</v>
      </c>
      <c r="F814" s="23">
        <v>14500</v>
      </c>
      <c r="G814" s="23">
        <v>8100</v>
      </c>
      <c r="H814" s="23">
        <v>16691</v>
      </c>
      <c r="I814" s="103"/>
      <c r="J814" s="18">
        <v>822</v>
      </c>
      <c r="K814" s="18">
        <v>856</v>
      </c>
      <c r="L814" s="23">
        <f t="shared" si="1012"/>
        <v>34</v>
      </c>
      <c r="M814" s="24">
        <f t="shared" si="1013"/>
        <v>27.200000000000003</v>
      </c>
      <c r="N814" s="23">
        <f t="shared" si="1014"/>
        <v>493000</v>
      </c>
      <c r="O814" s="23">
        <f t="shared" si="1015"/>
        <v>220320.00000000003</v>
      </c>
      <c r="P814" s="106"/>
      <c r="Q814" s="103"/>
      <c r="R814" s="24"/>
      <c r="S814" s="24"/>
      <c r="T814" s="15"/>
    </row>
    <row r="815" spans="1:20" ht="15" hidden="1" x14ac:dyDescent="0.3">
      <c r="A815" s="15" t="s">
        <v>152</v>
      </c>
      <c r="B815" s="15" t="s">
        <v>195</v>
      </c>
      <c r="C815" s="15" t="s">
        <v>207</v>
      </c>
      <c r="D815" s="16" t="s">
        <v>208</v>
      </c>
      <c r="E815" s="94">
        <v>2</v>
      </c>
      <c r="F815" s="23">
        <v>14500</v>
      </c>
      <c r="G815" s="23">
        <v>8100</v>
      </c>
      <c r="H815" s="23">
        <v>16691</v>
      </c>
      <c r="I815" s="23">
        <v>1533435.5519999999</v>
      </c>
      <c r="J815" s="18">
        <v>856</v>
      </c>
      <c r="K815" s="18">
        <v>896</v>
      </c>
      <c r="L815" s="23">
        <f t="shared" si="1012"/>
        <v>40</v>
      </c>
      <c r="M815" s="24">
        <f t="shared" si="1013"/>
        <v>32</v>
      </c>
      <c r="N815" s="23">
        <f t="shared" si="1014"/>
        <v>580000</v>
      </c>
      <c r="O815" s="23">
        <f t="shared" si="1015"/>
        <v>259200</v>
      </c>
      <c r="P815" s="25">
        <f t="shared" ref="P815:P819" si="1016">IF(M815*H815=0,0,IF(M815*H815&gt;I815,M815*H815,I815))</f>
        <v>1533435.5519999999</v>
      </c>
      <c r="Q815" s="23">
        <f t="shared" ref="Q815:Q819" si="1017">N815+O815+P815</f>
        <v>2372635.5520000001</v>
      </c>
      <c r="R815" s="24"/>
      <c r="S815" s="24"/>
      <c r="T815" s="15"/>
    </row>
    <row r="816" spans="1:20" ht="15" hidden="1" x14ac:dyDescent="0.3">
      <c r="A816" s="15" t="s">
        <v>152</v>
      </c>
      <c r="B816" s="15" t="s">
        <v>195</v>
      </c>
      <c r="C816" s="15" t="s">
        <v>207</v>
      </c>
      <c r="D816" s="16" t="s">
        <v>208</v>
      </c>
      <c r="E816" s="94">
        <v>3</v>
      </c>
      <c r="F816" s="23">
        <v>14500</v>
      </c>
      <c r="G816" s="23">
        <v>8100</v>
      </c>
      <c r="H816" s="23">
        <v>16691</v>
      </c>
      <c r="I816" s="23">
        <v>1533435.5519999999</v>
      </c>
      <c r="J816" s="18">
        <v>896</v>
      </c>
      <c r="K816" s="18">
        <v>941</v>
      </c>
      <c r="L816" s="23">
        <f t="shared" si="1012"/>
        <v>45</v>
      </c>
      <c r="M816" s="24">
        <f t="shared" si="1013"/>
        <v>36</v>
      </c>
      <c r="N816" s="23">
        <f t="shared" si="1014"/>
        <v>652500</v>
      </c>
      <c r="O816" s="23">
        <f t="shared" si="1015"/>
        <v>291600</v>
      </c>
      <c r="P816" s="25">
        <f t="shared" si="1016"/>
        <v>1533435.5519999999</v>
      </c>
      <c r="Q816" s="23">
        <f t="shared" si="1017"/>
        <v>2477535.5520000001</v>
      </c>
      <c r="R816" s="24"/>
      <c r="S816" s="24"/>
      <c r="T816" s="15"/>
    </row>
    <row r="817" spans="1:20" ht="15" hidden="1" x14ac:dyDescent="0.3">
      <c r="A817" s="15" t="s">
        <v>152</v>
      </c>
      <c r="B817" s="15" t="s">
        <v>195</v>
      </c>
      <c r="C817" s="15" t="s">
        <v>207</v>
      </c>
      <c r="D817" s="16" t="s">
        <v>208</v>
      </c>
      <c r="E817" s="94">
        <v>4</v>
      </c>
      <c r="F817" s="23">
        <v>14500</v>
      </c>
      <c r="G817" s="23">
        <v>8100</v>
      </c>
      <c r="H817" s="23">
        <v>16691</v>
      </c>
      <c r="I817" s="23">
        <v>1533435.5519999999</v>
      </c>
      <c r="J817" s="18">
        <v>941</v>
      </c>
      <c r="K817" s="18">
        <v>984</v>
      </c>
      <c r="L817" s="23">
        <f t="shared" si="1012"/>
        <v>43</v>
      </c>
      <c r="M817" s="24">
        <f t="shared" si="1013"/>
        <v>34.4</v>
      </c>
      <c r="N817" s="23">
        <f t="shared" si="1014"/>
        <v>623500</v>
      </c>
      <c r="O817" s="23">
        <f t="shared" si="1015"/>
        <v>278640</v>
      </c>
      <c r="P817" s="25">
        <f t="shared" si="1016"/>
        <v>1533435.5519999999</v>
      </c>
      <c r="Q817" s="23">
        <f t="shared" si="1017"/>
        <v>2435575.5520000001</v>
      </c>
      <c r="R817" s="24"/>
      <c r="S817" s="24"/>
      <c r="T817" s="15"/>
    </row>
    <row r="818" spans="1:20" ht="15" hidden="1" x14ac:dyDescent="0.3">
      <c r="A818" s="15" t="s">
        <v>152</v>
      </c>
      <c r="B818" s="15" t="s">
        <v>195</v>
      </c>
      <c r="C818" s="15" t="s">
        <v>207</v>
      </c>
      <c r="D818" s="16" t="s">
        <v>208</v>
      </c>
      <c r="E818" s="94">
        <v>5</v>
      </c>
      <c r="F818" s="23">
        <v>14500</v>
      </c>
      <c r="G818" s="23">
        <v>8100</v>
      </c>
      <c r="H818" s="23">
        <v>16691</v>
      </c>
      <c r="I818" s="23">
        <v>1533435.5519999999</v>
      </c>
      <c r="J818" s="18">
        <v>984</v>
      </c>
      <c r="K818" s="18">
        <v>1037</v>
      </c>
      <c r="L818" s="23">
        <f t="shared" si="1012"/>
        <v>53</v>
      </c>
      <c r="M818" s="24">
        <f t="shared" si="1013"/>
        <v>42.400000000000006</v>
      </c>
      <c r="N818" s="23">
        <f t="shared" si="1014"/>
        <v>768500</v>
      </c>
      <c r="O818" s="23">
        <f t="shared" si="1015"/>
        <v>343440.00000000006</v>
      </c>
      <c r="P818" s="25">
        <f t="shared" si="1016"/>
        <v>1533435.5519999999</v>
      </c>
      <c r="Q818" s="23">
        <f t="shared" si="1017"/>
        <v>2645375.5520000001</v>
      </c>
      <c r="R818" s="24"/>
      <c r="S818" s="24"/>
      <c r="T818" s="15"/>
    </row>
    <row r="819" spans="1:20" ht="15" hidden="1" x14ac:dyDescent="0.3">
      <c r="A819" s="15" t="s">
        <v>152</v>
      </c>
      <c r="B819" s="15" t="s">
        <v>195</v>
      </c>
      <c r="C819" s="15" t="s">
        <v>207</v>
      </c>
      <c r="D819" s="16" t="s">
        <v>208</v>
      </c>
      <c r="E819" s="94">
        <v>6</v>
      </c>
      <c r="F819" s="23">
        <v>14500</v>
      </c>
      <c r="G819" s="23">
        <v>8100</v>
      </c>
      <c r="H819" s="23">
        <v>16691</v>
      </c>
      <c r="I819" s="23">
        <v>1533435.5519999999</v>
      </c>
      <c r="J819" s="18">
        <v>1037</v>
      </c>
      <c r="K819" s="18">
        <v>1098</v>
      </c>
      <c r="L819" s="23">
        <f t="shared" si="1012"/>
        <v>61</v>
      </c>
      <c r="M819" s="24">
        <f t="shared" si="1013"/>
        <v>48.800000000000004</v>
      </c>
      <c r="N819" s="23">
        <f t="shared" si="1014"/>
        <v>884500</v>
      </c>
      <c r="O819" s="23">
        <f t="shared" si="1015"/>
        <v>395280.00000000006</v>
      </c>
      <c r="P819" s="25">
        <f t="shared" si="1016"/>
        <v>1533435.5519999999</v>
      </c>
      <c r="Q819" s="23">
        <f t="shared" si="1017"/>
        <v>2813215.5520000001</v>
      </c>
      <c r="R819" s="24"/>
      <c r="S819" s="24"/>
      <c r="T819" s="15"/>
    </row>
    <row r="820" spans="1:20" ht="15" hidden="1" x14ac:dyDescent="0.3">
      <c r="A820" s="15" t="s">
        <v>152</v>
      </c>
      <c r="B820" s="15" t="s">
        <v>195</v>
      </c>
      <c r="C820" s="15" t="s">
        <v>207</v>
      </c>
      <c r="D820" s="16" t="s">
        <v>208</v>
      </c>
      <c r="E820" s="94">
        <v>7</v>
      </c>
      <c r="F820" s="23">
        <v>14500</v>
      </c>
      <c r="G820" s="23">
        <v>8100</v>
      </c>
      <c r="H820" s="23">
        <v>16691</v>
      </c>
      <c r="I820" s="23">
        <v>1533435.5519999999</v>
      </c>
      <c r="J820" s="18">
        <f>K819</f>
        <v>1098</v>
      </c>
      <c r="K820" s="18">
        <v>1157</v>
      </c>
      <c r="L820" s="23">
        <f t="shared" ref="L820" si="1018">K820-J820</f>
        <v>59</v>
      </c>
      <c r="M820" s="24">
        <f t="shared" ref="M820" si="1019">L820*80%</f>
        <v>47.2</v>
      </c>
      <c r="N820" s="23">
        <f t="shared" ref="N820" si="1020">L820*F820</f>
        <v>855500</v>
      </c>
      <c r="O820" s="23">
        <f t="shared" ref="O820" si="1021">M820*G820</f>
        <v>382320</v>
      </c>
      <c r="P820" s="25">
        <f t="shared" ref="P820" si="1022">IF(M820*H820=0,0,IF(M820*H820&gt;I820,M820*H820,I820))</f>
        <v>1533435.5519999999</v>
      </c>
      <c r="Q820" s="23">
        <f t="shared" ref="Q820" si="1023">N820+O820+P820</f>
        <v>2771255.5520000001</v>
      </c>
      <c r="R820" s="24"/>
      <c r="S820" s="24"/>
      <c r="T820" s="15"/>
    </row>
    <row r="821" spans="1:20" ht="15" hidden="1" x14ac:dyDescent="0.3">
      <c r="A821" s="15" t="s">
        <v>152</v>
      </c>
      <c r="B821" s="15" t="s">
        <v>195</v>
      </c>
      <c r="C821" s="15" t="s">
        <v>207</v>
      </c>
      <c r="D821" s="16" t="s">
        <v>208</v>
      </c>
      <c r="E821" s="94">
        <v>8</v>
      </c>
      <c r="F821" s="23">
        <v>14500</v>
      </c>
      <c r="G821" s="23">
        <v>8100</v>
      </c>
      <c r="H821" s="23">
        <v>16691</v>
      </c>
      <c r="I821" s="23">
        <v>1533435.5519999999</v>
      </c>
      <c r="J821" s="18">
        <f>K820</f>
        <v>1157</v>
      </c>
      <c r="K821" s="18">
        <v>1207</v>
      </c>
      <c r="L821" s="23">
        <f t="shared" ref="L821" si="1024">K821-J821</f>
        <v>50</v>
      </c>
      <c r="M821" s="24">
        <f t="shared" ref="M821" si="1025">L821*80%</f>
        <v>40</v>
      </c>
      <c r="N821" s="23">
        <f t="shared" ref="N821" si="1026">L821*F821</f>
        <v>725000</v>
      </c>
      <c r="O821" s="23">
        <f t="shared" ref="O821" si="1027">M821*G821</f>
        <v>324000</v>
      </c>
      <c r="P821" s="25">
        <f t="shared" ref="P821" si="1028">IF(M821*H821=0,0,IF(M821*H821&gt;I821,M821*H821,I821))</f>
        <v>1533435.5519999999</v>
      </c>
      <c r="Q821" s="23">
        <f t="shared" ref="Q821" si="1029">N821+O821+P821</f>
        <v>2582435.5520000001</v>
      </c>
      <c r="R821" s="24"/>
      <c r="S821" s="24"/>
      <c r="T821" s="15"/>
    </row>
    <row r="822" spans="1:20" ht="15" hidden="1" x14ac:dyDescent="0.3">
      <c r="A822" s="15" t="s">
        <v>152</v>
      </c>
      <c r="B822" s="15" t="s">
        <v>195</v>
      </c>
      <c r="C822" s="15" t="s">
        <v>207</v>
      </c>
      <c r="D822" s="16" t="s">
        <v>208</v>
      </c>
      <c r="E822" s="31">
        <v>9</v>
      </c>
      <c r="F822" s="23">
        <v>14500</v>
      </c>
      <c r="G822" s="23">
        <v>8100</v>
      </c>
      <c r="H822" s="23">
        <v>16691</v>
      </c>
      <c r="I822" s="23">
        <v>1533435.5519999999</v>
      </c>
      <c r="J822" s="18">
        <f>K821</f>
        <v>1207</v>
      </c>
      <c r="K822" s="18">
        <v>1260</v>
      </c>
      <c r="L822" s="23">
        <f t="shared" ref="L822" si="1030">K822-J822</f>
        <v>53</v>
      </c>
      <c r="M822" s="24">
        <f t="shared" ref="M822" si="1031">L822*80%</f>
        <v>42.400000000000006</v>
      </c>
      <c r="N822" s="23">
        <f t="shared" ref="N822" si="1032">L822*F822</f>
        <v>768500</v>
      </c>
      <c r="O822" s="23">
        <f t="shared" ref="O822" si="1033">M822*G822</f>
        <v>343440.00000000006</v>
      </c>
      <c r="P822" s="25">
        <f t="shared" ref="P822" si="1034">IF(M822*H822=0,0,IF(M822*H822&gt;I822,M822*H822,I822))</f>
        <v>1533435.5519999999</v>
      </c>
      <c r="Q822" s="23">
        <f t="shared" ref="Q822" si="1035">N822+O822+P822</f>
        <v>2645375.5520000001</v>
      </c>
      <c r="R822" s="24"/>
      <c r="S822" s="24"/>
      <c r="T822" s="15"/>
    </row>
    <row r="823" spans="1:20" ht="15" hidden="1" x14ac:dyDescent="0.3">
      <c r="A823" s="15" t="s">
        <v>152</v>
      </c>
      <c r="B823" s="15" t="s">
        <v>195</v>
      </c>
      <c r="C823" s="15" t="s">
        <v>209</v>
      </c>
      <c r="D823" s="16" t="s">
        <v>210</v>
      </c>
      <c r="E823" s="94" t="s">
        <v>25</v>
      </c>
      <c r="F823" s="23">
        <v>14500</v>
      </c>
      <c r="G823" s="23">
        <v>7710</v>
      </c>
      <c r="H823" s="23">
        <v>16691</v>
      </c>
      <c r="I823" s="101">
        <v>1533435.5519999999</v>
      </c>
      <c r="J823" s="18">
        <v>86</v>
      </c>
      <c r="K823" s="18">
        <v>87</v>
      </c>
      <c r="L823" s="23">
        <f t="shared" ref="L823:L829" si="1036">K823-J823</f>
        <v>1</v>
      </c>
      <c r="M823" s="24">
        <f t="shared" ref="M823:M829" si="1037">L823*80%</f>
        <v>0.8</v>
      </c>
      <c r="N823" s="23">
        <f t="shared" ref="N823:N829" si="1038">L823*F823</f>
        <v>14500</v>
      </c>
      <c r="O823" s="23">
        <f t="shared" ref="O823:O829" si="1039">M823*G823</f>
        <v>6168</v>
      </c>
      <c r="P823" s="104">
        <f>IF((M823+M824)*H823=0,0,IF((M823+M824)*H823&gt;I823,(M823+M824)*H823,I823))</f>
        <v>1533435.5519999999</v>
      </c>
      <c r="Q823" s="101">
        <f>N823+O823+N824+O824+P823</f>
        <v>1596063.5519999999</v>
      </c>
      <c r="R823" s="24"/>
      <c r="S823" s="24"/>
      <c r="T823" s="15"/>
    </row>
    <row r="824" spans="1:20" ht="15" hidden="1" x14ac:dyDescent="0.3">
      <c r="A824" s="15" t="s">
        <v>152</v>
      </c>
      <c r="B824" s="15" t="s">
        <v>195</v>
      </c>
      <c r="C824" s="15" t="s">
        <v>209</v>
      </c>
      <c r="D824" s="16" t="s">
        <v>210</v>
      </c>
      <c r="E824" s="94">
        <v>1</v>
      </c>
      <c r="F824" s="23">
        <v>14500</v>
      </c>
      <c r="G824" s="23">
        <v>8100</v>
      </c>
      <c r="H824" s="23">
        <v>16691</v>
      </c>
      <c r="I824" s="103"/>
      <c r="J824" s="18">
        <v>87</v>
      </c>
      <c r="K824" s="18">
        <v>89</v>
      </c>
      <c r="L824" s="23">
        <f t="shared" si="1036"/>
        <v>2</v>
      </c>
      <c r="M824" s="24">
        <f t="shared" si="1037"/>
        <v>1.6</v>
      </c>
      <c r="N824" s="23">
        <f t="shared" si="1038"/>
        <v>29000</v>
      </c>
      <c r="O824" s="23">
        <f t="shared" si="1039"/>
        <v>12960</v>
      </c>
      <c r="P824" s="106"/>
      <c r="Q824" s="103"/>
      <c r="R824" s="24"/>
      <c r="S824" s="24"/>
      <c r="T824" s="15"/>
    </row>
    <row r="825" spans="1:20" ht="15" hidden="1" x14ac:dyDescent="0.3">
      <c r="A825" s="15" t="s">
        <v>152</v>
      </c>
      <c r="B825" s="15" t="s">
        <v>195</v>
      </c>
      <c r="C825" s="15" t="s">
        <v>209</v>
      </c>
      <c r="D825" s="16" t="s">
        <v>210</v>
      </c>
      <c r="E825" s="94">
        <v>2</v>
      </c>
      <c r="F825" s="23">
        <v>14500</v>
      </c>
      <c r="G825" s="23">
        <v>8100</v>
      </c>
      <c r="H825" s="23">
        <v>16691</v>
      </c>
      <c r="I825" s="23">
        <v>1533435.5519999999</v>
      </c>
      <c r="J825" s="18">
        <v>89</v>
      </c>
      <c r="K825" s="18">
        <v>92</v>
      </c>
      <c r="L825" s="23">
        <f t="shared" si="1036"/>
        <v>3</v>
      </c>
      <c r="M825" s="24">
        <f t="shared" si="1037"/>
        <v>2.4000000000000004</v>
      </c>
      <c r="N825" s="23">
        <f t="shared" si="1038"/>
        <v>43500</v>
      </c>
      <c r="O825" s="23">
        <f t="shared" si="1039"/>
        <v>19440.000000000004</v>
      </c>
      <c r="P825" s="25">
        <f t="shared" ref="P825:P829" si="1040">IF(M825*H825=0,0,IF(M825*H825&gt;I825,M825*H825,I825))</f>
        <v>1533435.5519999999</v>
      </c>
      <c r="Q825" s="23">
        <f t="shared" ref="Q825:Q829" si="1041">N825+O825+P825</f>
        <v>1596375.5519999999</v>
      </c>
      <c r="R825" s="24"/>
      <c r="S825" s="24"/>
      <c r="T825" s="15"/>
    </row>
    <row r="826" spans="1:20" ht="15" hidden="1" x14ac:dyDescent="0.3">
      <c r="A826" s="15" t="s">
        <v>152</v>
      </c>
      <c r="B826" s="15" t="s">
        <v>195</v>
      </c>
      <c r="C826" s="15" t="s">
        <v>209</v>
      </c>
      <c r="D826" s="16" t="s">
        <v>210</v>
      </c>
      <c r="E826" s="94">
        <v>3</v>
      </c>
      <c r="F826" s="23">
        <v>14500</v>
      </c>
      <c r="G826" s="23">
        <v>8100</v>
      </c>
      <c r="H826" s="23">
        <v>16691</v>
      </c>
      <c r="I826" s="23">
        <v>1533435.5519999999</v>
      </c>
      <c r="J826" s="18">
        <v>92</v>
      </c>
      <c r="K826" s="18">
        <v>95</v>
      </c>
      <c r="L826" s="23">
        <f t="shared" si="1036"/>
        <v>3</v>
      </c>
      <c r="M826" s="24">
        <f t="shared" si="1037"/>
        <v>2.4000000000000004</v>
      </c>
      <c r="N826" s="23">
        <f t="shared" si="1038"/>
        <v>43500</v>
      </c>
      <c r="O826" s="23">
        <f t="shared" si="1039"/>
        <v>19440.000000000004</v>
      </c>
      <c r="P826" s="25">
        <f t="shared" si="1040"/>
        <v>1533435.5519999999</v>
      </c>
      <c r="Q826" s="23">
        <f t="shared" si="1041"/>
        <v>1596375.5519999999</v>
      </c>
      <c r="R826" s="24"/>
      <c r="S826" s="24"/>
      <c r="T826" s="15"/>
    </row>
    <row r="827" spans="1:20" ht="15" hidden="1" x14ac:dyDescent="0.3">
      <c r="A827" s="15" t="s">
        <v>152</v>
      </c>
      <c r="B827" s="15" t="s">
        <v>195</v>
      </c>
      <c r="C827" s="15" t="s">
        <v>209</v>
      </c>
      <c r="D827" s="16" t="s">
        <v>210</v>
      </c>
      <c r="E827" s="94">
        <v>4</v>
      </c>
      <c r="F827" s="23">
        <v>14500</v>
      </c>
      <c r="G827" s="23">
        <v>8100</v>
      </c>
      <c r="H827" s="23">
        <v>16691</v>
      </c>
      <c r="I827" s="23">
        <v>1533435.5519999999</v>
      </c>
      <c r="J827" s="18">
        <v>95</v>
      </c>
      <c r="K827" s="18">
        <v>98</v>
      </c>
      <c r="L827" s="23">
        <f t="shared" si="1036"/>
        <v>3</v>
      </c>
      <c r="M827" s="24">
        <f t="shared" si="1037"/>
        <v>2.4000000000000004</v>
      </c>
      <c r="N827" s="23">
        <f t="shared" si="1038"/>
        <v>43500</v>
      </c>
      <c r="O827" s="23">
        <f t="shared" si="1039"/>
        <v>19440.000000000004</v>
      </c>
      <c r="P827" s="25">
        <f t="shared" si="1040"/>
        <v>1533435.5519999999</v>
      </c>
      <c r="Q827" s="23">
        <f t="shared" si="1041"/>
        <v>1596375.5519999999</v>
      </c>
      <c r="R827" s="24"/>
      <c r="S827" s="24"/>
      <c r="T827" s="15"/>
    </row>
    <row r="828" spans="1:20" ht="15" hidden="1" x14ac:dyDescent="0.3">
      <c r="A828" s="15" t="s">
        <v>152</v>
      </c>
      <c r="B828" s="15" t="s">
        <v>195</v>
      </c>
      <c r="C828" s="15" t="s">
        <v>209</v>
      </c>
      <c r="D828" s="16" t="s">
        <v>210</v>
      </c>
      <c r="E828" s="94">
        <v>5</v>
      </c>
      <c r="F828" s="23">
        <v>14500</v>
      </c>
      <c r="G828" s="23">
        <v>8100</v>
      </c>
      <c r="H828" s="23">
        <v>16691</v>
      </c>
      <c r="I828" s="23">
        <v>1533435.5519999999</v>
      </c>
      <c r="J828" s="18">
        <v>98</v>
      </c>
      <c r="K828" s="18">
        <v>101</v>
      </c>
      <c r="L828" s="23">
        <f t="shared" si="1036"/>
        <v>3</v>
      </c>
      <c r="M828" s="24">
        <f t="shared" si="1037"/>
        <v>2.4000000000000004</v>
      </c>
      <c r="N828" s="23">
        <f t="shared" si="1038"/>
        <v>43500</v>
      </c>
      <c r="O828" s="23">
        <f t="shared" si="1039"/>
        <v>19440.000000000004</v>
      </c>
      <c r="P828" s="25">
        <f t="shared" si="1040"/>
        <v>1533435.5519999999</v>
      </c>
      <c r="Q828" s="23">
        <f t="shared" si="1041"/>
        <v>1596375.5519999999</v>
      </c>
      <c r="R828" s="24"/>
      <c r="S828" s="24"/>
      <c r="T828" s="15"/>
    </row>
    <row r="829" spans="1:20" ht="15" hidden="1" x14ac:dyDescent="0.3">
      <c r="A829" s="15" t="s">
        <v>152</v>
      </c>
      <c r="B829" s="15" t="s">
        <v>195</v>
      </c>
      <c r="C829" s="15" t="s">
        <v>209</v>
      </c>
      <c r="D829" s="16" t="s">
        <v>210</v>
      </c>
      <c r="E829" s="94">
        <v>6</v>
      </c>
      <c r="F829" s="23">
        <v>14500</v>
      </c>
      <c r="G829" s="23">
        <v>8100</v>
      </c>
      <c r="H829" s="23">
        <v>16691</v>
      </c>
      <c r="I829" s="23">
        <v>1533435.5519999999</v>
      </c>
      <c r="J829" s="18">
        <v>101</v>
      </c>
      <c r="K829" s="18">
        <v>103</v>
      </c>
      <c r="L829" s="23">
        <f t="shared" si="1036"/>
        <v>2</v>
      </c>
      <c r="M829" s="24">
        <f t="shared" si="1037"/>
        <v>1.6</v>
      </c>
      <c r="N829" s="23">
        <f t="shared" si="1038"/>
        <v>29000</v>
      </c>
      <c r="O829" s="23">
        <f t="shared" si="1039"/>
        <v>12960</v>
      </c>
      <c r="P829" s="25">
        <f t="shared" si="1040"/>
        <v>1533435.5519999999</v>
      </c>
      <c r="Q829" s="23">
        <f t="shared" si="1041"/>
        <v>1575395.5519999999</v>
      </c>
      <c r="R829" s="24"/>
      <c r="S829" s="24"/>
      <c r="T829" s="15"/>
    </row>
    <row r="830" spans="1:20" ht="15" hidden="1" x14ac:dyDescent="0.3">
      <c r="A830" s="15" t="s">
        <v>152</v>
      </c>
      <c r="B830" s="15" t="s">
        <v>195</v>
      </c>
      <c r="C830" s="15" t="s">
        <v>209</v>
      </c>
      <c r="D830" s="16" t="s">
        <v>210</v>
      </c>
      <c r="E830" s="94">
        <v>7</v>
      </c>
      <c r="F830" s="23">
        <v>14500</v>
      </c>
      <c r="G830" s="23">
        <v>8100</v>
      </c>
      <c r="H830" s="23">
        <v>16691</v>
      </c>
      <c r="I830" s="23">
        <v>1533435.5519999999</v>
      </c>
      <c r="J830" s="18">
        <f>K829</f>
        <v>103</v>
      </c>
      <c r="K830" s="18">
        <v>108</v>
      </c>
      <c r="L830" s="23">
        <f t="shared" ref="L830" si="1042">K830-J830</f>
        <v>5</v>
      </c>
      <c r="M830" s="24">
        <f t="shared" ref="M830" si="1043">L830*80%</f>
        <v>4</v>
      </c>
      <c r="N830" s="23">
        <f t="shared" ref="N830" si="1044">L830*F830</f>
        <v>72500</v>
      </c>
      <c r="O830" s="23">
        <f t="shared" ref="O830" si="1045">M830*G830</f>
        <v>32400</v>
      </c>
      <c r="P830" s="25">
        <f t="shared" ref="P830" si="1046">IF(M830*H830=0,0,IF(M830*H830&gt;I830,M830*H830,I830))</f>
        <v>1533435.5519999999</v>
      </c>
      <c r="Q830" s="23">
        <f t="shared" ref="Q830" si="1047">N830+O830+P830</f>
        <v>1638335.5519999999</v>
      </c>
      <c r="R830" s="24"/>
      <c r="S830" s="24"/>
      <c r="T830" s="15"/>
    </row>
    <row r="831" spans="1:20" ht="15" hidden="1" x14ac:dyDescent="0.3">
      <c r="A831" s="15" t="s">
        <v>152</v>
      </c>
      <c r="B831" s="15" t="s">
        <v>195</v>
      </c>
      <c r="C831" s="15" t="s">
        <v>209</v>
      </c>
      <c r="D831" s="16" t="s">
        <v>210</v>
      </c>
      <c r="E831" s="94">
        <v>8</v>
      </c>
      <c r="F831" s="23">
        <v>14500</v>
      </c>
      <c r="G831" s="23">
        <v>8100</v>
      </c>
      <c r="H831" s="23">
        <v>16691</v>
      </c>
      <c r="I831" s="23">
        <v>1533435.5519999999</v>
      </c>
      <c r="J831" s="18">
        <f>K830</f>
        <v>108</v>
      </c>
      <c r="K831" s="18">
        <v>112</v>
      </c>
      <c r="L831" s="23">
        <f t="shared" ref="L831" si="1048">K831-J831</f>
        <v>4</v>
      </c>
      <c r="M831" s="24">
        <f t="shared" ref="M831" si="1049">L831*80%</f>
        <v>3.2</v>
      </c>
      <c r="N831" s="23">
        <f t="shared" ref="N831" si="1050">L831*F831</f>
        <v>58000</v>
      </c>
      <c r="O831" s="23">
        <f t="shared" ref="O831" si="1051">M831*G831</f>
        <v>25920</v>
      </c>
      <c r="P831" s="25">
        <f t="shared" ref="P831" si="1052">IF(M831*H831=0,0,IF(M831*H831&gt;I831,M831*H831,I831))</f>
        <v>1533435.5519999999</v>
      </c>
      <c r="Q831" s="23">
        <f t="shared" ref="Q831" si="1053">N831+O831+P831</f>
        <v>1617355.5519999999</v>
      </c>
      <c r="R831" s="24"/>
      <c r="S831" s="24"/>
      <c r="T831" s="15"/>
    </row>
    <row r="832" spans="1:20" ht="15" hidden="1" x14ac:dyDescent="0.3">
      <c r="A832" s="15" t="s">
        <v>152</v>
      </c>
      <c r="B832" s="15" t="s">
        <v>195</v>
      </c>
      <c r="C832" s="15" t="s">
        <v>209</v>
      </c>
      <c r="D832" s="16" t="s">
        <v>210</v>
      </c>
      <c r="E832" s="31">
        <v>9</v>
      </c>
      <c r="F832" s="23">
        <v>14500</v>
      </c>
      <c r="G832" s="23">
        <v>8100</v>
      </c>
      <c r="H832" s="23">
        <v>16691</v>
      </c>
      <c r="I832" s="23">
        <v>1533435.5519999999</v>
      </c>
      <c r="J832" s="18">
        <f>K831</f>
        <v>112</v>
      </c>
      <c r="K832" s="18">
        <v>114</v>
      </c>
      <c r="L832" s="23">
        <f t="shared" ref="L832" si="1054">K832-J832</f>
        <v>2</v>
      </c>
      <c r="M832" s="24">
        <f t="shared" ref="M832" si="1055">L832*80%</f>
        <v>1.6</v>
      </c>
      <c r="N832" s="23">
        <f t="shared" ref="N832" si="1056">L832*F832</f>
        <v>29000</v>
      </c>
      <c r="O832" s="23">
        <f t="shared" ref="O832" si="1057">M832*G832</f>
        <v>12960</v>
      </c>
      <c r="P832" s="25">
        <f t="shared" ref="P832" si="1058">IF(M832*H832=0,0,IF(M832*H832&gt;I832,M832*H832,I832))</f>
        <v>1533435.5519999999</v>
      </c>
      <c r="Q832" s="23">
        <f t="shared" ref="Q832" si="1059">N832+O832+P832</f>
        <v>1575395.5519999999</v>
      </c>
      <c r="R832" s="24"/>
      <c r="S832" s="24"/>
      <c r="T832" s="15"/>
    </row>
    <row r="833" spans="1:20" ht="15" hidden="1" x14ac:dyDescent="0.3">
      <c r="A833" s="15" t="s">
        <v>152</v>
      </c>
      <c r="B833" s="15" t="s">
        <v>195</v>
      </c>
      <c r="C833" s="15" t="s">
        <v>211</v>
      </c>
      <c r="D833" s="16" t="s">
        <v>212</v>
      </c>
      <c r="E833" s="94" t="s">
        <v>25</v>
      </c>
      <c r="F833" s="23">
        <v>14500</v>
      </c>
      <c r="G833" s="23">
        <v>7710</v>
      </c>
      <c r="H833" s="23">
        <v>16691</v>
      </c>
      <c r="I833" s="101">
        <v>1533435.5519999999</v>
      </c>
      <c r="J833" s="18">
        <v>257</v>
      </c>
      <c r="K833" s="18">
        <v>268</v>
      </c>
      <c r="L833" s="23">
        <f t="shared" ref="L833:L839" si="1060">K833-J833</f>
        <v>11</v>
      </c>
      <c r="M833" s="24">
        <f t="shared" ref="M833:M839" si="1061">L833*80%</f>
        <v>8.8000000000000007</v>
      </c>
      <c r="N833" s="23">
        <f t="shared" ref="N833:N839" si="1062">L833*F833</f>
        <v>159500</v>
      </c>
      <c r="O833" s="23">
        <f t="shared" ref="O833:O839" si="1063">M833*G833</f>
        <v>67848</v>
      </c>
      <c r="P833" s="104">
        <f>IF((M833+M834)*H833=0,0,IF((M833+M834)*H833&gt;I833,(M833+M834)*H833,I833))</f>
        <v>1533435.5519999999</v>
      </c>
      <c r="Q833" s="101">
        <f>N833+O833+N834+O834+P833</f>
        <v>2201363.5520000001</v>
      </c>
      <c r="R833" s="24"/>
      <c r="S833" s="24"/>
      <c r="T833" s="15"/>
    </row>
    <row r="834" spans="1:20" ht="15" hidden="1" x14ac:dyDescent="0.3">
      <c r="A834" s="15" t="s">
        <v>152</v>
      </c>
      <c r="B834" s="15" t="s">
        <v>195</v>
      </c>
      <c r="C834" s="15" t="s">
        <v>211</v>
      </c>
      <c r="D834" s="16" t="s">
        <v>212</v>
      </c>
      <c r="E834" s="94">
        <v>1</v>
      </c>
      <c r="F834" s="23">
        <v>14500</v>
      </c>
      <c r="G834" s="23">
        <v>8100</v>
      </c>
      <c r="H834" s="23">
        <v>16691</v>
      </c>
      <c r="I834" s="103"/>
      <c r="J834" s="18">
        <v>268</v>
      </c>
      <c r="K834" s="18">
        <v>289</v>
      </c>
      <c r="L834" s="23">
        <f t="shared" si="1060"/>
        <v>21</v>
      </c>
      <c r="M834" s="24">
        <f t="shared" si="1061"/>
        <v>16.8</v>
      </c>
      <c r="N834" s="23">
        <f t="shared" si="1062"/>
        <v>304500</v>
      </c>
      <c r="O834" s="23">
        <f t="shared" si="1063"/>
        <v>136080</v>
      </c>
      <c r="P834" s="106"/>
      <c r="Q834" s="103"/>
      <c r="R834" s="24"/>
      <c r="S834" s="24"/>
      <c r="T834" s="15"/>
    </row>
    <row r="835" spans="1:20" ht="15" hidden="1" x14ac:dyDescent="0.3">
      <c r="A835" s="15" t="s">
        <v>152</v>
      </c>
      <c r="B835" s="15" t="s">
        <v>195</v>
      </c>
      <c r="C835" s="15" t="s">
        <v>211</v>
      </c>
      <c r="D835" s="16" t="s">
        <v>212</v>
      </c>
      <c r="E835" s="94">
        <v>2</v>
      </c>
      <c r="F835" s="23">
        <v>14500</v>
      </c>
      <c r="G835" s="23">
        <v>8100</v>
      </c>
      <c r="H835" s="23">
        <v>16691</v>
      </c>
      <c r="I835" s="23">
        <v>1533435.5519999999</v>
      </c>
      <c r="J835" s="18">
        <v>289</v>
      </c>
      <c r="K835" s="18">
        <v>316</v>
      </c>
      <c r="L835" s="23">
        <f t="shared" si="1060"/>
        <v>27</v>
      </c>
      <c r="M835" s="24">
        <f t="shared" si="1061"/>
        <v>21.6</v>
      </c>
      <c r="N835" s="23">
        <f t="shared" si="1062"/>
        <v>391500</v>
      </c>
      <c r="O835" s="23">
        <f t="shared" si="1063"/>
        <v>174960</v>
      </c>
      <c r="P835" s="25">
        <f t="shared" ref="P835:P839" si="1064">IF(M835*H835=0,0,IF(M835*H835&gt;I835,M835*H835,I835))</f>
        <v>1533435.5519999999</v>
      </c>
      <c r="Q835" s="23">
        <f t="shared" ref="Q835:Q839" si="1065">N835+O835+P835</f>
        <v>2099895.5520000001</v>
      </c>
      <c r="R835" s="24"/>
      <c r="S835" s="24"/>
      <c r="T835" s="15"/>
    </row>
    <row r="836" spans="1:20" ht="15" hidden="1" x14ac:dyDescent="0.3">
      <c r="A836" s="15" t="s">
        <v>152</v>
      </c>
      <c r="B836" s="15" t="s">
        <v>195</v>
      </c>
      <c r="C836" s="15" t="s">
        <v>211</v>
      </c>
      <c r="D836" s="16" t="s">
        <v>212</v>
      </c>
      <c r="E836" s="94">
        <v>3</v>
      </c>
      <c r="F836" s="23">
        <v>14500</v>
      </c>
      <c r="G836" s="23">
        <v>8100</v>
      </c>
      <c r="H836" s="23">
        <v>16691</v>
      </c>
      <c r="I836" s="23">
        <v>1533435.5519999999</v>
      </c>
      <c r="J836" s="18">
        <v>316</v>
      </c>
      <c r="K836" s="18">
        <v>345</v>
      </c>
      <c r="L836" s="23">
        <f t="shared" si="1060"/>
        <v>29</v>
      </c>
      <c r="M836" s="24">
        <f t="shared" si="1061"/>
        <v>23.200000000000003</v>
      </c>
      <c r="N836" s="23">
        <f t="shared" si="1062"/>
        <v>420500</v>
      </c>
      <c r="O836" s="23">
        <f t="shared" si="1063"/>
        <v>187920.00000000003</v>
      </c>
      <c r="P836" s="25">
        <f t="shared" si="1064"/>
        <v>1533435.5519999999</v>
      </c>
      <c r="Q836" s="23">
        <f t="shared" si="1065"/>
        <v>2141855.5520000001</v>
      </c>
      <c r="R836" s="24"/>
      <c r="S836" s="24"/>
      <c r="T836" s="15"/>
    </row>
    <row r="837" spans="1:20" ht="15" hidden="1" x14ac:dyDescent="0.3">
      <c r="A837" s="15" t="s">
        <v>152</v>
      </c>
      <c r="B837" s="15" t="s">
        <v>195</v>
      </c>
      <c r="C837" s="15" t="s">
        <v>211</v>
      </c>
      <c r="D837" s="16" t="s">
        <v>212</v>
      </c>
      <c r="E837" s="94">
        <v>4</v>
      </c>
      <c r="F837" s="23">
        <v>14500</v>
      </c>
      <c r="G837" s="23">
        <v>8100</v>
      </c>
      <c r="H837" s="23">
        <v>16691</v>
      </c>
      <c r="I837" s="23">
        <v>1533435.5519999999</v>
      </c>
      <c r="J837" s="18">
        <v>345</v>
      </c>
      <c r="K837" s="18">
        <v>380</v>
      </c>
      <c r="L837" s="23">
        <f t="shared" si="1060"/>
        <v>35</v>
      </c>
      <c r="M837" s="24">
        <f t="shared" si="1061"/>
        <v>28</v>
      </c>
      <c r="N837" s="23">
        <f t="shared" si="1062"/>
        <v>507500</v>
      </c>
      <c r="O837" s="23">
        <f t="shared" si="1063"/>
        <v>226800</v>
      </c>
      <c r="P837" s="25">
        <f t="shared" si="1064"/>
        <v>1533435.5519999999</v>
      </c>
      <c r="Q837" s="23">
        <f t="shared" si="1065"/>
        <v>2267735.5520000001</v>
      </c>
      <c r="R837" s="24"/>
      <c r="S837" s="24"/>
      <c r="T837" s="15"/>
    </row>
    <row r="838" spans="1:20" ht="15" hidden="1" x14ac:dyDescent="0.3">
      <c r="A838" s="15" t="s">
        <v>152</v>
      </c>
      <c r="B838" s="15" t="s">
        <v>195</v>
      </c>
      <c r="C838" s="15" t="s">
        <v>211</v>
      </c>
      <c r="D838" s="16" t="s">
        <v>212</v>
      </c>
      <c r="E838" s="94">
        <v>5</v>
      </c>
      <c r="F838" s="23">
        <v>14500</v>
      </c>
      <c r="G838" s="23">
        <v>8100</v>
      </c>
      <c r="H838" s="23">
        <v>16691</v>
      </c>
      <c r="I838" s="23">
        <v>1533435.5519999999</v>
      </c>
      <c r="J838" s="18">
        <v>380</v>
      </c>
      <c r="K838" s="18">
        <v>430</v>
      </c>
      <c r="L838" s="23">
        <f t="shared" si="1060"/>
        <v>50</v>
      </c>
      <c r="M838" s="24">
        <f t="shared" si="1061"/>
        <v>40</v>
      </c>
      <c r="N838" s="23">
        <f t="shared" si="1062"/>
        <v>725000</v>
      </c>
      <c r="O838" s="23">
        <f t="shared" si="1063"/>
        <v>324000</v>
      </c>
      <c r="P838" s="25">
        <f t="shared" si="1064"/>
        <v>1533435.5519999999</v>
      </c>
      <c r="Q838" s="23">
        <f t="shared" si="1065"/>
        <v>2582435.5520000001</v>
      </c>
      <c r="R838" s="24"/>
      <c r="S838" s="24"/>
      <c r="T838" s="15"/>
    </row>
    <row r="839" spans="1:20" ht="15" hidden="1" x14ac:dyDescent="0.3">
      <c r="A839" s="15" t="s">
        <v>152</v>
      </c>
      <c r="B839" s="15" t="s">
        <v>195</v>
      </c>
      <c r="C839" s="15" t="s">
        <v>211</v>
      </c>
      <c r="D839" s="16" t="s">
        <v>212</v>
      </c>
      <c r="E839" s="94">
        <v>6</v>
      </c>
      <c r="F839" s="23">
        <v>14500</v>
      </c>
      <c r="G839" s="23">
        <v>8100</v>
      </c>
      <c r="H839" s="23">
        <v>16691</v>
      </c>
      <c r="I839" s="23">
        <v>1533435.5519999999</v>
      </c>
      <c r="J839" s="18">
        <v>430</v>
      </c>
      <c r="K839" s="18">
        <v>501</v>
      </c>
      <c r="L839" s="23">
        <f t="shared" si="1060"/>
        <v>71</v>
      </c>
      <c r="M839" s="24">
        <f t="shared" si="1061"/>
        <v>56.800000000000004</v>
      </c>
      <c r="N839" s="23">
        <f t="shared" si="1062"/>
        <v>1029500</v>
      </c>
      <c r="O839" s="23">
        <f t="shared" si="1063"/>
        <v>460080.00000000006</v>
      </c>
      <c r="P839" s="25">
        <f t="shared" si="1064"/>
        <v>1533435.5519999999</v>
      </c>
      <c r="Q839" s="23">
        <f t="shared" si="1065"/>
        <v>3023015.5520000001</v>
      </c>
      <c r="R839" s="24"/>
      <c r="S839" s="24"/>
      <c r="T839" s="15"/>
    </row>
    <row r="840" spans="1:20" ht="15" hidden="1" x14ac:dyDescent="0.3">
      <c r="A840" s="15" t="s">
        <v>152</v>
      </c>
      <c r="B840" s="15" t="s">
        <v>195</v>
      </c>
      <c r="C840" s="15" t="s">
        <v>211</v>
      </c>
      <c r="D840" s="16" t="s">
        <v>212</v>
      </c>
      <c r="E840" s="94">
        <v>7</v>
      </c>
      <c r="F840" s="23">
        <v>14500</v>
      </c>
      <c r="G840" s="23">
        <v>8100</v>
      </c>
      <c r="H840" s="23">
        <v>16691</v>
      </c>
      <c r="I840" s="23">
        <v>1533435.5519999999</v>
      </c>
      <c r="J840" s="18">
        <f>K839</f>
        <v>501</v>
      </c>
      <c r="K840" s="18">
        <v>565</v>
      </c>
      <c r="L840" s="23">
        <f t="shared" ref="L840" si="1066">K840-J840</f>
        <v>64</v>
      </c>
      <c r="M840" s="24">
        <f t="shared" ref="M840" si="1067">L840*80%</f>
        <v>51.2</v>
      </c>
      <c r="N840" s="23">
        <f t="shared" ref="N840" si="1068">L840*F840</f>
        <v>928000</v>
      </c>
      <c r="O840" s="23">
        <f t="shared" ref="O840" si="1069">M840*G840</f>
        <v>414720</v>
      </c>
      <c r="P840" s="25">
        <f t="shared" ref="P840" si="1070">IF(M840*H840=0,0,IF(M840*H840&gt;I840,M840*H840,I840))</f>
        <v>1533435.5519999999</v>
      </c>
      <c r="Q840" s="23">
        <f t="shared" ref="Q840" si="1071">N840+O840+P840</f>
        <v>2876155.5520000001</v>
      </c>
      <c r="R840" s="24"/>
      <c r="S840" s="24"/>
      <c r="T840" s="15"/>
    </row>
    <row r="841" spans="1:20" ht="15" hidden="1" x14ac:dyDescent="0.3">
      <c r="A841" s="15" t="s">
        <v>152</v>
      </c>
      <c r="B841" s="15" t="s">
        <v>195</v>
      </c>
      <c r="C841" s="15" t="s">
        <v>211</v>
      </c>
      <c r="D841" s="16" t="s">
        <v>212</v>
      </c>
      <c r="E841" s="94">
        <v>8</v>
      </c>
      <c r="F841" s="23">
        <v>14500</v>
      </c>
      <c r="G841" s="23">
        <v>8100</v>
      </c>
      <c r="H841" s="23">
        <v>16691</v>
      </c>
      <c r="I841" s="23">
        <v>1533435.5519999999</v>
      </c>
      <c r="J841" s="18">
        <f>K840</f>
        <v>565</v>
      </c>
      <c r="K841" s="18">
        <v>664</v>
      </c>
      <c r="L841" s="23">
        <f t="shared" ref="L841" si="1072">K841-J841</f>
        <v>99</v>
      </c>
      <c r="M841" s="24">
        <f t="shared" ref="M841" si="1073">L841*80%</f>
        <v>79.2</v>
      </c>
      <c r="N841" s="23">
        <f t="shared" ref="N841" si="1074">L841*F841</f>
        <v>1435500</v>
      </c>
      <c r="O841" s="23">
        <f t="shared" ref="O841" si="1075">M841*G841</f>
        <v>641520</v>
      </c>
      <c r="P841" s="25">
        <f t="shared" ref="P841" si="1076">IF(M841*H841=0,0,IF(M841*H841&gt;I841,M841*H841,I841))</f>
        <v>1533435.5519999999</v>
      </c>
      <c r="Q841" s="23">
        <f t="shared" ref="Q841" si="1077">N841+O841+P841</f>
        <v>3610455.5520000001</v>
      </c>
      <c r="R841" s="24"/>
      <c r="S841" s="24"/>
      <c r="T841" s="15"/>
    </row>
    <row r="842" spans="1:20" ht="15" hidden="1" x14ac:dyDescent="0.3">
      <c r="A842" s="15" t="s">
        <v>152</v>
      </c>
      <c r="B842" s="15" t="s">
        <v>195</v>
      </c>
      <c r="C842" s="15" t="s">
        <v>211</v>
      </c>
      <c r="D842" s="16" t="s">
        <v>212</v>
      </c>
      <c r="E842" s="31">
        <v>9</v>
      </c>
      <c r="F842" s="23">
        <v>14500</v>
      </c>
      <c r="G842" s="23">
        <v>8100</v>
      </c>
      <c r="H842" s="23">
        <v>16691</v>
      </c>
      <c r="I842" s="23">
        <v>1533435.5519999999</v>
      </c>
      <c r="J842" s="18">
        <f>K841</f>
        <v>664</v>
      </c>
      <c r="K842" s="18">
        <v>725</v>
      </c>
      <c r="L842" s="23">
        <f t="shared" ref="L842" si="1078">K842-J842</f>
        <v>61</v>
      </c>
      <c r="M842" s="24">
        <f t="shared" ref="M842" si="1079">L842*80%</f>
        <v>48.800000000000004</v>
      </c>
      <c r="N842" s="23">
        <f t="shared" ref="N842" si="1080">L842*F842</f>
        <v>884500</v>
      </c>
      <c r="O842" s="23">
        <f t="shared" ref="O842" si="1081">M842*G842</f>
        <v>395280.00000000006</v>
      </c>
      <c r="P842" s="25">
        <f t="shared" ref="P842" si="1082">IF(M842*H842=0,0,IF(M842*H842&gt;I842,M842*H842,I842))</f>
        <v>1533435.5519999999</v>
      </c>
      <c r="Q842" s="23">
        <f t="shared" ref="Q842" si="1083">N842+O842+P842</f>
        <v>2813215.5520000001</v>
      </c>
      <c r="R842" s="24"/>
      <c r="S842" s="24"/>
      <c r="T842" s="15"/>
    </row>
    <row r="843" spans="1:20" ht="15" hidden="1" x14ac:dyDescent="0.3">
      <c r="A843" s="15" t="s">
        <v>152</v>
      </c>
      <c r="B843" s="15" t="s">
        <v>195</v>
      </c>
      <c r="C843" s="15" t="s">
        <v>213</v>
      </c>
      <c r="D843" s="16" t="s">
        <v>214</v>
      </c>
      <c r="E843" s="94" t="s">
        <v>25</v>
      </c>
      <c r="F843" s="23">
        <v>14500</v>
      </c>
      <c r="G843" s="23">
        <v>7710</v>
      </c>
      <c r="H843" s="23">
        <v>16691</v>
      </c>
      <c r="I843" s="101">
        <v>1533435.5519999999</v>
      </c>
      <c r="J843" s="18">
        <v>245</v>
      </c>
      <c r="K843" s="18">
        <v>251</v>
      </c>
      <c r="L843" s="23">
        <f t="shared" ref="L843:L849" si="1084">K843-J843</f>
        <v>6</v>
      </c>
      <c r="M843" s="24">
        <f t="shared" ref="M843:M849" si="1085">L843*80%</f>
        <v>4.8000000000000007</v>
      </c>
      <c r="N843" s="23">
        <f t="shared" ref="N843:N849" si="1086">L843*F843</f>
        <v>87000</v>
      </c>
      <c r="O843" s="23">
        <f t="shared" ref="O843:O849" si="1087">M843*G843</f>
        <v>37008.000000000007</v>
      </c>
      <c r="P843" s="104">
        <f>IF((M843+M844)*H843=0,0,IF((M843+M844)*H843&gt;I843,(M843+M844)*H843,I843))</f>
        <v>1533435.5519999999</v>
      </c>
      <c r="Q843" s="101">
        <f>N843+O843+N844+O844+P843</f>
        <v>1909203.5519999999</v>
      </c>
      <c r="R843" s="24"/>
      <c r="S843" s="24"/>
      <c r="T843" s="15"/>
    </row>
    <row r="844" spans="1:20" ht="15" hidden="1" x14ac:dyDescent="0.3">
      <c r="A844" s="15" t="s">
        <v>152</v>
      </c>
      <c r="B844" s="15" t="s">
        <v>195</v>
      </c>
      <c r="C844" s="15" t="s">
        <v>213</v>
      </c>
      <c r="D844" s="16" t="s">
        <v>214</v>
      </c>
      <c r="E844" s="94">
        <v>1</v>
      </c>
      <c r="F844" s="23">
        <v>14500</v>
      </c>
      <c r="G844" s="23">
        <v>8100</v>
      </c>
      <c r="H844" s="23">
        <v>16691</v>
      </c>
      <c r="I844" s="103"/>
      <c r="J844" s="18">
        <v>251</v>
      </c>
      <c r="K844" s="18">
        <v>263</v>
      </c>
      <c r="L844" s="23">
        <f t="shared" si="1084"/>
        <v>12</v>
      </c>
      <c r="M844" s="24">
        <f t="shared" si="1085"/>
        <v>9.6000000000000014</v>
      </c>
      <c r="N844" s="23">
        <f t="shared" si="1086"/>
        <v>174000</v>
      </c>
      <c r="O844" s="23">
        <f t="shared" si="1087"/>
        <v>77760.000000000015</v>
      </c>
      <c r="P844" s="106"/>
      <c r="Q844" s="103"/>
      <c r="R844" s="24"/>
      <c r="S844" s="24"/>
      <c r="T844" s="15"/>
    </row>
    <row r="845" spans="1:20" ht="15" hidden="1" x14ac:dyDescent="0.3">
      <c r="A845" s="15" t="s">
        <v>152</v>
      </c>
      <c r="B845" s="15" t="s">
        <v>195</v>
      </c>
      <c r="C845" s="15" t="s">
        <v>213</v>
      </c>
      <c r="D845" s="16" t="s">
        <v>214</v>
      </c>
      <c r="E845" s="94">
        <v>2</v>
      </c>
      <c r="F845" s="23">
        <v>14500</v>
      </c>
      <c r="G845" s="23">
        <v>8100</v>
      </c>
      <c r="H845" s="23">
        <v>16691</v>
      </c>
      <c r="I845" s="23">
        <v>1533435.5519999999</v>
      </c>
      <c r="J845" s="18">
        <v>263</v>
      </c>
      <c r="K845" s="18">
        <v>282</v>
      </c>
      <c r="L845" s="23">
        <f t="shared" si="1084"/>
        <v>19</v>
      </c>
      <c r="M845" s="24">
        <f t="shared" si="1085"/>
        <v>15.200000000000001</v>
      </c>
      <c r="N845" s="23">
        <f t="shared" si="1086"/>
        <v>275500</v>
      </c>
      <c r="O845" s="23">
        <f t="shared" si="1087"/>
        <v>123120.00000000001</v>
      </c>
      <c r="P845" s="25">
        <f t="shared" ref="P845:P849" si="1088">IF(M845*H845=0,0,IF(M845*H845&gt;I845,M845*H845,I845))</f>
        <v>1533435.5519999999</v>
      </c>
      <c r="Q845" s="23">
        <f t="shared" ref="Q845:Q849" si="1089">N845+O845+P845</f>
        <v>1932055.5519999999</v>
      </c>
      <c r="R845" s="24"/>
      <c r="S845" s="24"/>
      <c r="T845" s="15"/>
    </row>
    <row r="846" spans="1:20" ht="15" hidden="1" x14ac:dyDescent="0.3">
      <c r="A846" s="15" t="s">
        <v>152</v>
      </c>
      <c r="B846" s="15" t="s">
        <v>195</v>
      </c>
      <c r="C846" s="15" t="s">
        <v>213</v>
      </c>
      <c r="D846" s="16" t="s">
        <v>214</v>
      </c>
      <c r="E846" s="94">
        <v>3</v>
      </c>
      <c r="F846" s="23">
        <v>14500</v>
      </c>
      <c r="G846" s="23">
        <v>8100</v>
      </c>
      <c r="H846" s="23">
        <v>16691</v>
      </c>
      <c r="I846" s="23">
        <v>1533435.5519999999</v>
      </c>
      <c r="J846" s="18">
        <v>282</v>
      </c>
      <c r="K846" s="18">
        <v>304</v>
      </c>
      <c r="L846" s="23">
        <f t="shared" si="1084"/>
        <v>22</v>
      </c>
      <c r="M846" s="24">
        <f t="shared" si="1085"/>
        <v>17.600000000000001</v>
      </c>
      <c r="N846" s="23">
        <f t="shared" si="1086"/>
        <v>319000</v>
      </c>
      <c r="O846" s="23">
        <f t="shared" si="1087"/>
        <v>142560</v>
      </c>
      <c r="P846" s="25">
        <f t="shared" si="1088"/>
        <v>1533435.5519999999</v>
      </c>
      <c r="Q846" s="23">
        <f t="shared" si="1089"/>
        <v>1994995.5519999999</v>
      </c>
      <c r="R846" s="24"/>
      <c r="S846" s="24"/>
      <c r="T846" s="15"/>
    </row>
    <row r="847" spans="1:20" ht="15" hidden="1" x14ac:dyDescent="0.3">
      <c r="A847" s="15" t="s">
        <v>152</v>
      </c>
      <c r="B847" s="15" t="s">
        <v>195</v>
      </c>
      <c r="C847" s="15" t="s">
        <v>213</v>
      </c>
      <c r="D847" s="16" t="s">
        <v>214</v>
      </c>
      <c r="E847" s="94">
        <v>4</v>
      </c>
      <c r="F847" s="23">
        <v>14500</v>
      </c>
      <c r="G847" s="23">
        <v>8100</v>
      </c>
      <c r="H847" s="23">
        <v>16691</v>
      </c>
      <c r="I847" s="23">
        <v>1533435.5519999999</v>
      </c>
      <c r="J847" s="18">
        <v>304</v>
      </c>
      <c r="K847" s="18">
        <v>333</v>
      </c>
      <c r="L847" s="23">
        <f t="shared" si="1084"/>
        <v>29</v>
      </c>
      <c r="M847" s="24">
        <f t="shared" si="1085"/>
        <v>23.200000000000003</v>
      </c>
      <c r="N847" s="23">
        <f t="shared" si="1086"/>
        <v>420500</v>
      </c>
      <c r="O847" s="23">
        <f t="shared" si="1087"/>
        <v>187920.00000000003</v>
      </c>
      <c r="P847" s="25">
        <f t="shared" si="1088"/>
        <v>1533435.5519999999</v>
      </c>
      <c r="Q847" s="23">
        <f t="shared" si="1089"/>
        <v>2141855.5520000001</v>
      </c>
      <c r="R847" s="24"/>
      <c r="S847" s="24"/>
      <c r="T847" s="15"/>
    </row>
    <row r="848" spans="1:20" ht="15" hidden="1" x14ac:dyDescent="0.3">
      <c r="A848" s="15" t="s">
        <v>152</v>
      </c>
      <c r="B848" s="15" t="s">
        <v>195</v>
      </c>
      <c r="C848" s="15" t="s">
        <v>213</v>
      </c>
      <c r="D848" s="16" t="s">
        <v>214</v>
      </c>
      <c r="E848" s="94">
        <v>5</v>
      </c>
      <c r="F848" s="23">
        <v>14500</v>
      </c>
      <c r="G848" s="23">
        <v>8100</v>
      </c>
      <c r="H848" s="23">
        <v>16691</v>
      </c>
      <c r="I848" s="23">
        <v>1533435.5519999999</v>
      </c>
      <c r="J848" s="18">
        <v>333</v>
      </c>
      <c r="K848" s="18">
        <v>367</v>
      </c>
      <c r="L848" s="23">
        <f t="shared" si="1084"/>
        <v>34</v>
      </c>
      <c r="M848" s="24">
        <f t="shared" si="1085"/>
        <v>27.200000000000003</v>
      </c>
      <c r="N848" s="23">
        <f t="shared" si="1086"/>
        <v>493000</v>
      </c>
      <c r="O848" s="23">
        <f t="shared" si="1087"/>
        <v>220320.00000000003</v>
      </c>
      <c r="P848" s="25">
        <f t="shared" si="1088"/>
        <v>1533435.5519999999</v>
      </c>
      <c r="Q848" s="23">
        <f t="shared" si="1089"/>
        <v>2246755.5520000001</v>
      </c>
      <c r="R848" s="24"/>
      <c r="S848" s="24"/>
      <c r="T848" s="15"/>
    </row>
    <row r="849" spans="1:20" ht="15" hidden="1" x14ac:dyDescent="0.3">
      <c r="A849" s="15" t="s">
        <v>152</v>
      </c>
      <c r="B849" s="15" t="s">
        <v>195</v>
      </c>
      <c r="C849" s="15" t="s">
        <v>213</v>
      </c>
      <c r="D849" s="16" t="s">
        <v>214</v>
      </c>
      <c r="E849" s="94">
        <v>6</v>
      </c>
      <c r="F849" s="23">
        <v>14500</v>
      </c>
      <c r="G849" s="23">
        <v>8100</v>
      </c>
      <c r="H849" s="23">
        <v>16691</v>
      </c>
      <c r="I849" s="23">
        <v>1533435.5519999999</v>
      </c>
      <c r="J849" s="18">
        <v>367</v>
      </c>
      <c r="K849" s="18">
        <v>403</v>
      </c>
      <c r="L849" s="23">
        <f t="shared" si="1084"/>
        <v>36</v>
      </c>
      <c r="M849" s="24">
        <f t="shared" si="1085"/>
        <v>28.8</v>
      </c>
      <c r="N849" s="23">
        <f t="shared" si="1086"/>
        <v>522000</v>
      </c>
      <c r="O849" s="23">
        <f t="shared" si="1087"/>
        <v>233280</v>
      </c>
      <c r="P849" s="25">
        <f t="shared" si="1088"/>
        <v>1533435.5519999999</v>
      </c>
      <c r="Q849" s="23">
        <f t="shared" si="1089"/>
        <v>2288715.5520000001</v>
      </c>
      <c r="R849" s="24"/>
      <c r="S849" s="24"/>
      <c r="T849" s="15"/>
    </row>
    <row r="850" spans="1:20" ht="15" hidden="1" x14ac:dyDescent="0.3">
      <c r="A850" s="15" t="s">
        <v>152</v>
      </c>
      <c r="B850" s="15" t="s">
        <v>195</v>
      </c>
      <c r="C850" s="15" t="s">
        <v>213</v>
      </c>
      <c r="D850" s="16" t="s">
        <v>214</v>
      </c>
      <c r="E850" s="94">
        <v>7</v>
      </c>
      <c r="F850" s="23">
        <v>14500</v>
      </c>
      <c r="G850" s="23">
        <v>8100</v>
      </c>
      <c r="H850" s="23">
        <v>16691</v>
      </c>
      <c r="I850" s="23">
        <v>1533435.5519999999</v>
      </c>
      <c r="J850" s="18">
        <f>K849</f>
        <v>403</v>
      </c>
      <c r="K850" s="18">
        <v>434</v>
      </c>
      <c r="L850" s="23">
        <f t="shared" ref="L850" si="1090">K850-J850</f>
        <v>31</v>
      </c>
      <c r="M850" s="24">
        <f t="shared" ref="M850" si="1091">L850*80%</f>
        <v>24.8</v>
      </c>
      <c r="N850" s="23">
        <f t="shared" ref="N850" si="1092">L850*F850</f>
        <v>449500</v>
      </c>
      <c r="O850" s="23">
        <f t="shared" ref="O850" si="1093">M850*G850</f>
        <v>200880</v>
      </c>
      <c r="P850" s="25">
        <f t="shared" ref="P850" si="1094">IF(M850*H850=0,0,IF(M850*H850&gt;I850,M850*H850,I850))</f>
        <v>1533435.5519999999</v>
      </c>
      <c r="Q850" s="23">
        <f t="shared" ref="Q850" si="1095">N850+O850+P850</f>
        <v>2183815.5520000001</v>
      </c>
      <c r="R850" s="24"/>
      <c r="S850" s="24"/>
      <c r="T850" s="15"/>
    </row>
    <row r="851" spans="1:20" ht="15" hidden="1" x14ac:dyDescent="0.3">
      <c r="A851" s="15" t="s">
        <v>152</v>
      </c>
      <c r="B851" s="15" t="s">
        <v>195</v>
      </c>
      <c r="C851" s="15" t="s">
        <v>213</v>
      </c>
      <c r="D851" s="16" t="s">
        <v>214</v>
      </c>
      <c r="E851" s="94">
        <v>8</v>
      </c>
      <c r="F851" s="23">
        <v>14500</v>
      </c>
      <c r="G851" s="23">
        <v>8100</v>
      </c>
      <c r="H851" s="23">
        <v>16691</v>
      </c>
      <c r="I851" s="23">
        <v>1533435.5519999999</v>
      </c>
      <c r="J851" s="18">
        <f>K850</f>
        <v>434</v>
      </c>
      <c r="K851" s="18">
        <v>466</v>
      </c>
      <c r="L851" s="23">
        <f t="shared" ref="L851" si="1096">K851-J851</f>
        <v>32</v>
      </c>
      <c r="M851" s="24">
        <f t="shared" ref="M851" si="1097">L851*80%</f>
        <v>25.6</v>
      </c>
      <c r="N851" s="23">
        <f t="shared" ref="N851" si="1098">L851*F851</f>
        <v>464000</v>
      </c>
      <c r="O851" s="23">
        <f t="shared" ref="O851" si="1099">M851*G851</f>
        <v>207360</v>
      </c>
      <c r="P851" s="25">
        <f t="shared" ref="P851" si="1100">IF(M851*H851=0,0,IF(M851*H851&gt;I851,M851*H851,I851))</f>
        <v>1533435.5519999999</v>
      </c>
      <c r="Q851" s="23">
        <f t="shared" ref="Q851" si="1101">N851+O851+P851</f>
        <v>2204795.5520000001</v>
      </c>
      <c r="R851" s="24"/>
      <c r="S851" s="24"/>
      <c r="T851" s="15"/>
    </row>
    <row r="852" spans="1:20" ht="15" hidden="1" x14ac:dyDescent="0.3">
      <c r="A852" s="15" t="s">
        <v>152</v>
      </c>
      <c r="B852" s="15" t="s">
        <v>195</v>
      </c>
      <c r="C852" s="15" t="s">
        <v>213</v>
      </c>
      <c r="D852" s="16" t="s">
        <v>214</v>
      </c>
      <c r="E852" s="31">
        <v>9</v>
      </c>
      <c r="F852" s="23">
        <v>14500</v>
      </c>
      <c r="G852" s="23">
        <v>8100</v>
      </c>
      <c r="H852" s="23">
        <v>16691</v>
      </c>
      <c r="I852" s="23">
        <v>1533435.5519999999</v>
      </c>
      <c r="J852" s="18">
        <f>K851</f>
        <v>466</v>
      </c>
      <c r="K852" s="18">
        <v>492</v>
      </c>
      <c r="L852" s="23">
        <f t="shared" ref="L852" si="1102">K852-J852</f>
        <v>26</v>
      </c>
      <c r="M852" s="24">
        <f t="shared" ref="M852" si="1103">L852*80%</f>
        <v>20.8</v>
      </c>
      <c r="N852" s="23">
        <f t="shared" ref="N852" si="1104">L852*F852</f>
        <v>377000</v>
      </c>
      <c r="O852" s="23">
        <f t="shared" ref="O852" si="1105">M852*G852</f>
        <v>168480</v>
      </c>
      <c r="P852" s="25">
        <f t="shared" ref="P852" si="1106">IF(M852*H852=0,0,IF(M852*H852&gt;I852,M852*H852,I852))</f>
        <v>1533435.5519999999</v>
      </c>
      <c r="Q852" s="23">
        <f t="shared" ref="Q852" si="1107">N852+O852+P852</f>
        <v>2078915.5519999999</v>
      </c>
      <c r="R852" s="24"/>
      <c r="S852" s="24"/>
      <c r="T852" s="15"/>
    </row>
    <row r="853" spans="1:20" ht="15" hidden="1" x14ac:dyDescent="0.3">
      <c r="A853" s="15" t="s">
        <v>152</v>
      </c>
      <c r="B853" s="15" t="s">
        <v>195</v>
      </c>
      <c r="C853" s="15" t="s">
        <v>215</v>
      </c>
      <c r="D853" s="16" t="s">
        <v>216</v>
      </c>
      <c r="E853" s="94" t="s">
        <v>25</v>
      </c>
      <c r="F853" s="23">
        <v>14500</v>
      </c>
      <c r="G853" s="23">
        <v>7710</v>
      </c>
      <c r="H853" s="23">
        <v>16691</v>
      </c>
      <c r="I853" s="101">
        <v>1533435.5519999999</v>
      </c>
      <c r="J853" s="18">
        <v>1661</v>
      </c>
      <c r="K853" s="18">
        <v>1672</v>
      </c>
      <c r="L853" s="23">
        <f t="shared" ref="L853:L866" si="1108">K853-J853</f>
        <v>11</v>
      </c>
      <c r="M853" s="24">
        <f t="shared" ref="M853:M866" si="1109">L853*80%</f>
        <v>8.8000000000000007</v>
      </c>
      <c r="N853" s="23">
        <f t="shared" ref="N853:N866" si="1110">L853*F853</f>
        <v>159500</v>
      </c>
      <c r="O853" s="23">
        <f t="shared" ref="O853:O866" si="1111">M853*G853</f>
        <v>67848</v>
      </c>
      <c r="P853" s="104">
        <f>IF((M853+M854)*H853=0,0,IF((M853+M854)*H853&gt;I853,(M853+M854)*H853,I853))</f>
        <v>1533435.5519999999</v>
      </c>
      <c r="Q853" s="101">
        <f>N853+O853+N854+O854+P853</f>
        <v>2306263.5520000001</v>
      </c>
      <c r="R853" s="24"/>
      <c r="S853" s="24"/>
      <c r="T853" s="15"/>
    </row>
    <row r="854" spans="1:20" ht="15" hidden="1" x14ac:dyDescent="0.3">
      <c r="A854" s="15" t="s">
        <v>152</v>
      </c>
      <c r="B854" s="15" t="s">
        <v>195</v>
      </c>
      <c r="C854" s="15" t="s">
        <v>215</v>
      </c>
      <c r="D854" s="16" t="s">
        <v>216</v>
      </c>
      <c r="E854" s="94">
        <v>1</v>
      </c>
      <c r="F854" s="23">
        <v>14500</v>
      </c>
      <c r="G854" s="23">
        <v>8100</v>
      </c>
      <c r="H854" s="23">
        <v>16691</v>
      </c>
      <c r="I854" s="103"/>
      <c r="J854" s="18">
        <v>1672</v>
      </c>
      <c r="K854" s="18">
        <v>1698</v>
      </c>
      <c r="L854" s="23">
        <f>K854-J854</f>
        <v>26</v>
      </c>
      <c r="M854" s="24">
        <f>L854*80%</f>
        <v>20.8</v>
      </c>
      <c r="N854" s="23">
        <f>L854*F854</f>
        <v>377000</v>
      </c>
      <c r="O854" s="23">
        <f>M854*G854</f>
        <v>168480</v>
      </c>
      <c r="P854" s="106"/>
      <c r="Q854" s="103"/>
      <c r="R854" s="24"/>
      <c r="S854" s="24"/>
      <c r="T854" s="15"/>
    </row>
    <row r="855" spans="1:20" ht="15" hidden="1" x14ac:dyDescent="0.3">
      <c r="A855" s="15" t="s">
        <v>152</v>
      </c>
      <c r="B855" s="15" t="s">
        <v>195</v>
      </c>
      <c r="C855" s="15" t="s">
        <v>215</v>
      </c>
      <c r="D855" s="16" t="s">
        <v>217</v>
      </c>
      <c r="E855" s="94" t="s">
        <v>25</v>
      </c>
      <c r="F855" s="23">
        <v>14500</v>
      </c>
      <c r="G855" s="23">
        <v>7710</v>
      </c>
      <c r="H855" s="23">
        <v>16691</v>
      </c>
      <c r="I855" s="101">
        <v>1533435.5519999999</v>
      </c>
      <c r="J855" s="18">
        <v>1641</v>
      </c>
      <c r="K855" s="18">
        <v>1649</v>
      </c>
      <c r="L855" s="23">
        <f t="shared" si="1108"/>
        <v>8</v>
      </c>
      <c r="M855" s="24">
        <f t="shared" si="1109"/>
        <v>6.4</v>
      </c>
      <c r="N855" s="23">
        <f t="shared" si="1110"/>
        <v>116000</v>
      </c>
      <c r="O855" s="23">
        <f t="shared" si="1111"/>
        <v>49344</v>
      </c>
      <c r="P855" s="104">
        <f>IF((M855+M856)*H855=0,0,IF((M855+M856)*H855&gt;I855,(M855+M856)*H855,I855))</f>
        <v>1533435.5519999999</v>
      </c>
      <c r="Q855" s="101">
        <f>N855+O855+N856+O856+P855</f>
        <v>2118379.5520000001</v>
      </c>
      <c r="R855" s="24"/>
      <c r="S855" s="24"/>
      <c r="T855" s="15"/>
    </row>
    <row r="856" spans="1:20" ht="15" hidden="1" x14ac:dyDescent="0.3">
      <c r="A856" s="15" t="s">
        <v>152</v>
      </c>
      <c r="B856" s="15" t="s">
        <v>195</v>
      </c>
      <c r="C856" s="15" t="s">
        <v>215</v>
      </c>
      <c r="D856" s="16" t="s">
        <v>217</v>
      </c>
      <c r="E856" s="94">
        <v>1</v>
      </c>
      <c r="F856" s="23">
        <v>14500</v>
      </c>
      <c r="G856" s="23">
        <v>8100</v>
      </c>
      <c r="H856" s="23">
        <v>16691</v>
      </c>
      <c r="I856" s="103"/>
      <c r="J856" s="18">
        <v>1649</v>
      </c>
      <c r="K856" s="18">
        <v>1669</v>
      </c>
      <c r="L856" s="23">
        <f t="shared" si="1108"/>
        <v>20</v>
      </c>
      <c r="M856" s="24">
        <f t="shared" si="1109"/>
        <v>16</v>
      </c>
      <c r="N856" s="23">
        <f t="shared" si="1110"/>
        <v>290000</v>
      </c>
      <c r="O856" s="23">
        <f t="shared" si="1111"/>
        <v>129600</v>
      </c>
      <c r="P856" s="106"/>
      <c r="Q856" s="103"/>
      <c r="R856" s="24"/>
      <c r="S856" s="24"/>
      <c r="T856" s="15"/>
    </row>
    <row r="857" spans="1:20" ht="15" hidden="1" x14ac:dyDescent="0.3">
      <c r="A857" s="15" t="s">
        <v>152</v>
      </c>
      <c r="B857" s="15" t="s">
        <v>195</v>
      </c>
      <c r="C857" s="15" t="s">
        <v>215</v>
      </c>
      <c r="D857" s="16" t="s">
        <v>216</v>
      </c>
      <c r="E857" s="94">
        <v>2</v>
      </c>
      <c r="F857" s="23">
        <v>14500</v>
      </c>
      <c r="G857" s="23">
        <v>8100</v>
      </c>
      <c r="H857" s="23">
        <v>16691</v>
      </c>
      <c r="I857" s="23">
        <v>1533435.5519999999</v>
      </c>
      <c r="J857" s="18">
        <v>1698</v>
      </c>
      <c r="K857" s="18">
        <v>1732</v>
      </c>
      <c r="L857" s="23">
        <f t="shared" si="1108"/>
        <v>34</v>
      </c>
      <c r="M857" s="24">
        <f t="shared" si="1109"/>
        <v>27.200000000000003</v>
      </c>
      <c r="N857" s="23">
        <f t="shared" si="1110"/>
        <v>493000</v>
      </c>
      <c r="O857" s="23">
        <f t="shared" si="1111"/>
        <v>220320.00000000003</v>
      </c>
      <c r="P857" s="25">
        <f t="shared" ref="P857:P866" si="1112">IF(M857*H857=0,0,IF(M857*H857&gt;I857,M857*H857,I857))</f>
        <v>1533435.5519999999</v>
      </c>
      <c r="Q857" s="23">
        <f t="shared" ref="Q857:Q866" si="1113">N857+O857+P857</f>
        <v>2246755.5520000001</v>
      </c>
      <c r="R857" s="24"/>
      <c r="S857" s="24"/>
      <c r="T857" s="15"/>
    </row>
    <row r="858" spans="1:20" ht="15" hidden="1" x14ac:dyDescent="0.3">
      <c r="A858" s="15" t="s">
        <v>152</v>
      </c>
      <c r="B858" s="15" t="s">
        <v>195</v>
      </c>
      <c r="C858" s="15" t="s">
        <v>215</v>
      </c>
      <c r="D858" s="16" t="s">
        <v>217</v>
      </c>
      <c r="E858" s="94">
        <v>2</v>
      </c>
      <c r="F858" s="23">
        <v>14500</v>
      </c>
      <c r="G858" s="23">
        <v>8100</v>
      </c>
      <c r="H858" s="23">
        <v>16691</v>
      </c>
      <c r="I858" s="23">
        <v>1533435.5519999999</v>
      </c>
      <c r="J858" s="18">
        <v>1669</v>
      </c>
      <c r="K858" s="18">
        <v>1704</v>
      </c>
      <c r="L858" s="23">
        <f t="shared" si="1108"/>
        <v>35</v>
      </c>
      <c r="M858" s="24">
        <f t="shared" si="1109"/>
        <v>28</v>
      </c>
      <c r="N858" s="23">
        <f t="shared" si="1110"/>
        <v>507500</v>
      </c>
      <c r="O858" s="23">
        <f t="shared" si="1111"/>
        <v>226800</v>
      </c>
      <c r="P858" s="25">
        <f t="shared" si="1112"/>
        <v>1533435.5519999999</v>
      </c>
      <c r="Q858" s="23">
        <f t="shared" si="1113"/>
        <v>2267735.5520000001</v>
      </c>
      <c r="R858" s="24"/>
      <c r="S858" s="24"/>
      <c r="T858" s="15"/>
    </row>
    <row r="859" spans="1:20" ht="15" hidden="1" x14ac:dyDescent="0.3">
      <c r="A859" s="15" t="s">
        <v>152</v>
      </c>
      <c r="B859" s="15" t="s">
        <v>195</v>
      </c>
      <c r="C859" s="15" t="s">
        <v>215</v>
      </c>
      <c r="D859" s="16" t="s">
        <v>216</v>
      </c>
      <c r="E859" s="94">
        <v>3</v>
      </c>
      <c r="F859" s="23">
        <v>14500</v>
      </c>
      <c r="G859" s="23">
        <v>8100</v>
      </c>
      <c r="H859" s="23">
        <v>16691</v>
      </c>
      <c r="I859" s="23">
        <v>1533435.5519999999</v>
      </c>
      <c r="J859" s="18">
        <v>1732</v>
      </c>
      <c r="K859" s="18">
        <v>1782</v>
      </c>
      <c r="L859" s="23">
        <f t="shared" si="1108"/>
        <v>50</v>
      </c>
      <c r="M859" s="24">
        <f t="shared" si="1109"/>
        <v>40</v>
      </c>
      <c r="N859" s="23">
        <f t="shared" si="1110"/>
        <v>725000</v>
      </c>
      <c r="O859" s="23">
        <f t="shared" si="1111"/>
        <v>324000</v>
      </c>
      <c r="P859" s="25">
        <f t="shared" si="1112"/>
        <v>1533435.5519999999</v>
      </c>
      <c r="Q859" s="23">
        <f t="shared" si="1113"/>
        <v>2582435.5520000001</v>
      </c>
      <c r="R859" s="24"/>
      <c r="S859" s="24"/>
      <c r="T859" s="15"/>
    </row>
    <row r="860" spans="1:20" ht="15" hidden="1" x14ac:dyDescent="0.3">
      <c r="A860" s="15" t="s">
        <v>152</v>
      </c>
      <c r="B860" s="15" t="s">
        <v>195</v>
      </c>
      <c r="C860" s="15" t="s">
        <v>215</v>
      </c>
      <c r="D860" s="16" t="s">
        <v>217</v>
      </c>
      <c r="E860" s="94">
        <v>3</v>
      </c>
      <c r="F860" s="23">
        <v>14500</v>
      </c>
      <c r="G860" s="23">
        <v>8100</v>
      </c>
      <c r="H860" s="23">
        <v>16691</v>
      </c>
      <c r="I860" s="23">
        <v>1533435.5519999999</v>
      </c>
      <c r="J860" s="18">
        <v>1704</v>
      </c>
      <c r="K860" s="18">
        <v>1753</v>
      </c>
      <c r="L860" s="23">
        <f t="shared" si="1108"/>
        <v>49</v>
      </c>
      <c r="M860" s="24">
        <f t="shared" si="1109"/>
        <v>39.200000000000003</v>
      </c>
      <c r="N860" s="23">
        <f t="shared" si="1110"/>
        <v>710500</v>
      </c>
      <c r="O860" s="23">
        <f t="shared" si="1111"/>
        <v>317520</v>
      </c>
      <c r="P860" s="25">
        <f t="shared" si="1112"/>
        <v>1533435.5519999999</v>
      </c>
      <c r="Q860" s="23">
        <f t="shared" si="1113"/>
        <v>2561455.5520000001</v>
      </c>
      <c r="R860" s="24"/>
      <c r="S860" s="24"/>
      <c r="T860" s="15"/>
    </row>
    <row r="861" spans="1:20" ht="15" hidden="1" x14ac:dyDescent="0.3">
      <c r="A861" s="15" t="s">
        <v>152</v>
      </c>
      <c r="B861" s="15" t="s">
        <v>195</v>
      </c>
      <c r="C861" s="15" t="s">
        <v>215</v>
      </c>
      <c r="D861" s="16" t="s">
        <v>216</v>
      </c>
      <c r="E861" s="94">
        <v>4</v>
      </c>
      <c r="F861" s="23">
        <v>14500</v>
      </c>
      <c r="G861" s="23">
        <v>8100</v>
      </c>
      <c r="H861" s="23">
        <v>16691</v>
      </c>
      <c r="I861" s="23">
        <v>1533435.5519999999</v>
      </c>
      <c r="J861" s="18">
        <v>1782</v>
      </c>
      <c r="K861" s="18">
        <v>1841</v>
      </c>
      <c r="L861" s="23">
        <f t="shared" si="1108"/>
        <v>59</v>
      </c>
      <c r="M861" s="24">
        <f t="shared" si="1109"/>
        <v>47.2</v>
      </c>
      <c r="N861" s="23">
        <f t="shared" si="1110"/>
        <v>855500</v>
      </c>
      <c r="O861" s="23">
        <f t="shared" si="1111"/>
        <v>382320</v>
      </c>
      <c r="P861" s="25">
        <f t="shared" si="1112"/>
        <v>1533435.5519999999</v>
      </c>
      <c r="Q861" s="23">
        <f t="shared" si="1113"/>
        <v>2771255.5520000001</v>
      </c>
      <c r="R861" s="24"/>
      <c r="S861" s="24"/>
      <c r="T861" s="15"/>
    </row>
    <row r="862" spans="1:20" ht="15" hidden="1" x14ac:dyDescent="0.3">
      <c r="A862" s="15" t="s">
        <v>152</v>
      </c>
      <c r="B862" s="15" t="s">
        <v>195</v>
      </c>
      <c r="C862" s="15" t="s">
        <v>215</v>
      </c>
      <c r="D862" s="16" t="s">
        <v>217</v>
      </c>
      <c r="E862" s="94">
        <v>4</v>
      </c>
      <c r="F862" s="23">
        <v>14500</v>
      </c>
      <c r="G862" s="23">
        <v>8100</v>
      </c>
      <c r="H862" s="23">
        <v>16691</v>
      </c>
      <c r="I862" s="23">
        <v>1533435.5519999999</v>
      </c>
      <c r="J862" s="18">
        <v>1753</v>
      </c>
      <c r="K862" s="18">
        <v>1813</v>
      </c>
      <c r="L862" s="23">
        <f t="shared" si="1108"/>
        <v>60</v>
      </c>
      <c r="M862" s="24">
        <f t="shared" si="1109"/>
        <v>48</v>
      </c>
      <c r="N862" s="23">
        <f t="shared" si="1110"/>
        <v>870000</v>
      </c>
      <c r="O862" s="23">
        <f t="shared" si="1111"/>
        <v>388800</v>
      </c>
      <c r="P862" s="25">
        <f t="shared" si="1112"/>
        <v>1533435.5519999999</v>
      </c>
      <c r="Q862" s="23">
        <f t="shared" si="1113"/>
        <v>2792235.5520000001</v>
      </c>
      <c r="R862" s="24"/>
      <c r="S862" s="24"/>
      <c r="T862" s="15"/>
    </row>
    <row r="863" spans="1:20" ht="15" hidden="1" x14ac:dyDescent="0.3">
      <c r="A863" s="15" t="s">
        <v>152</v>
      </c>
      <c r="B863" s="15" t="s">
        <v>195</v>
      </c>
      <c r="C863" s="15" t="s">
        <v>215</v>
      </c>
      <c r="D863" s="16" t="s">
        <v>216</v>
      </c>
      <c r="E863" s="94">
        <v>5</v>
      </c>
      <c r="F863" s="23">
        <v>14500</v>
      </c>
      <c r="G863" s="23">
        <v>8100</v>
      </c>
      <c r="H863" s="23">
        <v>16691</v>
      </c>
      <c r="I863" s="23">
        <v>1533435.5519999999</v>
      </c>
      <c r="J863" s="18">
        <v>1841</v>
      </c>
      <c r="K863" s="18">
        <v>1946</v>
      </c>
      <c r="L863" s="23">
        <f t="shared" si="1108"/>
        <v>105</v>
      </c>
      <c r="M863" s="24">
        <f t="shared" si="1109"/>
        <v>84</v>
      </c>
      <c r="N863" s="23">
        <f t="shared" si="1110"/>
        <v>1522500</v>
      </c>
      <c r="O863" s="23">
        <f t="shared" si="1111"/>
        <v>680400</v>
      </c>
      <c r="P863" s="25">
        <f t="shared" si="1112"/>
        <v>1533435.5519999999</v>
      </c>
      <c r="Q863" s="23">
        <f t="shared" si="1113"/>
        <v>3736335.5520000001</v>
      </c>
      <c r="R863" s="24"/>
      <c r="S863" s="24"/>
      <c r="T863" s="15"/>
    </row>
    <row r="864" spans="1:20" ht="15" hidden="1" x14ac:dyDescent="0.3">
      <c r="A864" s="15" t="s">
        <v>152</v>
      </c>
      <c r="B864" s="15" t="s">
        <v>195</v>
      </c>
      <c r="C864" s="15" t="s">
        <v>215</v>
      </c>
      <c r="D864" s="16" t="s">
        <v>217</v>
      </c>
      <c r="E864" s="94">
        <v>5</v>
      </c>
      <c r="F864" s="23">
        <v>14500</v>
      </c>
      <c r="G864" s="23">
        <v>8100</v>
      </c>
      <c r="H864" s="23">
        <v>16691</v>
      </c>
      <c r="I864" s="23">
        <v>1533435.5519999999</v>
      </c>
      <c r="J864" s="18">
        <v>1813</v>
      </c>
      <c r="K864" s="18">
        <v>1920</v>
      </c>
      <c r="L864" s="23">
        <f t="shared" si="1108"/>
        <v>107</v>
      </c>
      <c r="M864" s="24">
        <f t="shared" si="1109"/>
        <v>85.600000000000009</v>
      </c>
      <c r="N864" s="23">
        <f t="shared" si="1110"/>
        <v>1551500</v>
      </c>
      <c r="O864" s="23">
        <f t="shared" si="1111"/>
        <v>693360.00000000012</v>
      </c>
      <c r="P864" s="25">
        <f t="shared" si="1112"/>
        <v>1533435.5519999999</v>
      </c>
      <c r="Q864" s="23">
        <f t="shared" si="1113"/>
        <v>3778295.5520000001</v>
      </c>
      <c r="R864" s="24"/>
      <c r="S864" s="24"/>
      <c r="T864" s="15"/>
    </row>
    <row r="865" spans="1:20" ht="15" hidden="1" x14ac:dyDescent="0.3">
      <c r="A865" s="15" t="s">
        <v>152</v>
      </c>
      <c r="B865" s="15" t="s">
        <v>195</v>
      </c>
      <c r="C865" s="15" t="s">
        <v>215</v>
      </c>
      <c r="D865" s="16" t="s">
        <v>216</v>
      </c>
      <c r="E865" s="94">
        <v>6</v>
      </c>
      <c r="F865" s="23">
        <v>14500</v>
      </c>
      <c r="G865" s="23">
        <v>8100</v>
      </c>
      <c r="H865" s="23">
        <v>16691</v>
      </c>
      <c r="I865" s="23">
        <v>1533435.5519999999</v>
      </c>
      <c r="J865" s="18">
        <v>1946</v>
      </c>
      <c r="K865" s="18">
        <v>2078</v>
      </c>
      <c r="L865" s="23">
        <f t="shared" si="1108"/>
        <v>132</v>
      </c>
      <c r="M865" s="24">
        <f t="shared" si="1109"/>
        <v>105.60000000000001</v>
      </c>
      <c r="N865" s="23">
        <f t="shared" si="1110"/>
        <v>1914000</v>
      </c>
      <c r="O865" s="23">
        <f t="shared" si="1111"/>
        <v>855360.00000000012</v>
      </c>
      <c r="P865" s="25">
        <f t="shared" si="1112"/>
        <v>1762569.6</v>
      </c>
      <c r="Q865" s="23">
        <f t="shared" si="1113"/>
        <v>4531929.5999999996</v>
      </c>
      <c r="R865" s="24"/>
      <c r="S865" s="24"/>
      <c r="T865" s="15"/>
    </row>
    <row r="866" spans="1:20" ht="15" hidden="1" x14ac:dyDescent="0.3">
      <c r="A866" s="15" t="s">
        <v>152</v>
      </c>
      <c r="B866" s="15" t="s">
        <v>195</v>
      </c>
      <c r="C866" s="15" t="s">
        <v>215</v>
      </c>
      <c r="D866" s="16" t="s">
        <v>217</v>
      </c>
      <c r="E866" s="94">
        <v>6</v>
      </c>
      <c r="F866" s="23">
        <v>14500</v>
      </c>
      <c r="G866" s="23">
        <v>8100</v>
      </c>
      <c r="H866" s="23">
        <v>16691</v>
      </c>
      <c r="I866" s="23">
        <v>1533435.5519999999</v>
      </c>
      <c r="J866" s="18">
        <v>1920</v>
      </c>
      <c r="K866" s="18">
        <v>2052</v>
      </c>
      <c r="L866" s="23">
        <f t="shared" si="1108"/>
        <v>132</v>
      </c>
      <c r="M866" s="24">
        <f t="shared" si="1109"/>
        <v>105.60000000000001</v>
      </c>
      <c r="N866" s="23">
        <f t="shared" si="1110"/>
        <v>1914000</v>
      </c>
      <c r="O866" s="23">
        <f t="shared" si="1111"/>
        <v>855360.00000000012</v>
      </c>
      <c r="P866" s="25">
        <f t="shared" si="1112"/>
        <v>1762569.6</v>
      </c>
      <c r="Q866" s="23">
        <f t="shared" si="1113"/>
        <v>4531929.5999999996</v>
      </c>
      <c r="R866" s="24"/>
      <c r="S866" s="24"/>
      <c r="T866" s="15"/>
    </row>
    <row r="867" spans="1:20" ht="15" hidden="1" x14ac:dyDescent="0.3">
      <c r="A867" s="15" t="s">
        <v>152</v>
      </c>
      <c r="B867" s="15" t="s">
        <v>195</v>
      </c>
      <c r="C867" s="15" t="s">
        <v>215</v>
      </c>
      <c r="D867" s="16" t="s">
        <v>216</v>
      </c>
      <c r="E867" s="94">
        <v>7</v>
      </c>
      <c r="F867" s="23">
        <v>14500</v>
      </c>
      <c r="G867" s="23">
        <v>8100</v>
      </c>
      <c r="H867" s="23">
        <v>16691</v>
      </c>
      <c r="I867" s="23">
        <v>1533435.5519999999</v>
      </c>
      <c r="J867" s="18">
        <f t="shared" ref="J867:J872" si="1114">K865</f>
        <v>2078</v>
      </c>
      <c r="K867" s="18">
        <v>2205</v>
      </c>
      <c r="L867" s="23">
        <f t="shared" ref="L867:L868" si="1115">K867-J867</f>
        <v>127</v>
      </c>
      <c r="M867" s="24">
        <f t="shared" ref="M867:M868" si="1116">L867*80%</f>
        <v>101.60000000000001</v>
      </c>
      <c r="N867" s="23">
        <f t="shared" ref="N867:N868" si="1117">L867*F867</f>
        <v>1841500</v>
      </c>
      <c r="O867" s="23">
        <f t="shared" ref="O867:O868" si="1118">M867*G867</f>
        <v>822960.00000000012</v>
      </c>
      <c r="P867" s="25">
        <f t="shared" ref="P867:P868" si="1119">IF(M867*H867=0,0,IF(M867*H867&gt;I867,M867*H867,I867))</f>
        <v>1695805.6</v>
      </c>
      <c r="Q867" s="23">
        <f t="shared" ref="Q867:Q868" si="1120">N867+O867+P867</f>
        <v>4360265.5999999996</v>
      </c>
      <c r="R867" s="24"/>
      <c r="S867" s="24"/>
      <c r="T867" s="15"/>
    </row>
    <row r="868" spans="1:20" ht="15" hidden="1" x14ac:dyDescent="0.3">
      <c r="A868" s="15" t="s">
        <v>152</v>
      </c>
      <c r="B868" s="15" t="s">
        <v>195</v>
      </c>
      <c r="C868" s="15" t="s">
        <v>215</v>
      </c>
      <c r="D868" s="16" t="s">
        <v>217</v>
      </c>
      <c r="E868" s="94">
        <v>7</v>
      </c>
      <c r="F868" s="23">
        <v>14500</v>
      </c>
      <c r="G868" s="23">
        <v>8100</v>
      </c>
      <c r="H868" s="23">
        <v>16691</v>
      </c>
      <c r="I868" s="23">
        <v>1533435.5519999999</v>
      </c>
      <c r="J868" s="18">
        <f t="shared" si="1114"/>
        <v>2052</v>
      </c>
      <c r="K868" s="18">
        <v>2189</v>
      </c>
      <c r="L868" s="23">
        <f t="shared" si="1115"/>
        <v>137</v>
      </c>
      <c r="M868" s="24">
        <f t="shared" si="1116"/>
        <v>109.60000000000001</v>
      </c>
      <c r="N868" s="23">
        <f t="shared" si="1117"/>
        <v>1986500</v>
      </c>
      <c r="O868" s="23">
        <f t="shared" si="1118"/>
        <v>887760.00000000012</v>
      </c>
      <c r="P868" s="25">
        <f t="shared" si="1119"/>
        <v>1829333.6</v>
      </c>
      <c r="Q868" s="23">
        <f t="shared" si="1120"/>
        <v>4703593.5999999996</v>
      </c>
      <c r="R868" s="24"/>
      <c r="S868" s="24"/>
      <c r="T868" s="15"/>
    </row>
    <row r="869" spans="1:20" ht="15" hidden="1" x14ac:dyDescent="0.3">
      <c r="A869" s="15" t="s">
        <v>152</v>
      </c>
      <c r="B869" s="15" t="s">
        <v>195</v>
      </c>
      <c r="C869" s="15" t="s">
        <v>215</v>
      </c>
      <c r="D869" s="16" t="s">
        <v>216</v>
      </c>
      <c r="E869" s="94">
        <v>8</v>
      </c>
      <c r="F869" s="23">
        <v>14500</v>
      </c>
      <c r="G869" s="23">
        <v>8100</v>
      </c>
      <c r="H869" s="23">
        <v>16691</v>
      </c>
      <c r="I869" s="23">
        <v>1533435.5519999999</v>
      </c>
      <c r="J869" s="18">
        <f t="shared" si="1114"/>
        <v>2205</v>
      </c>
      <c r="K869" s="18">
        <v>2344</v>
      </c>
      <c r="L869" s="23">
        <f t="shared" ref="L869:L870" si="1121">K869-J869</f>
        <v>139</v>
      </c>
      <c r="M869" s="24">
        <f t="shared" ref="M869:M870" si="1122">L869*80%</f>
        <v>111.2</v>
      </c>
      <c r="N869" s="23">
        <f t="shared" ref="N869:N870" si="1123">L869*F869</f>
        <v>2015500</v>
      </c>
      <c r="O869" s="23">
        <f t="shared" ref="O869:O870" si="1124">M869*G869</f>
        <v>900720</v>
      </c>
      <c r="P869" s="25">
        <f t="shared" ref="P869:P870" si="1125">IF(M869*H869=0,0,IF(M869*H869&gt;I869,M869*H869,I869))</f>
        <v>1856039.2</v>
      </c>
      <c r="Q869" s="23">
        <f t="shared" ref="Q869:Q870" si="1126">N869+O869+P869</f>
        <v>4772259.2</v>
      </c>
      <c r="R869" s="24"/>
      <c r="S869" s="24"/>
      <c r="T869" s="15"/>
    </row>
    <row r="870" spans="1:20" ht="15" hidden="1" x14ac:dyDescent="0.3">
      <c r="A870" s="15" t="s">
        <v>152</v>
      </c>
      <c r="B870" s="15" t="s">
        <v>195</v>
      </c>
      <c r="C870" s="15" t="s">
        <v>215</v>
      </c>
      <c r="D870" s="16" t="s">
        <v>217</v>
      </c>
      <c r="E870" s="94">
        <v>8</v>
      </c>
      <c r="F870" s="23">
        <v>14500</v>
      </c>
      <c r="G870" s="23">
        <v>8100</v>
      </c>
      <c r="H870" s="23">
        <v>16691</v>
      </c>
      <c r="I870" s="23">
        <v>1533435.5519999999</v>
      </c>
      <c r="J870" s="18">
        <f t="shared" si="1114"/>
        <v>2189</v>
      </c>
      <c r="K870" s="18">
        <v>2331</v>
      </c>
      <c r="L870" s="23">
        <f t="shared" si="1121"/>
        <v>142</v>
      </c>
      <c r="M870" s="24">
        <f t="shared" si="1122"/>
        <v>113.60000000000001</v>
      </c>
      <c r="N870" s="23">
        <f t="shared" si="1123"/>
        <v>2059000</v>
      </c>
      <c r="O870" s="23">
        <f t="shared" si="1124"/>
        <v>920160.00000000012</v>
      </c>
      <c r="P870" s="25">
        <f t="shared" si="1125"/>
        <v>1896097.6</v>
      </c>
      <c r="Q870" s="23">
        <f t="shared" si="1126"/>
        <v>4875257.5999999996</v>
      </c>
      <c r="R870" s="24"/>
      <c r="S870" s="24"/>
      <c r="T870" s="15"/>
    </row>
    <row r="871" spans="1:20" ht="15" hidden="1" x14ac:dyDescent="0.3">
      <c r="A871" s="15" t="s">
        <v>152</v>
      </c>
      <c r="B871" s="15" t="s">
        <v>195</v>
      </c>
      <c r="C871" s="15" t="s">
        <v>215</v>
      </c>
      <c r="D871" s="16" t="s">
        <v>216</v>
      </c>
      <c r="E871" s="31">
        <v>9</v>
      </c>
      <c r="F871" s="23">
        <v>14500</v>
      </c>
      <c r="G871" s="23">
        <v>8100</v>
      </c>
      <c r="H871" s="23">
        <v>16691</v>
      </c>
      <c r="I871" s="23">
        <v>1533435.5519999999</v>
      </c>
      <c r="J871" s="18">
        <f t="shared" si="1114"/>
        <v>2344</v>
      </c>
      <c r="K871" s="18">
        <v>2469</v>
      </c>
      <c r="L871" s="23">
        <f t="shared" ref="L871:L872" si="1127">K871-J871</f>
        <v>125</v>
      </c>
      <c r="M871" s="24">
        <f t="shared" ref="M871:M872" si="1128">L871*80%</f>
        <v>100</v>
      </c>
      <c r="N871" s="23">
        <f t="shared" ref="N871:N872" si="1129">L871*F871</f>
        <v>1812500</v>
      </c>
      <c r="O871" s="23">
        <f t="shared" ref="O871:O872" si="1130">M871*G871</f>
        <v>810000</v>
      </c>
      <c r="P871" s="25">
        <f t="shared" ref="P871:P872" si="1131">IF(M871*H871=0,0,IF(M871*H871&gt;I871,M871*H871,I871))</f>
        <v>1669100</v>
      </c>
      <c r="Q871" s="23">
        <f t="shared" ref="Q871:Q872" si="1132">N871+O871+P871</f>
        <v>4291600</v>
      </c>
      <c r="R871" s="24"/>
      <c r="S871" s="24"/>
      <c r="T871" s="15"/>
    </row>
    <row r="872" spans="1:20" ht="15" hidden="1" x14ac:dyDescent="0.3">
      <c r="A872" s="15" t="s">
        <v>152</v>
      </c>
      <c r="B872" s="15" t="s">
        <v>195</v>
      </c>
      <c r="C872" s="15" t="s">
        <v>215</v>
      </c>
      <c r="D872" s="16" t="s">
        <v>217</v>
      </c>
      <c r="E872" s="31">
        <v>9</v>
      </c>
      <c r="F872" s="23">
        <v>14500</v>
      </c>
      <c r="G872" s="23">
        <v>8100</v>
      </c>
      <c r="H872" s="23">
        <v>16691</v>
      </c>
      <c r="I872" s="23">
        <v>1533435.5519999999</v>
      </c>
      <c r="J872" s="18">
        <f t="shared" si="1114"/>
        <v>2331</v>
      </c>
      <c r="K872" s="18">
        <v>2458</v>
      </c>
      <c r="L872" s="23">
        <f t="shared" si="1127"/>
        <v>127</v>
      </c>
      <c r="M872" s="24">
        <f t="shared" si="1128"/>
        <v>101.60000000000001</v>
      </c>
      <c r="N872" s="23">
        <f t="shared" si="1129"/>
        <v>1841500</v>
      </c>
      <c r="O872" s="23">
        <f t="shared" si="1130"/>
        <v>822960.00000000012</v>
      </c>
      <c r="P872" s="25">
        <f t="shared" si="1131"/>
        <v>1695805.6</v>
      </c>
      <c r="Q872" s="23">
        <f t="shared" si="1132"/>
        <v>4360265.5999999996</v>
      </c>
      <c r="R872" s="24"/>
      <c r="S872" s="24"/>
      <c r="T872" s="15"/>
    </row>
    <row r="873" spans="1:20" ht="15" hidden="1" x14ac:dyDescent="0.3">
      <c r="A873" s="15" t="s">
        <v>152</v>
      </c>
      <c r="B873" s="15" t="s">
        <v>195</v>
      </c>
      <c r="C873" s="15" t="s">
        <v>218</v>
      </c>
      <c r="D873" s="16" t="s">
        <v>219</v>
      </c>
      <c r="E873" s="94" t="s">
        <v>25</v>
      </c>
      <c r="F873" s="23">
        <v>14500</v>
      </c>
      <c r="G873" s="23">
        <v>7710</v>
      </c>
      <c r="H873" s="23">
        <v>16691</v>
      </c>
      <c r="I873" s="101">
        <v>1533435.5519999999</v>
      </c>
      <c r="J873" s="18">
        <v>497</v>
      </c>
      <c r="K873" s="18">
        <v>500</v>
      </c>
      <c r="L873" s="23">
        <f t="shared" ref="L873:L887" si="1133">K873-J873</f>
        <v>3</v>
      </c>
      <c r="M873" s="24">
        <f t="shared" ref="M873:M887" si="1134">L873*80%</f>
        <v>2.4000000000000004</v>
      </c>
      <c r="N873" s="23">
        <f t="shared" ref="N873:N887" si="1135">L873*F873</f>
        <v>43500</v>
      </c>
      <c r="O873" s="23">
        <f t="shared" ref="O873:O887" si="1136">M873*G873</f>
        <v>18504.000000000004</v>
      </c>
      <c r="P873" s="104">
        <f>IF((M873+M874)*H873=0,0,IF((M873+M874)*H873&gt;I873,(M873+M874)*H873,I873))</f>
        <v>1533435.5519999999</v>
      </c>
      <c r="Q873" s="101">
        <f>N873+O873+N874+O874+P873</f>
        <v>1763279.5519999999</v>
      </c>
      <c r="R873" s="24"/>
      <c r="S873" s="24"/>
      <c r="T873" s="15"/>
    </row>
    <row r="874" spans="1:20" ht="15" hidden="1" x14ac:dyDescent="0.3">
      <c r="A874" s="15" t="s">
        <v>152</v>
      </c>
      <c r="B874" s="15" t="s">
        <v>195</v>
      </c>
      <c r="C874" s="15" t="s">
        <v>218</v>
      </c>
      <c r="D874" s="16" t="s">
        <v>219</v>
      </c>
      <c r="E874" s="94">
        <v>1</v>
      </c>
      <c r="F874" s="23">
        <v>14500</v>
      </c>
      <c r="G874" s="23">
        <v>8100</v>
      </c>
      <c r="H874" s="23">
        <v>16691</v>
      </c>
      <c r="I874" s="103"/>
      <c r="J874" s="18">
        <v>500</v>
      </c>
      <c r="K874" s="18">
        <v>508</v>
      </c>
      <c r="L874" s="23">
        <f t="shared" si="1133"/>
        <v>8</v>
      </c>
      <c r="M874" s="24">
        <f t="shared" si="1134"/>
        <v>6.4</v>
      </c>
      <c r="N874" s="23">
        <f t="shared" si="1135"/>
        <v>116000</v>
      </c>
      <c r="O874" s="23">
        <f t="shared" si="1136"/>
        <v>51840</v>
      </c>
      <c r="P874" s="106"/>
      <c r="Q874" s="103"/>
      <c r="R874" s="24"/>
      <c r="S874" s="24"/>
      <c r="T874" s="15"/>
    </row>
    <row r="875" spans="1:20" ht="15" hidden="1" x14ac:dyDescent="0.3">
      <c r="A875" s="15" t="s">
        <v>152</v>
      </c>
      <c r="B875" s="15" t="s">
        <v>195</v>
      </c>
      <c r="C875" s="15" t="s">
        <v>218</v>
      </c>
      <c r="D875" s="16" t="s">
        <v>219</v>
      </c>
      <c r="E875" s="94">
        <v>2</v>
      </c>
      <c r="F875" s="23">
        <v>14500</v>
      </c>
      <c r="G875" s="23">
        <v>8100</v>
      </c>
      <c r="H875" s="23">
        <v>16691</v>
      </c>
      <c r="I875" s="23">
        <v>1533435.5519999999</v>
      </c>
      <c r="J875" s="18">
        <v>508</v>
      </c>
      <c r="K875" s="18">
        <v>522</v>
      </c>
      <c r="L875" s="23">
        <f t="shared" si="1133"/>
        <v>14</v>
      </c>
      <c r="M875" s="24">
        <f t="shared" si="1134"/>
        <v>11.200000000000001</v>
      </c>
      <c r="N875" s="23">
        <f t="shared" si="1135"/>
        <v>203000</v>
      </c>
      <c r="O875" s="23">
        <f t="shared" si="1136"/>
        <v>90720.000000000015</v>
      </c>
      <c r="P875" s="25">
        <f t="shared" ref="P875:P887" si="1137">IF(M875*H875=0,0,IF(M875*H875&gt;I875,M875*H875,I875))</f>
        <v>1533435.5519999999</v>
      </c>
      <c r="Q875" s="23">
        <f t="shared" ref="Q875:Q887" si="1138">N875+O875+P875</f>
        <v>1827155.5519999999</v>
      </c>
      <c r="R875" s="24"/>
      <c r="S875" s="24"/>
      <c r="T875" s="15"/>
    </row>
    <row r="876" spans="1:20" ht="15" hidden="1" x14ac:dyDescent="0.3">
      <c r="A876" s="15" t="s">
        <v>152</v>
      </c>
      <c r="B876" s="15" t="s">
        <v>195</v>
      </c>
      <c r="C876" s="15" t="s">
        <v>218</v>
      </c>
      <c r="D876" s="16" t="s">
        <v>219</v>
      </c>
      <c r="E876" s="94">
        <v>3</v>
      </c>
      <c r="F876" s="23">
        <v>14500</v>
      </c>
      <c r="G876" s="23">
        <v>8100</v>
      </c>
      <c r="H876" s="23">
        <v>16691</v>
      </c>
      <c r="I876" s="23">
        <v>1533435.5519999999</v>
      </c>
      <c r="J876" s="18">
        <v>522</v>
      </c>
      <c r="K876" s="18">
        <v>540</v>
      </c>
      <c r="L876" s="23">
        <f t="shared" si="1133"/>
        <v>18</v>
      </c>
      <c r="M876" s="24">
        <f t="shared" si="1134"/>
        <v>14.4</v>
      </c>
      <c r="N876" s="23">
        <f t="shared" si="1135"/>
        <v>261000</v>
      </c>
      <c r="O876" s="23">
        <f t="shared" si="1136"/>
        <v>116640</v>
      </c>
      <c r="P876" s="25">
        <f t="shared" si="1137"/>
        <v>1533435.5519999999</v>
      </c>
      <c r="Q876" s="23">
        <f t="shared" si="1138"/>
        <v>1911075.5519999999</v>
      </c>
      <c r="R876" s="24"/>
      <c r="S876" s="24"/>
      <c r="T876" s="15"/>
    </row>
    <row r="877" spans="1:20" ht="15" hidden="1" x14ac:dyDescent="0.3">
      <c r="A877" s="15" t="s">
        <v>152</v>
      </c>
      <c r="B877" s="15" t="s">
        <v>195</v>
      </c>
      <c r="C877" s="15" t="s">
        <v>218</v>
      </c>
      <c r="D877" s="16" t="s">
        <v>219</v>
      </c>
      <c r="E877" s="94">
        <v>4</v>
      </c>
      <c r="F877" s="23">
        <v>14500</v>
      </c>
      <c r="G877" s="23">
        <v>8100</v>
      </c>
      <c r="H877" s="23">
        <v>16691</v>
      </c>
      <c r="I877" s="23">
        <v>1533435.5519999999</v>
      </c>
      <c r="J877" s="18">
        <v>540</v>
      </c>
      <c r="K877" s="18">
        <v>556</v>
      </c>
      <c r="L877" s="23">
        <f t="shared" si="1133"/>
        <v>16</v>
      </c>
      <c r="M877" s="24">
        <f t="shared" si="1134"/>
        <v>12.8</v>
      </c>
      <c r="N877" s="23">
        <f t="shared" si="1135"/>
        <v>232000</v>
      </c>
      <c r="O877" s="23">
        <f t="shared" si="1136"/>
        <v>103680</v>
      </c>
      <c r="P877" s="25">
        <f t="shared" si="1137"/>
        <v>1533435.5519999999</v>
      </c>
      <c r="Q877" s="23">
        <f t="shared" si="1138"/>
        <v>1869115.5519999999</v>
      </c>
      <c r="R877" s="24"/>
      <c r="S877" s="24"/>
      <c r="T877" s="15"/>
    </row>
    <row r="878" spans="1:20" ht="15" hidden="1" x14ac:dyDescent="0.3">
      <c r="A878" s="15" t="s">
        <v>152</v>
      </c>
      <c r="B878" s="15" t="s">
        <v>195</v>
      </c>
      <c r="C878" s="15" t="s">
        <v>218</v>
      </c>
      <c r="D878" s="16" t="s">
        <v>219</v>
      </c>
      <c r="E878" s="94">
        <v>5</v>
      </c>
      <c r="F878" s="23">
        <v>14500</v>
      </c>
      <c r="G878" s="23">
        <v>8100</v>
      </c>
      <c r="H878" s="23">
        <v>16691</v>
      </c>
      <c r="I878" s="23">
        <v>1533435.5519999999</v>
      </c>
      <c r="J878" s="18">
        <v>556</v>
      </c>
      <c r="K878" s="18">
        <v>571</v>
      </c>
      <c r="L878" s="23">
        <f t="shared" si="1133"/>
        <v>15</v>
      </c>
      <c r="M878" s="24">
        <f t="shared" si="1134"/>
        <v>12</v>
      </c>
      <c r="N878" s="23">
        <f t="shared" si="1135"/>
        <v>217500</v>
      </c>
      <c r="O878" s="23">
        <f t="shared" si="1136"/>
        <v>97200</v>
      </c>
      <c r="P878" s="25">
        <f t="shared" si="1137"/>
        <v>1533435.5519999999</v>
      </c>
      <c r="Q878" s="23">
        <f t="shared" si="1138"/>
        <v>1848135.5519999999</v>
      </c>
      <c r="R878" s="24"/>
      <c r="S878" s="24"/>
      <c r="T878" s="15"/>
    </row>
    <row r="879" spans="1:20" ht="15" hidden="1" x14ac:dyDescent="0.3">
      <c r="A879" s="15" t="s">
        <v>152</v>
      </c>
      <c r="B879" s="15" t="s">
        <v>195</v>
      </c>
      <c r="C879" s="15" t="s">
        <v>218</v>
      </c>
      <c r="D879" s="16" t="s">
        <v>219</v>
      </c>
      <c r="E879" s="94">
        <v>6</v>
      </c>
      <c r="F879" s="23">
        <v>14500</v>
      </c>
      <c r="G879" s="23">
        <v>8100</v>
      </c>
      <c r="H879" s="23">
        <v>16691</v>
      </c>
      <c r="I879" s="23">
        <v>1533435.5519999999</v>
      </c>
      <c r="J879" s="18">
        <v>571</v>
      </c>
      <c r="K879" s="18">
        <v>586</v>
      </c>
      <c r="L879" s="23">
        <f t="shared" si="1133"/>
        <v>15</v>
      </c>
      <c r="M879" s="24">
        <f t="shared" si="1134"/>
        <v>12</v>
      </c>
      <c r="N879" s="23">
        <f t="shared" si="1135"/>
        <v>217500</v>
      </c>
      <c r="O879" s="23">
        <f t="shared" si="1136"/>
        <v>97200</v>
      </c>
      <c r="P879" s="25">
        <f t="shared" si="1137"/>
        <v>1533435.5519999999</v>
      </c>
      <c r="Q879" s="23">
        <f t="shared" si="1138"/>
        <v>1848135.5519999999</v>
      </c>
      <c r="R879" s="24"/>
      <c r="S879" s="24"/>
      <c r="T879" s="15"/>
    </row>
    <row r="880" spans="1:20" ht="15" hidden="1" x14ac:dyDescent="0.3">
      <c r="A880" s="15" t="s">
        <v>152</v>
      </c>
      <c r="B880" s="15" t="s">
        <v>195</v>
      </c>
      <c r="C880" s="15" t="s">
        <v>218</v>
      </c>
      <c r="D880" s="16" t="s">
        <v>219</v>
      </c>
      <c r="E880" s="94">
        <v>7</v>
      </c>
      <c r="F880" s="23">
        <v>14500</v>
      </c>
      <c r="G880" s="23">
        <v>8100</v>
      </c>
      <c r="H880" s="23">
        <v>16691</v>
      </c>
      <c r="I880" s="23">
        <v>1533435.5519999999</v>
      </c>
      <c r="J880" s="18">
        <f>K879</f>
        <v>586</v>
      </c>
      <c r="K880" s="18">
        <v>605</v>
      </c>
      <c r="L880" s="23">
        <f t="shared" ref="L880" si="1139">K880-J880</f>
        <v>19</v>
      </c>
      <c r="M880" s="24">
        <f t="shared" ref="M880" si="1140">L880*80%</f>
        <v>15.200000000000001</v>
      </c>
      <c r="N880" s="23">
        <f t="shared" ref="N880" si="1141">L880*F880</f>
        <v>275500</v>
      </c>
      <c r="O880" s="23">
        <f t="shared" ref="O880" si="1142">M880*G880</f>
        <v>123120.00000000001</v>
      </c>
      <c r="P880" s="25">
        <f t="shared" ref="P880" si="1143">IF(M880*H880=0,0,IF(M880*H880&gt;I880,M880*H880,I880))</f>
        <v>1533435.5519999999</v>
      </c>
      <c r="Q880" s="23">
        <f t="shared" ref="Q880" si="1144">N880+O880+P880</f>
        <v>1932055.5519999999</v>
      </c>
      <c r="R880" s="24"/>
      <c r="S880" s="24"/>
      <c r="T880" s="15"/>
    </row>
    <row r="881" spans="1:20" ht="15" hidden="1" x14ac:dyDescent="0.3">
      <c r="A881" s="15" t="s">
        <v>152</v>
      </c>
      <c r="B881" s="15" t="s">
        <v>195</v>
      </c>
      <c r="C881" s="15" t="s">
        <v>218</v>
      </c>
      <c r="D881" s="16" t="s">
        <v>219</v>
      </c>
      <c r="E881" s="94">
        <v>8</v>
      </c>
      <c r="F881" s="23">
        <v>14500</v>
      </c>
      <c r="G881" s="23">
        <v>8100</v>
      </c>
      <c r="H881" s="23">
        <v>16691</v>
      </c>
      <c r="I881" s="23">
        <v>1533435.5519999999</v>
      </c>
      <c r="J881" s="18">
        <f>K880</f>
        <v>605</v>
      </c>
      <c r="K881" s="18">
        <v>622</v>
      </c>
      <c r="L881" s="23">
        <f t="shared" ref="L881" si="1145">K881-J881</f>
        <v>17</v>
      </c>
      <c r="M881" s="24">
        <f t="shared" ref="M881" si="1146">L881*80%</f>
        <v>13.600000000000001</v>
      </c>
      <c r="N881" s="23">
        <f t="shared" ref="N881" si="1147">L881*F881</f>
        <v>246500</v>
      </c>
      <c r="O881" s="23">
        <f t="shared" ref="O881" si="1148">M881*G881</f>
        <v>110160.00000000001</v>
      </c>
      <c r="P881" s="25">
        <f t="shared" ref="P881" si="1149">IF(M881*H881=0,0,IF(M881*H881&gt;I881,M881*H881,I881))</f>
        <v>1533435.5519999999</v>
      </c>
      <c r="Q881" s="23">
        <f t="shared" ref="Q881" si="1150">N881+O881+P881</f>
        <v>1890095.5519999999</v>
      </c>
      <c r="R881" s="24"/>
      <c r="S881" s="24"/>
      <c r="T881" s="15"/>
    </row>
    <row r="882" spans="1:20" ht="15" hidden="1" x14ac:dyDescent="0.3">
      <c r="A882" s="15" t="s">
        <v>152</v>
      </c>
      <c r="B882" s="15" t="s">
        <v>195</v>
      </c>
      <c r="C882" s="15" t="s">
        <v>218</v>
      </c>
      <c r="D882" s="16" t="s">
        <v>219</v>
      </c>
      <c r="E882" s="31">
        <v>9</v>
      </c>
      <c r="F882" s="23">
        <v>14500</v>
      </c>
      <c r="G882" s="23">
        <v>8100</v>
      </c>
      <c r="H882" s="23">
        <v>16691</v>
      </c>
      <c r="I882" s="23">
        <v>1533435.5519999999</v>
      </c>
      <c r="J882" s="18">
        <f>K881</f>
        <v>622</v>
      </c>
      <c r="K882" s="18">
        <v>640</v>
      </c>
      <c r="L882" s="23">
        <f t="shared" ref="L882" si="1151">K882-J882</f>
        <v>18</v>
      </c>
      <c r="M882" s="24">
        <f t="shared" ref="M882" si="1152">L882*80%</f>
        <v>14.4</v>
      </c>
      <c r="N882" s="23">
        <f t="shared" ref="N882" si="1153">L882*F882</f>
        <v>261000</v>
      </c>
      <c r="O882" s="23">
        <f t="shared" ref="O882" si="1154">M882*G882</f>
        <v>116640</v>
      </c>
      <c r="P882" s="25">
        <f t="shared" ref="P882" si="1155">IF(M882*H882=0,0,IF(M882*H882&gt;I882,M882*H882,I882))</f>
        <v>1533435.5519999999</v>
      </c>
      <c r="Q882" s="23">
        <f t="shared" ref="Q882" si="1156">N882+O882+P882</f>
        <v>1911075.5519999999</v>
      </c>
      <c r="R882" s="24"/>
      <c r="S882" s="24"/>
      <c r="T882" s="15"/>
    </row>
    <row r="883" spans="1:20" ht="15" hidden="1" x14ac:dyDescent="0.3">
      <c r="A883" s="15" t="s">
        <v>152</v>
      </c>
      <c r="B883" s="15" t="s">
        <v>195</v>
      </c>
      <c r="C883" s="15" t="s">
        <v>220</v>
      </c>
      <c r="D883" s="16" t="s">
        <v>221</v>
      </c>
      <c r="E883" s="94" t="s">
        <v>25</v>
      </c>
      <c r="F883" s="23">
        <v>14500</v>
      </c>
      <c r="G883" s="23">
        <v>7710</v>
      </c>
      <c r="H883" s="23">
        <v>16691</v>
      </c>
      <c r="I883" s="101">
        <v>1419869.9879999999</v>
      </c>
      <c r="J883" s="18">
        <v>499</v>
      </c>
      <c r="K883" s="18">
        <v>505</v>
      </c>
      <c r="L883" s="23">
        <f t="shared" si="1133"/>
        <v>6</v>
      </c>
      <c r="M883" s="24">
        <f t="shared" si="1134"/>
        <v>4.8000000000000007</v>
      </c>
      <c r="N883" s="23">
        <f t="shared" si="1135"/>
        <v>87000</v>
      </c>
      <c r="O883" s="23">
        <f t="shared" si="1136"/>
        <v>37008.000000000007</v>
      </c>
      <c r="P883" s="104">
        <f>IF((M883+M884)*H883=0,0,IF((M883+M884)*H883&gt;I883,(M883+M884)*H883,I883))</f>
        <v>1419869.9879999999</v>
      </c>
      <c r="Q883" s="101">
        <f>N883+O883+N884+O884+P883</f>
        <v>1858577.9879999999</v>
      </c>
      <c r="R883" s="24"/>
      <c r="S883" s="24"/>
      <c r="T883" s="15"/>
    </row>
    <row r="884" spans="1:20" ht="15" hidden="1" x14ac:dyDescent="0.3">
      <c r="A884" s="15" t="s">
        <v>152</v>
      </c>
      <c r="B884" s="15" t="s">
        <v>195</v>
      </c>
      <c r="C884" s="15" t="s">
        <v>220</v>
      </c>
      <c r="D884" s="16" t="s">
        <v>221</v>
      </c>
      <c r="E884" s="94">
        <v>1</v>
      </c>
      <c r="F884" s="23">
        <v>14500</v>
      </c>
      <c r="G884" s="23">
        <v>8100</v>
      </c>
      <c r="H884" s="23">
        <v>16691</v>
      </c>
      <c r="I884" s="103"/>
      <c r="J884" s="18">
        <v>505</v>
      </c>
      <c r="K884" s="18">
        <v>520</v>
      </c>
      <c r="L884" s="23">
        <f>K884-J884</f>
        <v>15</v>
      </c>
      <c r="M884" s="24">
        <f>L884*80%</f>
        <v>12</v>
      </c>
      <c r="N884" s="23">
        <f>L884*F884</f>
        <v>217500</v>
      </c>
      <c r="O884" s="23">
        <f>M884*G884</f>
        <v>97200</v>
      </c>
      <c r="P884" s="106"/>
      <c r="Q884" s="103"/>
      <c r="R884" s="24"/>
      <c r="S884" s="24"/>
      <c r="T884" s="15"/>
    </row>
    <row r="885" spans="1:20" ht="15" hidden="1" x14ac:dyDescent="0.3">
      <c r="A885" s="15" t="s">
        <v>152</v>
      </c>
      <c r="B885" s="15" t="s">
        <v>195</v>
      </c>
      <c r="C885" s="15" t="s">
        <v>220</v>
      </c>
      <c r="D885" s="16" t="s">
        <v>222</v>
      </c>
      <c r="E885" s="94" t="s">
        <v>25</v>
      </c>
      <c r="F885" s="23">
        <v>14500</v>
      </c>
      <c r="G885" s="23">
        <v>7710</v>
      </c>
      <c r="H885" s="23">
        <v>16691</v>
      </c>
      <c r="I885" s="101">
        <v>1419869.9879999999</v>
      </c>
      <c r="J885" s="18">
        <v>356</v>
      </c>
      <c r="K885" s="18">
        <v>361</v>
      </c>
      <c r="L885" s="23">
        <f t="shared" si="1133"/>
        <v>5</v>
      </c>
      <c r="M885" s="24">
        <f t="shared" si="1134"/>
        <v>4</v>
      </c>
      <c r="N885" s="23">
        <f t="shared" si="1135"/>
        <v>72500</v>
      </c>
      <c r="O885" s="23">
        <f t="shared" si="1136"/>
        <v>30840</v>
      </c>
      <c r="P885" s="104">
        <f>IF((M885+M886)*H885=0,0,IF((M885+M886)*H885&gt;I885,(M885+M886)*H885,I885))</f>
        <v>1419869.9879999999</v>
      </c>
      <c r="Q885" s="101">
        <f>N885+O885+N886+O886+P885</f>
        <v>1712029.9879999999</v>
      </c>
      <c r="R885" s="24"/>
      <c r="S885" s="24"/>
      <c r="T885" s="15"/>
    </row>
    <row r="886" spans="1:20" ht="15" hidden="1" x14ac:dyDescent="0.3">
      <c r="A886" s="15" t="s">
        <v>152</v>
      </c>
      <c r="B886" s="15" t="s">
        <v>195</v>
      </c>
      <c r="C886" s="15" t="s">
        <v>220</v>
      </c>
      <c r="D886" s="16" t="s">
        <v>222</v>
      </c>
      <c r="E886" s="94">
        <v>1</v>
      </c>
      <c r="F886" s="23">
        <v>14500</v>
      </c>
      <c r="G886" s="23">
        <v>8100</v>
      </c>
      <c r="H886" s="23">
        <v>16691</v>
      </c>
      <c r="I886" s="103"/>
      <c r="J886" s="18">
        <v>361</v>
      </c>
      <c r="K886" s="18">
        <v>370</v>
      </c>
      <c r="L886" s="23">
        <f t="shared" si="1133"/>
        <v>9</v>
      </c>
      <c r="M886" s="24">
        <f t="shared" si="1134"/>
        <v>7.2</v>
      </c>
      <c r="N886" s="23">
        <f t="shared" si="1135"/>
        <v>130500</v>
      </c>
      <c r="O886" s="23">
        <f t="shared" si="1136"/>
        <v>58320</v>
      </c>
      <c r="P886" s="106"/>
      <c r="Q886" s="103"/>
      <c r="R886" s="24"/>
      <c r="S886" s="24"/>
      <c r="T886" s="15"/>
    </row>
    <row r="887" spans="1:20" ht="15" hidden="1" x14ac:dyDescent="0.3">
      <c r="A887" s="15" t="s">
        <v>152</v>
      </c>
      <c r="B887" s="15" t="s">
        <v>195</v>
      </c>
      <c r="C887" s="15" t="s">
        <v>220</v>
      </c>
      <c r="D887" s="16" t="s">
        <v>221</v>
      </c>
      <c r="E887" s="94">
        <v>2</v>
      </c>
      <c r="F887" s="23">
        <v>14500</v>
      </c>
      <c r="G887" s="23">
        <v>8100</v>
      </c>
      <c r="H887" s="23">
        <v>16691</v>
      </c>
      <c r="I887" s="23">
        <v>1419869.9879999999</v>
      </c>
      <c r="J887" s="18">
        <v>520</v>
      </c>
      <c r="K887" s="18">
        <v>533</v>
      </c>
      <c r="L887" s="23">
        <f t="shared" si="1133"/>
        <v>13</v>
      </c>
      <c r="M887" s="24">
        <f t="shared" si="1134"/>
        <v>10.4</v>
      </c>
      <c r="N887" s="23">
        <f t="shared" si="1135"/>
        <v>188500</v>
      </c>
      <c r="O887" s="23">
        <f t="shared" si="1136"/>
        <v>84240</v>
      </c>
      <c r="P887" s="25">
        <f t="shared" si="1137"/>
        <v>1419869.9879999999</v>
      </c>
      <c r="Q887" s="23">
        <f t="shared" si="1138"/>
        <v>1692609.9879999999</v>
      </c>
      <c r="R887" s="24"/>
      <c r="S887" s="24"/>
      <c r="T887" s="15"/>
    </row>
    <row r="888" spans="1:20" ht="15" hidden="1" x14ac:dyDescent="0.3">
      <c r="A888" s="15" t="s">
        <v>152</v>
      </c>
      <c r="B888" s="15" t="s">
        <v>195</v>
      </c>
      <c r="C888" s="15" t="s">
        <v>220</v>
      </c>
      <c r="D888" s="16" t="s">
        <v>222</v>
      </c>
      <c r="E888" s="94">
        <v>2</v>
      </c>
      <c r="F888" s="23">
        <v>14500</v>
      </c>
      <c r="G888" s="23">
        <v>8100</v>
      </c>
      <c r="H888" s="23">
        <v>16691</v>
      </c>
      <c r="I888" s="23">
        <v>1419869.9879999999</v>
      </c>
      <c r="J888" s="18">
        <v>370</v>
      </c>
      <c r="K888" s="18">
        <v>382</v>
      </c>
      <c r="L888" s="23">
        <f t="shared" ref="L888:L896" si="1157">K888-J888</f>
        <v>12</v>
      </c>
      <c r="M888" s="24">
        <f t="shared" ref="M888:M896" si="1158">L888*80%</f>
        <v>9.6000000000000014</v>
      </c>
      <c r="N888" s="23">
        <f t="shared" ref="N888:N896" si="1159">L888*F888</f>
        <v>174000</v>
      </c>
      <c r="O888" s="23">
        <f t="shared" ref="O888:O896" si="1160">M888*G888</f>
        <v>77760.000000000015</v>
      </c>
      <c r="P888" s="25">
        <f t="shared" ref="P888:P896" si="1161">IF(M888*H888=0,0,IF(M888*H888&gt;I888,M888*H888,I888))</f>
        <v>1419869.9879999999</v>
      </c>
      <c r="Q888" s="23">
        <f t="shared" ref="Q888:Q896" si="1162">N888+O888+P888</f>
        <v>1671629.9879999999</v>
      </c>
      <c r="R888" s="24"/>
      <c r="S888" s="24"/>
      <c r="T888" s="15"/>
    </row>
    <row r="889" spans="1:20" ht="15" hidden="1" x14ac:dyDescent="0.3">
      <c r="A889" s="15" t="s">
        <v>152</v>
      </c>
      <c r="B889" s="15" t="s">
        <v>195</v>
      </c>
      <c r="C889" s="15" t="s">
        <v>220</v>
      </c>
      <c r="D889" s="16" t="s">
        <v>221</v>
      </c>
      <c r="E889" s="94">
        <v>3</v>
      </c>
      <c r="F889" s="23">
        <v>14500</v>
      </c>
      <c r="G889" s="23">
        <v>8100</v>
      </c>
      <c r="H889" s="23">
        <v>16691</v>
      </c>
      <c r="I889" s="23">
        <v>1419869.9879999999</v>
      </c>
      <c r="J889" s="18">
        <v>533</v>
      </c>
      <c r="K889" s="18">
        <v>552</v>
      </c>
      <c r="L889" s="23">
        <f t="shared" si="1157"/>
        <v>19</v>
      </c>
      <c r="M889" s="24">
        <f t="shared" si="1158"/>
        <v>15.200000000000001</v>
      </c>
      <c r="N889" s="23">
        <f t="shared" si="1159"/>
        <v>275500</v>
      </c>
      <c r="O889" s="23">
        <f t="shared" si="1160"/>
        <v>123120.00000000001</v>
      </c>
      <c r="P889" s="25">
        <f t="shared" si="1161"/>
        <v>1419869.9879999999</v>
      </c>
      <c r="Q889" s="23">
        <f t="shared" si="1162"/>
        <v>1818489.9879999999</v>
      </c>
      <c r="R889" s="24"/>
      <c r="S889" s="24"/>
      <c r="T889" s="15"/>
    </row>
    <row r="890" spans="1:20" ht="15" hidden="1" x14ac:dyDescent="0.3">
      <c r="A890" s="15" t="s">
        <v>152</v>
      </c>
      <c r="B890" s="15" t="s">
        <v>195</v>
      </c>
      <c r="C890" s="15" t="s">
        <v>220</v>
      </c>
      <c r="D890" s="16" t="s">
        <v>222</v>
      </c>
      <c r="E890" s="94">
        <v>3</v>
      </c>
      <c r="F890" s="23">
        <v>14500</v>
      </c>
      <c r="G890" s="23">
        <v>8100</v>
      </c>
      <c r="H890" s="23">
        <v>16691</v>
      </c>
      <c r="I890" s="23">
        <v>1419869.9879999999</v>
      </c>
      <c r="J890" s="18">
        <v>382</v>
      </c>
      <c r="K890" s="18">
        <v>396</v>
      </c>
      <c r="L890" s="23">
        <f t="shared" si="1157"/>
        <v>14</v>
      </c>
      <c r="M890" s="24">
        <f t="shared" si="1158"/>
        <v>11.200000000000001</v>
      </c>
      <c r="N890" s="23">
        <f t="shared" si="1159"/>
        <v>203000</v>
      </c>
      <c r="O890" s="23">
        <f t="shared" si="1160"/>
        <v>90720.000000000015</v>
      </c>
      <c r="P890" s="25">
        <f t="shared" si="1161"/>
        <v>1419869.9879999999</v>
      </c>
      <c r="Q890" s="23">
        <f t="shared" si="1162"/>
        <v>1713589.9879999999</v>
      </c>
      <c r="R890" s="24"/>
      <c r="S890" s="24"/>
      <c r="T890" s="15"/>
    </row>
    <row r="891" spans="1:20" ht="15" hidden="1" x14ac:dyDescent="0.3">
      <c r="A891" s="15" t="s">
        <v>152</v>
      </c>
      <c r="B891" s="15" t="s">
        <v>195</v>
      </c>
      <c r="C891" s="15" t="s">
        <v>220</v>
      </c>
      <c r="D891" s="16" t="s">
        <v>221</v>
      </c>
      <c r="E891" s="94">
        <v>4</v>
      </c>
      <c r="F891" s="23">
        <v>14500</v>
      </c>
      <c r="G891" s="23">
        <v>8100</v>
      </c>
      <c r="H891" s="23">
        <v>16691</v>
      </c>
      <c r="I891" s="23">
        <v>1419869.9879999999</v>
      </c>
      <c r="J891" s="18">
        <v>552</v>
      </c>
      <c r="K891" s="18">
        <v>570</v>
      </c>
      <c r="L891" s="23">
        <f t="shared" si="1157"/>
        <v>18</v>
      </c>
      <c r="M891" s="24">
        <f t="shared" si="1158"/>
        <v>14.4</v>
      </c>
      <c r="N891" s="23">
        <f t="shared" si="1159"/>
        <v>261000</v>
      </c>
      <c r="O891" s="23">
        <f t="shared" si="1160"/>
        <v>116640</v>
      </c>
      <c r="P891" s="25">
        <f t="shared" si="1161"/>
        <v>1419869.9879999999</v>
      </c>
      <c r="Q891" s="23">
        <f t="shared" si="1162"/>
        <v>1797509.9879999999</v>
      </c>
      <c r="R891" s="24"/>
      <c r="S891" s="24"/>
      <c r="T891" s="15"/>
    </row>
    <row r="892" spans="1:20" ht="15" hidden="1" x14ac:dyDescent="0.3">
      <c r="A892" s="15" t="s">
        <v>152</v>
      </c>
      <c r="B892" s="15" t="s">
        <v>195</v>
      </c>
      <c r="C892" s="15" t="s">
        <v>220</v>
      </c>
      <c r="D892" s="16" t="s">
        <v>222</v>
      </c>
      <c r="E892" s="94">
        <v>4</v>
      </c>
      <c r="F892" s="23">
        <v>14500</v>
      </c>
      <c r="G892" s="23">
        <v>8100</v>
      </c>
      <c r="H892" s="23">
        <v>16691</v>
      </c>
      <c r="I892" s="23">
        <v>1419869.9879999999</v>
      </c>
      <c r="J892" s="18">
        <v>396</v>
      </c>
      <c r="K892" s="18">
        <v>412</v>
      </c>
      <c r="L892" s="23">
        <f t="shared" si="1157"/>
        <v>16</v>
      </c>
      <c r="M892" s="24">
        <f t="shared" si="1158"/>
        <v>12.8</v>
      </c>
      <c r="N892" s="23">
        <f t="shared" si="1159"/>
        <v>232000</v>
      </c>
      <c r="O892" s="23">
        <f t="shared" si="1160"/>
        <v>103680</v>
      </c>
      <c r="P892" s="25">
        <f t="shared" si="1161"/>
        <v>1419869.9879999999</v>
      </c>
      <c r="Q892" s="23">
        <f t="shared" si="1162"/>
        <v>1755549.9879999999</v>
      </c>
      <c r="R892" s="24"/>
      <c r="S892" s="24"/>
      <c r="T892" s="15"/>
    </row>
    <row r="893" spans="1:20" ht="15" hidden="1" x14ac:dyDescent="0.3">
      <c r="A893" s="15" t="s">
        <v>152</v>
      </c>
      <c r="B893" s="15" t="s">
        <v>195</v>
      </c>
      <c r="C893" s="15" t="s">
        <v>220</v>
      </c>
      <c r="D893" s="16" t="s">
        <v>221</v>
      </c>
      <c r="E893" s="94">
        <v>5</v>
      </c>
      <c r="F893" s="23">
        <v>14500</v>
      </c>
      <c r="G893" s="23">
        <v>8100</v>
      </c>
      <c r="H893" s="23">
        <v>16691</v>
      </c>
      <c r="I893" s="23">
        <v>1419869.9879999999</v>
      </c>
      <c r="J893" s="18">
        <v>570</v>
      </c>
      <c r="K893" s="18">
        <v>589</v>
      </c>
      <c r="L893" s="23">
        <f t="shared" si="1157"/>
        <v>19</v>
      </c>
      <c r="M893" s="24">
        <f t="shared" si="1158"/>
        <v>15.200000000000001</v>
      </c>
      <c r="N893" s="23">
        <f t="shared" si="1159"/>
        <v>275500</v>
      </c>
      <c r="O893" s="23">
        <f t="shared" si="1160"/>
        <v>123120.00000000001</v>
      </c>
      <c r="P893" s="25">
        <f t="shared" si="1161"/>
        <v>1419869.9879999999</v>
      </c>
      <c r="Q893" s="23">
        <f t="shared" si="1162"/>
        <v>1818489.9879999999</v>
      </c>
      <c r="R893" s="24"/>
      <c r="S893" s="24"/>
      <c r="T893" s="15"/>
    </row>
    <row r="894" spans="1:20" ht="15" hidden="1" x14ac:dyDescent="0.3">
      <c r="A894" s="15" t="s">
        <v>152</v>
      </c>
      <c r="B894" s="15" t="s">
        <v>195</v>
      </c>
      <c r="C894" s="15" t="s">
        <v>220</v>
      </c>
      <c r="D894" s="16" t="s">
        <v>222</v>
      </c>
      <c r="E894" s="94">
        <v>5</v>
      </c>
      <c r="F894" s="23">
        <v>14500</v>
      </c>
      <c r="G894" s="23">
        <v>8100</v>
      </c>
      <c r="H894" s="23">
        <v>16691</v>
      </c>
      <c r="I894" s="23">
        <v>1419869.9879999999</v>
      </c>
      <c r="J894" s="18">
        <v>412</v>
      </c>
      <c r="K894" s="18">
        <v>428</v>
      </c>
      <c r="L894" s="23">
        <f t="shared" si="1157"/>
        <v>16</v>
      </c>
      <c r="M894" s="24">
        <f t="shared" si="1158"/>
        <v>12.8</v>
      </c>
      <c r="N894" s="23">
        <f t="shared" si="1159"/>
        <v>232000</v>
      </c>
      <c r="O894" s="23">
        <f t="shared" si="1160"/>
        <v>103680</v>
      </c>
      <c r="P894" s="25">
        <f t="shared" si="1161"/>
        <v>1419869.9879999999</v>
      </c>
      <c r="Q894" s="23">
        <f t="shared" si="1162"/>
        <v>1755549.9879999999</v>
      </c>
      <c r="R894" s="24"/>
      <c r="S894" s="24"/>
      <c r="T894" s="15"/>
    </row>
    <row r="895" spans="1:20" ht="15" hidden="1" x14ac:dyDescent="0.3">
      <c r="A895" s="15" t="s">
        <v>152</v>
      </c>
      <c r="B895" s="15" t="s">
        <v>195</v>
      </c>
      <c r="C895" s="15" t="s">
        <v>220</v>
      </c>
      <c r="D895" s="16" t="s">
        <v>221</v>
      </c>
      <c r="E895" s="94">
        <v>6</v>
      </c>
      <c r="F895" s="23">
        <v>14500</v>
      </c>
      <c r="G895" s="23">
        <v>8100</v>
      </c>
      <c r="H895" s="23">
        <v>16691</v>
      </c>
      <c r="I895" s="23">
        <v>1419869.9879999999</v>
      </c>
      <c r="J895" s="18">
        <v>589</v>
      </c>
      <c r="K895" s="18">
        <v>613</v>
      </c>
      <c r="L895" s="23">
        <f t="shared" si="1157"/>
        <v>24</v>
      </c>
      <c r="M895" s="24">
        <f t="shared" si="1158"/>
        <v>19.200000000000003</v>
      </c>
      <c r="N895" s="23">
        <f t="shared" si="1159"/>
        <v>348000</v>
      </c>
      <c r="O895" s="23">
        <f t="shared" si="1160"/>
        <v>155520.00000000003</v>
      </c>
      <c r="P895" s="25">
        <f t="shared" si="1161"/>
        <v>1419869.9879999999</v>
      </c>
      <c r="Q895" s="23">
        <f t="shared" si="1162"/>
        <v>1923389.9879999999</v>
      </c>
      <c r="R895" s="24"/>
      <c r="S895" s="24"/>
      <c r="T895" s="15"/>
    </row>
    <row r="896" spans="1:20" ht="15" hidden="1" x14ac:dyDescent="0.3">
      <c r="A896" s="15" t="s">
        <v>152</v>
      </c>
      <c r="B896" s="15" t="s">
        <v>195</v>
      </c>
      <c r="C896" s="15" t="s">
        <v>220</v>
      </c>
      <c r="D896" s="16" t="s">
        <v>222</v>
      </c>
      <c r="E896" s="94">
        <v>6</v>
      </c>
      <c r="F896" s="23">
        <v>14500</v>
      </c>
      <c r="G896" s="23">
        <v>8100</v>
      </c>
      <c r="H896" s="23">
        <v>16691</v>
      </c>
      <c r="I896" s="23">
        <v>1419869.9879999999</v>
      </c>
      <c r="J896" s="18">
        <v>428</v>
      </c>
      <c r="K896" s="18">
        <v>445</v>
      </c>
      <c r="L896" s="23">
        <f t="shared" si="1157"/>
        <v>17</v>
      </c>
      <c r="M896" s="24">
        <f t="shared" si="1158"/>
        <v>13.600000000000001</v>
      </c>
      <c r="N896" s="23">
        <f t="shared" si="1159"/>
        <v>246500</v>
      </c>
      <c r="O896" s="23">
        <f t="shared" si="1160"/>
        <v>110160.00000000001</v>
      </c>
      <c r="P896" s="25">
        <f t="shared" si="1161"/>
        <v>1419869.9879999999</v>
      </c>
      <c r="Q896" s="23">
        <f t="shared" si="1162"/>
        <v>1776529.9879999999</v>
      </c>
      <c r="R896" s="24"/>
      <c r="S896" s="24"/>
      <c r="T896" s="15"/>
    </row>
    <row r="897" spans="1:20" ht="15" hidden="1" x14ac:dyDescent="0.3">
      <c r="A897" s="15" t="s">
        <v>152</v>
      </c>
      <c r="B897" s="15" t="s">
        <v>195</v>
      </c>
      <c r="C897" s="15" t="s">
        <v>220</v>
      </c>
      <c r="D897" s="16" t="s">
        <v>221</v>
      </c>
      <c r="E897" s="94">
        <v>7</v>
      </c>
      <c r="F897" s="23">
        <v>14500</v>
      </c>
      <c r="G897" s="23">
        <v>8100</v>
      </c>
      <c r="H897" s="23">
        <v>16691</v>
      </c>
      <c r="I897" s="23">
        <v>1419869.9879999999</v>
      </c>
      <c r="J897" s="18">
        <f t="shared" ref="J897:J902" si="1163">K895</f>
        <v>613</v>
      </c>
      <c r="K897" s="18">
        <v>635</v>
      </c>
      <c r="L897" s="23">
        <f>K897-J897</f>
        <v>22</v>
      </c>
      <c r="M897" s="24">
        <f t="shared" ref="M897:M898" si="1164">L897*80%</f>
        <v>17.600000000000001</v>
      </c>
      <c r="N897" s="23">
        <f t="shared" ref="N897:N898" si="1165">L897*F897</f>
        <v>319000</v>
      </c>
      <c r="O897" s="23">
        <f t="shared" ref="O897:O898" si="1166">M897*G897</f>
        <v>142560</v>
      </c>
      <c r="P897" s="25">
        <f t="shared" ref="P897:P898" si="1167">IF(M897*H897=0,0,IF(M897*H897&gt;I897,M897*H897,I897))</f>
        <v>1419869.9879999999</v>
      </c>
      <c r="Q897" s="23">
        <f t="shared" ref="Q897:Q898" si="1168">N897+O897+P897</f>
        <v>1881429.9879999999</v>
      </c>
      <c r="R897" s="24"/>
      <c r="S897" s="24"/>
      <c r="T897" s="15"/>
    </row>
    <row r="898" spans="1:20" ht="15" hidden="1" x14ac:dyDescent="0.3">
      <c r="A898" s="15" t="s">
        <v>152</v>
      </c>
      <c r="B898" s="15" t="s">
        <v>195</v>
      </c>
      <c r="C898" s="15" t="s">
        <v>220</v>
      </c>
      <c r="D898" s="16" t="s">
        <v>222</v>
      </c>
      <c r="E898" s="94">
        <v>7</v>
      </c>
      <c r="F898" s="23">
        <v>14500</v>
      </c>
      <c r="G898" s="23">
        <v>8100</v>
      </c>
      <c r="H898" s="23">
        <v>16691</v>
      </c>
      <c r="I898" s="23">
        <v>1419869.9879999999</v>
      </c>
      <c r="J898" s="18">
        <f t="shared" si="1163"/>
        <v>445</v>
      </c>
      <c r="K898" s="18">
        <v>463</v>
      </c>
      <c r="L898" s="23">
        <f t="shared" ref="L898" si="1169">K898-J898</f>
        <v>18</v>
      </c>
      <c r="M898" s="24">
        <f t="shared" si="1164"/>
        <v>14.4</v>
      </c>
      <c r="N898" s="23">
        <f t="shared" si="1165"/>
        <v>261000</v>
      </c>
      <c r="O898" s="23">
        <f t="shared" si="1166"/>
        <v>116640</v>
      </c>
      <c r="P898" s="25">
        <f t="shared" si="1167"/>
        <v>1419869.9879999999</v>
      </c>
      <c r="Q898" s="23">
        <f t="shared" si="1168"/>
        <v>1797509.9879999999</v>
      </c>
      <c r="R898" s="24"/>
      <c r="S898" s="24"/>
      <c r="T898" s="15"/>
    </row>
    <row r="899" spans="1:20" ht="15" hidden="1" x14ac:dyDescent="0.3">
      <c r="A899" s="15" t="s">
        <v>152</v>
      </c>
      <c r="B899" s="15" t="s">
        <v>195</v>
      </c>
      <c r="C899" s="15" t="s">
        <v>220</v>
      </c>
      <c r="D899" s="16" t="s">
        <v>221</v>
      </c>
      <c r="E899" s="94">
        <v>8</v>
      </c>
      <c r="F899" s="23">
        <v>14500</v>
      </c>
      <c r="G899" s="23">
        <v>8100</v>
      </c>
      <c r="H899" s="23">
        <v>16691</v>
      </c>
      <c r="I899" s="23">
        <v>1419869.9879999999</v>
      </c>
      <c r="J899" s="18">
        <f t="shared" si="1163"/>
        <v>635</v>
      </c>
      <c r="K899" s="18">
        <v>663</v>
      </c>
      <c r="L899" s="23">
        <f>K899-J899</f>
        <v>28</v>
      </c>
      <c r="M899" s="24">
        <f t="shared" ref="M899:M900" si="1170">L899*80%</f>
        <v>22.400000000000002</v>
      </c>
      <c r="N899" s="23">
        <f t="shared" ref="N899:N900" si="1171">L899*F899</f>
        <v>406000</v>
      </c>
      <c r="O899" s="23">
        <f t="shared" ref="O899:O900" si="1172">M899*G899</f>
        <v>181440.00000000003</v>
      </c>
      <c r="P899" s="25">
        <f t="shared" ref="P899:P900" si="1173">IF(M899*H899=0,0,IF(M899*H899&gt;I899,M899*H899,I899))</f>
        <v>1419869.9879999999</v>
      </c>
      <c r="Q899" s="23">
        <f t="shared" ref="Q899:Q900" si="1174">N899+O899+P899</f>
        <v>2007309.9879999999</v>
      </c>
      <c r="R899" s="24"/>
      <c r="S899" s="24"/>
      <c r="T899" s="15"/>
    </row>
    <row r="900" spans="1:20" ht="15" hidden="1" x14ac:dyDescent="0.3">
      <c r="A900" s="15" t="s">
        <v>152</v>
      </c>
      <c r="B900" s="15" t="s">
        <v>195</v>
      </c>
      <c r="C900" s="15" t="s">
        <v>220</v>
      </c>
      <c r="D900" s="16" t="s">
        <v>222</v>
      </c>
      <c r="E900" s="94">
        <v>8</v>
      </c>
      <c r="F900" s="23">
        <v>14500</v>
      </c>
      <c r="G900" s="23">
        <v>8100</v>
      </c>
      <c r="H900" s="23">
        <v>16691</v>
      </c>
      <c r="I900" s="23">
        <v>1419869.9879999999</v>
      </c>
      <c r="J900" s="18">
        <f t="shared" si="1163"/>
        <v>463</v>
      </c>
      <c r="K900" s="18">
        <v>481</v>
      </c>
      <c r="L900" s="23">
        <f t="shared" ref="L900" si="1175">K900-J900</f>
        <v>18</v>
      </c>
      <c r="M900" s="24">
        <f t="shared" si="1170"/>
        <v>14.4</v>
      </c>
      <c r="N900" s="23">
        <f t="shared" si="1171"/>
        <v>261000</v>
      </c>
      <c r="O900" s="23">
        <f t="shared" si="1172"/>
        <v>116640</v>
      </c>
      <c r="P900" s="25">
        <f t="shared" si="1173"/>
        <v>1419869.9879999999</v>
      </c>
      <c r="Q900" s="23">
        <f t="shared" si="1174"/>
        <v>1797509.9879999999</v>
      </c>
      <c r="R900" s="24"/>
      <c r="S900" s="24"/>
      <c r="T900" s="15"/>
    </row>
    <row r="901" spans="1:20" ht="15" hidden="1" x14ac:dyDescent="0.3">
      <c r="A901" s="15" t="s">
        <v>152</v>
      </c>
      <c r="B901" s="15" t="s">
        <v>195</v>
      </c>
      <c r="C901" s="15" t="s">
        <v>220</v>
      </c>
      <c r="D901" s="16" t="s">
        <v>221</v>
      </c>
      <c r="E901" s="31">
        <v>9</v>
      </c>
      <c r="F901" s="23">
        <v>14500</v>
      </c>
      <c r="G901" s="23">
        <v>8100</v>
      </c>
      <c r="H901" s="23">
        <v>16691</v>
      </c>
      <c r="I901" s="23">
        <v>1419869.9879999999</v>
      </c>
      <c r="J901" s="18">
        <f t="shared" si="1163"/>
        <v>663</v>
      </c>
      <c r="K901" s="18">
        <v>690</v>
      </c>
      <c r="L901" s="23">
        <f>K901-J901</f>
        <v>27</v>
      </c>
      <c r="M901" s="24">
        <f t="shared" ref="M901:M902" si="1176">L901*80%</f>
        <v>21.6</v>
      </c>
      <c r="N901" s="23">
        <f t="shared" ref="N901:N902" si="1177">L901*F901</f>
        <v>391500</v>
      </c>
      <c r="O901" s="23">
        <f t="shared" ref="O901:O902" si="1178">M901*G901</f>
        <v>174960</v>
      </c>
      <c r="P901" s="25">
        <f t="shared" ref="P901:P902" si="1179">IF(M901*H901=0,0,IF(M901*H901&gt;I901,M901*H901,I901))</f>
        <v>1419869.9879999999</v>
      </c>
      <c r="Q901" s="23">
        <f t="shared" ref="Q901:Q902" si="1180">N901+O901+P901</f>
        <v>1986329.9879999999</v>
      </c>
      <c r="R901" s="24"/>
      <c r="S901" s="24"/>
      <c r="T901" s="15"/>
    </row>
    <row r="902" spans="1:20" ht="15" hidden="1" x14ac:dyDescent="0.3">
      <c r="A902" s="15" t="s">
        <v>152</v>
      </c>
      <c r="B902" s="15" t="s">
        <v>195</v>
      </c>
      <c r="C902" s="15" t="s">
        <v>220</v>
      </c>
      <c r="D902" s="16" t="s">
        <v>222</v>
      </c>
      <c r="E902" s="31">
        <v>9</v>
      </c>
      <c r="F902" s="23">
        <v>14500</v>
      </c>
      <c r="G902" s="23">
        <v>8100</v>
      </c>
      <c r="H902" s="23">
        <v>16691</v>
      </c>
      <c r="I902" s="23">
        <v>1419869.9879999999</v>
      </c>
      <c r="J902" s="18">
        <f t="shared" si="1163"/>
        <v>481</v>
      </c>
      <c r="K902" s="18">
        <v>497</v>
      </c>
      <c r="L902" s="23">
        <f t="shared" ref="L902" si="1181">K902-J902</f>
        <v>16</v>
      </c>
      <c r="M902" s="24">
        <f t="shared" si="1176"/>
        <v>12.8</v>
      </c>
      <c r="N902" s="23">
        <f t="shared" si="1177"/>
        <v>232000</v>
      </c>
      <c r="O902" s="23">
        <f t="shared" si="1178"/>
        <v>103680</v>
      </c>
      <c r="P902" s="25">
        <f t="shared" si="1179"/>
        <v>1419869.9879999999</v>
      </c>
      <c r="Q902" s="23">
        <f t="shared" si="1180"/>
        <v>1755549.9879999999</v>
      </c>
      <c r="R902" s="24"/>
      <c r="S902" s="24"/>
      <c r="T902" s="15"/>
    </row>
    <row r="903" spans="1:20" ht="15" hidden="1" x14ac:dyDescent="0.3">
      <c r="A903" s="15" t="s">
        <v>223</v>
      </c>
      <c r="B903" s="15" t="s">
        <v>224</v>
      </c>
      <c r="C903" s="15" t="s">
        <v>225</v>
      </c>
      <c r="D903" s="16" t="s">
        <v>109</v>
      </c>
      <c r="E903" s="94" t="s">
        <v>25</v>
      </c>
      <c r="F903" s="23">
        <v>14500</v>
      </c>
      <c r="G903" s="23">
        <v>7710</v>
      </c>
      <c r="H903" s="23">
        <v>18013</v>
      </c>
      <c r="I903" s="101">
        <v>2460288</v>
      </c>
      <c r="J903" s="18">
        <v>78</v>
      </c>
      <c r="K903" s="18">
        <v>82</v>
      </c>
      <c r="L903" s="23">
        <f t="shared" ref="L903:L909" si="1182">K903-J903</f>
        <v>4</v>
      </c>
      <c r="M903" s="24">
        <f t="shared" ref="M903:M909" si="1183">L903*80%</f>
        <v>3.2</v>
      </c>
      <c r="N903" s="23">
        <f t="shared" ref="N903:N909" si="1184">L903*F903</f>
        <v>58000</v>
      </c>
      <c r="O903" s="23">
        <f t="shared" ref="O903:O909" si="1185">M903*G903</f>
        <v>24672</v>
      </c>
      <c r="P903" s="104">
        <f>IF((M903+M904)*H903=0,0,IF((M903+M904)*H903&gt;I903,(M903+M904)*H903,I903))</f>
        <v>2460288</v>
      </c>
      <c r="Q903" s="101">
        <f>N903+O903+N904+O904+P903</f>
        <v>2773740</v>
      </c>
      <c r="R903" s="24"/>
      <c r="S903" s="24"/>
      <c r="T903" s="15"/>
    </row>
    <row r="904" spans="1:20" ht="15" hidden="1" x14ac:dyDescent="0.3">
      <c r="A904" s="15" t="s">
        <v>223</v>
      </c>
      <c r="B904" s="15" t="s">
        <v>224</v>
      </c>
      <c r="C904" s="15" t="s">
        <v>225</v>
      </c>
      <c r="D904" s="16" t="s">
        <v>109</v>
      </c>
      <c r="E904" s="94">
        <v>1</v>
      </c>
      <c r="F904" s="23">
        <v>14500</v>
      </c>
      <c r="G904" s="23">
        <v>8100</v>
      </c>
      <c r="H904" s="23">
        <v>18013</v>
      </c>
      <c r="I904" s="103"/>
      <c r="J904" s="18">
        <v>82</v>
      </c>
      <c r="K904" s="18">
        <v>93</v>
      </c>
      <c r="L904" s="23">
        <f t="shared" si="1182"/>
        <v>11</v>
      </c>
      <c r="M904" s="24">
        <f t="shared" si="1183"/>
        <v>8.8000000000000007</v>
      </c>
      <c r="N904" s="23">
        <f t="shared" si="1184"/>
        <v>159500</v>
      </c>
      <c r="O904" s="23">
        <f t="shared" si="1185"/>
        <v>71280</v>
      </c>
      <c r="P904" s="106"/>
      <c r="Q904" s="103"/>
      <c r="R904" s="24"/>
      <c r="S904" s="24"/>
      <c r="T904" s="15"/>
    </row>
    <row r="905" spans="1:20" ht="15" hidden="1" x14ac:dyDescent="0.3">
      <c r="A905" s="15" t="s">
        <v>223</v>
      </c>
      <c r="B905" s="15" t="s">
        <v>224</v>
      </c>
      <c r="C905" s="15" t="s">
        <v>225</v>
      </c>
      <c r="D905" s="16" t="s">
        <v>109</v>
      </c>
      <c r="E905" s="94">
        <v>2</v>
      </c>
      <c r="F905" s="23">
        <v>14500</v>
      </c>
      <c r="G905" s="23">
        <v>8100</v>
      </c>
      <c r="H905" s="23">
        <v>18013</v>
      </c>
      <c r="I905" s="23">
        <v>2460288</v>
      </c>
      <c r="J905" s="18">
        <v>93</v>
      </c>
      <c r="K905" s="18">
        <v>102</v>
      </c>
      <c r="L905" s="23">
        <f t="shared" si="1182"/>
        <v>9</v>
      </c>
      <c r="M905" s="24">
        <f t="shared" si="1183"/>
        <v>7.2</v>
      </c>
      <c r="N905" s="23">
        <f t="shared" si="1184"/>
        <v>130500</v>
      </c>
      <c r="O905" s="23">
        <f t="shared" si="1185"/>
        <v>58320</v>
      </c>
      <c r="P905" s="25">
        <f t="shared" ref="P905:P909" si="1186">IF(M905*H905=0,0,IF(M905*H905&gt;I905,M905*H905,I905))</f>
        <v>2460288</v>
      </c>
      <c r="Q905" s="23">
        <f t="shared" ref="Q905:Q909" si="1187">N905+O905+P905</f>
        <v>2649108</v>
      </c>
      <c r="R905" s="24"/>
      <c r="S905" s="24"/>
      <c r="T905" s="15"/>
    </row>
    <row r="906" spans="1:20" ht="15" hidden="1" x14ac:dyDescent="0.3">
      <c r="A906" s="15" t="s">
        <v>223</v>
      </c>
      <c r="B906" s="15" t="s">
        <v>224</v>
      </c>
      <c r="C906" s="15" t="s">
        <v>225</v>
      </c>
      <c r="D906" s="16" t="s">
        <v>109</v>
      </c>
      <c r="E906" s="94">
        <v>3</v>
      </c>
      <c r="F906" s="23">
        <v>14500</v>
      </c>
      <c r="G906" s="23">
        <v>8100</v>
      </c>
      <c r="H906" s="23">
        <v>18013</v>
      </c>
      <c r="I906" s="23">
        <v>2460288</v>
      </c>
      <c r="J906" s="18">
        <v>102</v>
      </c>
      <c r="K906" s="18">
        <v>112</v>
      </c>
      <c r="L906" s="23">
        <f t="shared" si="1182"/>
        <v>10</v>
      </c>
      <c r="M906" s="24">
        <f t="shared" si="1183"/>
        <v>8</v>
      </c>
      <c r="N906" s="23">
        <f t="shared" si="1184"/>
        <v>145000</v>
      </c>
      <c r="O906" s="23">
        <f t="shared" si="1185"/>
        <v>64800</v>
      </c>
      <c r="P906" s="25">
        <f t="shared" si="1186"/>
        <v>2460288</v>
      </c>
      <c r="Q906" s="23">
        <f t="shared" si="1187"/>
        <v>2670088</v>
      </c>
      <c r="R906" s="24"/>
      <c r="S906" s="24"/>
      <c r="T906" s="15"/>
    </row>
    <row r="907" spans="1:20" ht="15" hidden="1" x14ac:dyDescent="0.3">
      <c r="A907" s="15" t="s">
        <v>223</v>
      </c>
      <c r="B907" s="15" t="s">
        <v>224</v>
      </c>
      <c r="C907" s="15" t="s">
        <v>225</v>
      </c>
      <c r="D907" s="16" t="s">
        <v>109</v>
      </c>
      <c r="E907" s="94">
        <v>4</v>
      </c>
      <c r="F907" s="23">
        <v>14500</v>
      </c>
      <c r="G907" s="23">
        <v>8100</v>
      </c>
      <c r="H907" s="23">
        <v>18013</v>
      </c>
      <c r="I907" s="23">
        <v>2460288</v>
      </c>
      <c r="J907" s="18">
        <v>112</v>
      </c>
      <c r="K907" s="18">
        <v>122</v>
      </c>
      <c r="L907" s="23">
        <f t="shared" si="1182"/>
        <v>10</v>
      </c>
      <c r="M907" s="24">
        <f t="shared" si="1183"/>
        <v>8</v>
      </c>
      <c r="N907" s="23">
        <f t="shared" si="1184"/>
        <v>145000</v>
      </c>
      <c r="O907" s="23">
        <f t="shared" si="1185"/>
        <v>64800</v>
      </c>
      <c r="P907" s="25">
        <f t="shared" si="1186"/>
        <v>2460288</v>
      </c>
      <c r="Q907" s="23">
        <f t="shared" si="1187"/>
        <v>2670088</v>
      </c>
      <c r="R907" s="24"/>
      <c r="S907" s="24"/>
      <c r="T907" s="15"/>
    </row>
    <row r="908" spans="1:20" ht="15" hidden="1" x14ac:dyDescent="0.3">
      <c r="A908" s="15" t="s">
        <v>223</v>
      </c>
      <c r="B908" s="15" t="s">
        <v>224</v>
      </c>
      <c r="C908" s="15" t="s">
        <v>225</v>
      </c>
      <c r="D908" s="16" t="s">
        <v>109</v>
      </c>
      <c r="E908" s="94">
        <v>5</v>
      </c>
      <c r="F908" s="23">
        <v>14500</v>
      </c>
      <c r="G908" s="23">
        <v>8100</v>
      </c>
      <c r="H908" s="23">
        <v>18013</v>
      </c>
      <c r="I908" s="23">
        <v>2460288</v>
      </c>
      <c r="J908" s="18">
        <v>122</v>
      </c>
      <c r="K908" s="18">
        <v>131</v>
      </c>
      <c r="L908" s="23">
        <f t="shared" si="1182"/>
        <v>9</v>
      </c>
      <c r="M908" s="24">
        <f t="shared" si="1183"/>
        <v>7.2</v>
      </c>
      <c r="N908" s="23">
        <f t="shared" si="1184"/>
        <v>130500</v>
      </c>
      <c r="O908" s="23">
        <f t="shared" si="1185"/>
        <v>58320</v>
      </c>
      <c r="P908" s="25">
        <f t="shared" si="1186"/>
        <v>2460288</v>
      </c>
      <c r="Q908" s="23">
        <f t="shared" si="1187"/>
        <v>2649108</v>
      </c>
      <c r="R908" s="24"/>
      <c r="S908" s="24"/>
      <c r="T908" s="15"/>
    </row>
    <row r="909" spans="1:20" ht="15" hidden="1" x14ac:dyDescent="0.3">
      <c r="A909" s="15" t="s">
        <v>223</v>
      </c>
      <c r="B909" s="15" t="s">
        <v>224</v>
      </c>
      <c r="C909" s="15" t="s">
        <v>225</v>
      </c>
      <c r="D909" s="16" t="s">
        <v>109</v>
      </c>
      <c r="E909" s="94">
        <v>6</v>
      </c>
      <c r="F909" s="23">
        <v>14500</v>
      </c>
      <c r="G909" s="23">
        <v>8100</v>
      </c>
      <c r="H909" s="23">
        <v>18013</v>
      </c>
      <c r="I909" s="23">
        <v>2460288</v>
      </c>
      <c r="J909" s="18">
        <v>131</v>
      </c>
      <c r="K909" s="18">
        <v>148</v>
      </c>
      <c r="L909" s="23">
        <f t="shared" si="1182"/>
        <v>17</v>
      </c>
      <c r="M909" s="24">
        <f t="shared" si="1183"/>
        <v>13.600000000000001</v>
      </c>
      <c r="N909" s="23">
        <f t="shared" si="1184"/>
        <v>246500</v>
      </c>
      <c r="O909" s="23">
        <f t="shared" si="1185"/>
        <v>110160.00000000001</v>
      </c>
      <c r="P909" s="25">
        <f t="shared" si="1186"/>
        <v>2460288</v>
      </c>
      <c r="Q909" s="23">
        <f t="shared" si="1187"/>
        <v>2816948</v>
      </c>
      <c r="R909" s="24"/>
      <c r="S909" s="24"/>
      <c r="T909" s="15"/>
    </row>
    <row r="910" spans="1:20" ht="15" hidden="1" x14ac:dyDescent="0.3">
      <c r="A910" s="15" t="s">
        <v>223</v>
      </c>
      <c r="B910" s="15" t="s">
        <v>224</v>
      </c>
      <c r="C910" s="15" t="s">
        <v>225</v>
      </c>
      <c r="D910" s="16" t="s">
        <v>109</v>
      </c>
      <c r="E910" s="94">
        <v>7</v>
      </c>
      <c r="F910" s="23">
        <v>14500</v>
      </c>
      <c r="G910" s="23">
        <v>8100</v>
      </c>
      <c r="H910" s="23">
        <v>18013</v>
      </c>
      <c r="I910" s="23">
        <v>2460288</v>
      </c>
      <c r="J910" s="18">
        <f>K909</f>
        <v>148</v>
      </c>
      <c r="K910" s="18">
        <v>164</v>
      </c>
      <c r="L910" s="23">
        <f t="shared" ref="L910" si="1188">K910-J910</f>
        <v>16</v>
      </c>
      <c r="M910" s="24">
        <f t="shared" ref="M910" si="1189">L910*80%</f>
        <v>12.8</v>
      </c>
      <c r="N910" s="23">
        <f t="shared" ref="N910" si="1190">L910*F910</f>
        <v>232000</v>
      </c>
      <c r="O910" s="23">
        <f t="shared" ref="O910" si="1191">M910*G910</f>
        <v>103680</v>
      </c>
      <c r="P910" s="25">
        <f t="shared" ref="P910" si="1192">IF(M910*H910=0,0,IF(M910*H910&gt;I910,M910*H910,I910))</f>
        <v>2460288</v>
      </c>
      <c r="Q910" s="23">
        <f t="shared" ref="Q910" si="1193">N910+O910+P910</f>
        <v>2795968</v>
      </c>
      <c r="R910" s="24"/>
      <c r="S910" s="24"/>
      <c r="T910" s="15"/>
    </row>
    <row r="911" spans="1:20" ht="15" hidden="1" x14ac:dyDescent="0.3">
      <c r="A911" s="15" t="s">
        <v>223</v>
      </c>
      <c r="B911" s="15" t="s">
        <v>224</v>
      </c>
      <c r="C911" s="15" t="s">
        <v>225</v>
      </c>
      <c r="D911" s="16" t="s">
        <v>109</v>
      </c>
      <c r="E911" s="94">
        <v>8</v>
      </c>
      <c r="F911" s="23">
        <v>14500</v>
      </c>
      <c r="G911" s="23">
        <v>8100</v>
      </c>
      <c r="H911" s="23">
        <v>18013</v>
      </c>
      <c r="I911" s="23">
        <v>2460288</v>
      </c>
      <c r="J911" s="18">
        <f>K910</f>
        <v>164</v>
      </c>
      <c r="K911" s="18">
        <v>186</v>
      </c>
      <c r="L911" s="23">
        <f t="shared" ref="L911" si="1194">K911-J911</f>
        <v>22</v>
      </c>
      <c r="M911" s="24">
        <f t="shared" ref="M911" si="1195">L911*80%</f>
        <v>17.600000000000001</v>
      </c>
      <c r="N911" s="23">
        <f t="shared" ref="N911" si="1196">L911*F911</f>
        <v>319000</v>
      </c>
      <c r="O911" s="23">
        <f t="shared" ref="O911" si="1197">M911*G911</f>
        <v>142560</v>
      </c>
      <c r="P911" s="25">
        <f t="shared" ref="P911" si="1198">IF(M911*H911=0,0,IF(M911*H911&gt;I911,M911*H911,I911))</f>
        <v>2460288</v>
      </c>
      <c r="Q911" s="23">
        <f t="shared" ref="Q911" si="1199">N911+O911+P911</f>
        <v>2921848</v>
      </c>
      <c r="R911" s="24"/>
      <c r="S911" s="24"/>
      <c r="T911" s="15"/>
    </row>
    <row r="912" spans="1:20" ht="15" hidden="1" x14ac:dyDescent="0.3">
      <c r="A912" s="15" t="s">
        <v>223</v>
      </c>
      <c r="B912" s="15" t="s">
        <v>224</v>
      </c>
      <c r="C912" s="15" t="s">
        <v>225</v>
      </c>
      <c r="D912" s="16" t="s">
        <v>109</v>
      </c>
      <c r="E912" s="31">
        <v>9</v>
      </c>
      <c r="F912" s="23">
        <v>14500</v>
      </c>
      <c r="G912" s="23">
        <v>8100</v>
      </c>
      <c r="H912" s="23">
        <v>18013</v>
      </c>
      <c r="I912" s="23">
        <v>2460288</v>
      </c>
      <c r="J912" s="18">
        <f>K911</f>
        <v>186</v>
      </c>
      <c r="K912" s="18">
        <v>227</v>
      </c>
      <c r="L912" s="23">
        <f t="shared" ref="L912" si="1200">K912-J912</f>
        <v>41</v>
      </c>
      <c r="M912" s="24">
        <f t="shared" ref="M912" si="1201">L912*80%</f>
        <v>32.800000000000004</v>
      </c>
      <c r="N912" s="23">
        <f t="shared" ref="N912" si="1202">L912*F912</f>
        <v>594500</v>
      </c>
      <c r="O912" s="23">
        <f t="shared" ref="O912" si="1203">M912*G912</f>
        <v>265680.00000000006</v>
      </c>
      <c r="P912" s="25">
        <f t="shared" ref="P912" si="1204">IF(M912*H912=0,0,IF(M912*H912&gt;I912,M912*H912,I912))</f>
        <v>2460288</v>
      </c>
      <c r="Q912" s="23">
        <f t="shared" ref="Q912" si="1205">N912+O912+P912</f>
        <v>3320468</v>
      </c>
      <c r="R912" s="24"/>
      <c r="S912" s="24"/>
      <c r="T912" s="15"/>
    </row>
    <row r="913" spans="1:20" ht="15" hidden="1" x14ac:dyDescent="0.3">
      <c r="A913" s="15" t="s">
        <v>223</v>
      </c>
      <c r="B913" s="15" t="s">
        <v>224</v>
      </c>
      <c r="C913" s="15" t="s">
        <v>226</v>
      </c>
      <c r="D913" s="16" t="s">
        <v>111</v>
      </c>
      <c r="E913" s="94" t="s">
        <v>25</v>
      </c>
      <c r="F913" s="23">
        <v>14500</v>
      </c>
      <c r="G913" s="23">
        <v>7710</v>
      </c>
      <c r="H913" s="23">
        <v>18013</v>
      </c>
      <c r="I913" s="101">
        <v>2460288</v>
      </c>
      <c r="J913" s="18">
        <v>101</v>
      </c>
      <c r="K913" s="18">
        <v>108</v>
      </c>
      <c r="L913" s="23">
        <f t="shared" ref="L913:L919" si="1206">K913-J913</f>
        <v>7</v>
      </c>
      <c r="M913" s="24">
        <f t="shared" ref="M913:M919" si="1207">L913*80%</f>
        <v>5.6000000000000005</v>
      </c>
      <c r="N913" s="23">
        <f t="shared" ref="N913:N919" si="1208">L913*F913</f>
        <v>101500</v>
      </c>
      <c r="O913" s="23">
        <f t="shared" ref="O913:O919" si="1209">M913*G913</f>
        <v>43176.000000000007</v>
      </c>
      <c r="P913" s="104">
        <f>IF((M913+M914)*H913=0,0,IF((M913+M914)*H913&gt;I913,(M913+M914)*H913,I913))</f>
        <v>2460288</v>
      </c>
      <c r="Q913" s="101">
        <f>N913+O913+N914+O914+P913</f>
        <v>2982604</v>
      </c>
      <c r="R913" s="24"/>
      <c r="S913" s="24"/>
      <c r="T913" s="15"/>
    </row>
    <row r="914" spans="1:20" ht="15" hidden="1" x14ac:dyDescent="0.3">
      <c r="A914" s="15" t="s">
        <v>223</v>
      </c>
      <c r="B914" s="15" t="s">
        <v>224</v>
      </c>
      <c r="C914" s="15" t="s">
        <v>226</v>
      </c>
      <c r="D914" s="16" t="s">
        <v>111</v>
      </c>
      <c r="E914" s="94">
        <v>1</v>
      </c>
      <c r="F914" s="23">
        <v>14500</v>
      </c>
      <c r="G914" s="23">
        <v>8100</v>
      </c>
      <c r="H914" s="23">
        <v>18013</v>
      </c>
      <c r="I914" s="103"/>
      <c r="J914" s="18">
        <v>108</v>
      </c>
      <c r="K914" s="18">
        <v>126</v>
      </c>
      <c r="L914" s="23">
        <f t="shared" si="1206"/>
        <v>18</v>
      </c>
      <c r="M914" s="24">
        <f t="shared" si="1207"/>
        <v>14.4</v>
      </c>
      <c r="N914" s="23">
        <f t="shared" si="1208"/>
        <v>261000</v>
      </c>
      <c r="O914" s="23">
        <f t="shared" si="1209"/>
        <v>116640</v>
      </c>
      <c r="P914" s="106"/>
      <c r="Q914" s="103"/>
      <c r="R914" s="24"/>
      <c r="S914" s="24"/>
      <c r="T914" s="15"/>
    </row>
    <row r="915" spans="1:20" ht="15" hidden="1" x14ac:dyDescent="0.3">
      <c r="A915" s="15" t="s">
        <v>223</v>
      </c>
      <c r="B915" s="15" t="s">
        <v>224</v>
      </c>
      <c r="C915" s="15" t="s">
        <v>226</v>
      </c>
      <c r="D915" s="16" t="s">
        <v>111</v>
      </c>
      <c r="E915" s="94">
        <v>2</v>
      </c>
      <c r="F915" s="23">
        <v>14500</v>
      </c>
      <c r="G915" s="23">
        <v>8100</v>
      </c>
      <c r="H915" s="23">
        <v>18013</v>
      </c>
      <c r="I915" s="23">
        <v>2460288</v>
      </c>
      <c r="J915" s="18">
        <v>126</v>
      </c>
      <c r="K915" s="18">
        <v>155</v>
      </c>
      <c r="L915" s="23">
        <f t="shared" si="1206"/>
        <v>29</v>
      </c>
      <c r="M915" s="24">
        <f t="shared" si="1207"/>
        <v>23.200000000000003</v>
      </c>
      <c r="N915" s="23">
        <f t="shared" si="1208"/>
        <v>420500</v>
      </c>
      <c r="O915" s="23">
        <f t="shared" si="1209"/>
        <v>187920.00000000003</v>
      </c>
      <c r="P915" s="25">
        <f t="shared" ref="P915:P919" si="1210">IF(M915*H915=0,0,IF(M915*H915&gt;I915,M915*H915,I915))</f>
        <v>2460288</v>
      </c>
      <c r="Q915" s="23">
        <f t="shared" ref="Q915:Q919" si="1211">N915+O915+P915</f>
        <v>3068708</v>
      </c>
      <c r="R915" s="24"/>
      <c r="S915" s="24"/>
      <c r="T915" s="15"/>
    </row>
    <row r="916" spans="1:20" ht="15" hidden="1" x14ac:dyDescent="0.3">
      <c r="A916" s="15" t="s">
        <v>223</v>
      </c>
      <c r="B916" s="15" t="s">
        <v>224</v>
      </c>
      <c r="C916" s="15" t="s">
        <v>226</v>
      </c>
      <c r="D916" s="16" t="s">
        <v>111</v>
      </c>
      <c r="E916" s="94">
        <v>3</v>
      </c>
      <c r="F916" s="23">
        <v>14500</v>
      </c>
      <c r="G916" s="23">
        <v>8100</v>
      </c>
      <c r="H916" s="23">
        <v>18013</v>
      </c>
      <c r="I916" s="23">
        <v>2460288</v>
      </c>
      <c r="J916" s="18">
        <v>155</v>
      </c>
      <c r="K916" s="18">
        <v>185</v>
      </c>
      <c r="L916" s="23">
        <f t="shared" si="1206"/>
        <v>30</v>
      </c>
      <c r="M916" s="24">
        <f t="shared" si="1207"/>
        <v>24</v>
      </c>
      <c r="N916" s="23">
        <f t="shared" si="1208"/>
        <v>435000</v>
      </c>
      <c r="O916" s="23">
        <f t="shared" si="1209"/>
        <v>194400</v>
      </c>
      <c r="P916" s="25">
        <f t="shared" si="1210"/>
        <v>2460288</v>
      </c>
      <c r="Q916" s="23">
        <f t="shared" si="1211"/>
        <v>3089688</v>
      </c>
      <c r="R916" s="24"/>
      <c r="S916" s="24"/>
      <c r="T916" s="15"/>
    </row>
    <row r="917" spans="1:20" ht="15" hidden="1" x14ac:dyDescent="0.3">
      <c r="A917" s="15" t="s">
        <v>223</v>
      </c>
      <c r="B917" s="15" t="s">
        <v>224</v>
      </c>
      <c r="C917" s="15" t="s">
        <v>226</v>
      </c>
      <c r="D917" s="16" t="s">
        <v>111</v>
      </c>
      <c r="E917" s="94">
        <v>4</v>
      </c>
      <c r="F917" s="23">
        <v>14500</v>
      </c>
      <c r="G917" s="23">
        <v>8100</v>
      </c>
      <c r="H917" s="23">
        <v>18013</v>
      </c>
      <c r="I917" s="23">
        <v>2460288</v>
      </c>
      <c r="J917" s="18">
        <v>185</v>
      </c>
      <c r="K917" s="18">
        <v>211</v>
      </c>
      <c r="L917" s="23">
        <f t="shared" si="1206"/>
        <v>26</v>
      </c>
      <c r="M917" s="24">
        <f t="shared" si="1207"/>
        <v>20.8</v>
      </c>
      <c r="N917" s="23">
        <f t="shared" si="1208"/>
        <v>377000</v>
      </c>
      <c r="O917" s="23">
        <f t="shared" si="1209"/>
        <v>168480</v>
      </c>
      <c r="P917" s="25">
        <f t="shared" si="1210"/>
        <v>2460288</v>
      </c>
      <c r="Q917" s="23">
        <f t="shared" si="1211"/>
        <v>3005768</v>
      </c>
      <c r="R917" s="24"/>
      <c r="S917" s="24"/>
      <c r="T917" s="15"/>
    </row>
    <row r="918" spans="1:20" ht="15" hidden="1" x14ac:dyDescent="0.3">
      <c r="A918" s="15" t="s">
        <v>223</v>
      </c>
      <c r="B918" s="15" t="s">
        <v>224</v>
      </c>
      <c r="C918" s="15" t="s">
        <v>226</v>
      </c>
      <c r="D918" s="16" t="s">
        <v>111</v>
      </c>
      <c r="E918" s="94">
        <v>5</v>
      </c>
      <c r="F918" s="23">
        <v>14500</v>
      </c>
      <c r="G918" s="23">
        <v>8100</v>
      </c>
      <c r="H918" s="23">
        <v>18013</v>
      </c>
      <c r="I918" s="23">
        <v>2460288</v>
      </c>
      <c r="J918" s="18">
        <v>211</v>
      </c>
      <c r="K918" s="18">
        <v>237</v>
      </c>
      <c r="L918" s="23">
        <f t="shared" si="1206"/>
        <v>26</v>
      </c>
      <c r="M918" s="24">
        <f t="shared" si="1207"/>
        <v>20.8</v>
      </c>
      <c r="N918" s="23">
        <f t="shared" si="1208"/>
        <v>377000</v>
      </c>
      <c r="O918" s="23">
        <f t="shared" si="1209"/>
        <v>168480</v>
      </c>
      <c r="P918" s="25">
        <f t="shared" si="1210"/>
        <v>2460288</v>
      </c>
      <c r="Q918" s="23">
        <f t="shared" si="1211"/>
        <v>3005768</v>
      </c>
      <c r="R918" s="24"/>
      <c r="S918" s="24"/>
      <c r="T918" s="15"/>
    </row>
    <row r="919" spans="1:20" ht="15" hidden="1" x14ac:dyDescent="0.3">
      <c r="A919" s="15" t="s">
        <v>223</v>
      </c>
      <c r="B919" s="15" t="s">
        <v>224</v>
      </c>
      <c r="C919" s="15" t="s">
        <v>226</v>
      </c>
      <c r="D919" s="16" t="s">
        <v>111</v>
      </c>
      <c r="E919" s="94">
        <v>6</v>
      </c>
      <c r="F919" s="23">
        <v>14500</v>
      </c>
      <c r="G919" s="23">
        <v>8100</v>
      </c>
      <c r="H919" s="23">
        <v>18013</v>
      </c>
      <c r="I919" s="23">
        <v>2460288</v>
      </c>
      <c r="J919" s="18">
        <v>237</v>
      </c>
      <c r="K919" s="18">
        <v>267</v>
      </c>
      <c r="L919" s="23">
        <f t="shared" si="1206"/>
        <v>30</v>
      </c>
      <c r="M919" s="24">
        <f t="shared" si="1207"/>
        <v>24</v>
      </c>
      <c r="N919" s="23">
        <f t="shared" si="1208"/>
        <v>435000</v>
      </c>
      <c r="O919" s="23">
        <f t="shared" si="1209"/>
        <v>194400</v>
      </c>
      <c r="P919" s="25">
        <f t="shared" si="1210"/>
        <v>2460288</v>
      </c>
      <c r="Q919" s="23">
        <f t="shared" si="1211"/>
        <v>3089688</v>
      </c>
      <c r="R919" s="24"/>
      <c r="S919" s="24"/>
      <c r="T919" s="15"/>
    </row>
    <row r="920" spans="1:20" ht="15" hidden="1" x14ac:dyDescent="0.3">
      <c r="A920" s="15" t="s">
        <v>223</v>
      </c>
      <c r="B920" s="15" t="s">
        <v>224</v>
      </c>
      <c r="C920" s="15" t="s">
        <v>226</v>
      </c>
      <c r="D920" s="16" t="s">
        <v>111</v>
      </c>
      <c r="E920" s="94">
        <v>7</v>
      </c>
      <c r="F920" s="23">
        <v>14500</v>
      </c>
      <c r="G920" s="23">
        <v>8100</v>
      </c>
      <c r="H920" s="23">
        <v>18013</v>
      </c>
      <c r="I920" s="23">
        <v>2460288</v>
      </c>
      <c r="J920" s="18">
        <f>K919</f>
        <v>267</v>
      </c>
      <c r="K920" s="18">
        <v>288</v>
      </c>
      <c r="L920" s="23">
        <f>K920-J920</f>
        <v>21</v>
      </c>
      <c r="M920" s="24">
        <f t="shared" ref="M920" si="1212">L920*80%</f>
        <v>16.8</v>
      </c>
      <c r="N920" s="23">
        <f t="shared" ref="N920" si="1213">L920*F920</f>
        <v>304500</v>
      </c>
      <c r="O920" s="23">
        <f t="shared" ref="O920" si="1214">M920*G920</f>
        <v>136080</v>
      </c>
      <c r="P920" s="25">
        <f t="shared" ref="P920" si="1215">IF(M920*H920=0,0,IF(M920*H920&gt;I920,M920*H920,I920))</f>
        <v>2460288</v>
      </c>
      <c r="Q920" s="23">
        <f t="shared" ref="Q920" si="1216">N920+O920+P920</f>
        <v>2900868</v>
      </c>
      <c r="R920" s="24"/>
      <c r="S920" s="24"/>
      <c r="T920" s="15"/>
    </row>
    <row r="921" spans="1:20" ht="15" hidden="1" x14ac:dyDescent="0.3">
      <c r="A921" s="15" t="s">
        <v>223</v>
      </c>
      <c r="B921" s="15" t="s">
        <v>224</v>
      </c>
      <c r="C921" s="15" t="s">
        <v>226</v>
      </c>
      <c r="D921" s="16" t="s">
        <v>111</v>
      </c>
      <c r="E921" s="94">
        <v>8</v>
      </c>
      <c r="F921" s="23">
        <v>14500</v>
      </c>
      <c r="G921" s="23">
        <v>8100</v>
      </c>
      <c r="H921" s="23">
        <v>18013</v>
      </c>
      <c r="I921" s="23">
        <v>2460288</v>
      </c>
      <c r="J921" s="18">
        <f>K920</f>
        <v>288</v>
      </c>
      <c r="K921" s="18">
        <v>321</v>
      </c>
      <c r="L921" s="23">
        <f>K921-J921</f>
        <v>33</v>
      </c>
      <c r="M921" s="24">
        <f t="shared" ref="M921" si="1217">L921*80%</f>
        <v>26.400000000000002</v>
      </c>
      <c r="N921" s="23">
        <f t="shared" ref="N921" si="1218">L921*F921</f>
        <v>478500</v>
      </c>
      <c r="O921" s="23">
        <f t="shared" ref="O921" si="1219">M921*G921</f>
        <v>213840.00000000003</v>
      </c>
      <c r="P921" s="25">
        <f t="shared" ref="P921" si="1220">IF(M921*H921=0,0,IF(M921*H921&gt;I921,M921*H921,I921))</f>
        <v>2460288</v>
      </c>
      <c r="Q921" s="23">
        <f t="shared" ref="Q921" si="1221">N921+O921+P921</f>
        <v>3152628</v>
      </c>
      <c r="R921" s="24"/>
      <c r="S921" s="24"/>
      <c r="T921" s="15"/>
    </row>
    <row r="922" spans="1:20" ht="15" hidden="1" x14ac:dyDescent="0.3">
      <c r="A922" s="15" t="s">
        <v>223</v>
      </c>
      <c r="B922" s="15" t="s">
        <v>224</v>
      </c>
      <c r="C922" s="15" t="s">
        <v>226</v>
      </c>
      <c r="D922" s="16" t="s">
        <v>111</v>
      </c>
      <c r="E922" s="31">
        <v>9</v>
      </c>
      <c r="F922" s="23">
        <v>14500</v>
      </c>
      <c r="G922" s="23">
        <v>8100</v>
      </c>
      <c r="H922" s="23">
        <v>18013</v>
      </c>
      <c r="I922" s="23">
        <v>2460288</v>
      </c>
      <c r="J922" s="18">
        <f>K921</f>
        <v>321</v>
      </c>
      <c r="K922" s="18">
        <v>342</v>
      </c>
      <c r="L922" s="23">
        <f>K922-J922</f>
        <v>21</v>
      </c>
      <c r="M922" s="24">
        <f t="shared" ref="M922" si="1222">L922*80%</f>
        <v>16.8</v>
      </c>
      <c r="N922" s="23">
        <f t="shared" ref="N922" si="1223">L922*F922</f>
        <v>304500</v>
      </c>
      <c r="O922" s="23">
        <f t="shared" ref="O922" si="1224">M922*G922</f>
        <v>136080</v>
      </c>
      <c r="P922" s="25">
        <f t="shared" ref="P922" si="1225">IF(M922*H922=0,0,IF(M922*H922&gt;I922,M922*H922,I922))</f>
        <v>2460288</v>
      </c>
      <c r="Q922" s="23">
        <f t="shared" ref="Q922" si="1226">N922+O922+P922</f>
        <v>2900868</v>
      </c>
      <c r="R922" s="24"/>
      <c r="S922" s="24"/>
      <c r="T922" s="15"/>
    </row>
    <row r="923" spans="1:20" ht="15" hidden="1" x14ac:dyDescent="0.3">
      <c r="A923" s="15" t="s">
        <v>223</v>
      </c>
      <c r="B923" s="15" t="s">
        <v>224</v>
      </c>
      <c r="C923" s="15" t="s">
        <v>227</v>
      </c>
      <c r="D923" s="16" t="s">
        <v>101</v>
      </c>
      <c r="E923" s="94" t="s">
        <v>25</v>
      </c>
      <c r="F923" s="23">
        <v>14500</v>
      </c>
      <c r="G923" s="23">
        <v>7710</v>
      </c>
      <c r="H923" s="23">
        <v>18013</v>
      </c>
      <c r="I923" s="101">
        <v>2460288</v>
      </c>
      <c r="J923" s="18">
        <v>193</v>
      </c>
      <c r="K923" s="18">
        <v>199</v>
      </c>
      <c r="L923" s="23">
        <f t="shared" ref="L923:L929" si="1227">K923-J923</f>
        <v>6</v>
      </c>
      <c r="M923" s="24">
        <f t="shared" ref="M923:M929" si="1228">L923*80%</f>
        <v>4.8000000000000007</v>
      </c>
      <c r="N923" s="23">
        <f t="shared" ref="N923:N929" si="1229">L923*F923</f>
        <v>87000</v>
      </c>
      <c r="O923" s="23">
        <f t="shared" ref="O923:O929" si="1230">M923*G923</f>
        <v>37008.000000000007</v>
      </c>
      <c r="P923" s="104">
        <f>IF((M923+M924)*H923=0,0,IF((M923+M924)*H923&gt;I923,(M923+M924)*H923,I923))</f>
        <v>2460288</v>
      </c>
      <c r="Q923" s="101">
        <f>N923+O923+N924+O924+P923</f>
        <v>2773116</v>
      </c>
      <c r="R923" s="24"/>
      <c r="S923" s="24"/>
      <c r="T923" s="15"/>
    </row>
    <row r="924" spans="1:20" ht="15" hidden="1" x14ac:dyDescent="0.3">
      <c r="A924" s="15" t="s">
        <v>223</v>
      </c>
      <c r="B924" s="15" t="s">
        <v>224</v>
      </c>
      <c r="C924" s="15" t="s">
        <v>227</v>
      </c>
      <c r="D924" s="16" t="s">
        <v>101</v>
      </c>
      <c r="E924" s="94">
        <v>1</v>
      </c>
      <c r="F924" s="23">
        <v>14500</v>
      </c>
      <c r="G924" s="23">
        <v>8100</v>
      </c>
      <c r="H924" s="23">
        <v>18013</v>
      </c>
      <c r="I924" s="103"/>
      <c r="J924" s="18">
        <v>199</v>
      </c>
      <c r="K924" s="18">
        <v>208</v>
      </c>
      <c r="L924" s="23">
        <f t="shared" si="1227"/>
        <v>9</v>
      </c>
      <c r="M924" s="24">
        <f t="shared" si="1228"/>
        <v>7.2</v>
      </c>
      <c r="N924" s="23">
        <f t="shared" si="1229"/>
        <v>130500</v>
      </c>
      <c r="O924" s="23">
        <f t="shared" si="1230"/>
        <v>58320</v>
      </c>
      <c r="P924" s="106"/>
      <c r="Q924" s="103"/>
      <c r="R924" s="24"/>
      <c r="S924" s="24"/>
      <c r="T924" s="15"/>
    </row>
    <row r="925" spans="1:20" ht="15" hidden="1" x14ac:dyDescent="0.3">
      <c r="A925" s="15" t="s">
        <v>223</v>
      </c>
      <c r="B925" s="15" t="s">
        <v>224</v>
      </c>
      <c r="C925" s="15" t="s">
        <v>227</v>
      </c>
      <c r="D925" s="16" t="s">
        <v>101</v>
      </c>
      <c r="E925" s="94">
        <v>2</v>
      </c>
      <c r="F925" s="23">
        <v>14500</v>
      </c>
      <c r="G925" s="23">
        <v>8100</v>
      </c>
      <c r="H925" s="23">
        <v>18013</v>
      </c>
      <c r="I925" s="23">
        <v>2460288</v>
      </c>
      <c r="J925" s="18">
        <v>208</v>
      </c>
      <c r="K925" s="18">
        <v>219</v>
      </c>
      <c r="L925" s="23">
        <f t="shared" si="1227"/>
        <v>11</v>
      </c>
      <c r="M925" s="24">
        <f t="shared" si="1228"/>
        <v>8.8000000000000007</v>
      </c>
      <c r="N925" s="23">
        <f t="shared" si="1229"/>
        <v>159500</v>
      </c>
      <c r="O925" s="23">
        <f t="shared" si="1230"/>
        <v>71280</v>
      </c>
      <c r="P925" s="25">
        <f t="shared" ref="P925:P929" si="1231">IF(M925*H925=0,0,IF(M925*H925&gt;I925,M925*H925,I925))</f>
        <v>2460288</v>
      </c>
      <c r="Q925" s="23">
        <f t="shared" ref="Q925:Q929" si="1232">N925+O925+P925</f>
        <v>2691068</v>
      </c>
      <c r="R925" s="24"/>
      <c r="S925" s="24"/>
      <c r="T925" s="15"/>
    </row>
    <row r="926" spans="1:20" ht="15" hidden="1" x14ac:dyDescent="0.3">
      <c r="A926" s="15" t="s">
        <v>223</v>
      </c>
      <c r="B926" s="15" t="s">
        <v>224</v>
      </c>
      <c r="C926" s="15" t="s">
        <v>227</v>
      </c>
      <c r="D926" s="16" t="s">
        <v>101</v>
      </c>
      <c r="E926" s="94">
        <v>3</v>
      </c>
      <c r="F926" s="23">
        <v>14500</v>
      </c>
      <c r="G926" s="23">
        <v>8100</v>
      </c>
      <c r="H926" s="23">
        <v>18013</v>
      </c>
      <c r="I926" s="23">
        <v>2460288</v>
      </c>
      <c r="J926" s="18">
        <v>219</v>
      </c>
      <c r="K926" s="18">
        <v>237</v>
      </c>
      <c r="L926" s="23">
        <f t="shared" si="1227"/>
        <v>18</v>
      </c>
      <c r="M926" s="24">
        <f t="shared" si="1228"/>
        <v>14.4</v>
      </c>
      <c r="N926" s="23">
        <f t="shared" si="1229"/>
        <v>261000</v>
      </c>
      <c r="O926" s="23">
        <f t="shared" si="1230"/>
        <v>116640</v>
      </c>
      <c r="P926" s="25">
        <f t="shared" si="1231"/>
        <v>2460288</v>
      </c>
      <c r="Q926" s="23">
        <f t="shared" si="1232"/>
        <v>2837928</v>
      </c>
      <c r="R926" s="24"/>
      <c r="S926" s="24"/>
      <c r="T926" s="15"/>
    </row>
    <row r="927" spans="1:20" ht="15" hidden="1" x14ac:dyDescent="0.3">
      <c r="A927" s="15" t="s">
        <v>223</v>
      </c>
      <c r="B927" s="15" t="s">
        <v>224</v>
      </c>
      <c r="C927" s="15" t="s">
        <v>227</v>
      </c>
      <c r="D927" s="16" t="s">
        <v>101</v>
      </c>
      <c r="E927" s="94">
        <v>4</v>
      </c>
      <c r="F927" s="23">
        <v>14500</v>
      </c>
      <c r="G927" s="23">
        <v>8100</v>
      </c>
      <c r="H927" s="23">
        <v>18013</v>
      </c>
      <c r="I927" s="23">
        <v>2460288</v>
      </c>
      <c r="J927" s="18">
        <v>237</v>
      </c>
      <c r="K927" s="18">
        <v>260</v>
      </c>
      <c r="L927" s="23">
        <f t="shared" si="1227"/>
        <v>23</v>
      </c>
      <c r="M927" s="24">
        <f t="shared" si="1228"/>
        <v>18.400000000000002</v>
      </c>
      <c r="N927" s="23">
        <f t="shared" si="1229"/>
        <v>333500</v>
      </c>
      <c r="O927" s="23">
        <f t="shared" si="1230"/>
        <v>149040.00000000003</v>
      </c>
      <c r="P927" s="25">
        <f t="shared" si="1231"/>
        <v>2460288</v>
      </c>
      <c r="Q927" s="23">
        <f t="shared" si="1232"/>
        <v>2942828</v>
      </c>
      <c r="R927" s="24"/>
      <c r="S927" s="24"/>
      <c r="T927" s="15"/>
    </row>
    <row r="928" spans="1:20" ht="15" hidden="1" x14ac:dyDescent="0.3">
      <c r="A928" s="15" t="s">
        <v>223</v>
      </c>
      <c r="B928" s="15" t="s">
        <v>224</v>
      </c>
      <c r="C928" s="15" t="s">
        <v>227</v>
      </c>
      <c r="D928" s="16" t="s">
        <v>101</v>
      </c>
      <c r="E928" s="94">
        <v>5</v>
      </c>
      <c r="F928" s="23">
        <v>14500</v>
      </c>
      <c r="G928" s="23">
        <v>8100</v>
      </c>
      <c r="H928" s="23">
        <v>18013</v>
      </c>
      <c r="I928" s="23">
        <v>2460288</v>
      </c>
      <c r="J928" s="18">
        <v>260</v>
      </c>
      <c r="K928" s="18">
        <v>282</v>
      </c>
      <c r="L928" s="23">
        <f t="shared" si="1227"/>
        <v>22</v>
      </c>
      <c r="M928" s="24">
        <f t="shared" si="1228"/>
        <v>17.600000000000001</v>
      </c>
      <c r="N928" s="23">
        <f t="shared" si="1229"/>
        <v>319000</v>
      </c>
      <c r="O928" s="23">
        <f t="shared" si="1230"/>
        <v>142560</v>
      </c>
      <c r="P928" s="25">
        <f t="shared" si="1231"/>
        <v>2460288</v>
      </c>
      <c r="Q928" s="23">
        <f t="shared" si="1232"/>
        <v>2921848</v>
      </c>
      <c r="R928" s="24"/>
      <c r="S928" s="24"/>
      <c r="T928" s="15"/>
    </row>
    <row r="929" spans="1:20" ht="15" hidden="1" x14ac:dyDescent="0.3">
      <c r="A929" s="15" t="s">
        <v>223</v>
      </c>
      <c r="B929" s="15" t="s">
        <v>224</v>
      </c>
      <c r="C929" s="15" t="s">
        <v>227</v>
      </c>
      <c r="D929" s="16" t="s">
        <v>101</v>
      </c>
      <c r="E929" s="94">
        <v>6</v>
      </c>
      <c r="F929" s="23">
        <v>14500</v>
      </c>
      <c r="G929" s="23">
        <v>8100</v>
      </c>
      <c r="H929" s="23">
        <v>18013</v>
      </c>
      <c r="I929" s="23">
        <v>2460288</v>
      </c>
      <c r="J929" s="18">
        <v>282</v>
      </c>
      <c r="K929" s="18">
        <v>312</v>
      </c>
      <c r="L929" s="23">
        <f t="shared" si="1227"/>
        <v>30</v>
      </c>
      <c r="M929" s="24">
        <f t="shared" si="1228"/>
        <v>24</v>
      </c>
      <c r="N929" s="23">
        <f t="shared" si="1229"/>
        <v>435000</v>
      </c>
      <c r="O929" s="23">
        <f t="shared" si="1230"/>
        <v>194400</v>
      </c>
      <c r="P929" s="25">
        <f t="shared" si="1231"/>
        <v>2460288</v>
      </c>
      <c r="Q929" s="23">
        <f t="shared" si="1232"/>
        <v>3089688</v>
      </c>
      <c r="R929" s="24"/>
      <c r="S929" s="24"/>
      <c r="T929" s="15"/>
    </row>
    <row r="930" spans="1:20" ht="15" hidden="1" x14ac:dyDescent="0.3">
      <c r="A930" s="15" t="s">
        <v>223</v>
      </c>
      <c r="B930" s="15" t="s">
        <v>224</v>
      </c>
      <c r="C930" s="15" t="s">
        <v>227</v>
      </c>
      <c r="D930" s="16" t="s">
        <v>101</v>
      </c>
      <c r="E930" s="94">
        <v>7</v>
      </c>
      <c r="F930" s="23">
        <v>14500</v>
      </c>
      <c r="G930" s="23">
        <v>8100</v>
      </c>
      <c r="H930" s="23">
        <v>18013</v>
      </c>
      <c r="I930" s="23">
        <v>2460288</v>
      </c>
      <c r="J930" s="18">
        <f>K929</f>
        <v>312</v>
      </c>
      <c r="K930" s="18">
        <v>351</v>
      </c>
      <c r="L930" s="23">
        <f t="shared" ref="L930" si="1233">K930-J930</f>
        <v>39</v>
      </c>
      <c r="M930" s="24">
        <f t="shared" ref="M930" si="1234">L930*80%</f>
        <v>31.200000000000003</v>
      </c>
      <c r="N930" s="23">
        <f t="shared" ref="N930" si="1235">L930*F930</f>
        <v>565500</v>
      </c>
      <c r="O930" s="23">
        <f t="shared" ref="O930" si="1236">M930*G930</f>
        <v>252720.00000000003</v>
      </c>
      <c r="P930" s="25">
        <f t="shared" ref="P930" si="1237">IF(M930*H930=0,0,IF(M930*H930&gt;I930,M930*H930,I930))</f>
        <v>2460288</v>
      </c>
      <c r="Q930" s="23">
        <f t="shared" ref="Q930" si="1238">N930+O930+P930</f>
        <v>3278508</v>
      </c>
      <c r="R930" s="24"/>
      <c r="S930" s="24"/>
      <c r="T930" s="15"/>
    </row>
    <row r="931" spans="1:20" ht="15" hidden="1" x14ac:dyDescent="0.3">
      <c r="A931" s="15" t="s">
        <v>223</v>
      </c>
      <c r="B931" s="15" t="s">
        <v>224</v>
      </c>
      <c r="C931" s="15" t="s">
        <v>227</v>
      </c>
      <c r="D931" s="16" t="s">
        <v>101</v>
      </c>
      <c r="E931" s="94">
        <v>8</v>
      </c>
      <c r="F931" s="23">
        <v>14500</v>
      </c>
      <c r="G931" s="23">
        <v>8100</v>
      </c>
      <c r="H931" s="23">
        <v>18013</v>
      </c>
      <c r="I931" s="23">
        <v>2460288</v>
      </c>
      <c r="J931" s="18">
        <f>K930</f>
        <v>351</v>
      </c>
      <c r="K931" s="18">
        <v>402</v>
      </c>
      <c r="L931" s="23">
        <f t="shared" ref="L931" si="1239">K931-J931</f>
        <v>51</v>
      </c>
      <c r="M931" s="24">
        <f t="shared" ref="M931" si="1240">L931*80%</f>
        <v>40.800000000000004</v>
      </c>
      <c r="N931" s="23">
        <f t="shared" ref="N931" si="1241">L931*F931</f>
        <v>739500</v>
      </c>
      <c r="O931" s="23">
        <f t="shared" ref="O931" si="1242">M931*G931</f>
        <v>330480.00000000006</v>
      </c>
      <c r="P931" s="25">
        <f t="shared" ref="P931" si="1243">IF(M931*H931=0,0,IF(M931*H931&gt;I931,M931*H931,I931))</f>
        <v>2460288</v>
      </c>
      <c r="Q931" s="23">
        <f t="shared" ref="Q931" si="1244">N931+O931+P931</f>
        <v>3530268</v>
      </c>
      <c r="R931" s="24"/>
      <c r="S931" s="24"/>
      <c r="T931" s="15"/>
    </row>
    <row r="932" spans="1:20" ht="15" hidden="1" x14ac:dyDescent="0.3">
      <c r="A932" s="15" t="s">
        <v>223</v>
      </c>
      <c r="B932" s="15" t="s">
        <v>224</v>
      </c>
      <c r="C932" s="15" t="s">
        <v>227</v>
      </c>
      <c r="D932" s="16" t="s">
        <v>101</v>
      </c>
      <c r="E932" s="31">
        <v>9</v>
      </c>
      <c r="F932" s="23">
        <v>14500</v>
      </c>
      <c r="G932" s="23">
        <v>8100</v>
      </c>
      <c r="H932" s="23">
        <v>18013</v>
      </c>
      <c r="I932" s="23">
        <v>2460288</v>
      </c>
      <c r="J932" s="18">
        <f>K931</f>
        <v>402</v>
      </c>
      <c r="K932" s="18">
        <v>449</v>
      </c>
      <c r="L932" s="23">
        <f t="shared" ref="L932" si="1245">K932-J932</f>
        <v>47</v>
      </c>
      <c r="M932" s="24">
        <f t="shared" ref="M932" si="1246">L932*80%</f>
        <v>37.6</v>
      </c>
      <c r="N932" s="23">
        <f t="shared" ref="N932" si="1247">L932*F932</f>
        <v>681500</v>
      </c>
      <c r="O932" s="23">
        <f t="shared" ref="O932" si="1248">M932*G932</f>
        <v>304560</v>
      </c>
      <c r="P932" s="25">
        <f t="shared" ref="P932" si="1249">IF(M932*H932=0,0,IF(M932*H932&gt;I932,M932*H932,I932))</f>
        <v>2460288</v>
      </c>
      <c r="Q932" s="23">
        <f t="shared" ref="Q932" si="1250">N932+O932+P932</f>
        <v>3446348</v>
      </c>
      <c r="R932" s="24"/>
      <c r="S932" s="24"/>
      <c r="T932" s="15"/>
    </row>
    <row r="933" spans="1:20" ht="15" hidden="1" x14ac:dyDescent="0.3">
      <c r="A933" s="15" t="s">
        <v>223</v>
      </c>
      <c r="B933" s="15" t="s">
        <v>224</v>
      </c>
      <c r="C933" s="15" t="s">
        <v>228</v>
      </c>
      <c r="D933" s="16" t="s">
        <v>103</v>
      </c>
      <c r="E933" s="94" t="s">
        <v>25</v>
      </c>
      <c r="F933" s="23">
        <v>14500</v>
      </c>
      <c r="G933" s="23">
        <v>7710</v>
      </c>
      <c r="H933" s="23">
        <v>18013</v>
      </c>
      <c r="I933" s="101">
        <v>2460288</v>
      </c>
      <c r="J933" s="18">
        <v>95</v>
      </c>
      <c r="K933" s="18">
        <v>98</v>
      </c>
      <c r="L933" s="23">
        <f t="shared" ref="L933:L939" si="1251">K933-J933</f>
        <v>3</v>
      </c>
      <c r="M933" s="24">
        <f t="shared" ref="M933:M939" si="1252">L933*80%</f>
        <v>2.4000000000000004</v>
      </c>
      <c r="N933" s="23">
        <f t="shared" ref="N933:N939" si="1253">L933*F933</f>
        <v>43500</v>
      </c>
      <c r="O933" s="23">
        <f t="shared" ref="O933:O939" si="1254">M933*G933</f>
        <v>18504.000000000004</v>
      </c>
      <c r="P933" s="104">
        <f>IF((M933+M934)*H933=0,0,IF((M933+M934)*H933&gt;I933,(M933+M934)*H933,I933))</f>
        <v>2460288</v>
      </c>
      <c r="Q933" s="101">
        <f>N933+O933+N934+O934+P933</f>
        <v>2648172</v>
      </c>
      <c r="R933" s="24"/>
      <c r="S933" s="24"/>
      <c r="T933" s="15"/>
    </row>
    <row r="934" spans="1:20" ht="15" hidden="1" x14ac:dyDescent="0.3">
      <c r="A934" s="15" t="s">
        <v>223</v>
      </c>
      <c r="B934" s="15" t="s">
        <v>224</v>
      </c>
      <c r="C934" s="15" t="s">
        <v>228</v>
      </c>
      <c r="D934" s="16" t="s">
        <v>103</v>
      </c>
      <c r="E934" s="94">
        <v>1</v>
      </c>
      <c r="F934" s="23">
        <v>14500</v>
      </c>
      <c r="G934" s="23">
        <v>8100</v>
      </c>
      <c r="H934" s="23">
        <v>18013</v>
      </c>
      <c r="I934" s="103"/>
      <c r="J934" s="18">
        <v>98</v>
      </c>
      <c r="K934" s="18">
        <v>104</v>
      </c>
      <c r="L934" s="23">
        <f t="shared" si="1251"/>
        <v>6</v>
      </c>
      <c r="M934" s="24">
        <f t="shared" si="1252"/>
        <v>4.8000000000000007</v>
      </c>
      <c r="N934" s="23">
        <f t="shared" si="1253"/>
        <v>87000</v>
      </c>
      <c r="O934" s="23">
        <f t="shared" si="1254"/>
        <v>38880.000000000007</v>
      </c>
      <c r="P934" s="106"/>
      <c r="Q934" s="103"/>
      <c r="R934" s="24"/>
      <c r="S934" s="24"/>
      <c r="T934" s="15"/>
    </row>
    <row r="935" spans="1:20" ht="15" hidden="1" x14ac:dyDescent="0.3">
      <c r="A935" s="15" t="s">
        <v>223</v>
      </c>
      <c r="B935" s="15" t="s">
        <v>224</v>
      </c>
      <c r="C935" s="15" t="s">
        <v>228</v>
      </c>
      <c r="D935" s="16" t="s">
        <v>103</v>
      </c>
      <c r="E935" s="94">
        <v>2</v>
      </c>
      <c r="F935" s="23">
        <v>14500</v>
      </c>
      <c r="G935" s="23">
        <v>8100</v>
      </c>
      <c r="H935" s="23">
        <v>18013</v>
      </c>
      <c r="I935" s="23">
        <v>2460288</v>
      </c>
      <c r="J935" s="18">
        <v>104</v>
      </c>
      <c r="K935" s="18">
        <v>111</v>
      </c>
      <c r="L935" s="23">
        <f t="shared" si="1251"/>
        <v>7</v>
      </c>
      <c r="M935" s="24">
        <f t="shared" si="1252"/>
        <v>5.6000000000000005</v>
      </c>
      <c r="N935" s="23">
        <f t="shared" si="1253"/>
        <v>101500</v>
      </c>
      <c r="O935" s="23">
        <f t="shared" si="1254"/>
        <v>45360.000000000007</v>
      </c>
      <c r="P935" s="25">
        <f t="shared" ref="P935:P939" si="1255">IF(M935*H935=0,0,IF(M935*H935&gt;I935,M935*H935,I935))</f>
        <v>2460288</v>
      </c>
      <c r="Q935" s="23">
        <f t="shared" ref="Q935:Q939" si="1256">N935+O935+P935</f>
        <v>2607148</v>
      </c>
      <c r="R935" s="24"/>
      <c r="S935" s="24"/>
      <c r="T935" s="15"/>
    </row>
    <row r="936" spans="1:20" ht="15" hidden="1" x14ac:dyDescent="0.3">
      <c r="A936" s="15" t="s">
        <v>223</v>
      </c>
      <c r="B936" s="15" t="s">
        <v>224</v>
      </c>
      <c r="C936" s="15" t="s">
        <v>228</v>
      </c>
      <c r="D936" s="16" t="s">
        <v>103</v>
      </c>
      <c r="E936" s="94">
        <v>3</v>
      </c>
      <c r="F936" s="23">
        <v>14500</v>
      </c>
      <c r="G936" s="23">
        <v>8100</v>
      </c>
      <c r="H936" s="23">
        <v>18013</v>
      </c>
      <c r="I936" s="23">
        <v>2460288</v>
      </c>
      <c r="J936" s="18">
        <v>111</v>
      </c>
      <c r="K936" s="18">
        <v>119</v>
      </c>
      <c r="L936" s="23">
        <f t="shared" si="1251"/>
        <v>8</v>
      </c>
      <c r="M936" s="24">
        <f t="shared" si="1252"/>
        <v>6.4</v>
      </c>
      <c r="N936" s="23">
        <f t="shared" si="1253"/>
        <v>116000</v>
      </c>
      <c r="O936" s="23">
        <f t="shared" si="1254"/>
        <v>51840</v>
      </c>
      <c r="P936" s="25">
        <f t="shared" si="1255"/>
        <v>2460288</v>
      </c>
      <c r="Q936" s="23">
        <f t="shared" si="1256"/>
        <v>2628128</v>
      </c>
      <c r="R936" s="24"/>
      <c r="S936" s="24"/>
      <c r="T936" s="15"/>
    </row>
    <row r="937" spans="1:20" ht="15" hidden="1" x14ac:dyDescent="0.3">
      <c r="A937" s="15" t="s">
        <v>223</v>
      </c>
      <c r="B937" s="15" t="s">
        <v>224</v>
      </c>
      <c r="C937" s="15" t="s">
        <v>228</v>
      </c>
      <c r="D937" s="16" t="s">
        <v>103</v>
      </c>
      <c r="E937" s="94">
        <v>4</v>
      </c>
      <c r="F937" s="23">
        <v>14500</v>
      </c>
      <c r="G937" s="23">
        <v>8100</v>
      </c>
      <c r="H937" s="23">
        <v>18013</v>
      </c>
      <c r="I937" s="23">
        <v>2460288</v>
      </c>
      <c r="J937" s="18">
        <v>119</v>
      </c>
      <c r="K937" s="18">
        <v>126</v>
      </c>
      <c r="L937" s="23">
        <f t="shared" si="1251"/>
        <v>7</v>
      </c>
      <c r="M937" s="24">
        <f t="shared" si="1252"/>
        <v>5.6000000000000005</v>
      </c>
      <c r="N937" s="23">
        <f t="shared" si="1253"/>
        <v>101500</v>
      </c>
      <c r="O937" s="23">
        <f t="shared" si="1254"/>
        <v>45360.000000000007</v>
      </c>
      <c r="P937" s="25">
        <f t="shared" si="1255"/>
        <v>2460288</v>
      </c>
      <c r="Q937" s="23">
        <f t="shared" si="1256"/>
        <v>2607148</v>
      </c>
      <c r="R937" s="24"/>
      <c r="S937" s="24"/>
      <c r="T937" s="15"/>
    </row>
    <row r="938" spans="1:20" ht="15" hidden="1" x14ac:dyDescent="0.3">
      <c r="A938" s="15" t="s">
        <v>223</v>
      </c>
      <c r="B938" s="15" t="s">
        <v>224</v>
      </c>
      <c r="C938" s="15" t="s">
        <v>228</v>
      </c>
      <c r="D938" s="16" t="s">
        <v>103</v>
      </c>
      <c r="E938" s="94">
        <v>5</v>
      </c>
      <c r="F938" s="23">
        <v>14500</v>
      </c>
      <c r="G938" s="23">
        <v>8100</v>
      </c>
      <c r="H938" s="23">
        <v>18013</v>
      </c>
      <c r="I938" s="23">
        <v>2460288</v>
      </c>
      <c r="J938" s="18">
        <v>126</v>
      </c>
      <c r="K938" s="18">
        <v>133</v>
      </c>
      <c r="L938" s="23">
        <f t="shared" si="1251"/>
        <v>7</v>
      </c>
      <c r="M938" s="24">
        <f t="shared" si="1252"/>
        <v>5.6000000000000005</v>
      </c>
      <c r="N938" s="23">
        <f t="shared" si="1253"/>
        <v>101500</v>
      </c>
      <c r="O938" s="23">
        <f t="shared" si="1254"/>
        <v>45360.000000000007</v>
      </c>
      <c r="P938" s="25">
        <f t="shared" si="1255"/>
        <v>2460288</v>
      </c>
      <c r="Q938" s="23">
        <f t="shared" si="1256"/>
        <v>2607148</v>
      </c>
      <c r="R938" s="24"/>
      <c r="S938" s="24"/>
      <c r="T938" s="15"/>
    </row>
    <row r="939" spans="1:20" ht="15" hidden="1" x14ac:dyDescent="0.3">
      <c r="A939" s="15" t="s">
        <v>223</v>
      </c>
      <c r="B939" s="15" t="s">
        <v>224</v>
      </c>
      <c r="C939" s="15" t="s">
        <v>228</v>
      </c>
      <c r="D939" s="16" t="s">
        <v>103</v>
      </c>
      <c r="E939" s="94">
        <v>6</v>
      </c>
      <c r="F939" s="23">
        <v>14500</v>
      </c>
      <c r="G939" s="23">
        <v>8100</v>
      </c>
      <c r="H939" s="23">
        <v>18013</v>
      </c>
      <c r="I939" s="23">
        <v>2460288</v>
      </c>
      <c r="J939" s="18">
        <v>133</v>
      </c>
      <c r="K939" s="18">
        <v>139</v>
      </c>
      <c r="L939" s="23">
        <f t="shared" si="1251"/>
        <v>6</v>
      </c>
      <c r="M939" s="24">
        <f t="shared" si="1252"/>
        <v>4.8000000000000007</v>
      </c>
      <c r="N939" s="23">
        <f t="shared" si="1253"/>
        <v>87000</v>
      </c>
      <c r="O939" s="23">
        <f t="shared" si="1254"/>
        <v>38880.000000000007</v>
      </c>
      <c r="P939" s="25">
        <f t="shared" si="1255"/>
        <v>2460288</v>
      </c>
      <c r="Q939" s="23">
        <f t="shared" si="1256"/>
        <v>2586168</v>
      </c>
      <c r="R939" s="24"/>
      <c r="S939" s="24"/>
      <c r="T939" s="15"/>
    </row>
    <row r="940" spans="1:20" ht="15" hidden="1" x14ac:dyDescent="0.3">
      <c r="A940" s="15" t="s">
        <v>223</v>
      </c>
      <c r="B940" s="15" t="s">
        <v>224</v>
      </c>
      <c r="C940" s="15" t="s">
        <v>228</v>
      </c>
      <c r="D940" s="16" t="s">
        <v>103</v>
      </c>
      <c r="E940" s="94">
        <v>7</v>
      </c>
      <c r="F940" s="23">
        <v>14500</v>
      </c>
      <c r="G940" s="23">
        <v>8100</v>
      </c>
      <c r="H940" s="23">
        <v>18013</v>
      </c>
      <c r="I940" s="23">
        <v>2460288</v>
      </c>
      <c r="J940" s="18">
        <f>K939</f>
        <v>139</v>
      </c>
      <c r="K940" s="18">
        <v>145</v>
      </c>
      <c r="L940" s="23">
        <f t="shared" ref="L940" si="1257">K940-J940</f>
        <v>6</v>
      </c>
      <c r="M940" s="24">
        <f t="shared" ref="M940" si="1258">L940*80%</f>
        <v>4.8000000000000007</v>
      </c>
      <c r="N940" s="23">
        <f t="shared" ref="N940" si="1259">L940*F940</f>
        <v>87000</v>
      </c>
      <c r="O940" s="23">
        <f t="shared" ref="O940" si="1260">M940*G940</f>
        <v>38880.000000000007</v>
      </c>
      <c r="P940" s="25">
        <f t="shared" ref="P940" si="1261">IF(M940*H940=0,0,IF(M940*H940&gt;I940,M940*H940,I940))</f>
        <v>2460288</v>
      </c>
      <c r="Q940" s="23">
        <f t="shared" ref="Q940" si="1262">N940+O940+P940</f>
        <v>2586168</v>
      </c>
      <c r="R940" s="24"/>
      <c r="S940" s="24"/>
      <c r="T940" s="15"/>
    </row>
    <row r="941" spans="1:20" ht="15" hidden="1" x14ac:dyDescent="0.3">
      <c r="A941" s="15" t="s">
        <v>223</v>
      </c>
      <c r="B941" s="15" t="s">
        <v>224</v>
      </c>
      <c r="C941" s="15" t="s">
        <v>228</v>
      </c>
      <c r="D941" s="16" t="s">
        <v>103</v>
      </c>
      <c r="E941" s="94">
        <v>8</v>
      </c>
      <c r="F941" s="23">
        <v>14500</v>
      </c>
      <c r="G941" s="23">
        <v>8100</v>
      </c>
      <c r="H941" s="23">
        <v>18013</v>
      </c>
      <c r="I941" s="23">
        <v>2460288</v>
      </c>
      <c r="J941" s="18">
        <f>K940</f>
        <v>145</v>
      </c>
      <c r="K941" s="18">
        <v>154</v>
      </c>
      <c r="L941" s="23">
        <f t="shared" ref="L941" si="1263">K941-J941</f>
        <v>9</v>
      </c>
      <c r="M941" s="24">
        <f t="shared" ref="M941" si="1264">L941*80%</f>
        <v>7.2</v>
      </c>
      <c r="N941" s="23">
        <f t="shared" ref="N941" si="1265">L941*F941</f>
        <v>130500</v>
      </c>
      <c r="O941" s="23">
        <f t="shared" ref="O941" si="1266">M941*G941</f>
        <v>58320</v>
      </c>
      <c r="P941" s="25">
        <f t="shared" ref="P941" si="1267">IF(M941*H941=0,0,IF(M941*H941&gt;I941,M941*H941,I941))</f>
        <v>2460288</v>
      </c>
      <c r="Q941" s="23">
        <f t="shared" ref="Q941" si="1268">N941+O941+P941</f>
        <v>2649108</v>
      </c>
      <c r="R941" s="24"/>
      <c r="S941" s="24"/>
      <c r="T941" s="15"/>
    </row>
    <row r="942" spans="1:20" ht="15" hidden="1" x14ac:dyDescent="0.3">
      <c r="A942" s="15" t="s">
        <v>223</v>
      </c>
      <c r="B942" s="15" t="s">
        <v>224</v>
      </c>
      <c r="C942" s="15" t="s">
        <v>228</v>
      </c>
      <c r="D942" s="16" t="s">
        <v>103</v>
      </c>
      <c r="E942" s="31">
        <v>9</v>
      </c>
      <c r="F942" s="23">
        <v>14500</v>
      </c>
      <c r="G942" s="23">
        <v>8100</v>
      </c>
      <c r="H942" s="23">
        <v>18013</v>
      </c>
      <c r="I942" s="23">
        <v>2460288</v>
      </c>
      <c r="J942" s="18">
        <f>K941</f>
        <v>154</v>
      </c>
      <c r="K942" s="18">
        <v>162</v>
      </c>
      <c r="L942" s="23">
        <f t="shared" ref="L942" si="1269">K942-J942</f>
        <v>8</v>
      </c>
      <c r="M942" s="24">
        <f t="shared" ref="M942" si="1270">L942*80%</f>
        <v>6.4</v>
      </c>
      <c r="N942" s="23">
        <f t="shared" ref="N942" si="1271">L942*F942</f>
        <v>116000</v>
      </c>
      <c r="O942" s="23">
        <f t="shared" ref="O942" si="1272">M942*G942</f>
        <v>51840</v>
      </c>
      <c r="P942" s="25">
        <f t="shared" ref="P942" si="1273">IF(M942*H942=0,0,IF(M942*H942&gt;I942,M942*H942,I942))</f>
        <v>2460288</v>
      </c>
      <c r="Q942" s="23">
        <f t="shared" ref="Q942" si="1274">N942+O942+P942</f>
        <v>2628128</v>
      </c>
      <c r="R942" s="24"/>
      <c r="S942" s="24"/>
      <c r="T942" s="15"/>
    </row>
    <row r="943" spans="1:20" ht="15" hidden="1" x14ac:dyDescent="0.3">
      <c r="A943" s="15" t="s">
        <v>223</v>
      </c>
      <c r="B943" s="15" t="s">
        <v>224</v>
      </c>
      <c r="C943" s="15" t="s">
        <v>229</v>
      </c>
      <c r="D943" s="16" t="s">
        <v>230</v>
      </c>
      <c r="E943" s="94" t="s">
        <v>25</v>
      </c>
      <c r="F943" s="23">
        <v>14500</v>
      </c>
      <c r="G943" s="23">
        <v>7710</v>
      </c>
      <c r="H943" s="23">
        <v>18013</v>
      </c>
      <c r="I943" s="101">
        <v>2460288</v>
      </c>
      <c r="J943" s="18">
        <v>181</v>
      </c>
      <c r="K943" s="18">
        <v>190</v>
      </c>
      <c r="L943" s="23">
        <f t="shared" ref="L943:L949" si="1275">K943-J943</f>
        <v>9</v>
      </c>
      <c r="M943" s="24">
        <f t="shared" ref="M943:M949" si="1276">L943*80%</f>
        <v>7.2</v>
      </c>
      <c r="N943" s="23">
        <f t="shared" ref="N943:N949" si="1277">L943*F943</f>
        <v>130500</v>
      </c>
      <c r="O943" s="23">
        <f t="shared" ref="O943:O949" si="1278">M943*G943</f>
        <v>55512</v>
      </c>
      <c r="P943" s="104">
        <f>IF((M943+M944)*H943=0,0,IF((M943+M944)*H943&gt;I943,(M943+M944)*H943,I943))</f>
        <v>2460288</v>
      </c>
      <c r="Q943" s="101">
        <f>N943+O943+N944+O944+P943</f>
        <v>2961000</v>
      </c>
      <c r="R943" s="24"/>
      <c r="S943" s="24"/>
      <c r="T943" s="15"/>
    </row>
    <row r="944" spans="1:20" ht="15" hidden="1" x14ac:dyDescent="0.3">
      <c r="A944" s="15" t="s">
        <v>223</v>
      </c>
      <c r="B944" s="15" t="s">
        <v>224</v>
      </c>
      <c r="C944" s="15" t="s">
        <v>229</v>
      </c>
      <c r="D944" s="16" t="s">
        <v>230</v>
      </c>
      <c r="E944" s="94">
        <v>1</v>
      </c>
      <c r="F944" s="23">
        <v>14500</v>
      </c>
      <c r="G944" s="23">
        <v>8100</v>
      </c>
      <c r="H944" s="23">
        <v>18013</v>
      </c>
      <c r="I944" s="103"/>
      <c r="J944" s="18">
        <v>190</v>
      </c>
      <c r="K944" s="18">
        <v>205</v>
      </c>
      <c r="L944" s="23">
        <f t="shared" si="1275"/>
        <v>15</v>
      </c>
      <c r="M944" s="24">
        <f t="shared" si="1276"/>
        <v>12</v>
      </c>
      <c r="N944" s="23">
        <f t="shared" si="1277"/>
        <v>217500</v>
      </c>
      <c r="O944" s="23">
        <f t="shared" si="1278"/>
        <v>97200</v>
      </c>
      <c r="P944" s="106"/>
      <c r="Q944" s="103"/>
      <c r="R944" s="24"/>
      <c r="S944" s="24"/>
      <c r="T944" s="15"/>
    </row>
    <row r="945" spans="1:20" ht="15" hidden="1" x14ac:dyDescent="0.3">
      <c r="A945" s="15" t="s">
        <v>223</v>
      </c>
      <c r="B945" s="15" t="s">
        <v>224</v>
      </c>
      <c r="C945" s="15" t="s">
        <v>229</v>
      </c>
      <c r="D945" s="16" t="s">
        <v>230</v>
      </c>
      <c r="E945" s="94">
        <v>2</v>
      </c>
      <c r="F945" s="23">
        <v>14500</v>
      </c>
      <c r="G945" s="23">
        <v>8100</v>
      </c>
      <c r="H945" s="23">
        <v>18013</v>
      </c>
      <c r="I945" s="23">
        <v>2460288</v>
      </c>
      <c r="J945" s="18">
        <v>205</v>
      </c>
      <c r="K945" s="18">
        <v>216</v>
      </c>
      <c r="L945" s="23">
        <f t="shared" si="1275"/>
        <v>11</v>
      </c>
      <c r="M945" s="24">
        <f t="shared" si="1276"/>
        <v>8.8000000000000007</v>
      </c>
      <c r="N945" s="23">
        <f t="shared" si="1277"/>
        <v>159500</v>
      </c>
      <c r="O945" s="23">
        <f t="shared" si="1278"/>
        <v>71280</v>
      </c>
      <c r="P945" s="25">
        <f t="shared" ref="P945:P949" si="1279">IF(M945*H945=0,0,IF(M945*H945&gt;I945,M945*H945,I945))</f>
        <v>2460288</v>
      </c>
      <c r="Q945" s="23">
        <f t="shared" ref="Q945:Q949" si="1280">N945+O945+P945</f>
        <v>2691068</v>
      </c>
      <c r="R945" s="24"/>
      <c r="S945" s="24"/>
      <c r="T945" s="15"/>
    </row>
    <row r="946" spans="1:20" ht="15" hidden="1" x14ac:dyDescent="0.3">
      <c r="A946" s="15" t="s">
        <v>223</v>
      </c>
      <c r="B946" s="15" t="s">
        <v>224</v>
      </c>
      <c r="C946" s="15" t="s">
        <v>229</v>
      </c>
      <c r="D946" s="16" t="s">
        <v>230</v>
      </c>
      <c r="E946" s="94">
        <v>3</v>
      </c>
      <c r="F946" s="23">
        <v>14500</v>
      </c>
      <c r="G946" s="23">
        <v>8100</v>
      </c>
      <c r="H946" s="23">
        <v>18013</v>
      </c>
      <c r="I946" s="23">
        <v>2460288</v>
      </c>
      <c r="J946" s="18">
        <v>216</v>
      </c>
      <c r="K946" s="18">
        <v>237</v>
      </c>
      <c r="L946" s="23">
        <f t="shared" si="1275"/>
        <v>21</v>
      </c>
      <c r="M946" s="24">
        <f t="shared" si="1276"/>
        <v>16.8</v>
      </c>
      <c r="N946" s="23">
        <f t="shared" si="1277"/>
        <v>304500</v>
      </c>
      <c r="O946" s="23">
        <f t="shared" si="1278"/>
        <v>136080</v>
      </c>
      <c r="P946" s="25">
        <f t="shared" si="1279"/>
        <v>2460288</v>
      </c>
      <c r="Q946" s="23">
        <f t="shared" si="1280"/>
        <v>2900868</v>
      </c>
      <c r="R946" s="24"/>
      <c r="S946" s="24"/>
      <c r="T946" s="15"/>
    </row>
    <row r="947" spans="1:20" ht="15" hidden="1" x14ac:dyDescent="0.3">
      <c r="A947" s="15" t="s">
        <v>223</v>
      </c>
      <c r="B947" s="15" t="s">
        <v>224</v>
      </c>
      <c r="C947" s="15" t="s">
        <v>229</v>
      </c>
      <c r="D947" s="16" t="s">
        <v>230</v>
      </c>
      <c r="E947" s="94">
        <v>4</v>
      </c>
      <c r="F947" s="23">
        <v>14500</v>
      </c>
      <c r="G947" s="23">
        <v>8100</v>
      </c>
      <c r="H947" s="23">
        <v>18013</v>
      </c>
      <c r="I947" s="23">
        <v>2460288</v>
      </c>
      <c r="J947" s="18">
        <v>237</v>
      </c>
      <c r="K947" s="18">
        <v>266</v>
      </c>
      <c r="L947" s="23">
        <f t="shared" si="1275"/>
        <v>29</v>
      </c>
      <c r="M947" s="24">
        <f t="shared" si="1276"/>
        <v>23.200000000000003</v>
      </c>
      <c r="N947" s="23">
        <f t="shared" si="1277"/>
        <v>420500</v>
      </c>
      <c r="O947" s="23">
        <f t="shared" si="1278"/>
        <v>187920.00000000003</v>
      </c>
      <c r="P947" s="25">
        <f t="shared" si="1279"/>
        <v>2460288</v>
      </c>
      <c r="Q947" s="23">
        <f t="shared" si="1280"/>
        <v>3068708</v>
      </c>
      <c r="R947" s="24"/>
      <c r="S947" s="24"/>
      <c r="T947" s="15"/>
    </row>
    <row r="948" spans="1:20" ht="15" hidden="1" x14ac:dyDescent="0.3">
      <c r="A948" s="15" t="s">
        <v>223</v>
      </c>
      <c r="B948" s="15" t="s">
        <v>224</v>
      </c>
      <c r="C948" s="15" t="s">
        <v>229</v>
      </c>
      <c r="D948" s="16" t="s">
        <v>230</v>
      </c>
      <c r="E948" s="94">
        <v>5</v>
      </c>
      <c r="F948" s="23">
        <v>14500</v>
      </c>
      <c r="G948" s="23">
        <v>8100</v>
      </c>
      <c r="H948" s="23">
        <v>18013</v>
      </c>
      <c r="I948" s="23">
        <v>2460288</v>
      </c>
      <c r="J948" s="18">
        <v>266</v>
      </c>
      <c r="K948" s="18">
        <v>298</v>
      </c>
      <c r="L948" s="23">
        <f t="shared" si="1275"/>
        <v>32</v>
      </c>
      <c r="M948" s="24">
        <f t="shared" si="1276"/>
        <v>25.6</v>
      </c>
      <c r="N948" s="23">
        <f t="shared" si="1277"/>
        <v>464000</v>
      </c>
      <c r="O948" s="23">
        <f t="shared" si="1278"/>
        <v>207360</v>
      </c>
      <c r="P948" s="25">
        <f t="shared" si="1279"/>
        <v>2460288</v>
      </c>
      <c r="Q948" s="23">
        <f t="shared" si="1280"/>
        <v>3131648</v>
      </c>
      <c r="R948" s="24"/>
      <c r="S948" s="24"/>
      <c r="T948" s="15"/>
    </row>
    <row r="949" spans="1:20" ht="15" hidden="1" x14ac:dyDescent="0.3">
      <c r="A949" s="15" t="s">
        <v>223</v>
      </c>
      <c r="B949" s="15" t="s">
        <v>224</v>
      </c>
      <c r="C949" s="15" t="s">
        <v>229</v>
      </c>
      <c r="D949" s="16" t="s">
        <v>230</v>
      </c>
      <c r="E949" s="94">
        <v>6</v>
      </c>
      <c r="F949" s="23">
        <v>14500</v>
      </c>
      <c r="G949" s="23">
        <v>8100</v>
      </c>
      <c r="H949" s="23">
        <v>18013</v>
      </c>
      <c r="I949" s="23">
        <v>2460288</v>
      </c>
      <c r="J949" s="18">
        <v>298</v>
      </c>
      <c r="K949" s="18">
        <v>341</v>
      </c>
      <c r="L949" s="23">
        <f t="shared" si="1275"/>
        <v>43</v>
      </c>
      <c r="M949" s="24">
        <f t="shared" si="1276"/>
        <v>34.4</v>
      </c>
      <c r="N949" s="23">
        <f t="shared" si="1277"/>
        <v>623500</v>
      </c>
      <c r="O949" s="23">
        <f t="shared" si="1278"/>
        <v>278640</v>
      </c>
      <c r="P949" s="25">
        <f t="shared" si="1279"/>
        <v>2460288</v>
      </c>
      <c r="Q949" s="23">
        <f t="shared" si="1280"/>
        <v>3362428</v>
      </c>
      <c r="R949" s="24"/>
      <c r="S949" s="24"/>
      <c r="T949" s="15"/>
    </row>
    <row r="950" spans="1:20" ht="15" hidden="1" x14ac:dyDescent="0.3">
      <c r="A950" s="15" t="s">
        <v>223</v>
      </c>
      <c r="B950" s="15" t="s">
        <v>224</v>
      </c>
      <c r="C950" s="15" t="s">
        <v>229</v>
      </c>
      <c r="D950" s="16" t="s">
        <v>230</v>
      </c>
      <c r="E950" s="94">
        <v>7</v>
      </c>
      <c r="F950" s="23">
        <v>14500</v>
      </c>
      <c r="G950" s="23">
        <v>8100</v>
      </c>
      <c r="H950" s="23">
        <v>18013</v>
      </c>
      <c r="I950" s="23">
        <v>2460288</v>
      </c>
      <c r="J950" s="18">
        <f>K949</f>
        <v>341</v>
      </c>
      <c r="K950" s="18">
        <v>395</v>
      </c>
      <c r="L950" s="23">
        <f t="shared" ref="L950" si="1281">K950-J950</f>
        <v>54</v>
      </c>
      <c r="M950" s="24">
        <f t="shared" ref="M950" si="1282">L950*80%</f>
        <v>43.2</v>
      </c>
      <c r="N950" s="23">
        <f t="shared" ref="N950" si="1283">L950*F950</f>
        <v>783000</v>
      </c>
      <c r="O950" s="23">
        <f t="shared" ref="O950" si="1284">M950*G950</f>
        <v>349920</v>
      </c>
      <c r="P950" s="25">
        <f t="shared" ref="P950" si="1285">IF(M950*H950=0,0,IF(M950*H950&gt;I950,M950*H950,I950))</f>
        <v>2460288</v>
      </c>
      <c r="Q950" s="23">
        <f t="shared" ref="Q950" si="1286">N950+O950+P950</f>
        <v>3593208</v>
      </c>
      <c r="R950" s="24"/>
      <c r="S950" s="24"/>
      <c r="T950" s="15"/>
    </row>
    <row r="951" spans="1:20" ht="15" hidden="1" x14ac:dyDescent="0.3">
      <c r="A951" s="15" t="s">
        <v>223</v>
      </c>
      <c r="B951" s="15" t="s">
        <v>224</v>
      </c>
      <c r="C951" s="15" t="s">
        <v>229</v>
      </c>
      <c r="D951" s="16" t="s">
        <v>230</v>
      </c>
      <c r="E951" s="94">
        <v>8</v>
      </c>
      <c r="F951" s="23">
        <v>14500</v>
      </c>
      <c r="G951" s="23">
        <v>8100</v>
      </c>
      <c r="H951" s="23">
        <v>18013</v>
      </c>
      <c r="I951" s="23">
        <v>2460288</v>
      </c>
      <c r="J951" s="18">
        <f>K950</f>
        <v>395</v>
      </c>
      <c r="K951" s="18">
        <v>466</v>
      </c>
      <c r="L951" s="23">
        <f t="shared" ref="L951" si="1287">K951-J951</f>
        <v>71</v>
      </c>
      <c r="M951" s="24">
        <f t="shared" ref="M951" si="1288">L951*80%</f>
        <v>56.800000000000004</v>
      </c>
      <c r="N951" s="23">
        <f t="shared" ref="N951" si="1289">L951*F951</f>
        <v>1029500</v>
      </c>
      <c r="O951" s="23">
        <f t="shared" ref="O951" si="1290">M951*G951</f>
        <v>460080.00000000006</v>
      </c>
      <c r="P951" s="25">
        <f t="shared" ref="P951" si="1291">IF(M951*H951=0,0,IF(M951*H951&gt;I951,M951*H951,I951))</f>
        <v>2460288</v>
      </c>
      <c r="Q951" s="23">
        <f t="shared" ref="Q951" si="1292">N951+O951+P951</f>
        <v>3949868</v>
      </c>
      <c r="R951" s="24"/>
      <c r="S951" s="24"/>
      <c r="T951" s="15"/>
    </row>
    <row r="952" spans="1:20" ht="15" hidden="1" x14ac:dyDescent="0.3">
      <c r="A952" s="15" t="s">
        <v>223</v>
      </c>
      <c r="B952" s="15" t="s">
        <v>224</v>
      </c>
      <c r="C952" s="15" t="s">
        <v>229</v>
      </c>
      <c r="D952" s="16" t="s">
        <v>230</v>
      </c>
      <c r="E952" s="94">
        <v>8</v>
      </c>
      <c r="F952" s="23">
        <v>14500</v>
      </c>
      <c r="G952" s="23">
        <v>8100</v>
      </c>
      <c r="H952" s="23">
        <v>18013</v>
      </c>
      <c r="I952" s="23">
        <v>2460288</v>
      </c>
      <c r="J952" s="18">
        <f>K951</f>
        <v>466</v>
      </c>
      <c r="K952" s="18">
        <v>466</v>
      </c>
      <c r="L952" s="23">
        <f t="shared" ref="L952:L953" si="1293">K952-J952</f>
        <v>0</v>
      </c>
      <c r="M952" s="24">
        <f t="shared" ref="M952:M953" si="1294">L952*80%</f>
        <v>0</v>
      </c>
      <c r="N952" s="23">
        <f t="shared" ref="N952:N953" si="1295">L952*F952</f>
        <v>0</v>
      </c>
      <c r="O952" s="23">
        <f t="shared" ref="O952:O953" si="1296">M952*G952</f>
        <v>0</v>
      </c>
      <c r="P952" s="25">
        <f t="shared" ref="P952:P953" si="1297">IF(M952*H952=0,0,IF(M952*H952&gt;I952,M952*H952,I952))</f>
        <v>0</v>
      </c>
      <c r="Q952" s="23">
        <f t="shared" ref="Q952:Q953" si="1298">N952+O952+P952</f>
        <v>0</v>
      </c>
      <c r="R952" s="24"/>
      <c r="S952" s="24"/>
      <c r="T952" s="15"/>
    </row>
    <row r="953" spans="1:20" ht="15" hidden="1" x14ac:dyDescent="0.3">
      <c r="A953" s="15" t="s">
        <v>223</v>
      </c>
      <c r="B953" s="15" t="s">
        <v>224</v>
      </c>
      <c r="C953" s="15" t="s">
        <v>229</v>
      </c>
      <c r="D953" s="16" t="s">
        <v>230</v>
      </c>
      <c r="E953" s="31">
        <v>9</v>
      </c>
      <c r="F953" s="23">
        <v>14500</v>
      </c>
      <c r="G953" s="23">
        <v>8100</v>
      </c>
      <c r="H953" s="23">
        <v>18013</v>
      </c>
      <c r="I953" s="23">
        <v>2460288</v>
      </c>
      <c r="J953" s="18">
        <f>K952</f>
        <v>466</v>
      </c>
      <c r="K953" s="18">
        <v>531</v>
      </c>
      <c r="L953" s="23">
        <f t="shared" si="1293"/>
        <v>65</v>
      </c>
      <c r="M953" s="24">
        <f t="shared" si="1294"/>
        <v>52</v>
      </c>
      <c r="N953" s="23">
        <f t="shared" si="1295"/>
        <v>942500</v>
      </c>
      <c r="O953" s="23">
        <f t="shared" si="1296"/>
        <v>421200</v>
      </c>
      <c r="P953" s="25">
        <f t="shared" si="1297"/>
        <v>2460288</v>
      </c>
      <c r="Q953" s="23">
        <f t="shared" si="1298"/>
        <v>3823988</v>
      </c>
      <c r="R953" s="24"/>
      <c r="S953" s="24"/>
      <c r="T953" s="15"/>
    </row>
    <row r="954" spans="1:20" ht="15" hidden="1" x14ac:dyDescent="0.3">
      <c r="A954" s="15" t="s">
        <v>223</v>
      </c>
      <c r="B954" s="15" t="s">
        <v>224</v>
      </c>
      <c r="C954" s="15" t="s">
        <v>231</v>
      </c>
      <c r="D954" s="16" t="s">
        <v>232</v>
      </c>
      <c r="E954" s="94" t="s">
        <v>25</v>
      </c>
      <c r="F954" s="23">
        <v>14500</v>
      </c>
      <c r="G954" s="23">
        <v>7710</v>
      </c>
      <c r="H954" s="23">
        <v>18013</v>
      </c>
      <c r="I954" s="101">
        <v>2460288</v>
      </c>
      <c r="J954" s="18">
        <v>76</v>
      </c>
      <c r="K954" s="18">
        <v>78</v>
      </c>
      <c r="L954" s="23">
        <f t="shared" ref="L954:L960" si="1299">K954-J954</f>
        <v>2</v>
      </c>
      <c r="M954" s="24">
        <f t="shared" ref="M954:M960" si="1300">L954*80%</f>
        <v>1.6</v>
      </c>
      <c r="N954" s="23">
        <f t="shared" ref="N954:N960" si="1301">L954*F954</f>
        <v>29000</v>
      </c>
      <c r="O954" s="23">
        <f t="shared" ref="O954:O960" si="1302">M954*G954</f>
        <v>12336</v>
      </c>
      <c r="P954" s="104">
        <f>IF((M954+M955)*H954=0,0,IF((M954+M955)*H954&gt;I954,(M954+M955)*H954,I954))</f>
        <v>2460288</v>
      </c>
      <c r="Q954" s="101">
        <f>N954+O954+N955+O955+P954</f>
        <v>2732404</v>
      </c>
      <c r="R954" s="24"/>
      <c r="S954" s="24"/>
      <c r="T954" s="15"/>
    </row>
    <row r="955" spans="1:20" ht="15" hidden="1" x14ac:dyDescent="0.3">
      <c r="A955" s="15" t="s">
        <v>223</v>
      </c>
      <c r="B955" s="15" t="s">
        <v>224</v>
      </c>
      <c r="C955" s="15" t="s">
        <v>231</v>
      </c>
      <c r="D955" s="16" t="s">
        <v>232</v>
      </c>
      <c r="E955" s="94">
        <v>1</v>
      </c>
      <c r="F955" s="23">
        <v>14500</v>
      </c>
      <c r="G955" s="23">
        <v>8100</v>
      </c>
      <c r="H955" s="23">
        <v>18013</v>
      </c>
      <c r="I955" s="103"/>
      <c r="J955" s="18">
        <v>78</v>
      </c>
      <c r="K955" s="18">
        <v>89</v>
      </c>
      <c r="L955" s="23">
        <f t="shared" si="1299"/>
        <v>11</v>
      </c>
      <c r="M955" s="24">
        <f t="shared" si="1300"/>
        <v>8.8000000000000007</v>
      </c>
      <c r="N955" s="23">
        <f t="shared" si="1301"/>
        <v>159500</v>
      </c>
      <c r="O955" s="23">
        <f t="shared" si="1302"/>
        <v>71280</v>
      </c>
      <c r="P955" s="106"/>
      <c r="Q955" s="103"/>
      <c r="R955" s="24"/>
      <c r="S955" s="24"/>
      <c r="T955" s="15"/>
    </row>
    <row r="956" spans="1:20" ht="15" hidden="1" x14ac:dyDescent="0.3">
      <c r="A956" s="15" t="s">
        <v>223</v>
      </c>
      <c r="B956" s="15" t="s">
        <v>224</v>
      </c>
      <c r="C956" s="15" t="s">
        <v>231</v>
      </c>
      <c r="D956" s="16" t="s">
        <v>232</v>
      </c>
      <c r="E956" s="94">
        <v>2</v>
      </c>
      <c r="F956" s="23">
        <v>14500</v>
      </c>
      <c r="G956" s="23">
        <v>8100</v>
      </c>
      <c r="H956" s="23">
        <v>18013</v>
      </c>
      <c r="I956" s="23">
        <v>2460288</v>
      </c>
      <c r="J956" s="18">
        <v>89</v>
      </c>
      <c r="K956" s="18">
        <v>95</v>
      </c>
      <c r="L956" s="23">
        <f t="shared" si="1299"/>
        <v>6</v>
      </c>
      <c r="M956" s="24">
        <f t="shared" si="1300"/>
        <v>4.8000000000000007</v>
      </c>
      <c r="N956" s="23">
        <f t="shared" si="1301"/>
        <v>87000</v>
      </c>
      <c r="O956" s="23">
        <f t="shared" si="1302"/>
        <v>38880.000000000007</v>
      </c>
      <c r="P956" s="25">
        <f t="shared" ref="P956:P960" si="1303">IF(M956*H956=0,0,IF(M956*H956&gt;I956,M956*H956,I956))</f>
        <v>2460288</v>
      </c>
      <c r="Q956" s="23">
        <f t="shared" ref="Q956:Q960" si="1304">N956+O956+P956</f>
        <v>2586168</v>
      </c>
      <c r="R956" s="24"/>
      <c r="S956" s="24"/>
      <c r="T956" s="15"/>
    </row>
    <row r="957" spans="1:20" ht="15" hidden="1" x14ac:dyDescent="0.3">
      <c r="A957" s="15" t="s">
        <v>223</v>
      </c>
      <c r="B957" s="15" t="s">
        <v>224</v>
      </c>
      <c r="C957" s="15" t="s">
        <v>231</v>
      </c>
      <c r="D957" s="16" t="s">
        <v>232</v>
      </c>
      <c r="E957" s="94">
        <v>3</v>
      </c>
      <c r="F957" s="23">
        <v>14500</v>
      </c>
      <c r="G957" s="23">
        <v>8100</v>
      </c>
      <c r="H957" s="23">
        <v>18013</v>
      </c>
      <c r="I957" s="23">
        <v>2460288</v>
      </c>
      <c r="J957" s="18">
        <v>95</v>
      </c>
      <c r="K957" s="18">
        <v>112</v>
      </c>
      <c r="L957" s="23">
        <f t="shared" si="1299"/>
        <v>17</v>
      </c>
      <c r="M957" s="24">
        <f t="shared" si="1300"/>
        <v>13.600000000000001</v>
      </c>
      <c r="N957" s="23">
        <f t="shared" si="1301"/>
        <v>246500</v>
      </c>
      <c r="O957" s="23">
        <f t="shared" si="1302"/>
        <v>110160.00000000001</v>
      </c>
      <c r="P957" s="25">
        <f t="shared" si="1303"/>
        <v>2460288</v>
      </c>
      <c r="Q957" s="23">
        <f t="shared" si="1304"/>
        <v>2816948</v>
      </c>
      <c r="R957" s="24"/>
      <c r="S957" s="24"/>
      <c r="T957" s="15"/>
    </row>
    <row r="958" spans="1:20" ht="15" hidden="1" x14ac:dyDescent="0.3">
      <c r="A958" s="15" t="s">
        <v>223</v>
      </c>
      <c r="B958" s="15" t="s">
        <v>224</v>
      </c>
      <c r="C958" s="15" t="s">
        <v>231</v>
      </c>
      <c r="D958" s="16" t="s">
        <v>232</v>
      </c>
      <c r="E958" s="94">
        <v>4</v>
      </c>
      <c r="F958" s="23">
        <v>14500</v>
      </c>
      <c r="G958" s="23">
        <v>8100</v>
      </c>
      <c r="H958" s="23">
        <v>18013</v>
      </c>
      <c r="I958" s="23">
        <v>2460288</v>
      </c>
      <c r="J958" s="18">
        <v>112</v>
      </c>
      <c r="K958" s="18">
        <v>122</v>
      </c>
      <c r="L958" s="23">
        <f t="shared" si="1299"/>
        <v>10</v>
      </c>
      <c r="M958" s="24">
        <f t="shared" si="1300"/>
        <v>8</v>
      </c>
      <c r="N958" s="23">
        <f t="shared" si="1301"/>
        <v>145000</v>
      </c>
      <c r="O958" s="23">
        <f t="shared" si="1302"/>
        <v>64800</v>
      </c>
      <c r="P958" s="25">
        <f t="shared" si="1303"/>
        <v>2460288</v>
      </c>
      <c r="Q958" s="23">
        <f t="shared" si="1304"/>
        <v>2670088</v>
      </c>
      <c r="R958" s="24"/>
      <c r="S958" s="24"/>
      <c r="T958" s="15"/>
    </row>
    <row r="959" spans="1:20" ht="15" hidden="1" x14ac:dyDescent="0.3">
      <c r="A959" s="15" t="s">
        <v>223</v>
      </c>
      <c r="B959" s="15" t="s">
        <v>224</v>
      </c>
      <c r="C959" s="15" t="s">
        <v>231</v>
      </c>
      <c r="D959" s="16" t="s">
        <v>232</v>
      </c>
      <c r="E959" s="94">
        <v>5</v>
      </c>
      <c r="F959" s="23">
        <v>14500</v>
      </c>
      <c r="G959" s="23">
        <v>8100</v>
      </c>
      <c r="H959" s="23">
        <v>18013</v>
      </c>
      <c r="I959" s="23">
        <v>2460288</v>
      </c>
      <c r="J959" s="18">
        <v>122</v>
      </c>
      <c r="K959" s="18">
        <v>139</v>
      </c>
      <c r="L959" s="23">
        <f t="shared" si="1299"/>
        <v>17</v>
      </c>
      <c r="M959" s="24">
        <f t="shared" si="1300"/>
        <v>13.600000000000001</v>
      </c>
      <c r="N959" s="23">
        <f t="shared" si="1301"/>
        <v>246500</v>
      </c>
      <c r="O959" s="23">
        <f t="shared" si="1302"/>
        <v>110160.00000000001</v>
      </c>
      <c r="P959" s="25">
        <f t="shared" si="1303"/>
        <v>2460288</v>
      </c>
      <c r="Q959" s="23">
        <f t="shared" si="1304"/>
        <v>2816948</v>
      </c>
      <c r="R959" s="24"/>
      <c r="S959" s="24"/>
      <c r="T959" s="15"/>
    </row>
    <row r="960" spans="1:20" ht="15" hidden="1" x14ac:dyDescent="0.3">
      <c r="A960" s="15" t="s">
        <v>223</v>
      </c>
      <c r="B960" s="15" t="s">
        <v>224</v>
      </c>
      <c r="C960" s="15" t="s">
        <v>231</v>
      </c>
      <c r="D960" s="16" t="s">
        <v>232</v>
      </c>
      <c r="E960" s="94">
        <v>6</v>
      </c>
      <c r="F960" s="23">
        <v>14500</v>
      </c>
      <c r="G960" s="23">
        <v>8100</v>
      </c>
      <c r="H960" s="23">
        <v>18013</v>
      </c>
      <c r="I960" s="23">
        <v>2460288</v>
      </c>
      <c r="J960" s="18">
        <v>139</v>
      </c>
      <c r="K960" s="18">
        <v>155</v>
      </c>
      <c r="L960" s="23">
        <f t="shared" si="1299"/>
        <v>16</v>
      </c>
      <c r="M960" s="24">
        <f t="shared" si="1300"/>
        <v>12.8</v>
      </c>
      <c r="N960" s="23">
        <f t="shared" si="1301"/>
        <v>232000</v>
      </c>
      <c r="O960" s="23">
        <f t="shared" si="1302"/>
        <v>103680</v>
      </c>
      <c r="P960" s="25">
        <f t="shared" si="1303"/>
        <v>2460288</v>
      </c>
      <c r="Q960" s="23">
        <f t="shared" si="1304"/>
        <v>2795968</v>
      </c>
      <c r="R960" s="24"/>
      <c r="S960" s="24"/>
      <c r="T960" s="15"/>
    </row>
    <row r="961" spans="1:20" ht="15" hidden="1" x14ac:dyDescent="0.3">
      <c r="A961" s="15" t="s">
        <v>223</v>
      </c>
      <c r="B961" s="15" t="s">
        <v>224</v>
      </c>
      <c r="C961" s="15" t="s">
        <v>231</v>
      </c>
      <c r="D961" s="16" t="s">
        <v>232</v>
      </c>
      <c r="E961" s="94">
        <v>7</v>
      </c>
      <c r="F961" s="23">
        <v>14500</v>
      </c>
      <c r="G961" s="23">
        <v>8100</v>
      </c>
      <c r="H961" s="23">
        <v>18013</v>
      </c>
      <c r="I961" s="23">
        <v>2460288</v>
      </c>
      <c r="J961" s="18">
        <f>K960</f>
        <v>155</v>
      </c>
      <c r="K961" s="18">
        <v>171</v>
      </c>
      <c r="L961" s="23">
        <f t="shared" ref="L961" si="1305">K961-J961</f>
        <v>16</v>
      </c>
      <c r="M961" s="24">
        <f t="shared" ref="M961" si="1306">L961*80%</f>
        <v>12.8</v>
      </c>
      <c r="N961" s="23">
        <f t="shared" ref="N961" si="1307">L961*F961</f>
        <v>232000</v>
      </c>
      <c r="O961" s="23">
        <f t="shared" ref="O961" si="1308">M961*G961</f>
        <v>103680</v>
      </c>
      <c r="P961" s="25">
        <f t="shared" ref="P961" si="1309">IF(M961*H961=0,0,IF(M961*H961&gt;I961,M961*H961,I961))</f>
        <v>2460288</v>
      </c>
      <c r="Q961" s="23">
        <f t="shared" ref="Q961" si="1310">N961+O961+P961</f>
        <v>2795968</v>
      </c>
      <c r="R961" s="24"/>
      <c r="S961" s="24"/>
      <c r="T961" s="15"/>
    </row>
    <row r="962" spans="1:20" ht="15" hidden="1" x14ac:dyDescent="0.3">
      <c r="A962" s="15" t="s">
        <v>223</v>
      </c>
      <c r="B962" s="15" t="s">
        <v>224</v>
      </c>
      <c r="C962" s="15" t="s">
        <v>231</v>
      </c>
      <c r="D962" s="16" t="s">
        <v>232</v>
      </c>
      <c r="E962" s="94">
        <v>8</v>
      </c>
      <c r="F962" s="23">
        <v>14500</v>
      </c>
      <c r="G962" s="23">
        <v>8100</v>
      </c>
      <c r="H962" s="23">
        <v>18013</v>
      </c>
      <c r="I962" s="23">
        <v>2460288</v>
      </c>
      <c r="J962" s="18">
        <f>K961</f>
        <v>171</v>
      </c>
      <c r="K962" s="18">
        <v>188</v>
      </c>
      <c r="L962" s="23">
        <f t="shared" ref="L962" si="1311">K962-J962</f>
        <v>17</v>
      </c>
      <c r="M962" s="24">
        <f t="shared" ref="M962" si="1312">L962*80%</f>
        <v>13.600000000000001</v>
      </c>
      <c r="N962" s="23">
        <f t="shared" ref="N962" si="1313">L962*F962</f>
        <v>246500</v>
      </c>
      <c r="O962" s="23">
        <f t="shared" ref="O962" si="1314">M962*G962</f>
        <v>110160.00000000001</v>
      </c>
      <c r="P962" s="25">
        <f t="shared" ref="P962" si="1315">IF(M962*H962=0,0,IF(M962*H962&gt;I962,M962*H962,I962))</f>
        <v>2460288</v>
      </c>
      <c r="Q962" s="23">
        <f t="shared" ref="Q962" si="1316">N962+O962+P962</f>
        <v>2816948</v>
      </c>
      <c r="R962" s="24"/>
      <c r="S962" s="24"/>
      <c r="T962" s="15"/>
    </row>
    <row r="963" spans="1:20" ht="15" hidden="1" x14ac:dyDescent="0.3">
      <c r="A963" s="15" t="s">
        <v>223</v>
      </c>
      <c r="B963" s="15" t="s">
        <v>224</v>
      </c>
      <c r="C963" s="15" t="s">
        <v>231</v>
      </c>
      <c r="D963" s="16" t="s">
        <v>232</v>
      </c>
      <c r="E963" s="31">
        <v>9</v>
      </c>
      <c r="F963" s="23">
        <v>14500</v>
      </c>
      <c r="G963" s="23">
        <v>8100</v>
      </c>
      <c r="H963" s="23">
        <v>18013</v>
      </c>
      <c r="I963" s="23">
        <v>2460288</v>
      </c>
      <c r="J963" s="18">
        <f>K962</f>
        <v>188</v>
      </c>
      <c r="K963" s="18">
        <v>206</v>
      </c>
      <c r="L963" s="23">
        <f t="shared" ref="L963" si="1317">K963-J963</f>
        <v>18</v>
      </c>
      <c r="M963" s="24">
        <f t="shared" ref="M963" si="1318">L963*80%</f>
        <v>14.4</v>
      </c>
      <c r="N963" s="23">
        <f t="shared" ref="N963" si="1319">L963*F963</f>
        <v>261000</v>
      </c>
      <c r="O963" s="23">
        <f t="shared" ref="O963" si="1320">M963*G963</f>
        <v>116640</v>
      </c>
      <c r="P963" s="25">
        <f t="shared" ref="P963" si="1321">IF(M963*H963=0,0,IF(M963*H963&gt;I963,M963*H963,I963))</f>
        <v>2460288</v>
      </c>
      <c r="Q963" s="23">
        <f t="shared" ref="Q963" si="1322">N963+O963+P963</f>
        <v>2837928</v>
      </c>
      <c r="R963" s="24"/>
      <c r="S963" s="24"/>
      <c r="T963" s="15"/>
    </row>
    <row r="964" spans="1:20" ht="15" hidden="1" x14ac:dyDescent="0.3">
      <c r="A964" s="15" t="s">
        <v>223</v>
      </c>
      <c r="B964" s="15" t="s">
        <v>224</v>
      </c>
      <c r="C964" s="15" t="s">
        <v>233</v>
      </c>
      <c r="D964" s="16" t="s">
        <v>177</v>
      </c>
      <c r="E964" s="94" t="s">
        <v>25</v>
      </c>
      <c r="F964" s="23">
        <v>14500</v>
      </c>
      <c r="G964" s="23">
        <v>7710</v>
      </c>
      <c r="H964" s="23">
        <v>18013</v>
      </c>
      <c r="I964" s="101">
        <v>2215167</v>
      </c>
      <c r="J964" s="18">
        <v>20</v>
      </c>
      <c r="K964" s="18">
        <v>22</v>
      </c>
      <c r="L964" s="23">
        <f t="shared" ref="L964:L970" si="1323">K964-J964</f>
        <v>2</v>
      </c>
      <c r="M964" s="24">
        <f t="shared" ref="M964:M970" si="1324">L964*80%</f>
        <v>1.6</v>
      </c>
      <c r="N964" s="23">
        <f t="shared" ref="N964:N970" si="1325">L964*F964</f>
        <v>29000</v>
      </c>
      <c r="O964" s="23">
        <f t="shared" ref="O964:O970" si="1326">M964*G964</f>
        <v>12336</v>
      </c>
      <c r="P964" s="104">
        <f>IF((M964+M965)*H964=0,0,IF((M964+M965)*H964&gt;I964,(M964+M965)*H964,I964))</f>
        <v>2215167</v>
      </c>
      <c r="Q964" s="101">
        <f>N964+O964+N965+O965+P964</f>
        <v>2340423</v>
      </c>
      <c r="R964" s="24"/>
      <c r="S964" s="24"/>
      <c r="T964" s="15"/>
    </row>
    <row r="965" spans="1:20" ht="15" hidden="1" x14ac:dyDescent="0.3">
      <c r="A965" s="15" t="s">
        <v>223</v>
      </c>
      <c r="B965" s="15" t="s">
        <v>224</v>
      </c>
      <c r="C965" s="15" t="s">
        <v>233</v>
      </c>
      <c r="D965" s="16" t="s">
        <v>177</v>
      </c>
      <c r="E965" s="94">
        <v>1</v>
      </c>
      <c r="F965" s="23">
        <v>14500</v>
      </c>
      <c r="G965" s="23">
        <v>8100</v>
      </c>
      <c r="H965" s="23">
        <v>18013</v>
      </c>
      <c r="I965" s="103"/>
      <c r="J965" s="18">
        <v>22</v>
      </c>
      <c r="K965" s="18">
        <v>26</v>
      </c>
      <c r="L965" s="23">
        <f t="shared" si="1323"/>
        <v>4</v>
      </c>
      <c r="M965" s="24">
        <f t="shared" si="1324"/>
        <v>3.2</v>
      </c>
      <c r="N965" s="23">
        <f t="shared" si="1325"/>
        <v>58000</v>
      </c>
      <c r="O965" s="23">
        <f t="shared" si="1326"/>
        <v>25920</v>
      </c>
      <c r="P965" s="106"/>
      <c r="Q965" s="103"/>
      <c r="R965" s="24"/>
      <c r="S965" s="24"/>
      <c r="T965" s="15"/>
    </row>
    <row r="966" spans="1:20" ht="15" hidden="1" x14ac:dyDescent="0.3">
      <c r="A966" s="15" t="s">
        <v>223</v>
      </c>
      <c r="B966" s="15" t="s">
        <v>224</v>
      </c>
      <c r="C966" s="15" t="s">
        <v>233</v>
      </c>
      <c r="D966" s="16" t="s">
        <v>177</v>
      </c>
      <c r="E966" s="94">
        <v>2</v>
      </c>
      <c r="F966" s="23">
        <v>14500</v>
      </c>
      <c r="G966" s="23">
        <v>8100</v>
      </c>
      <c r="H966" s="23">
        <v>18013</v>
      </c>
      <c r="I966" s="23">
        <v>2215167</v>
      </c>
      <c r="J966" s="18">
        <v>26</v>
      </c>
      <c r="K966" s="18">
        <v>32</v>
      </c>
      <c r="L966" s="23">
        <f t="shared" si="1323"/>
        <v>6</v>
      </c>
      <c r="M966" s="24">
        <f t="shared" si="1324"/>
        <v>4.8000000000000007</v>
      </c>
      <c r="N966" s="23">
        <f t="shared" si="1325"/>
        <v>87000</v>
      </c>
      <c r="O966" s="23">
        <f t="shared" si="1326"/>
        <v>38880.000000000007</v>
      </c>
      <c r="P966" s="25">
        <f t="shared" ref="P966:P970" si="1327">IF(M966*H966=0,0,IF(M966*H966&gt;I966,M966*H966,I966))</f>
        <v>2215167</v>
      </c>
      <c r="Q966" s="23">
        <f t="shared" ref="Q966:Q970" si="1328">N966+O966+P966</f>
        <v>2341047</v>
      </c>
      <c r="R966" s="24"/>
      <c r="S966" s="24"/>
      <c r="T966" s="15"/>
    </row>
    <row r="967" spans="1:20" ht="15" hidden="1" x14ac:dyDescent="0.3">
      <c r="A967" s="15" t="s">
        <v>223</v>
      </c>
      <c r="B967" s="15" t="s">
        <v>224</v>
      </c>
      <c r="C967" s="15" t="s">
        <v>233</v>
      </c>
      <c r="D967" s="16" t="s">
        <v>177</v>
      </c>
      <c r="E967" s="94">
        <v>3</v>
      </c>
      <c r="F967" s="23">
        <v>14500</v>
      </c>
      <c r="G967" s="23">
        <v>8100</v>
      </c>
      <c r="H967" s="23">
        <v>18013</v>
      </c>
      <c r="I967" s="23">
        <v>2215167</v>
      </c>
      <c r="J967" s="18">
        <v>32</v>
      </c>
      <c r="K967" s="18">
        <v>39</v>
      </c>
      <c r="L967" s="23">
        <f t="shared" si="1323"/>
        <v>7</v>
      </c>
      <c r="M967" s="24">
        <f t="shared" si="1324"/>
        <v>5.6000000000000005</v>
      </c>
      <c r="N967" s="23">
        <f t="shared" si="1325"/>
        <v>101500</v>
      </c>
      <c r="O967" s="23">
        <f t="shared" si="1326"/>
        <v>45360.000000000007</v>
      </c>
      <c r="P967" s="25">
        <f t="shared" si="1327"/>
        <v>2215167</v>
      </c>
      <c r="Q967" s="23">
        <f t="shared" si="1328"/>
        <v>2362027</v>
      </c>
      <c r="R967" s="24"/>
      <c r="S967" s="24"/>
      <c r="T967" s="15"/>
    </row>
    <row r="968" spans="1:20" ht="15" hidden="1" x14ac:dyDescent="0.3">
      <c r="A968" s="15" t="s">
        <v>223</v>
      </c>
      <c r="B968" s="15" t="s">
        <v>224</v>
      </c>
      <c r="C968" s="15" t="s">
        <v>233</v>
      </c>
      <c r="D968" s="16" t="s">
        <v>177</v>
      </c>
      <c r="E968" s="94">
        <v>4</v>
      </c>
      <c r="F968" s="23">
        <v>14500</v>
      </c>
      <c r="G968" s="23">
        <v>8100</v>
      </c>
      <c r="H968" s="23">
        <v>18013</v>
      </c>
      <c r="I968" s="23">
        <v>2215167</v>
      </c>
      <c r="J968" s="18">
        <v>39</v>
      </c>
      <c r="K968" s="18">
        <v>50</v>
      </c>
      <c r="L968" s="23">
        <f t="shared" si="1323"/>
        <v>11</v>
      </c>
      <c r="M968" s="24">
        <f t="shared" si="1324"/>
        <v>8.8000000000000007</v>
      </c>
      <c r="N968" s="23">
        <f t="shared" si="1325"/>
        <v>159500</v>
      </c>
      <c r="O968" s="23">
        <f t="shared" si="1326"/>
        <v>71280</v>
      </c>
      <c r="P968" s="25">
        <f t="shared" si="1327"/>
        <v>2215167</v>
      </c>
      <c r="Q968" s="23">
        <f t="shared" si="1328"/>
        <v>2445947</v>
      </c>
      <c r="R968" s="24"/>
      <c r="S968" s="24"/>
      <c r="T968" s="15"/>
    </row>
    <row r="969" spans="1:20" ht="15" hidden="1" x14ac:dyDescent="0.3">
      <c r="A969" s="15" t="s">
        <v>223</v>
      </c>
      <c r="B969" s="15" t="s">
        <v>224</v>
      </c>
      <c r="C969" s="15" t="s">
        <v>233</v>
      </c>
      <c r="D969" s="16" t="s">
        <v>177</v>
      </c>
      <c r="E969" s="94">
        <v>5</v>
      </c>
      <c r="F969" s="23">
        <v>14500</v>
      </c>
      <c r="G969" s="23">
        <v>8100</v>
      </c>
      <c r="H969" s="23">
        <v>18013</v>
      </c>
      <c r="I969" s="23">
        <v>2215167</v>
      </c>
      <c r="J969" s="18">
        <v>50</v>
      </c>
      <c r="K969" s="18">
        <v>56</v>
      </c>
      <c r="L969" s="23">
        <f t="shared" si="1323"/>
        <v>6</v>
      </c>
      <c r="M969" s="24">
        <f t="shared" si="1324"/>
        <v>4.8000000000000007</v>
      </c>
      <c r="N969" s="23">
        <f t="shared" si="1325"/>
        <v>87000</v>
      </c>
      <c r="O969" s="23">
        <f t="shared" si="1326"/>
        <v>38880.000000000007</v>
      </c>
      <c r="P969" s="25">
        <f t="shared" si="1327"/>
        <v>2215167</v>
      </c>
      <c r="Q969" s="23">
        <f t="shared" si="1328"/>
        <v>2341047</v>
      </c>
      <c r="R969" s="24"/>
      <c r="S969" s="24"/>
      <c r="T969" s="15"/>
    </row>
    <row r="970" spans="1:20" ht="15" hidden="1" x14ac:dyDescent="0.3">
      <c r="A970" s="15" t="s">
        <v>223</v>
      </c>
      <c r="B970" s="15" t="s">
        <v>224</v>
      </c>
      <c r="C970" s="15" t="s">
        <v>233</v>
      </c>
      <c r="D970" s="16" t="s">
        <v>177</v>
      </c>
      <c r="E970" s="94">
        <v>6</v>
      </c>
      <c r="F970" s="23">
        <v>14500</v>
      </c>
      <c r="G970" s="23">
        <v>8100</v>
      </c>
      <c r="H970" s="23">
        <v>18013</v>
      </c>
      <c r="I970" s="23">
        <v>2215167</v>
      </c>
      <c r="J970" s="18">
        <v>56</v>
      </c>
      <c r="K970" s="18">
        <v>60</v>
      </c>
      <c r="L970" s="23">
        <f t="shared" si="1323"/>
        <v>4</v>
      </c>
      <c r="M970" s="24">
        <f t="shared" si="1324"/>
        <v>3.2</v>
      </c>
      <c r="N970" s="23">
        <f t="shared" si="1325"/>
        <v>58000</v>
      </c>
      <c r="O970" s="23">
        <f t="shared" si="1326"/>
        <v>25920</v>
      </c>
      <c r="P970" s="25">
        <f t="shared" si="1327"/>
        <v>2215167</v>
      </c>
      <c r="Q970" s="23">
        <f t="shared" si="1328"/>
        <v>2299087</v>
      </c>
      <c r="R970" s="24"/>
      <c r="S970" s="24"/>
      <c r="T970" s="15"/>
    </row>
    <row r="971" spans="1:20" ht="15" hidden="1" x14ac:dyDescent="0.3">
      <c r="A971" s="15" t="s">
        <v>223</v>
      </c>
      <c r="B971" s="15" t="s">
        <v>224</v>
      </c>
      <c r="C971" s="15" t="s">
        <v>233</v>
      </c>
      <c r="D971" s="16" t="s">
        <v>177</v>
      </c>
      <c r="E971" s="94">
        <v>7</v>
      </c>
      <c r="F971" s="23">
        <v>14500</v>
      </c>
      <c r="G971" s="23">
        <v>8100</v>
      </c>
      <c r="H971" s="23">
        <v>18013</v>
      </c>
      <c r="I971" s="23">
        <v>2215167</v>
      </c>
      <c r="J971" s="18">
        <f>K970</f>
        <v>60</v>
      </c>
      <c r="K971" s="18">
        <v>63</v>
      </c>
      <c r="L971" s="23">
        <f t="shared" ref="L971" si="1329">K971-J971</f>
        <v>3</v>
      </c>
      <c r="M971" s="24">
        <f t="shared" ref="M971" si="1330">L971*80%</f>
        <v>2.4000000000000004</v>
      </c>
      <c r="N971" s="23">
        <f t="shared" ref="N971" si="1331">L971*F971</f>
        <v>43500</v>
      </c>
      <c r="O971" s="23">
        <f t="shared" ref="O971" si="1332">M971*G971</f>
        <v>19440.000000000004</v>
      </c>
      <c r="P971" s="25">
        <f t="shared" ref="P971" si="1333">IF(M971*H971=0,0,IF(M971*H971&gt;I971,M971*H971,I971))</f>
        <v>2215167</v>
      </c>
      <c r="Q971" s="23">
        <f t="shared" ref="Q971" si="1334">N971+O971+P971</f>
        <v>2278107</v>
      </c>
      <c r="R971" s="24"/>
      <c r="S971" s="24"/>
      <c r="T971" s="15"/>
    </row>
    <row r="972" spans="1:20" ht="15" hidden="1" x14ac:dyDescent="0.3">
      <c r="A972" s="15" t="s">
        <v>223</v>
      </c>
      <c r="B972" s="15" t="s">
        <v>224</v>
      </c>
      <c r="C972" s="15" t="s">
        <v>233</v>
      </c>
      <c r="D972" s="16" t="s">
        <v>177</v>
      </c>
      <c r="E972" s="94">
        <v>8</v>
      </c>
      <c r="F972" s="23">
        <v>14500</v>
      </c>
      <c r="G972" s="23">
        <v>8100</v>
      </c>
      <c r="H972" s="23">
        <v>18013</v>
      </c>
      <c r="I972" s="23">
        <v>2215167</v>
      </c>
      <c r="J972" s="18">
        <f>K971</f>
        <v>63</v>
      </c>
      <c r="K972" s="18">
        <v>66</v>
      </c>
      <c r="L972" s="23">
        <f t="shared" ref="L972" si="1335">K972-J972</f>
        <v>3</v>
      </c>
      <c r="M972" s="24">
        <f t="shared" ref="M972" si="1336">L972*80%</f>
        <v>2.4000000000000004</v>
      </c>
      <c r="N972" s="23">
        <f t="shared" ref="N972" si="1337">L972*F972</f>
        <v>43500</v>
      </c>
      <c r="O972" s="23">
        <f t="shared" ref="O972" si="1338">M972*G972</f>
        <v>19440.000000000004</v>
      </c>
      <c r="P972" s="25">
        <f t="shared" ref="P972" si="1339">IF(M972*H972=0,0,IF(M972*H972&gt;I972,M972*H972,I972))</f>
        <v>2215167</v>
      </c>
      <c r="Q972" s="23">
        <f t="shared" ref="Q972" si="1340">N972+O972+P972</f>
        <v>2278107</v>
      </c>
      <c r="R972" s="24"/>
      <c r="S972" s="24"/>
      <c r="T972" s="15"/>
    </row>
    <row r="973" spans="1:20" ht="15" hidden="1" x14ac:dyDescent="0.3">
      <c r="A973" s="15" t="s">
        <v>223</v>
      </c>
      <c r="B973" s="15" t="s">
        <v>224</v>
      </c>
      <c r="C973" s="15" t="s">
        <v>233</v>
      </c>
      <c r="D973" s="16" t="s">
        <v>177</v>
      </c>
      <c r="E973" s="31">
        <v>9</v>
      </c>
      <c r="F973" s="23">
        <v>14500</v>
      </c>
      <c r="G973" s="23">
        <v>8100</v>
      </c>
      <c r="H973" s="23">
        <v>18013</v>
      </c>
      <c r="I973" s="23">
        <v>2215167</v>
      </c>
      <c r="J973" s="18">
        <f>K972</f>
        <v>66</v>
      </c>
      <c r="K973" s="18">
        <v>67</v>
      </c>
      <c r="L973" s="23">
        <f t="shared" ref="L973" si="1341">K973-J973</f>
        <v>1</v>
      </c>
      <c r="M973" s="24">
        <f t="shared" ref="M973" si="1342">L973*80%</f>
        <v>0.8</v>
      </c>
      <c r="N973" s="23">
        <f t="shared" ref="N973" si="1343">L973*F973</f>
        <v>14500</v>
      </c>
      <c r="O973" s="23">
        <f t="shared" ref="O973" si="1344">M973*G973</f>
        <v>6480</v>
      </c>
      <c r="P973" s="25">
        <f t="shared" ref="P973" si="1345">IF(M973*H973=0,0,IF(M973*H973&gt;I973,M973*H973,I973))</f>
        <v>2215167</v>
      </c>
      <c r="Q973" s="23">
        <f t="shared" ref="Q973" si="1346">N973+O973+P973</f>
        <v>2236147</v>
      </c>
      <c r="R973" s="24"/>
      <c r="S973" s="24"/>
      <c r="T973" s="15"/>
    </row>
    <row r="974" spans="1:20" ht="15" hidden="1" x14ac:dyDescent="0.3">
      <c r="A974" s="15" t="s">
        <v>223</v>
      </c>
      <c r="B974" s="15" t="s">
        <v>224</v>
      </c>
      <c r="C974" s="15" t="s">
        <v>234</v>
      </c>
      <c r="D974" s="16" t="s">
        <v>179</v>
      </c>
      <c r="E974" s="94" t="s">
        <v>25</v>
      </c>
      <c r="F974" s="23">
        <v>14500</v>
      </c>
      <c r="G974" s="23">
        <v>7710</v>
      </c>
      <c r="H974" s="23">
        <v>18013</v>
      </c>
      <c r="I974" s="101">
        <v>2215167</v>
      </c>
      <c r="J974" s="18">
        <v>565</v>
      </c>
      <c r="K974" s="18">
        <v>567</v>
      </c>
      <c r="L974" s="23">
        <f t="shared" ref="L974:L994" si="1347">K974-J974</f>
        <v>2</v>
      </c>
      <c r="M974" s="24">
        <f t="shared" ref="M974:M994" si="1348">L974*80%</f>
        <v>1.6</v>
      </c>
      <c r="N974" s="23">
        <f t="shared" ref="N974:N994" si="1349">L974*F974</f>
        <v>29000</v>
      </c>
      <c r="O974" s="23">
        <f t="shared" ref="O974:O994" si="1350">M974*G974</f>
        <v>12336</v>
      </c>
      <c r="P974" s="104">
        <f>IF((M974+M975)*H974=0,0,IF((M974+M975)*H974&gt;I974,(M974+M975)*H974,I974))</f>
        <v>2215167</v>
      </c>
      <c r="Q974" s="101">
        <f>N974+O974+N975+O975+P974</f>
        <v>2361403</v>
      </c>
      <c r="R974" s="24"/>
      <c r="S974" s="24"/>
      <c r="T974" s="15"/>
    </row>
    <row r="975" spans="1:20" ht="15" hidden="1" x14ac:dyDescent="0.3">
      <c r="A975" s="15" t="s">
        <v>223</v>
      </c>
      <c r="B975" s="15" t="s">
        <v>224</v>
      </c>
      <c r="C975" s="15" t="s">
        <v>234</v>
      </c>
      <c r="D975" s="16" t="s">
        <v>179</v>
      </c>
      <c r="E975" s="94">
        <v>1</v>
      </c>
      <c r="F975" s="23">
        <v>14500</v>
      </c>
      <c r="G975" s="23">
        <v>8100</v>
      </c>
      <c r="H975" s="23">
        <v>18013</v>
      </c>
      <c r="I975" s="103"/>
      <c r="J975" s="18">
        <v>567</v>
      </c>
      <c r="K975" s="18">
        <v>572</v>
      </c>
      <c r="L975" s="23">
        <f>K975-J975</f>
        <v>5</v>
      </c>
      <c r="M975" s="24">
        <f>L975*80%</f>
        <v>4</v>
      </c>
      <c r="N975" s="23">
        <f>L975*F975</f>
        <v>72500</v>
      </c>
      <c r="O975" s="23">
        <f>M975*G975</f>
        <v>32400</v>
      </c>
      <c r="P975" s="106"/>
      <c r="Q975" s="103"/>
      <c r="R975" s="24"/>
      <c r="S975" s="24"/>
      <c r="T975" s="15"/>
    </row>
    <row r="976" spans="1:20" ht="15" hidden="1" x14ac:dyDescent="0.3">
      <c r="A976" s="15" t="s">
        <v>223</v>
      </c>
      <c r="B976" s="15" t="s">
        <v>224</v>
      </c>
      <c r="C976" s="15" t="s">
        <v>234</v>
      </c>
      <c r="D976" s="16" t="s">
        <v>180</v>
      </c>
      <c r="E976" s="94" t="s">
        <v>25</v>
      </c>
      <c r="F976" s="23">
        <v>14500</v>
      </c>
      <c r="G976" s="23">
        <v>7710</v>
      </c>
      <c r="H976" s="23">
        <v>18013</v>
      </c>
      <c r="I976" s="101">
        <v>2215168</v>
      </c>
      <c r="J976" s="18">
        <v>900</v>
      </c>
      <c r="K976" s="18">
        <v>933</v>
      </c>
      <c r="L976" s="23">
        <f t="shared" si="1347"/>
        <v>33</v>
      </c>
      <c r="M976" s="24">
        <f t="shared" si="1348"/>
        <v>26.400000000000002</v>
      </c>
      <c r="N976" s="23">
        <f t="shared" si="1349"/>
        <v>478500</v>
      </c>
      <c r="O976" s="23">
        <f t="shared" si="1350"/>
        <v>203544.00000000003</v>
      </c>
      <c r="P976" s="104">
        <f>IF((M976+M977)*H976=0,0,IF((M976+M977)*H976&gt;I976,(M976+M977)*H976,I976))</f>
        <v>2215168</v>
      </c>
      <c r="Q976" s="101">
        <f>N976+O976+N977+O977+P976</f>
        <v>3379752</v>
      </c>
      <c r="R976" s="24"/>
      <c r="S976" s="24"/>
      <c r="T976" s="15"/>
    </row>
    <row r="977" spans="1:20" ht="15" hidden="1" x14ac:dyDescent="0.3">
      <c r="A977" s="15" t="s">
        <v>223</v>
      </c>
      <c r="B977" s="15" t="s">
        <v>224</v>
      </c>
      <c r="C977" s="15" t="s">
        <v>234</v>
      </c>
      <c r="D977" s="16" t="s">
        <v>180</v>
      </c>
      <c r="E977" s="94">
        <v>1</v>
      </c>
      <c r="F977" s="23">
        <v>14500</v>
      </c>
      <c r="G977" s="23">
        <v>8100</v>
      </c>
      <c r="H977" s="23">
        <v>18013</v>
      </c>
      <c r="I977" s="103"/>
      <c r="J977" s="18">
        <v>933</v>
      </c>
      <c r="K977" s="18">
        <v>956</v>
      </c>
      <c r="L977" s="23">
        <f>K977-J977</f>
        <v>23</v>
      </c>
      <c r="M977" s="24">
        <f>L977*80%</f>
        <v>18.400000000000002</v>
      </c>
      <c r="N977" s="23">
        <f>L977*F977</f>
        <v>333500</v>
      </c>
      <c r="O977" s="23">
        <f>M977*G977</f>
        <v>149040.00000000003</v>
      </c>
      <c r="P977" s="106"/>
      <c r="Q977" s="103"/>
      <c r="R977" s="24"/>
      <c r="S977" s="24"/>
      <c r="T977" s="15"/>
    </row>
    <row r="978" spans="1:20" ht="15" hidden="1" x14ac:dyDescent="0.3">
      <c r="A978" s="15" t="s">
        <v>223</v>
      </c>
      <c r="B978" s="15" t="s">
        <v>224</v>
      </c>
      <c r="C978" s="15" t="s">
        <v>234</v>
      </c>
      <c r="D978" s="16" t="s">
        <v>235</v>
      </c>
      <c r="E978" s="94" t="s">
        <v>25</v>
      </c>
      <c r="F978" s="23">
        <v>14500</v>
      </c>
      <c r="G978" s="23">
        <v>7710</v>
      </c>
      <c r="H978" s="23">
        <v>18013</v>
      </c>
      <c r="I978" s="101">
        <v>2215169</v>
      </c>
      <c r="J978" s="18">
        <v>787</v>
      </c>
      <c r="K978" s="18">
        <v>805</v>
      </c>
      <c r="L978" s="23">
        <f t="shared" si="1347"/>
        <v>18</v>
      </c>
      <c r="M978" s="24">
        <f t="shared" si="1348"/>
        <v>14.4</v>
      </c>
      <c r="N978" s="23">
        <f t="shared" si="1349"/>
        <v>261000</v>
      </c>
      <c r="O978" s="23">
        <f t="shared" si="1350"/>
        <v>111024</v>
      </c>
      <c r="P978" s="104">
        <f>IF((M978+M979)*H978=0,0,IF((M978+M979)*H978&gt;I978,(M978+M979)*H978,I978))</f>
        <v>2215169</v>
      </c>
      <c r="Q978" s="101">
        <f>N978+O978+N979+O979+P978</f>
        <v>3111693</v>
      </c>
      <c r="R978" s="24"/>
      <c r="S978" s="24"/>
      <c r="T978" s="15"/>
    </row>
    <row r="979" spans="1:20" ht="15" hidden="1" x14ac:dyDescent="0.3">
      <c r="A979" s="15" t="s">
        <v>223</v>
      </c>
      <c r="B979" s="15" t="s">
        <v>224</v>
      </c>
      <c r="C979" s="15" t="s">
        <v>234</v>
      </c>
      <c r="D979" s="16" t="s">
        <v>235</v>
      </c>
      <c r="E979" s="94">
        <v>1</v>
      </c>
      <c r="F979" s="23">
        <v>14500</v>
      </c>
      <c r="G979" s="23">
        <v>8100</v>
      </c>
      <c r="H979" s="23">
        <v>18013</v>
      </c>
      <c r="I979" s="103"/>
      <c r="J979" s="18">
        <v>805</v>
      </c>
      <c r="K979" s="18">
        <v>830</v>
      </c>
      <c r="L979" s="23">
        <f t="shared" si="1347"/>
        <v>25</v>
      </c>
      <c r="M979" s="24">
        <f t="shared" si="1348"/>
        <v>20</v>
      </c>
      <c r="N979" s="23">
        <f t="shared" si="1349"/>
        <v>362500</v>
      </c>
      <c r="O979" s="23">
        <f t="shared" si="1350"/>
        <v>162000</v>
      </c>
      <c r="P979" s="106"/>
      <c r="Q979" s="103"/>
      <c r="R979" s="24"/>
      <c r="S979" s="24"/>
      <c r="T979" s="15"/>
    </row>
    <row r="980" spans="1:20" ht="15" hidden="1" x14ac:dyDescent="0.3">
      <c r="A980" s="15" t="s">
        <v>223</v>
      </c>
      <c r="B980" s="15" t="s">
        <v>224</v>
      </c>
      <c r="C980" s="15" t="s">
        <v>234</v>
      </c>
      <c r="D980" s="16" t="s">
        <v>179</v>
      </c>
      <c r="E980" s="94">
        <v>2</v>
      </c>
      <c r="F980" s="23">
        <v>14500</v>
      </c>
      <c r="G980" s="23">
        <v>8100</v>
      </c>
      <c r="H980" s="23">
        <v>18013</v>
      </c>
      <c r="I980" s="23">
        <v>2215167</v>
      </c>
      <c r="J980" s="18">
        <v>572</v>
      </c>
      <c r="K980" s="18">
        <v>577</v>
      </c>
      <c r="L980" s="23">
        <f t="shared" si="1347"/>
        <v>5</v>
      </c>
      <c r="M980" s="24">
        <f t="shared" si="1348"/>
        <v>4</v>
      </c>
      <c r="N980" s="23">
        <f t="shared" si="1349"/>
        <v>72500</v>
      </c>
      <c r="O980" s="23">
        <f t="shared" si="1350"/>
        <v>32400</v>
      </c>
      <c r="P980" s="25">
        <f t="shared" ref="P980:P994" si="1351">IF(M980*H980=0,0,IF(M980*H980&gt;I980,M980*H980,I980))</f>
        <v>2215167</v>
      </c>
      <c r="Q980" s="23">
        <f t="shared" ref="Q980:Q994" si="1352">N980+O980+P980</f>
        <v>2320067</v>
      </c>
      <c r="R980" s="24"/>
      <c r="S980" s="24"/>
      <c r="T980" s="15"/>
    </row>
    <row r="981" spans="1:20" ht="15" hidden="1" x14ac:dyDescent="0.3">
      <c r="A981" s="15" t="s">
        <v>223</v>
      </c>
      <c r="B981" s="15" t="s">
        <v>224</v>
      </c>
      <c r="C981" s="15" t="s">
        <v>234</v>
      </c>
      <c r="D981" s="16" t="s">
        <v>180</v>
      </c>
      <c r="E981" s="94">
        <v>2</v>
      </c>
      <c r="F981" s="23">
        <v>14500</v>
      </c>
      <c r="G981" s="23">
        <v>8100</v>
      </c>
      <c r="H981" s="23">
        <v>18013</v>
      </c>
      <c r="I981" s="23">
        <v>2215167</v>
      </c>
      <c r="J981" s="18">
        <v>956</v>
      </c>
      <c r="K981" s="18">
        <v>970</v>
      </c>
      <c r="L981" s="23">
        <f t="shared" si="1347"/>
        <v>14</v>
      </c>
      <c r="M981" s="24">
        <f t="shared" si="1348"/>
        <v>11.200000000000001</v>
      </c>
      <c r="N981" s="23">
        <f t="shared" si="1349"/>
        <v>203000</v>
      </c>
      <c r="O981" s="23">
        <f t="shared" si="1350"/>
        <v>90720.000000000015</v>
      </c>
      <c r="P981" s="25">
        <f t="shared" si="1351"/>
        <v>2215167</v>
      </c>
      <c r="Q981" s="23">
        <f t="shared" si="1352"/>
        <v>2508887</v>
      </c>
      <c r="R981" s="24"/>
      <c r="S981" s="24"/>
      <c r="T981" s="15"/>
    </row>
    <row r="982" spans="1:20" ht="15" hidden="1" x14ac:dyDescent="0.3">
      <c r="A982" s="15" t="s">
        <v>223</v>
      </c>
      <c r="B982" s="15" t="s">
        <v>224</v>
      </c>
      <c r="C982" s="15" t="s">
        <v>234</v>
      </c>
      <c r="D982" s="16" t="s">
        <v>235</v>
      </c>
      <c r="E982" s="94">
        <v>2</v>
      </c>
      <c r="F982" s="23">
        <v>14500</v>
      </c>
      <c r="G982" s="23">
        <v>8100</v>
      </c>
      <c r="H982" s="23">
        <v>18013</v>
      </c>
      <c r="I982" s="23">
        <v>2215167</v>
      </c>
      <c r="J982" s="18">
        <v>830</v>
      </c>
      <c r="K982" s="18">
        <v>856</v>
      </c>
      <c r="L982" s="23">
        <f t="shared" si="1347"/>
        <v>26</v>
      </c>
      <c r="M982" s="24">
        <f t="shared" si="1348"/>
        <v>20.8</v>
      </c>
      <c r="N982" s="23">
        <f t="shared" si="1349"/>
        <v>377000</v>
      </c>
      <c r="O982" s="23">
        <f t="shared" si="1350"/>
        <v>168480</v>
      </c>
      <c r="P982" s="25">
        <f t="shared" si="1351"/>
        <v>2215167</v>
      </c>
      <c r="Q982" s="23">
        <f t="shared" si="1352"/>
        <v>2760647</v>
      </c>
      <c r="R982" s="24"/>
      <c r="S982" s="24"/>
      <c r="T982" s="15"/>
    </row>
    <row r="983" spans="1:20" ht="15" hidden="1" x14ac:dyDescent="0.3">
      <c r="A983" s="15" t="s">
        <v>223</v>
      </c>
      <c r="B983" s="15" t="s">
        <v>224</v>
      </c>
      <c r="C983" s="15" t="s">
        <v>234</v>
      </c>
      <c r="D983" s="16" t="s">
        <v>179</v>
      </c>
      <c r="E983" s="94">
        <v>3</v>
      </c>
      <c r="F983" s="23">
        <v>14500</v>
      </c>
      <c r="G983" s="23">
        <v>8100</v>
      </c>
      <c r="H983" s="23">
        <v>18013</v>
      </c>
      <c r="I983" s="23">
        <v>2215167</v>
      </c>
      <c r="J983" s="18">
        <v>577</v>
      </c>
      <c r="K983" s="18">
        <v>584</v>
      </c>
      <c r="L983" s="23">
        <f t="shared" si="1347"/>
        <v>7</v>
      </c>
      <c r="M983" s="24">
        <f t="shared" si="1348"/>
        <v>5.6000000000000005</v>
      </c>
      <c r="N983" s="23">
        <f t="shared" si="1349"/>
        <v>101500</v>
      </c>
      <c r="O983" s="23">
        <f t="shared" si="1350"/>
        <v>45360.000000000007</v>
      </c>
      <c r="P983" s="25">
        <f t="shared" si="1351"/>
        <v>2215167</v>
      </c>
      <c r="Q983" s="23">
        <f t="shared" si="1352"/>
        <v>2362027</v>
      </c>
      <c r="R983" s="24"/>
      <c r="S983" s="24"/>
      <c r="T983" s="15"/>
    </row>
    <row r="984" spans="1:20" ht="15" hidden="1" x14ac:dyDescent="0.3">
      <c r="A984" s="15" t="s">
        <v>223</v>
      </c>
      <c r="B984" s="15" t="s">
        <v>224</v>
      </c>
      <c r="C984" s="15" t="s">
        <v>234</v>
      </c>
      <c r="D984" s="16" t="s">
        <v>180</v>
      </c>
      <c r="E984" s="94">
        <v>3</v>
      </c>
      <c r="F984" s="23">
        <v>14500</v>
      </c>
      <c r="G984" s="23">
        <v>8100</v>
      </c>
      <c r="H984" s="23">
        <v>18013</v>
      </c>
      <c r="I984" s="23">
        <v>2215167</v>
      </c>
      <c r="J984" s="18">
        <v>970</v>
      </c>
      <c r="K984" s="18">
        <v>983</v>
      </c>
      <c r="L984" s="23">
        <f t="shared" si="1347"/>
        <v>13</v>
      </c>
      <c r="M984" s="24">
        <f t="shared" si="1348"/>
        <v>10.4</v>
      </c>
      <c r="N984" s="23">
        <f t="shared" si="1349"/>
        <v>188500</v>
      </c>
      <c r="O984" s="23">
        <f t="shared" si="1350"/>
        <v>84240</v>
      </c>
      <c r="P984" s="25">
        <f t="shared" si="1351"/>
        <v>2215167</v>
      </c>
      <c r="Q984" s="23">
        <f t="shared" si="1352"/>
        <v>2487907</v>
      </c>
      <c r="R984" s="24"/>
      <c r="S984" s="24"/>
      <c r="T984" s="15"/>
    </row>
    <row r="985" spans="1:20" ht="15" hidden="1" x14ac:dyDescent="0.3">
      <c r="A985" s="15" t="s">
        <v>223</v>
      </c>
      <c r="B985" s="15" t="s">
        <v>224</v>
      </c>
      <c r="C985" s="15" t="s">
        <v>234</v>
      </c>
      <c r="D985" s="16" t="s">
        <v>235</v>
      </c>
      <c r="E985" s="94">
        <v>3</v>
      </c>
      <c r="F985" s="23">
        <v>14500</v>
      </c>
      <c r="G985" s="23">
        <v>8100</v>
      </c>
      <c r="H985" s="23">
        <v>18013</v>
      </c>
      <c r="I985" s="23">
        <v>2215167</v>
      </c>
      <c r="J985" s="18">
        <v>856</v>
      </c>
      <c r="K985" s="18">
        <v>890</v>
      </c>
      <c r="L985" s="23">
        <f t="shared" si="1347"/>
        <v>34</v>
      </c>
      <c r="M985" s="24">
        <f t="shared" si="1348"/>
        <v>27.200000000000003</v>
      </c>
      <c r="N985" s="23">
        <f t="shared" si="1349"/>
        <v>493000</v>
      </c>
      <c r="O985" s="23">
        <f t="shared" si="1350"/>
        <v>220320.00000000003</v>
      </c>
      <c r="P985" s="25">
        <f t="shared" si="1351"/>
        <v>2215167</v>
      </c>
      <c r="Q985" s="23">
        <f t="shared" si="1352"/>
        <v>2928487</v>
      </c>
      <c r="R985" s="24"/>
      <c r="S985" s="24"/>
      <c r="T985" s="15"/>
    </row>
    <row r="986" spans="1:20" ht="15" hidden="1" x14ac:dyDescent="0.3">
      <c r="A986" s="15" t="s">
        <v>223</v>
      </c>
      <c r="B986" s="15" t="s">
        <v>224</v>
      </c>
      <c r="C986" s="15" t="s">
        <v>234</v>
      </c>
      <c r="D986" s="16" t="s">
        <v>179</v>
      </c>
      <c r="E986" s="94">
        <v>4</v>
      </c>
      <c r="F986" s="23">
        <v>14500</v>
      </c>
      <c r="G986" s="23">
        <v>8100</v>
      </c>
      <c r="H986" s="23">
        <v>18013</v>
      </c>
      <c r="I986" s="23">
        <v>2215167</v>
      </c>
      <c r="J986" s="18">
        <v>584</v>
      </c>
      <c r="K986" s="18">
        <v>592</v>
      </c>
      <c r="L986" s="23">
        <f t="shared" si="1347"/>
        <v>8</v>
      </c>
      <c r="M986" s="24">
        <f t="shared" si="1348"/>
        <v>6.4</v>
      </c>
      <c r="N986" s="23">
        <f t="shared" si="1349"/>
        <v>116000</v>
      </c>
      <c r="O986" s="23">
        <f t="shared" si="1350"/>
        <v>51840</v>
      </c>
      <c r="P986" s="25">
        <f t="shared" si="1351"/>
        <v>2215167</v>
      </c>
      <c r="Q986" s="23">
        <f t="shared" si="1352"/>
        <v>2383007</v>
      </c>
      <c r="R986" s="24"/>
      <c r="S986" s="24"/>
      <c r="T986" s="15"/>
    </row>
    <row r="987" spans="1:20" ht="15" hidden="1" x14ac:dyDescent="0.3">
      <c r="A987" s="15" t="s">
        <v>223</v>
      </c>
      <c r="B987" s="15" t="s">
        <v>224</v>
      </c>
      <c r="C987" s="15" t="s">
        <v>234</v>
      </c>
      <c r="D987" s="16" t="s">
        <v>180</v>
      </c>
      <c r="E987" s="94">
        <v>4</v>
      </c>
      <c r="F987" s="23">
        <v>14500</v>
      </c>
      <c r="G987" s="23">
        <v>8100</v>
      </c>
      <c r="H987" s="23">
        <v>18013</v>
      </c>
      <c r="I987" s="23">
        <v>2215167</v>
      </c>
      <c r="J987" s="18">
        <v>983</v>
      </c>
      <c r="K987" s="18">
        <v>1025</v>
      </c>
      <c r="L987" s="23">
        <f t="shared" si="1347"/>
        <v>42</v>
      </c>
      <c r="M987" s="24">
        <f t="shared" si="1348"/>
        <v>33.6</v>
      </c>
      <c r="N987" s="23">
        <f t="shared" si="1349"/>
        <v>609000</v>
      </c>
      <c r="O987" s="23">
        <f t="shared" si="1350"/>
        <v>272160</v>
      </c>
      <c r="P987" s="25">
        <f t="shared" si="1351"/>
        <v>2215167</v>
      </c>
      <c r="Q987" s="23">
        <f t="shared" si="1352"/>
        <v>3096327</v>
      </c>
      <c r="R987" s="24"/>
      <c r="S987" s="24"/>
      <c r="T987" s="15"/>
    </row>
    <row r="988" spans="1:20" ht="15" hidden="1" x14ac:dyDescent="0.3">
      <c r="A988" s="15" t="s">
        <v>223</v>
      </c>
      <c r="B988" s="15" t="s">
        <v>224</v>
      </c>
      <c r="C988" s="15" t="s">
        <v>234</v>
      </c>
      <c r="D988" s="16" t="s">
        <v>235</v>
      </c>
      <c r="E988" s="94">
        <v>4</v>
      </c>
      <c r="F988" s="23">
        <v>14500</v>
      </c>
      <c r="G988" s="23">
        <v>8100</v>
      </c>
      <c r="H988" s="23">
        <v>18013</v>
      </c>
      <c r="I988" s="23">
        <v>2215167</v>
      </c>
      <c r="J988" s="18">
        <v>890</v>
      </c>
      <c r="K988" s="18">
        <v>931</v>
      </c>
      <c r="L988" s="23">
        <f t="shared" si="1347"/>
        <v>41</v>
      </c>
      <c r="M988" s="24">
        <f t="shared" si="1348"/>
        <v>32.800000000000004</v>
      </c>
      <c r="N988" s="23">
        <f t="shared" si="1349"/>
        <v>594500</v>
      </c>
      <c r="O988" s="23">
        <f t="shared" si="1350"/>
        <v>265680.00000000006</v>
      </c>
      <c r="P988" s="25">
        <f t="shared" si="1351"/>
        <v>2215167</v>
      </c>
      <c r="Q988" s="23">
        <f t="shared" si="1352"/>
        <v>3075347</v>
      </c>
      <c r="R988" s="24"/>
      <c r="S988" s="24"/>
      <c r="T988" s="15"/>
    </row>
    <row r="989" spans="1:20" ht="15" hidden="1" x14ac:dyDescent="0.3">
      <c r="A989" s="15" t="s">
        <v>223</v>
      </c>
      <c r="B989" s="15" t="s">
        <v>224</v>
      </c>
      <c r="C989" s="15" t="s">
        <v>234</v>
      </c>
      <c r="D989" s="16" t="s">
        <v>179</v>
      </c>
      <c r="E989" s="94">
        <v>5</v>
      </c>
      <c r="F989" s="23">
        <v>14500</v>
      </c>
      <c r="G989" s="23">
        <v>8100</v>
      </c>
      <c r="H989" s="23">
        <v>18013</v>
      </c>
      <c r="I989" s="23">
        <v>2215167</v>
      </c>
      <c r="J989" s="18">
        <v>592</v>
      </c>
      <c r="K989" s="18">
        <v>601</v>
      </c>
      <c r="L989" s="23">
        <f t="shared" si="1347"/>
        <v>9</v>
      </c>
      <c r="M989" s="24">
        <f t="shared" si="1348"/>
        <v>7.2</v>
      </c>
      <c r="N989" s="23">
        <f t="shared" si="1349"/>
        <v>130500</v>
      </c>
      <c r="O989" s="23">
        <f t="shared" si="1350"/>
        <v>58320</v>
      </c>
      <c r="P989" s="25">
        <f t="shared" si="1351"/>
        <v>2215167</v>
      </c>
      <c r="Q989" s="23">
        <f t="shared" si="1352"/>
        <v>2403987</v>
      </c>
      <c r="R989" s="24"/>
      <c r="S989" s="24"/>
      <c r="T989" s="15"/>
    </row>
    <row r="990" spans="1:20" ht="15" hidden="1" x14ac:dyDescent="0.3">
      <c r="A990" s="15" t="s">
        <v>223</v>
      </c>
      <c r="B990" s="15" t="s">
        <v>224</v>
      </c>
      <c r="C990" s="15" t="s">
        <v>234</v>
      </c>
      <c r="D990" s="16" t="s">
        <v>180</v>
      </c>
      <c r="E990" s="94">
        <v>5</v>
      </c>
      <c r="F990" s="23">
        <v>14500</v>
      </c>
      <c r="G990" s="23">
        <v>8100</v>
      </c>
      <c r="H990" s="23">
        <v>18013</v>
      </c>
      <c r="I990" s="23">
        <v>2215167</v>
      </c>
      <c r="J990" s="18">
        <v>1025</v>
      </c>
      <c r="K990" s="18">
        <v>1072</v>
      </c>
      <c r="L990" s="23">
        <f t="shared" si="1347"/>
        <v>47</v>
      </c>
      <c r="M990" s="24">
        <f t="shared" si="1348"/>
        <v>37.6</v>
      </c>
      <c r="N990" s="23">
        <f t="shared" si="1349"/>
        <v>681500</v>
      </c>
      <c r="O990" s="23">
        <f t="shared" si="1350"/>
        <v>304560</v>
      </c>
      <c r="P990" s="25">
        <f t="shared" si="1351"/>
        <v>2215167</v>
      </c>
      <c r="Q990" s="23">
        <f t="shared" si="1352"/>
        <v>3201227</v>
      </c>
      <c r="R990" s="24"/>
      <c r="S990" s="24"/>
      <c r="T990" s="15"/>
    </row>
    <row r="991" spans="1:20" ht="15" hidden="1" x14ac:dyDescent="0.3">
      <c r="A991" s="15" t="s">
        <v>223</v>
      </c>
      <c r="B991" s="15" t="s">
        <v>224</v>
      </c>
      <c r="C991" s="15" t="s">
        <v>234</v>
      </c>
      <c r="D991" s="16" t="s">
        <v>235</v>
      </c>
      <c r="E991" s="94">
        <v>5</v>
      </c>
      <c r="F991" s="23">
        <v>14500</v>
      </c>
      <c r="G991" s="23">
        <v>8100</v>
      </c>
      <c r="H991" s="23">
        <v>18013</v>
      </c>
      <c r="I991" s="23">
        <v>2215167</v>
      </c>
      <c r="J991" s="18">
        <v>931</v>
      </c>
      <c r="K991" s="18">
        <v>966</v>
      </c>
      <c r="L991" s="23">
        <f t="shared" si="1347"/>
        <v>35</v>
      </c>
      <c r="M991" s="24">
        <f t="shared" si="1348"/>
        <v>28</v>
      </c>
      <c r="N991" s="23">
        <f t="shared" si="1349"/>
        <v>507500</v>
      </c>
      <c r="O991" s="23">
        <f t="shared" si="1350"/>
        <v>226800</v>
      </c>
      <c r="P991" s="25">
        <f t="shared" si="1351"/>
        <v>2215167</v>
      </c>
      <c r="Q991" s="23">
        <f t="shared" si="1352"/>
        <v>2949467</v>
      </c>
      <c r="R991" s="24"/>
      <c r="S991" s="24"/>
      <c r="T991" s="15"/>
    </row>
    <row r="992" spans="1:20" ht="15" hidden="1" x14ac:dyDescent="0.3">
      <c r="A992" s="15" t="s">
        <v>223</v>
      </c>
      <c r="B992" s="15" t="s">
        <v>224</v>
      </c>
      <c r="C992" s="15" t="s">
        <v>234</v>
      </c>
      <c r="D992" s="16" t="s">
        <v>179</v>
      </c>
      <c r="E992" s="94">
        <v>6</v>
      </c>
      <c r="F992" s="23">
        <v>14500</v>
      </c>
      <c r="G992" s="23">
        <v>8100</v>
      </c>
      <c r="H992" s="23">
        <v>18013</v>
      </c>
      <c r="I992" s="23">
        <v>2215167</v>
      </c>
      <c r="J992" s="18">
        <v>601</v>
      </c>
      <c r="K992" s="18">
        <v>610</v>
      </c>
      <c r="L992" s="23">
        <f t="shared" si="1347"/>
        <v>9</v>
      </c>
      <c r="M992" s="24">
        <f t="shared" si="1348"/>
        <v>7.2</v>
      </c>
      <c r="N992" s="23">
        <f t="shared" si="1349"/>
        <v>130500</v>
      </c>
      <c r="O992" s="23">
        <f t="shared" si="1350"/>
        <v>58320</v>
      </c>
      <c r="P992" s="25">
        <f t="shared" si="1351"/>
        <v>2215167</v>
      </c>
      <c r="Q992" s="23">
        <f t="shared" si="1352"/>
        <v>2403987</v>
      </c>
      <c r="R992" s="24"/>
      <c r="S992" s="24"/>
      <c r="T992" s="15"/>
    </row>
    <row r="993" spans="1:20" ht="15" hidden="1" x14ac:dyDescent="0.3">
      <c r="A993" s="15" t="s">
        <v>223</v>
      </c>
      <c r="B993" s="15" t="s">
        <v>224</v>
      </c>
      <c r="C993" s="15" t="s">
        <v>234</v>
      </c>
      <c r="D993" s="16" t="s">
        <v>180</v>
      </c>
      <c r="E993" s="94">
        <v>6</v>
      </c>
      <c r="F993" s="23">
        <v>14500</v>
      </c>
      <c r="G993" s="23">
        <v>8100</v>
      </c>
      <c r="H993" s="23">
        <v>18013</v>
      </c>
      <c r="I993" s="23">
        <v>2215167</v>
      </c>
      <c r="J993" s="18">
        <v>1072</v>
      </c>
      <c r="K993" s="18">
        <v>1098</v>
      </c>
      <c r="L993" s="23">
        <f t="shared" si="1347"/>
        <v>26</v>
      </c>
      <c r="M993" s="24">
        <f t="shared" si="1348"/>
        <v>20.8</v>
      </c>
      <c r="N993" s="23">
        <f t="shared" si="1349"/>
        <v>377000</v>
      </c>
      <c r="O993" s="23">
        <f t="shared" si="1350"/>
        <v>168480</v>
      </c>
      <c r="P993" s="25">
        <f t="shared" si="1351"/>
        <v>2215167</v>
      </c>
      <c r="Q993" s="23">
        <f t="shared" si="1352"/>
        <v>2760647</v>
      </c>
      <c r="R993" s="24"/>
      <c r="S993" s="24"/>
      <c r="T993" s="15"/>
    </row>
    <row r="994" spans="1:20" ht="15" hidden="1" x14ac:dyDescent="0.3">
      <c r="A994" s="15" t="s">
        <v>223</v>
      </c>
      <c r="B994" s="15" t="s">
        <v>224</v>
      </c>
      <c r="C994" s="15" t="s">
        <v>234</v>
      </c>
      <c r="D994" s="16" t="s">
        <v>235</v>
      </c>
      <c r="E994" s="94">
        <v>6</v>
      </c>
      <c r="F994" s="23">
        <v>14500</v>
      </c>
      <c r="G994" s="23">
        <v>8100</v>
      </c>
      <c r="H994" s="23">
        <v>18013</v>
      </c>
      <c r="I994" s="23">
        <v>2215167</v>
      </c>
      <c r="J994" s="18">
        <v>966</v>
      </c>
      <c r="K994" s="18">
        <v>1005</v>
      </c>
      <c r="L994" s="23">
        <f t="shared" si="1347"/>
        <v>39</v>
      </c>
      <c r="M994" s="24">
        <f t="shared" si="1348"/>
        <v>31.200000000000003</v>
      </c>
      <c r="N994" s="23">
        <f t="shared" si="1349"/>
        <v>565500</v>
      </c>
      <c r="O994" s="23">
        <f t="shared" si="1350"/>
        <v>252720.00000000003</v>
      </c>
      <c r="P994" s="25">
        <f t="shared" si="1351"/>
        <v>2215167</v>
      </c>
      <c r="Q994" s="23">
        <f t="shared" si="1352"/>
        <v>3033387</v>
      </c>
      <c r="R994" s="24"/>
      <c r="S994" s="24"/>
      <c r="T994" s="15"/>
    </row>
    <row r="995" spans="1:20" ht="15" hidden="1" x14ac:dyDescent="0.3">
      <c r="A995" s="15" t="s">
        <v>223</v>
      </c>
      <c r="B995" s="15" t="s">
        <v>224</v>
      </c>
      <c r="C995" s="15" t="s">
        <v>234</v>
      </c>
      <c r="D995" s="16" t="s">
        <v>179</v>
      </c>
      <c r="E995" s="94">
        <v>7</v>
      </c>
      <c r="F995" s="23">
        <v>14500</v>
      </c>
      <c r="G995" s="23">
        <v>8100</v>
      </c>
      <c r="H995" s="23">
        <v>18013</v>
      </c>
      <c r="I995" s="23">
        <v>2215167</v>
      </c>
      <c r="J995" s="18">
        <f>K992</f>
        <v>610</v>
      </c>
      <c r="K995" s="18">
        <v>619</v>
      </c>
      <c r="L995" s="23">
        <f t="shared" ref="L995:L997" si="1353">K995-J995</f>
        <v>9</v>
      </c>
      <c r="M995" s="24">
        <f t="shared" ref="M995:M997" si="1354">L995*80%</f>
        <v>7.2</v>
      </c>
      <c r="N995" s="23">
        <f t="shared" ref="N995:N997" si="1355">L995*F995</f>
        <v>130500</v>
      </c>
      <c r="O995" s="23">
        <f t="shared" ref="O995:O997" si="1356">M995*G995</f>
        <v>58320</v>
      </c>
      <c r="P995" s="25">
        <f t="shared" ref="P995:P997" si="1357">IF(M995*H995=0,0,IF(M995*H995&gt;I995,M995*H995,I995))</f>
        <v>2215167</v>
      </c>
      <c r="Q995" s="23">
        <f t="shared" ref="Q995:Q997" si="1358">N995+O995+P995</f>
        <v>2403987</v>
      </c>
      <c r="R995" s="24"/>
      <c r="S995" s="24"/>
      <c r="T995" s="15"/>
    </row>
    <row r="996" spans="1:20" ht="15" hidden="1" x14ac:dyDescent="0.3">
      <c r="A996" s="15" t="s">
        <v>223</v>
      </c>
      <c r="B996" s="15" t="s">
        <v>224</v>
      </c>
      <c r="C996" s="15" t="s">
        <v>234</v>
      </c>
      <c r="D996" s="16" t="s">
        <v>180</v>
      </c>
      <c r="E996" s="94">
        <v>7</v>
      </c>
      <c r="F996" s="23">
        <v>14500</v>
      </c>
      <c r="G996" s="23">
        <v>8100</v>
      </c>
      <c r="H996" s="23">
        <v>18013</v>
      </c>
      <c r="I996" s="23">
        <v>2215167</v>
      </c>
      <c r="J996" s="18">
        <f t="shared" ref="J996:J997" si="1359">K993</f>
        <v>1098</v>
      </c>
      <c r="K996" s="18">
        <v>1136</v>
      </c>
      <c r="L996" s="23">
        <f t="shared" si="1353"/>
        <v>38</v>
      </c>
      <c r="M996" s="24">
        <f t="shared" si="1354"/>
        <v>30.400000000000002</v>
      </c>
      <c r="N996" s="23">
        <f t="shared" si="1355"/>
        <v>551000</v>
      </c>
      <c r="O996" s="23">
        <f t="shared" si="1356"/>
        <v>246240.00000000003</v>
      </c>
      <c r="P996" s="25">
        <f t="shared" si="1357"/>
        <v>2215167</v>
      </c>
      <c r="Q996" s="23">
        <f t="shared" si="1358"/>
        <v>3012407</v>
      </c>
      <c r="R996" s="24"/>
      <c r="S996" s="24"/>
      <c r="T996" s="15"/>
    </row>
    <row r="997" spans="1:20" ht="15" hidden="1" x14ac:dyDescent="0.3">
      <c r="A997" s="15" t="s">
        <v>223</v>
      </c>
      <c r="B997" s="15" t="s">
        <v>224</v>
      </c>
      <c r="C997" s="15" t="s">
        <v>234</v>
      </c>
      <c r="D997" s="16" t="s">
        <v>235</v>
      </c>
      <c r="E997" s="94">
        <v>7</v>
      </c>
      <c r="F997" s="23">
        <v>14500</v>
      </c>
      <c r="G997" s="23">
        <v>8100</v>
      </c>
      <c r="H997" s="23">
        <v>18013</v>
      </c>
      <c r="I997" s="23">
        <v>2215167</v>
      </c>
      <c r="J997" s="18">
        <f t="shared" si="1359"/>
        <v>1005</v>
      </c>
      <c r="K997" s="18">
        <v>1046</v>
      </c>
      <c r="L997" s="23">
        <f t="shared" si="1353"/>
        <v>41</v>
      </c>
      <c r="M997" s="24">
        <f t="shared" si="1354"/>
        <v>32.800000000000004</v>
      </c>
      <c r="N997" s="23">
        <f t="shared" si="1355"/>
        <v>594500</v>
      </c>
      <c r="O997" s="23">
        <f t="shared" si="1356"/>
        <v>265680.00000000006</v>
      </c>
      <c r="P997" s="25">
        <f t="shared" si="1357"/>
        <v>2215167</v>
      </c>
      <c r="Q997" s="23">
        <f t="shared" si="1358"/>
        <v>3075347</v>
      </c>
      <c r="R997" s="24"/>
      <c r="S997" s="24"/>
      <c r="T997" s="15"/>
    </row>
    <row r="998" spans="1:20" ht="15" hidden="1" x14ac:dyDescent="0.3">
      <c r="A998" s="15" t="s">
        <v>223</v>
      </c>
      <c r="B998" s="15" t="s">
        <v>224</v>
      </c>
      <c r="C998" s="15" t="s">
        <v>234</v>
      </c>
      <c r="D998" s="16" t="s">
        <v>179</v>
      </c>
      <c r="E998" s="94">
        <v>8</v>
      </c>
      <c r="F998" s="23">
        <v>14500</v>
      </c>
      <c r="G998" s="23">
        <v>8100</v>
      </c>
      <c r="H998" s="23">
        <v>18013</v>
      </c>
      <c r="I998" s="23">
        <v>2215167</v>
      </c>
      <c r="J998" s="18">
        <f>K995</f>
        <v>619</v>
      </c>
      <c r="K998" s="18">
        <v>628</v>
      </c>
      <c r="L998" s="23">
        <f t="shared" ref="L998:L1000" si="1360">K998-J998</f>
        <v>9</v>
      </c>
      <c r="M998" s="24">
        <f t="shared" ref="M998:M1000" si="1361">L998*80%</f>
        <v>7.2</v>
      </c>
      <c r="N998" s="23">
        <f t="shared" ref="N998:N1000" si="1362">L998*F998</f>
        <v>130500</v>
      </c>
      <c r="O998" s="23">
        <f t="shared" ref="O998:O1000" si="1363">M998*G998</f>
        <v>58320</v>
      </c>
      <c r="P998" s="25">
        <f t="shared" ref="P998:P1000" si="1364">IF(M998*H998=0,0,IF(M998*H998&gt;I998,M998*H998,I998))</f>
        <v>2215167</v>
      </c>
      <c r="Q998" s="23">
        <f t="shared" ref="Q998:Q1000" si="1365">N998+O998+P998</f>
        <v>2403987</v>
      </c>
      <c r="R998" s="24"/>
      <c r="S998" s="24"/>
      <c r="T998" s="15"/>
    </row>
    <row r="999" spans="1:20" ht="15" hidden="1" x14ac:dyDescent="0.3">
      <c r="A999" s="15" t="s">
        <v>223</v>
      </c>
      <c r="B999" s="15" t="s">
        <v>224</v>
      </c>
      <c r="C999" s="15" t="s">
        <v>234</v>
      </c>
      <c r="D999" s="16" t="s">
        <v>180</v>
      </c>
      <c r="E999" s="94">
        <v>8</v>
      </c>
      <c r="F999" s="23">
        <v>14500</v>
      </c>
      <c r="G999" s="23">
        <v>8100</v>
      </c>
      <c r="H999" s="23">
        <v>18013</v>
      </c>
      <c r="I999" s="23">
        <v>2215167</v>
      </c>
      <c r="J999" s="18">
        <f t="shared" ref="J999:J1000" si="1366">K996</f>
        <v>1136</v>
      </c>
      <c r="K999" s="18">
        <v>1200</v>
      </c>
      <c r="L999" s="23">
        <f t="shared" si="1360"/>
        <v>64</v>
      </c>
      <c r="M999" s="24">
        <f t="shared" si="1361"/>
        <v>51.2</v>
      </c>
      <c r="N999" s="23">
        <f t="shared" si="1362"/>
        <v>928000</v>
      </c>
      <c r="O999" s="23">
        <f t="shared" si="1363"/>
        <v>414720</v>
      </c>
      <c r="P999" s="25">
        <f t="shared" si="1364"/>
        <v>2215167</v>
      </c>
      <c r="Q999" s="23">
        <f t="shared" si="1365"/>
        <v>3557887</v>
      </c>
      <c r="R999" s="24"/>
      <c r="S999" s="24"/>
      <c r="T999" s="15"/>
    </row>
    <row r="1000" spans="1:20" ht="15" hidden="1" x14ac:dyDescent="0.3">
      <c r="A1000" s="15" t="s">
        <v>223</v>
      </c>
      <c r="B1000" s="15" t="s">
        <v>224</v>
      </c>
      <c r="C1000" s="15" t="s">
        <v>234</v>
      </c>
      <c r="D1000" s="16" t="s">
        <v>235</v>
      </c>
      <c r="E1000" s="94">
        <v>8</v>
      </c>
      <c r="F1000" s="23">
        <v>14500</v>
      </c>
      <c r="G1000" s="23">
        <v>8100</v>
      </c>
      <c r="H1000" s="23">
        <v>18013</v>
      </c>
      <c r="I1000" s="23">
        <v>2215167</v>
      </c>
      <c r="J1000" s="18">
        <f t="shared" si="1366"/>
        <v>1046</v>
      </c>
      <c r="K1000" s="18">
        <v>1104</v>
      </c>
      <c r="L1000" s="23">
        <f t="shared" si="1360"/>
        <v>58</v>
      </c>
      <c r="M1000" s="24">
        <f t="shared" si="1361"/>
        <v>46.400000000000006</v>
      </c>
      <c r="N1000" s="23">
        <f t="shared" si="1362"/>
        <v>841000</v>
      </c>
      <c r="O1000" s="23">
        <f t="shared" si="1363"/>
        <v>375840.00000000006</v>
      </c>
      <c r="P1000" s="25">
        <f t="shared" si="1364"/>
        <v>2215167</v>
      </c>
      <c r="Q1000" s="23">
        <f t="shared" si="1365"/>
        <v>3432007</v>
      </c>
      <c r="R1000" s="24"/>
      <c r="S1000" s="24"/>
      <c r="T1000" s="15"/>
    </row>
    <row r="1001" spans="1:20" ht="15" hidden="1" x14ac:dyDescent="0.3">
      <c r="A1001" s="15" t="s">
        <v>223</v>
      </c>
      <c r="B1001" s="15" t="s">
        <v>224</v>
      </c>
      <c r="C1001" s="15" t="s">
        <v>234</v>
      </c>
      <c r="D1001" s="16" t="s">
        <v>179</v>
      </c>
      <c r="E1001" s="31">
        <v>9</v>
      </c>
      <c r="F1001" s="23">
        <v>14500</v>
      </c>
      <c r="G1001" s="23">
        <v>8100</v>
      </c>
      <c r="H1001" s="23">
        <v>18013</v>
      </c>
      <c r="I1001" s="23">
        <v>2215167</v>
      </c>
      <c r="J1001" s="18">
        <f>K998</f>
        <v>628</v>
      </c>
      <c r="K1001" s="18">
        <v>635</v>
      </c>
      <c r="L1001" s="23">
        <f t="shared" ref="L1001:L1003" si="1367">K1001-J1001</f>
        <v>7</v>
      </c>
      <c r="M1001" s="24">
        <f t="shared" ref="M1001:M1003" si="1368">L1001*80%</f>
        <v>5.6000000000000005</v>
      </c>
      <c r="N1001" s="23">
        <f t="shared" ref="N1001:N1003" si="1369">L1001*F1001</f>
        <v>101500</v>
      </c>
      <c r="O1001" s="23">
        <f t="shared" ref="O1001:O1003" si="1370">M1001*G1001</f>
        <v>45360.000000000007</v>
      </c>
      <c r="P1001" s="25">
        <f t="shared" ref="P1001:P1003" si="1371">IF(M1001*H1001=0,0,IF(M1001*H1001&gt;I1001,M1001*H1001,I1001))</f>
        <v>2215167</v>
      </c>
      <c r="Q1001" s="23">
        <f t="shared" ref="Q1001:Q1003" si="1372">N1001+O1001+P1001</f>
        <v>2362027</v>
      </c>
      <c r="R1001" s="24"/>
      <c r="S1001" s="24"/>
      <c r="T1001" s="15"/>
    </row>
    <row r="1002" spans="1:20" ht="15" hidden="1" x14ac:dyDescent="0.3">
      <c r="A1002" s="15" t="s">
        <v>223</v>
      </c>
      <c r="B1002" s="15" t="s">
        <v>224</v>
      </c>
      <c r="C1002" s="15" t="s">
        <v>234</v>
      </c>
      <c r="D1002" s="16" t="s">
        <v>180</v>
      </c>
      <c r="E1002" s="31">
        <v>9</v>
      </c>
      <c r="F1002" s="23">
        <v>14500</v>
      </c>
      <c r="G1002" s="23">
        <v>8100</v>
      </c>
      <c r="H1002" s="23">
        <v>18013</v>
      </c>
      <c r="I1002" s="23">
        <v>2215167</v>
      </c>
      <c r="J1002" s="18">
        <f t="shared" ref="J1002:J1003" si="1373">K999</f>
        <v>1200</v>
      </c>
      <c r="K1002" s="18">
        <v>1228</v>
      </c>
      <c r="L1002" s="23">
        <f t="shared" si="1367"/>
        <v>28</v>
      </c>
      <c r="M1002" s="24">
        <f t="shared" si="1368"/>
        <v>22.400000000000002</v>
      </c>
      <c r="N1002" s="23">
        <f t="shared" si="1369"/>
        <v>406000</v>
      </c>
      <c r="O1002" s="23">
        <f t="shared" si="1370"/>
        <v>181440.00000000003</v>
      </c>
      <c r="P1002" s="25">
        <f t="shared" si="1371"/>
        <v>2215167</v>
      </c>
      <c r="Q1002" s="23">
        <f t="shared" si="1372"/>
        <v>2802607</v>
      </c>
      <c r="R1002" s="24"/>
      <c r="S1002" s="24"/>
      <c r="T1002" s="15"/>
    </row>
    <row r="1003" spans="1:20" ht="15" hidden="1" x14ac:dyDescent="0.3">
      <c r="A1003" s="15" t="s">
        <v>223</v>
      </c>
      <c r="B1003" s="15" t="s">
        <v>224</v>
      </c>
      <c r="C1003" s="15" t="s">
        <v>234</v>
      </c>
      <c r="D1003" s="16" t="s">
        <v>235</v>
      </c>
      <c r="E1003" s="31">
        <v>9</v>
      </c>
      <c r="F1003" s="23">
        <v>14500</v>
      </c>
      <c r="G1003" s="23">
        <v>8100</v>
      </c>
      <c r="H1003" s="23">
        <v>18013</v>
      </c>
      <c r="I1003" s="23">
        <v>2215167</v>
      </c>
      <c r="J1003" s="18">
        <f t="shared" si="1373"/>
        <v>1104</v>
      </c>
      <c r="K1003" s="18">
        <v>1149</v>
      </c>
      <c r="L1003" s="23">
        <f t="shared" si="1367"/>
        <v>45</v>
      </c>
      <c r="M1003" s="24">
        <f t="shared" si="1368"/>
        <v>36</v>
      </c>
      <c r="N1003" s="23">
        <f t="shared" si="1369"/>
        <v>652500</v>
      </c>
      <c r="O1003" s="23">
        <f t="shared" si="1370"/>
        <v>291600</v>
      </c>
      <c r="P1003" s="25">
        <f t="shared" si="1371"/>
        <v>2215167</v>
      </c>
      <c r="Q1003" s="23">
        <f t="shared" si="1372"/>
        <v>3159267</v>
      </c>
      <c r="R1003" s="24"/>
      <c r="S1003" s="24"/>
      <c r="T1003" s="15"/>
    </row>
    <row r="1004" spans="1:20" ht="14.5" hidden="1" customHeight="1" x14ac:dyDescent="0.3">
      <c r="A1004" s="15" t="s">
        <v>223</v>
      </c>
      <c r="B1004" s="15" t="s">
        <v>224</v>
      </c>
      <c r="C1004" s="15" t="s">
        <v>236</v>
      </c>
      <c r="D1004" s="16" t="s">
        <v>175</v>
      </c>
      <c r="E1004" s="94" t="s">
        <v>25</v>
      </c>
      <c r="F1004" s="23">
        <v>14500</v>
      </c>
      <c r="G1004" s="23">
        <v>7710</v>
      </c>
      <c r="H1004" s="23">
        <v>18013</v>
      </c>
      <c r="I1004" s="101">
        <v>2845478</v>
      </c>
      <c r="J1004" s="18">
        <v>660</v>
      </c>
      <c r="K1004" s="18">
        <v>662</v>
      </c>
      <c r="L1004" s="23">
        <f t="shared" ref="L1004:L1010" si="1374">K1004-J1004</f>
        <v>2</v>
      </c>
      <c r="M1004" s="24">
        <f t="shared" ref="M1004:M1010" si="1375">L1004*80%</f>
        <v>1.6</v>
      </c>
      <c r="N1004" s="23">
        <f t="shared" ref="N1004:N1010" si="1376">L1004*F1004</f>
        <v>29000</v>
      </c>
      <c r="O1004" s="23">
        <f t="shared" ref="O1004:O1010" si="1377">M1004*G1004</f>
        <v>12336</v>
      </c>
      <c r="P1004" s="104">
        <f>IF((M1004+M1005)*H1004=0,0,IF((M1004+M1005)*H1004&gt;I1004,(M1004+M1005)*H1004,I1004))</f>
        <v>2845478</v>
      </c>
      <c r="Q1004" s="101">
        <f>N1004+O1004+N1005+O1005+P1004</f>
        <v>3453274</v>
      </c>
      <c r="R1004" s="24"/>
      <c r="S1004" s="24"/>
      <c r="T1004" s="15"/>
    </row>
    <row r="1005" spans="1:20" ht="15" hidden="1" x14ac:dyDescent="0.3">
      <c r="A1005" s="15" t="s">
        <v>223</v>
      </c>
      <c r="B1005" s="15" t="s">
        <v>224</v>
      </c>
      <c r="C1005" s="15" t="s">
        <v>236</v>
      </c>
      <c r="D1005" s="16" t="s">
        <v>175</v>
      </c>
      <c r="E1005" s="94">
        <v>1</v>
      </c>
      <c r="F1005" s="23">
        <v>14500</v>
      </c>
      <c r="G1005" s="23">
        <v>8100</v>
      </c>
      <c r="H1005" s="23">
        <v>18013</v>
      </c>
      <c r="I1005" s="103"/>
      <c r="J1005" s="18">
        <v>662</v>
      </c>
      <c r="K1005" s="18">
        <v>689</v>
      </c>
      <c r="L1005" s="23">
        <f t="shared" si="1374"/>
        <v>27</v>
      </c>
      <c r="M1005" s="24">
        <f t="shared" si="1375"/>
        <v>21.6</v>
      </c>
      <c r="N1005" s="23">
        <f t="shared" si="1376"/>
        <v>391500</v>
      </c>
      <c r="O1005" s="23">
        <f t="shared" si="1377"/>
        <v>174960</v>
      </c>
      <c r="P1005" s="106"/>
      <c r="Q1005" s="103"/>
      <c r="R1005" s="24"/>
      <c r="S1005" s="24"/>
      <c r="T1005" s="15"/>
    </row>
    <row r="1006" spans="1:20" ht="15" hidden="1" x14ac:dyDescent="0.3">
      <c r="A1006" s="15" t="s">
        <v>223</v>
      </c>
      <c r="B1006" s="15" t="s">
        <v>224</v>
      </c>
      <c r="C1006" s="15" t="s">
        <v>236</v>
      </c>
      <c r="D1006" s="16" t="s">
        <v>175</v>
      </c>
      <c r="E1006" s="94">
        <v>2</v>
      </c>
      <c r="F1006" s="23">
        <v>14500</v>
      </c>
      <c r="G1006" s="23">
        <v>8100</v>
      </c>
      <c r="H1006" s="23">
        <v>18013</v>
      </c>
      <c r="I1006" s="23">
        <v>2845478</v>
      </c>
      <c r="J1006" s="18">
        <v>689</v>
      </c>
      <c r="K1006" s="18">
        <v>699</v>
      </c>
      <c r="L1006" s="23">
        <f t="shared" si="1374"/>
        <v>10</v>
      </c>
      <c r="M1006" s="24">
        <f t="shared" si="1375"/>
        <v>8</v>
      </c>
      <c r="N1006" s="23">
        <f t="shared" si="1376"/>
        <v>145000</v>
      </c>
      <c r="O1006" s="23">
        <f t="shared" si="1377"/>
        <v>64800</v>
      </c>
      <c r="P1006" s="25">
        <f t="shared" ref="P1006:P1010" si="1378">IF(M1006*H1006=0,0,IF(M1006*H1006&gt;I1006,M1006*H1006,I1006))</f>
        <v>2845478</v>
      </c>
      <c r="Q1006" s="23">
        <f t="shared" ref="Q1006:Q1010" si="1379">N1006+O1006+P1006</f>
        <v>3055278</v>
      </c>
      <c r="R1006" s="24"/>
      <c r="S1006" s="24"/>
      <c r="T1006" s="15"/>
    </row>
    <row r="1007" spans="1:20" ht="15" hidden="1" x14ac:dyDescent="0.3">
      <c r="A1007" s="15" t="s">
        <v>223</v>
      </c>
      <c r="B1007" s="15" t="s">
        <v>224</v>
      </c>
      <c r="C1007" s="15" t="s">
        <v>236</v>
      </c>
      <c r="D1007" s="16" t="s">
        <v>175</v>
      </c>
      <c r="E1007" s="94">
        <v>3</v>
      </c>
      <c r="F1007" s="23">
        <v>14500</v>
      </c>
      <c r="G1007" s="23">
        <v>8100</v>
      </c>
      <c r="H1007" s="23">
        <v>18013</v>
      </c>
      <c r="I1007" s="23">
        <v>2845478</v>
      </c>
      <c r="J1007" s="18">
        <v>699</v>
      </c>
      <c r="K1007" s="18">
        <v>713</v>
      </c>
      <c r="L1007" s="23">
        <f t="shared" si="1374"/>
        <v>14</v>
      </c>
      <c r="M1007" s="24">
        <f>L1007*80%</f>
        <v>11.200000000000001</v>
      </c>
      <c r="N1007" s="23">
        <f t="shared" si="1376"/>
        <v>203000</v>
      </c>
      <c r="O1007" s="23">
        <f t="shared" si="1377"/>
        <v>90720.000000000015</v>
      </c>
      <c r="P1007" s="25">
        <f t="shared" si="1378"/>
        <v>2845478</v>
      </c>
      <c r="Q1007" s="23">
        <f t="shared" si="1379"/>
        <v>3139198</v>
      </c>
      <c r="R1007" s="24"/>
      <c r="S1007" s="24"/>
      <c r="T1007" s="15"/>
    </row>
    <row r="1008" spans="1:20" ht="15" hidden="1" x14ac:dyDescent="0.3">
      <c r="A1008" s="15" t="s">
        <v>223</v>
      </c>
      <c r="B1008" s="15" t="s">
        <v>224</v>
      </c>
      <c r="C1008" s="15" t="s">
        <v>236</v>
      </c>
      <c r="D1008" s="16" t="s">
        <v>175</v>
      </c>
      <c r="E1008" s="94">
        <v>4</v>
      </c>
      <c r="F1008" s="23">
        <v>14500</v>
      </c>
      <c r="G1008" s="23">
        <v>8100</v>
      </c>
      <c r="H1008" s="23">
        <v>18013</v>
      </c>
      <c r="I1008" s="23">
        <v>2845478</v>
      </c>
      <c r="J1008" s="18">
        <v>713</v>
      </c>
      <c r="K1008" s="18">
        <v>724</v>
      </c>
      <c r="L1008" s="23">
        <f>K1008-J1008+S1008</f>
        <v>14</v>
      </c>
      <c r="M1008" s="24">
        <f t="shared" si="1375"/>
        <v>11.200000000000001</v>
      </c>
      <c r="N1008" s="23">
        <f t="shared" si="1376"/>
        <v>203000</v>
      </c>
      <c r="O1008" s="23">
        <f t="shared" si="1377"/>
        <v>90720.000000000015</v>
      </c>
      <c r="P1008" s="25">
        <f t="shared" si="1378"/>
        <v>2845478</v>
      </c>
      <c r="Q1008" s="23">
        <f t="shared" si="1379"/>
        <v>3139198</v>
      </c>
      <c r="R1008" s="24"/>
      <c r="S1008" s="24">
        <v>3</v>
      </c>
      <c r="T1008" s="26" t="s">
        <v>237</v>
      </c>
    </row>
    <row r="1009" spans="1:20" ht="15" hidden="1" x14ac:dyDescent="0.3">
      <c r="A1009" s="15" t="s">
        <v>223</v>
      </c>
      <c r="B1009" s="15" t="s">
        <v>224</v>
      </c>
      <c r="C1009" s="15" t="s">
        <v>236</v>
      </c>
      <c r="D1009" s="16" t="s">
        <v>175</v>
      </c>
      <c r="E1009" s="94">
        <v>5</v>
      </c>
      <c r="F1009" s="23">
        <v>14500</v>
      </c>
      <c r="G1009" s="23">
        <v>8100</v>
      </c>
      <c r="H1009" s="23">
        <v>18013</v>
      </c>
      <c r="I1009" s="23">
        <v>2845478</v>
      </c>
      <c r="J1009" s="18">
        <v>724</v>
      </c>
      <c r="K1009" s="18">
        <v>738</v>
      </c>
      <c r="L1009" s="23">
        <f t="shared" si="1374"/>
        <v>14</v>
      </c>
      <c r="M1009" s="24">
        <f t="shared" si="1375"/>
        <v>11.200000000000001</v>
      </c>
      <c r="N1009" s="23">
        <f t="shared" si="1376"/>
        <v>203000</v>
      </c>
      <c r="O1009" s="23">
        <f t="shared" si="1377"/>
        <v>90720.000000000015</v>
      </c>
      <c r="P1009" s="25">
        <f t="shared" si="1378"/>
        <v>2845478</v>
      </c>
      <c r="Q1009" s="23">
        <f t="shared" si="1379"/>
        <v>3139198</v>
      </c>
      <c r="R1009" s="24"/>
      <c r="S1009" s="24"/>
      <c r="T1009" s="15"/>
    </row>
    <row r="1010" spans="1:20" ht="15" hidden="1" x14ac:dyDescent="0.3">
      <c r="A1010" s="15" t="s">
        <v>223</v>
      </c>
      <c r="B1010" s="15" t="s">
        <v>224</v>
      </c>
      <c r="C1010" s="15" t="s">
        <v>236</v>
      </c>
      <c r="D1010" s="16" t="s">
        <v>175</v>
      </c>
      <c r="E1010" s="94">
        <v>6</v>
      </c>
      <c r="F1010" s="23">
        <v>14500</v>
      </c>
      <c r="G1010" s="23">
        <v>8100</v>
      </c>
      <c r="H1010" s="23">
        <v>18013</v>
      </c>
      <c r="I1010" s="23">
        <v>2845478</v>
      </c>
      <c r="J1010" s="18">
        <v>738</v>
      </c>
      <c r="K1010" s="18">
        <v>756</v>
      </c>
      <c r="L1010" s="23">
        <f t="shared" si="1374"/>
        <v>18</v>
      </c>
      <c r="M1010" s="24">
        <f t="shared" si="1375"/>
        <v>14.4</v>
      </c>
      <c r="N1010" s="23">
        <f t="shared" si="1376"/>
        <v>261000</v>
      </c>
      <c r="O1010" s="23">
        <f t="shared" si="1377"/>
        <v>116640</v>
      </c>
      <c r="P1010" s="25">
        <f t="shared" si="1378"/>
        <v>2845478</v>
      </c>
      <c r="Q1010" s="23">
        <f t="shared" si="1379"/>
        <v>3223118</v>
      </c>
      <c r="R1010" s="24"/>
      <c r="S1010" s="24"/>
      <c r="T1010" s="15"/>
    </row>
    <row r="1011" spans="1:20" ht="15" hidden="1" x14ac:dyDescent="0.3">
      <c r="A1011" s="15" t="s">
        <v>223</v>
      </c>
      <c r="B1011" s="15" t="s">
        <v>224</v>
      </c>
      <c r="C1011" s="15" t="s">
        <v>236</v>
      </c>
      <c r="D1011" s="16" t="s">
        <v>175</v>
      </c>
      <c r="E1011" s="94">
        <v>7</v>
      </c>
      <c r="F1011" s="23">
        <v>14500</v>
      </c>
      <c r="G1011" s="23">
        <v>8100</v>
      </c>
      <c r="H1011" s="23">
        <v>18013</v>
      </c>
      <c r="I1011" s="23">
        <v>2845478</v>
      </c>
      <c r="J1011" s="18">
        <f>K1010</f>
        <v>756</v>
      </c>
      <c r="K1011" s="18">
        <v>780</v>
      </c>
      <c r="L1011" s="23">
        <f t="shared" ref="L1011" si="1380">K1011-J1011</f>
        <v>24</v>
      </c>
      <c r="M1011" s="24">
        <f t="shared" ref="M1011" si="1381">L1011*80%</f>
        <v>19.200000000000003</v>
      </c>
      <c r="N1011" s="23">
        <f t="shared" ref="N1011" si="1382">L1011*F1011</f>
        <v>348000</v>
      </c>
      <c r="O1011" s="23">
        <f t="shared" ref="O1011" si="1383">M1011*G1011</f>
        <v>155520.00000000003</v>
      </c>
      <c r="P1011" s="25">
        <f t="shared" ref="P1011" si="1384">IF(M1011*H1011=0,0,IF(M1011*H1011&gt;I1011,M1011*H1011,I1011))</f>
        <v>2845478</v>
      </c>
      <c r="Q1011" s="23">
        <f t="shared" ref="Q1011" si="1385">N1011+O1011+P1011</f>
        <v>3348998</v>
      </c>
      <c r="R1011" s="24"/>
      <c r="S1011" s="24"/>
      <c r="T1011" s="15"/>
    </row>
    <row r="1012" spans="1:20" ht="15" hidden="1" x14ac:dyDescent="0.3">
      <c r="A1012" s="15" t="s">
        <v>223</v>
      </c>
      <c r="B1012" s="15" t="s">
        <v>224</v>
      </c>
      <c r="C1012" s="15" t="s">
        <v>236</v>
      </c>
      <c r="D1012" s="16" t="s">
        <v>175</v>
      </c>
      <c r="E1012" s="94">
        <v>8</v>
      </c>
      <c r="F1012" s="23">
        <v>14500</v>
      </c>
      <c r="G1012" s="23">
        <v>8100</v>
      </c>
      <c r="H1012" s="23">
        <v>18013</v>
      </c>
      <c r="I1012" s="23">
        <v>2845478</v>
      </c>
      <c r="J1012" s="18">
        <f>K1011</f>
        <v>780</v>
      </c>
      <c r="K1012" s="18">
        <v>817</v>
      </c>
      <c r="L1012" s="23">
        <f t="shared" ref="L1012" si="1386">K1012-J1012</f>
        <v>37</v>
      </c>
      <c r="M1012" s="24">
        <f t="shared" ref="M1012" si="1387">L1012*80%</f>
        <v>29.6</v>
      </c>
      <c r="N1012" s="23">
        <f t="shared" ref="N1012" si="1388">L1012*F1012</f>
        <v>536500</v>
      </c>
      <c r="O1012" s="23">
        <f t="shared" ref="O1012" si="1389">M1012*G1012</f>
        <v>239760</v>
      </c>
      <c r="P1012" s="25">
        <f t="shared" ref="P1012" si="1390">IF(M1012*H1012=0,0,IF(M1012*H1012&gt;I1012,M1012*H1012,I1012))</f>
        <v>2845478</v>
      </c>
      <c r="Q1012" s="23">
        <f t="shared" ref="Q1012" si="1391">N1012+O1012+P1012</f>
        <v>3621738</v>
      </c>
      <c r="R1012" s="24"/>
      <c r="S1012" s="24"/>
      <c r="T1012" s="15"/>
    </row>
    <row r="1013" spans="1:20" ht="15" hidden="1" x14ac:dyDescent="0.3">
      <c r="A1013" s="15" t="s">
        <v>223</v>
      </c>
      <c r="B1013" s="15" t="s">
        <v>224</v>
      </c>
      <c r="C1013" s="15" t="s">
        <v>236</v>
      </c>
      <c r="D1013" s="16" t="s">
        <v>175</v>
      </c>
      <c r="E1013" s="31">
        <v>9</v>
      </c>
      <c r="F1013" s="23">
        <v>14500</v>
      </c>
      <c r="G1013" s="23">
        <v>8100</v>
      </c>
      <c r="H1013" s="23">
        <v>18013</v>
      </c>
      <c r="I1013" s="23">
        <v>2845478</v>
      </c>
      <c r="J1013" s="18">
        <f>K1012</f>
        <v>817</v>
      </c>
      <c r="K1013" s="18">
        <v>929</v>
      </c>
      <c r="L1013" s="23">
        <f t="shared" ref="L1013" si="1392">K1013-J1013</f>
        <v>112</v>
      </c>
      <c r="M1013" s="24">
        <f t="shared" ref="M1013" si="1393">L1013*80%</f>
        <v>89.600000000000009</v>
      </c>
      <c r="N1013" s="23">
        <f t="shared" ref="N1013" si="1394">L1013*F1013</f>
        <v>1624000</v>
      </c>
      <c r="O1013" s="23">
        <f t="shared" ref="O1013" si="1395">M1013*G1013</f>
        <v>725760.00000000012</v>
      </c>
      <c r="P1013" s="25">
        <f t="shared" ref="P1013" si="1396">IF(M1013*H1013=0,0,IF(M1013*H1013&gt;I1013,M1013*H1013,I1013))</f>
        <v>2845478</v>
      </c>
      <c r="Q1013" s="23">
        <f t="shared" ref="Q1013" si="1397">N1013+O1013+P1013</f>
        <v>5195238</v>
      </c>
      <c r="R1013" s="24"/>
      <c r="S1013" s="24"/>
      <c r="T1013" s="15"/>
    </row>
    <row r="1014" spans="1:20" ht="15" hidden="1" x14ac:dyDescent="0.3">
      <c r="A1014" s="15" t="s">
        <v>223</v>
      </c>
      <c r="B1014" s="15" t="s">
        <v>238</v>
      </c>
      <c r="C1014" s="15" t="s">
        <v>154</v>
      </c>
      <c r="D1014" s="16" t="s">
        <v>109</v>
      </c>
      <c r="E1014" s="94" t="s">
        <v>25</v>
      </c>
      <c r="F1014" s="23">
        <v>14500</v>
      </c>
      <c r="G1014" s="23">
        <v>7710</v>
      </c>
      <c r="H1014" s="23">
        <v>18498</v>
      </c>
      <c r="I1014" s="23">
        <v>3209773</v>
      </c>
      <c r="J1014" s="18">
        <v>5650</v>
      </c>
      <c r="K1014" s="18">
        <v>5837</v>
      </c>
      <c r="L1014" s="23">
        <f t="shared" ref="L1014:L1032" si="1398">K1014-J1014</f>
        <v>187</v>
      </c>
      <c r="M1014" s="24">
        <f t="shared" ref="M1014:M1032" si="1399">L1014*80%</f>
        <v>149.6</v>
      </c>
      <c r="N1014" s="23">
        <f t="shared" ref="N1014:N1032" si="1400">L1014*F1014</f>
        <v>2711500</v>
      </c>
      <c r="O1014" s="23">
        <f t="shared" ref="O1014:O1032" si="1401">M1014*G1014</f>
        <v>1153416</v>
      </c>
      <c r="P1014" s="104">
        <f>IF((M1014+M1015)*H1014=0,0,IF((M1014+M1015)*H1014&gt;I1014,(M1014+M1015)*H1014,I1014))</f>
        <v>11305977.600000001</v>
      </c>
      <c r="Q1014" s="101">
        <f>N1014+O1014+N1015+O1015+P1014</f>
        <v>27276353.600000001</v>
      </c>
      <c r="R1014" s="24"/>
      <c r="S1014" s="24"/>
      <c r="T1014" s="15"/>
    </row>
    <row r="1015" spans="1:20" ht="15" hidden="1" x14ac:dyDescent="0.3">
      <c r="A1015" s="15" t="s">
        <v>223</v>
      </c>
      <c r="B1015" s="15" t="s">
        <v>238</v>
      </c>
      <c r="C1015" s="15" t="s">
        <v>154</v>
      </c>
      <c r="D1015" s="16" t="s">
        <v>109</v>
      </c>
      <c r="E1015" s="94">
        <v>1</v>
      </c>
      <c r="F1015" s="23">
        <v>14500</v>
      </c>
      <c r="G1015" s="23">
        <v>8100</v>
      </c>
      <c r="H1015" s="23">
        <v>18498</v>
      </c>
      <c r="I1015" s="23">
        <v>3209773</v>
      </c>
      <c r="J1015" s="18">
        <v>5837</v>
      </c>
      <c r="K1015" s="18">
        <v>6414</v>
      </c>
      <c r="L1015" s="23">
        <f>K1015-J1015</f>
        <v>577</v>
      </c>
      <c r="M1015" s="24">
        <f>L1015*80%</f>
        <v>461.6</v>
      </c>
      <c r="N1015" s="23">
        <f>L1015*F1015</f>
        <v>8366500</v>
      </c>
      <c r="O1015" s="23">
        <f>M1015*G1015</f>
        <v>3738960</v>
      </c>
      <c r="P1015" s="106"/>
      <c r="Q1015" s="103"/>
      <c r="R1015" s="24"/>
      <c r="S1015" s="24"/>
      <c r="T1015" s="15"/>
    </row>
    <row r="1016" spans="1:20" ht="15" hidden="1" x14ac:dyDescent="0.3">
      <c r="A1016" s="15" t="s">
        <v>223</v>
      </c>
      <c r="B1016" s="15" t="s">
        <v>238</v>
      </c>
      <c r="C1016" s="15" t="s">
        <v>154</v>
      </c>
      <c r="D1016" s="16" t="s">
        <v>111</v>
      </c>
      <c r="E1016" s="94" t="s">
        <v>25</v>
      </c>
      <c r="F1016" s="23">
        <v>14500</v>
      </c>
      <c r="G1016" s="23">
        <v>7710</v>
      </c>
      <c r="H1016" s="23">
        <v>18498</v>
      </c>
      <c r="I1016" s="23">
        <v>3209773</v>
      </c>
      <c r="J1016" s="18">
        <v>2110</v>
      </c>
      <c r="K1016" s="18">
        <v>2263</v>
      </c>
      <c r="L1016" s="23">
        <f t="shared" si="1398"/>
        <v>153</v>
      </c>
      <c r="M1016" s="24">
        <f t="shared" si="1399"/>
        <v>122.4</v>
      </c>
      <c r="N1016" s="23">
        <f t="shared" si="1400"/>
        <v>2218500</v>
      </c>
      <c r="O1016" s="23">
        <f t="shared" si="1401"/>
        <v>943704</v>
      </c>
      <c r="P1016" s="104">
        <f t="shared" ref="P1016" si="1402">IF((M1016+M1017)*H1016=0,0,IF((M1016+M1017)*H1016&gt;I1016,(M1016+M1017)*H1016,I1016))</f>
        <v>12460252.800000001</v>
      </c>
      <c r="Q1016" s="101">
        <f t="shared" ref="Q1016" si="1403">N1016+O1016+N1017+O1017+P1016</f>
        <v>30077676.800000001</v>
      </c>
      <c r="R1016" s="24"/>
      <c r="S1016" s="24"/>
      <c r="T1016" s="15"/>
    </row>
    <row r="1017" spans="1:20" ht="15" hidden="1" x14ac:dyDescent="0.3">
      <c r="A1017" s="15" t="s">
        <v>223</v>
      </c>
      <c r="B1017" s="15" t="s">
        <v>238</v>
      </c>
      <c r="C1017" s="15" t="s">
        <v>154</v>
      </c>
      <c r="D1017" s="16" t="s">
        <v>111</v>
      </c>
      <c r="E1017" s="94">
        <v>1</v>
      </c>
      <c r="F1017" s="23">
        <v>14500</v>
      </c>
      <c r="G1017" s="23">
        <v>8100</v>
      </c>
      <c r="H1017" s="23">
        <v>18498</v>
      </c>
      <c r="I1017" s="23">
        <v>3209773</v>
      </c>
      <c r="J1017" s="18">
        <v>2263</v>
      </c>
      <c r="K1017" s="18">
        <v>2952</v>
      </c>
      <c r="L1017" s="23">
        <f>K1017-J1017</f>
        <v>689</v>
      </c>
      <c r="M1017" s="24">
        <f>L1017*80%</f>
        <v>551.20000000000005</v>
      </c>
      <c r="N1017" s="23">
        <f>L1017*F1017</f>
        <v>9990500</v>
      </c>
      <c r="O1017" s="23">
        <f>M1017*G1017</f>
        <v>4464720</v>
      </c>
      <c r="P1017" s="106"/>
      <c r="Q1017" s="103"/>
      <c r="R1017" s="24"/>
      <c r="S1017" s="24"/>
      <c r="T1017" s="15"/>
    </row>
    <row r="1018" spans="1:20" ht="15" hidden="1" x14ac:dyDescent="0.3">
      <c r="A1018" s="15" t="s">
        <v>223</v>
      </c>
      <c r="B1018" s="15" t="s">
        <v>238</v>
      </c>
      <c r="C1018" s="15" t="s">
        <v>154</v>
      </c>
      <c r="D1018" s="16" t="s">
        <v>101</v>
      </c>
      <c r="E1018" s="94" t="s">
        <v>25</v>
      </c>
      <c r="F1018" s="23">
        <v>14500</v>
      </c>
      <c r="G1018" s="23">
        <v>7710</v>
      </c>
      <c r="H1018" s="23">
        <v>18498</v>
      </c>
      <c r="I1018" s="23">
        <v>3209773</v>
      </c>
      <c r="J1018" s="18">
        <v>911</v>
      </c>
      <c r="K1018" s="18">
        <v>948</v>
      </c>
      <c r="L1018" s="23">
        <f t="shared" si="1398"/>
        <v>37</v>
      </c>
      <c r="M1018" s="24">
        <f t="shared" si="1399"/>
        <v>29.6</v>
      </c>
      <c r="N1018" s="23">
        <f t="shared" si="1400"/>
        <v>536500</v>
      </c>
      <c r="O1018" s="23">
        <f t="shared" si="1401"/>
        <v>228216</v>
      </c>
      <c r="P1018" s="104">
        <f t="shared" ref="P1018" si="1404">IF((M1018+M1019)*H1018=0,0,IF((M1018+M1019)*H1018&gt;I1018,(M1018+M1019)*H1018,I1018))</f>
        <v>3209773</v>
      </c>
      <c r="Q1018" s="101">
        <f t="shared" ref="Q1018" si="1405">N1018+O1018+N1019+O1019+P1018</f>
        <v>4834669</v>
      </c>
      <c r="R1018" s="24"/>
      <c r="S1018" s="24"/>
      <c r="T1018" s="15"/>
    </row>
    <row r="1019" spans="1:20" ht="15" hidden="1" x14ac:dyDescent="0.3">
      <c r="A1019" s="15" t="s">
        <v>223</v>
      </c>
      <c r="B1019" s="15" t="s">
        <v>238</v>
      </c>
      <c r="C1019" s="15" t="s">
        <v>154</v>
      </c>
      <c r="D1019" s="16" t="s">
        <v>101</v>
      </c>
      <c r="E1019" s="94">
        <v>1</v>
      </c>
      <c r="F1019" s="23">
        <v>14500</v>
      </c>
      <c r="G1019" s="23">
        <v>8100</v>
      </c>
      <c r="H1019" s="23">
        <v>18498</v>
      </c>
      <c r="I1019" s="23">
        <v>3209773</v>
      </c>
      <c r="J1019" s="18">
        <v>948</v>
      </c>
      <c r="K1019" s="18">
        <v>989</v>
      </c>
      <c r="L1019" s="23">
        <f>K1019-J1019</f>
        <v>41</v>
      </c>
      <c r="M1019" s="24">
        <f>L1019*80%</f>
        <v>32.800000000000004</v>
      </c>
      <c r="N1019" s="23">
        <f>L1019*F1019</f>
        <v>594500</v>
      </c>
      <c r="O1019" s="23">
        <f>M1019*G1019</f>
        <v>265680.00000000006</v>
      </c>
      <c r="P1019" s="106"/>
      <c r="Q1019" s="103"/>
      <c r="R1019" s="24"/>
      <c r="S1019" s="24"/>
      <c r="T1019" s="15"/>
    </row>
    <row r="1020" spans="1:20" ht="15" hidden="1" x14ac:dyDescent="0.3">
      <c r="A1020" s="15" t="s">
        <v>223</v>
      </c>
      <c r="B1020" s="15" t="s">
        <v>238</v>
      </c>
      <c r="C1020" s="15" t="s">
        <v>154</v>
      </c>
      <c r="D1020" s="16" t="s">
        <v>175</v>
      </c>
      <c r="E1020" s="94" t="s">
        <v>25</v>
      </c>
      <c r="F1020" s="23">
        <v>14500</v>
      </c>
      <c r="G1020" s="23">
        <v>7710</v>
      </c>
      <c r="H1020" s="23">
        <v>18498</v>
      </c>
      <c r="I1020" s="23">
        <v>3209773</v>
      </c>
      <c r="J1020" s="18">
        <v>607</v>
      </c>
      <c r="K1020" s="18">
        <v>644</v>
      </c>
      <c r="L1020" s="23">
        <f t="shared" si="1398"/>
        <v>37</v>
      </c>
      <c r="M1020" s="24">
        <f t="shared" si="1399"/>
        <v>29.6</v>
      </c>
      <c r="N1020" s="23">
        <f t="shared" si="1400"/>
        <v>536500</v>
      </c>
      <c r="O1020" s="23">
        <f t="shared" si="1401"/>
        <v>228216</v>
      </c>
      <c r="P1020" s="104">
        <f t="shared" ref="P1020" si="1406">IF((M1020+M1021)*H1020=0,0,IF((M1020+M1021)*H1020&gt;I1020,(M1020+M1021)*H1020,I1020))</f>
        <v>3209773</v>
      </c>
      <c r="Q1020" s="101">
        <f t="shared" ref="Q1020" si="1407">N1020+O1020+N1021+O1021+P1020</f>
        <v>5296229</v>
      </c>
      <c r="R1020" s="24"/>
      <c r="S1020" s="24"/>
      <c r="T1020" s="15"/>
    </row>
    <row r="1021" spans="1:20" ht="15" hidden="1" x14ac:dyDescent="0.3">
      <c r="A1021" s="15" t="s">
        <v>223</v>
      </c>
      <c r="B1021" s="15" t="s">
        <v>238</v>
      </c>
      <c r="C1021" s="15" t="s">
        <v>154</v>
      </c>
      <c r="D1021" s="16" t="s">
        <v>175</v>
      </c>
      <c r="E1021" s="94">
        <v>1</v>
      </c>
      <c r="F1021" s="23">
        <v>14500</v>
      </c>
      <c r="G1021" s="23">
        <v>8100</v>
      </c>
      <c r="H1021" s="23">
        <v>18498</v>
      </c>
      <c r="I1021" s="23">
        <v>3209773</v>
      </c>
      <c r="J1021" s="18">
        <v>644</v>
      </c>
      <c r="K1021" s="18">
        <v>707</v>
      </c>
      <c r="L1021" s="23">
        <f>K1021-J1021</f>
        <v>63</v>
      </c>
      <c r="M1021" s="24">
        <f>L1021*80%</f>
        <v>50.400000000000006</v>
      </c>
      <c r="N1021" s="23">
        <f>L1021*F1021</f>
        <v>913500</v>
      </c>
      <c r="O1021" s="23">
        <f>M1021*G1021</f>
        <v>408240.00000000006</v>
      </c>
      <c r="P1021" s="106"/>
      <c r="Q1021" s="103"/>
      <c r="R1021" s="24"/>
      <c r="S1021" s="24"/>
      <c r="T1021" s="15"/>
    </row>
    <row r="1022" spans="1:20" ht="15" hidden="1" x14ac:dyDescent="0.3">
      <c r="A1022" s="15" t="s">
        <v>223</v>
      </c>
      <c r="B1022" s="15" t="s">
        <v>238</v>
      </c>
      <c r="C1022" s="15" t="s">
        <v>154</v>
      </c>
      <c r="D1022" s="16" t="s">
        <v>177</v>
      </c>
      <c r="E1022" s="94" t="s">
        <v>25</v>
      </c>
      <c r="F1022" s="23">
        <v>14500</v>
      </c>
      <c r="G1022" s="23">
        <v>7710</v>
      </c>
      <c r="H1022" s="23">
        <v>18498</v>
      </c>
      <c r="I1022" s="23">
        <v>3209773</v>
      </c>
      <c r="J1022" s="18">
        <v>765</v>
      </c>
      <c r="K1022" s="18">
        <v>951</v>
      </c>
      <c r="L1022" s="23">
        <f t="shared" si="1398"/>
        <v>186</v>
      </c>
      <c r="M1022" s="24">
        <f t="shared" si="1399"/>
        <v>148.80000000000001</v>
      </c>
      <c r="N1022" s="23">
        <f t="shared" si="1400"/>
        <v>2697000</v>
      </c>
      <c r="O1022" s="23">
        <f t="shared" si="1401"/>
        <v>1147248</v>
      </c>
      <c r="P1022" s="104">
        <f t="shared" ref="P1022" si="1408">IF((M1022+M1023)*H1022=0,0,IF((M1022+M1023)*H1022&gt;I1022,(M1022+M1023)*H1022,I1022))</f>
        <v>7532385.6000000006</v>
      </c>
      <c r="Q1022" s="101">
        <f t="shared" ref="Q1022" si="1409">N1022+O1022+N1023+O1023+P1022</f>
        <v>18153173.600000001</v>
      </c>
      <c r="R1022" s="24"/>
      <c r="S1022" s="24"/>
      <c r="T1022" s="15"/>
    </row>
    <row r="1023" spans="1:20" ht="15" hidden="1" x14ac:dyDescent="0.3">
      <c r="A1023" s="15" t="s">
        <v>223</v>
      </c>
      <c r="B1023" s="15" t="s">
        <v>238</v>
      </c>
      <c r="C1023" s="15" t="s">
        <v>154</v>
      </c>
      <c r="D1023" s="16" t="s">
        <v>177</v>
      </c>
      <c r="E1023" s="94">
        <v>1</v>
      </c>
      <c r="F1023" s="23">
        <v>14500</v>
      </c>
      <c r="G1023" s="23">
        <v>8100</v>
      </c>
      <c r="H1023" s="23">
        <v>18498</v>
      </c>
      <c r="I1023" s="23">
        <v>3209773</v>
      </c>
      <c r="J1023" s="18">
        <v>951</v>
      </c>
      <c r="K1023" s="18">
        <v>1274</v>
      </c>
      <c r="L1023" s="23">
        <f>K1023-J1023</f>
        <v>323</v>
      </c>
      <c r="M1023" s="24">
        <f>L1023*80%</f>
        <v>258.40000000000003</v>
      </c>
      <c r="N1023" s="23">
        <f>L1023*F1023</f>
        <v>4683500</v>
      </c>
      <c r="O1023" s="23">
        <f>M1023*G1023</f>
        <v>2093040.0000000002</v>
      </c>
      <c r="P1023" s="106"/>
      <c r="Q1023" s="103"/>
      <c r="R1023" s="24"/>
      <c r="S1023" s="24"/>
      <c r="T1023" s="15"/>
    </row>
    <row r="1024" spans="1:20" ht="15" hidden="1" x14ac:dyDescent="0.3">
      <c r="A1024" s="15" t="s">
        <v>223</v>
      </c>
      <c r="B1024" s="15" t="s">
        <v>238</v>
      </c>
      <c r="C1024" s="15" t="s">
        <v>154</v>
      </c>
      <c r="D1024" s="16" t="s">
        <v>179</v>
      </c>
      <c r="E1024" s="94" t="s">
        <v>25</v>
      </c>
      <c r="F1024" s="23">
        <v>14500</v>
      </c>
      <c r="G1024" s="23">
        <v>7710</v>
      </c>
      <c r="H1024" s="23">
        <v>18498</v>
      </c>
      <c r="I1024" s="23">
        <v>3209773</v>
      </c>
      <c r="J1024" s="18">
        <v>323</v>
      </c>
      <c r="K1024" s="18">
        <v>332</v>
      </c>
      <c r="L1024" s="23">
        <f t="shared" si="1398"/>
        <v>9</v>
      </c>
      <c r="M1024" s="24">
        <f t="shared" si="1399"/>
        <v>7.2</v>
      </c>
      <c r="N1024" s="23">
        <f t="shared" si="1400"/>
        <v>130500</v>
      </c>
      <c r="O1024" s="23">
        <f t="shared" si="1401"/>
        <v>55512</v>
      </c>
      <c r="P1024" s="104">
        <f t="shared" ref="P1024" si="1410">IF((M1024+M1025)*H1024=0,0,IF((M1024+M1025)*H1024&gt;I1024,(M1024+M1025)*H1024,I1024))</f>
        <v>3209773</v>
      </c>
      <c r="Q1024" s="101">
        <f t="shared" ref="Q1024" si="1411">N1024+O1024+N1025+O1025+P1024</f>
        <v>3710485</v>
      </c>
      <c r="R1024" s="24"/>
      <c r="S1024" s="24"/>
      <c r="T1024" s="15"/>
    </row>
    <row r="1025" spans="1:20" ht="15" hidden="1" x14ac:dyDescent="0.3">
      <c r="A1025" s="15" t="s">
        <v>223</v>
      </c>
      <c r="B1025" s="15" t="s">
        <v>238</v>
      </c>
      <c r="C1025" s="15" t="s">
        <v>154</v>
      </c>
      <c r="D1025" s="16" t="s">
        <v>179</v>
      </c>
      <c r="E1025" s="94">
        <v>1</v>
      </c>
      <c r="F1025" s="23">
        <v>14500</v>
      </c>
      <c r="G1025" s="23">
        <v>8100</v>
      </c>
      <c r="H1025" s="23">
        <v>18498</v>
      </c>
      <c r="I1025" s="23">
        <v>3209773</v>
      </c>
      <c r="J1025" s="18">
        <v>332</v>
      </c>
      <c r="K1025" s="18">
        <v>347</v>
      </c>
      <c r="L1025" s="23">
        <f>K1025-J1025</f>
        <v>15</v>
      </c>
      <c r="M1025" s="24">
        <f>L1025*80%</f>
        <v>12</v>
      </c>
      <c r="N1025" s="23">
        <f>L1025*F1025</f>
        <v>217500</v>
      </c>
      <c r="O1025" s="23">
        <f>M1025*G1025</f>
        <v>97200</v>
      </c>
      <c r="P1025" s="106"/>
      <c r="Q1025" s="103"/>
      <c r="R1025" s="24"/>
      <c r="S1025" s="24"/>
      <c r="T1025" s="15"/>
    </row>
    <row r="1026" spans="1:20" ht="15" hidden="1" x14ac:dyDescent="0.3">
      <c r="A1026" s="15" t="s">
        <v>223</v>
      </c>
      <c r="B1026" s="15" t="s">
        <v>238</v>
      </c>
      <c r="C1026" s="15" t="s">
        <v>154</v>
      </c>
      <c r="D1026" s="16" t="s">
        <v>221</v>
      </c>
      <c r="E1026" s="94" t="s">
        <v>25</v>
      </c>
      <c r="F1026" s="23">
        <v>14500</v>
      </c>
      <c r="G1026" s="23">
        <v>7710</v>
      </c>
      <c r="H1026" s="23">
        <v>18498</v>
      </c>
      <c r="I1026" s="23">
        <v>3209773</v>
      </c>
      <c r="J1026" s="18">
        <v>170</v>
      </c>
      <c r="K1026" s="18">
        <v>177</v>
      </c>
      <c r="L1026" s="23">
        <f t="shared" si="1398"/>
        <v>7</v>
      </c>
      <c r="M1026" s="24">
        <f t="shared" si="1399"/>
        <v>5.6000000000000005</v>
      </c>
      <c r="N1026" s="23">
        <f t="shared" si="1400"/>
        <v>101500</v>
      </c>
      <c r="O1026" s="23">
        <f t="shared" si="1401"/>
        <v>43176.000000000007</v>
      </c>
      <c r="P1026" s="104">
        <f t="shared" ref="P1026" si="1412">IF((M1026+M1027)*H1026=0,0,IF((M1026+M1027)*H1026&gt;I1026,(M1026+M1027)*H1026,I1026))</f>
        <v>3209773</v>
      </c>
      <c r="Q1026" s="101">
        <f t="shared" ref="Q1026" si="1413">N1026+O1026+N1027+O1027+P1026</f>
        <v>3690129</v>
      </c>
      <c r="R1026" s="24"/>
      <c r="S1026" s="24"/>
      <c r="T1026" s="15"/>
    </row>
    <row r="1027" spans="1:20" ht="15" hidden="1" x14ac:dyDescent="0.3">
      <c r="A1027" s="15" t="s">
        <v>223</v>
      </c>
      <c r="B1027" s="15" t="s">
        <v>238</v>
      </c>
      <c r="C1027" s="15" t="s">
        <v>154</v>
      </c>
      <c r="D1027" s="16" t="s">
        <v>221</v>
      </c>
      <c r="E1027" s="94">
        <v>1</v>
      </c>
      <c r="F1027" s="23">
        <v>14500</v>
      </c>
      <c r="G1027" s="23">
        <v>8100</v>
      </c>
      <c r="H1027" s="23">
        <v>18498</v>
      </c>
      <c r="I1027" s="23">
        <v>3209773</v>
      </c>
      <c r="J1027" s="18">
        <v>177</v>
      </c>
      <c r="K1027" s="18">
        <v>193</v>
      </c>
      <c r="L1027" s="23">
        <f>K1027-J1027</f>
        <v>16</v>
      </c>
      <c r="M1027" s="24">
        <f>L1027*80%</f>
        <v>12.8</v>
      </c>
      <c r="N1027" s="23">
        <f>L1027*F1027</f>
        <v>232000</v>
      </c>
      <c r="O1027" s="23">
        <f>M1027*G1027</f>
        <v>103680</v>
      </c>
      <c r="P1027" s="106"/>
      <c r="Q1027" s="103"/>
      <c r="R1027" s="24"/>
      <c r="S1027" s="24"/>
      <c r="T1027" s="15"/>
    </row>
    <row r="1028" spans="1:20" ht="15" hidden="1" x14ac:dyDescent="0.3">
      <c r="A1028" s="15" t="s">
        <v>223</v>
      </c>
      <c r="B1028" s="15" t="s">
        <v>238</v>
      </c>
      <c r="C1028" s="15" t="s">
        <v>154</v>
      </c>
      <c r="D1028" s="16" t="s">
        <v>222</v>
      </c>
      <c r="E1028" s="94" t="s">
        <v>25</v>
      </c>
      <c r="F1028" s="23">
        <v>14500</v>
      </c>
      <c r="G1028" s="23">
        <v>7710</v>
      </c>
      <c r="H1028" s="23">
        <v>18498</v>
      </c>
      <c r="I1028" s="23">
        <v>3209773</v>
      </c>
      <c r="J1028" s="18">
        <v>305</v>
      </c>
      <c r="K1028" s="18">
        <v>322</v>
      </c>
      <c r="L1028" s="23">
        <f t="shared" si="1398"/>
        <v>17</v>
      </c>
      <c r="M1028" s="24">
        <f t="shared" si="1399"/>
        <v>13.600000000000001</v>
      </c>
      <c r="N1028" s="23">
        <f t="shared" si="1400"/>
        <v>246500</v>
      </c>
      <c r="O1028" s="23">
        <f t="shared" si="1401"/>
        <v>104856.00000000001</v>
      </c>
      <c r="P1028" s="104">
        <f t="shared" ref="P1028" si="1414">IF((M1028+M1029)*H1028=0,0,IF((M1028+M1029)*H1028&gt;I1028,(M1028+M1029)*H1028,I1028))</f>
        <v>3209773</v>
      </c>
      <c r="Q1028" s="101">
        <f t="shared" ref="Q1028" si="1415">N1028+O1028+N1029+O1029+P1028</f>
        <v>4085629</v>
      </c>
      <c r="R1028" s="24"/>
      <c r="S1028" s="24"/>
      <c r="T1028" s="15"/>
    </row>
    <row r="1029" spans="1:20" ht="15" hidden="1" x14ac:dyDescent="0.3">
      <c r="A1029" s="15" t="s">
        <v>223</v>
      </c>
      <c r="B1029" s="15" t="s">
        <v>238</v>
      </c>
      <c r="C1029" s="15" t="s">
        <v>154</v>
      </c>
      <c r="D1029" s="16" t="s">
        <v>222</v>
      </c>
      <c r="E1029" s="94">
        <v>1</v>
      </c>
      <c r="F1029" s="23">
        <v>14500</v>
      </c>
      <c r="G1029" s="23">
        <v>8100</v>
      </c>
      <c r="H1029" s="23">
        <v>18498</v>
      </c>
      <c r="I1029" s="23">
        <v>3209773</v>
      </c>
      <c r="J1029" s="18">
        <v>322</v>
      </c>
      <c r="K1029" s="18">
        <v>347</v>
      </c>
      <c r="L1029" s="23">
        <f>K1029-J1029</f>
        <v>25</v>
      </c>
      <c r="M1029" s="24">
        <f>L1029*80%</f>
        <v>20</v>
      </c>
      <c r="N1029" s="23">
        <f>L1029*F1029</f>
        <v>362500</v>
      </c>
      <c r="O1029" s="23">
        <f>M1029*G1029</f>
        <v>162000</v>
      </c>
      <c r="P1029" s="106"/>
      <c r="Q1029" s="103"/>
      <c r="R1029" s="24"/>
      <c r="S1029" s="24"/>
      <c r="T1029" s="15"/>
    </row>
    <row r="1030" spans="1:20" ht="15" hidden="1" x14ac:dyDescent="0.3">
      <c r="A1030" s="15" t="s">
        <v>223</v>
      </c>
      <c r="B1030" s="15" t="s">
        <v>238</v>
      </c>
      <c r="C1030" s="15" t="s">
        <v>154</v>
      </c>
      <c r="D1030" s="16" t="s">
        <v>239</v>
      </c>
      <c r="E1030" s="94" t="s">
        <v>25</v>
      </c>
      <c r="F1030" s="23">
        <v>14500</v>
      </c>
      <c r="G1030" s="23">
        <v>7710</v>
      </c>
      <c r="H1030" s="23">
        <v>18498</v>
      </c>
      <c r="I1030" s="23">
        <v>3209773</v>
      </c>
      <c r="J1030" s="18">
        <v>781</v>
      </c>
      <c r="K1030" s="18">
        <v>865</v>
      </c>
      <c r="L1030" s="23">
        <f t="shared" si="1398"/>
        <v>84</v>
      </c>
      <c r="M1030" s="24">
        <f t="shared" si="1399"/>
        <v>67.2</v>
      </c>
      <c r="N1030" s="23">
        <f t="shared" si="1400"/>
        <v>1218000</v>
      </c>
      <c r="O1030" s="23">
        <f t="shared" si="1401"/>
        <v>518112</v>
      </c>
      <c r="P1030" s="104">
        <f t="shared" ref="P1030" si="1416">IF((M1030+M1031)*H1030=0,0,IF((M1030+M1031)*H1030&gt;I1030,(M1030+M1031)*H1030,I1030))</f>
        <v>3209773</v>
      </c>
      <c r="Q1030" s="101">
        <f t="shared" ref="Q1030" si="1417">N1030+O1030+N1031+O1031+P1030</f>
        <v>7547405</v>
      </c>
      <c r="R1030" s="24"/>
      <c r="S1030" s="24"/>
      <c r="T1030" s="15"/>
    </row>
    <row r="1031" spans="1:20" ht="15" hidden="1" x14ac:dyDescent="0.3">
      <c r="A1031" s="15" t="s">
        <v>223</v>
      </c>
      <c r="B1031" s="15" t="s">
        <v>238</v>
      </c>
      <c r="C1031" s="15" t="s">
        <v>154</v>
      </c>
      <c r="D1031" s="16" t="s">
        <v>239</v>
      </c>
      <c r="E1031" s="94">
        <v>1</v>
      </c>
      <c r="F1031" s="23">
        <v>14500</v>
      </c>
      <c r="G1031" s="23">
        <v>8100</v>
      </c>
      <c r="H1031" s="23">
        <v>18498</v>
      </c>
      <c r="I1031" s="23">
        <v>3209773</v>
      </c>
      <c r="J1031" s="18">
        <v>865</v>
      </c>
      <c r="K1031" s="18">
        <v>989</v>
      </c>
      <c r="L1031" s="23">
        <f>K1031-J1031</f>
        <v>124</v>
      </c>
      <c r="M1031" s="24">
        <f>L1031*80%</f>
        <v>99.2</v>
      </c>
      <c r="N1031" s="23">
        <f>L1031*F1031</f>
        <v>1798000</v>
      </c>
      <c r="O1031" s="23">
        <f>M1031*G1031</f>
        <v>803520</v>
      </c>
      <c r="P1031" s="106"/>
      <c r="Q1031" s="103"/>
      <c r="R1031" s="24"/>
      <c r="S1031" s="24"/>
      <c r="T1031" s="15"/>
    </row>
    <row r="1032" spans="1:20" ht="15" hidden="1" x14ac:dyDescent="0.3">
      <c r="A1032" s="15" t="s">
        <v>223</v>
      </c>
      <c r="B1032" s="15" t="s">
        <v>238</v>
      </c>
      <c r="C1032" s="15" t="s">
        <v>154</v>
      </c>
      <c r="D1032" s="16" t="s">
        <v>240</v>
      </c>
      <c r="E1032" s="94" t="s">
        <v>25</v>
      </c>
      <c r="F1032" s="23">
        <v>14500</v>
      </c>
      <c r="G1032" s="23">
        <v>7710</v>
      </c>
      <c r="H1032" s="23">
        <v>18498</v>
      </c>
      <c r="I1032" s="23">
        <v>0</v>
      </c>
      <c r="J1032" s="18">
        <v>165</v>
      </c>
      <c r="K1032" s="18">
        <v>166</v>
      </c>
      <c r="L1032" s="23">
        <f t="shared" si="1398"/>
        <v>1</v>
      </c>
      <c r="M1032" s="24">
        <f t="shared" si="1399"/>
        <v>0.8</v>
      </c>
      <c r="N1032" s="23">
        <f t="shared" si="1400"/>
        <v>14500</v>
      </c>
      <c r="O1032" s="23">
        <f t="shared" si="1401"/>
        <v>6168</v>
      </c>
      <c r="P1032" s="25"/>
      <c r="Q1032" s="23">
        <f t="shared" ref="Q1032" si="1418">N1032+O1032+P1032</f>
        <v>20668</v>
      </c>
      <c r="R1032" s="24"/>
      <c r="S1032" s="24"/>
      <c r="T1032" s="15"/>
    </row>
    <row r="1033" spans="1:20" ht="15" hidden="1" x14ac:dyDescent="0.3">
      <c r="A1033" s="15" t="s">
        <v>223</v>
      </c>
      <c r="B1033" s="15" t="s">
        <v>238</v>
      </c>
      <c r="C1033" s="15" t="s">
        <v>154</v>
      </c>
      <c r="D1033" s="16" t="s">
        <v>240</v>
      </c>
      <c r="E1033" s="94">
        <v>1</v>
      </c>
      <c r="F1033" s="23">
        <v>14500</v>
      </c>
      <c r="G1033" s="23">
        <v>8100</v>
      </c>
      <c r="H1033" s="23">
        <v>18498</v>
      </c>
      <c r="I1033" s="23">
        <v>0</v>
      </c>
      <c r="J1033" s="18">
        <v>166</v>
      </c>
      <c r="K1033" s="18">
        <v>167</v>
      </c>
      <c r="L1033" s="23">
        <f t="shared" ref="L1033:L1118" si="1419">K1033-J1033</f>
        <v>1</v>
      </c>
      <c r="M1033" s="24">
        <f t="shared" ref="M1033:M1118" si="1420">L1033*80%</f>
        <v>0.8</v>
      </c>
      <c r="N1033" s="23">
        <f t="shared" ref="N1033:N1118" si="1421">L1033*F1033</f>
        <v>14500</v>
      </c>
      <c r="O1033" s="23">
        <f t="shared" ref="O1033:O1118" si="1422">M1033*G1033</f>
        <v>6480</v>
      </c>
      <c r="P1033" s="25"/>
      <c r="Q1033" s="23">
        <f t="shared" ref="Q1033:Q1118" si="1423">N1033+O1033+P1033</f>
        <v>20980</v>
      </c>
      <c r="R1033" s="24"/>
      <c r="S1033" s="24"/>
      <c r="T1033" s="15"/>
    </row>
    <row r="1034" spans="1:20" ht="15" hidden="1" x14ac:dyDescent="0.3">
      <c r="A1034" s="15" t="s">
        <v>223</v>
      </c>
      <c r="B1034" s="15" t="s">
        <v>238</v>
      </c>
      <c r="C1034" s="15" t="s">
        <v>154</v>
      </c>
      <c r="D1034" s="16" t="s">
        <v>109</v>
      </c>
      <c r="E1034" s="94">
        <v>2</v>
      </c>
      <c r="F1034" s="23">
        <v>14500</v>
      </c>
      <c r="G1034" s="23">
        <v>8100</v>
      </c>
      <c r="H1034" s="23">
        <v>18498</v>
      </c>
      <c r="I1034" s="23">
        <v>3209773</v>
      </c>
      <c r="J1034" s="18">
        <v>6414</v>
      </c>
      <c r="K1034" s="18">
        <v>6913</v>
      </c>
      <c r="L1034" s="23">
        <f t="shared" si="1419"/>
        <v>499</v>
      </c>
      <c r="M1034" s="24">
        <f t="shared" si="1420"/>
        <v>399.20000000000005</v>
      </c>
      <c r="N1034" s="23">
        <f t="shared" si="1421"/>
        <v>7235500</v>
      </c>
      <c r="O1034" s="23">
        <f t="shared" si="1422"/>
        <v>3233520.0000000005</v>
      </c>
      <c r="P1034" s="25">
        <f t="shared" ref="P1034:P1118" si="1424">IF(M1034*H1034=0,0,IF(M1034*H1034&gt;I1034,M1034*H1034,I1034))</f>
        <v>7384401.6000000006</v>
      </c>
      <c r="Q1034" s="23">
        <f t="shared" si="1423"/>
        <v>17853421.600000001</v>
      </c>
      <c r="R1034" s="24"/>
      <c r="S1034" s="24"/>
      <c r="T1034" s="15"/>
    </row>
    <row r="1035" spans="1:20" ht="15" hidden="1" x14ac:dyDescent="0.3">
      <c r="A1035" s="15" t="s">
        <v>223</v>
      </c>
      <c r="B1035" s="15" t="s">
        <v>238</v>
      </c>
      <c r="C1035" s="15" t="s">
        <v>154</v>
      </c>
      <c r="D1035" s="16" t="s">
        <v>111</v>
      </c>
      <c r="E1035" s="94">
        <v>2</v>
      </c>
      <c r="F1035" s="23">
        <v>14500</v>
      </c>
      <c r="G1035" s="23">
        <v>8100</v>
      </c>
      <c r="H1035" s="23">
        <v>18498</v>
      </c>
      <c r="I1035" s="23">
        <v>3209773</v>
      </c>
      <c r="J1035" s="18">
        <v>2952</v>
      </c>
      <c r="K1035" s="18">
        <v>3726</v>
      </c>
      <c r="L1035" s="23">
        <f t="shared" si="1419"/>
        <v>774</v>
      </c>
      <c r="M1035" s="24">
        <f t="shared" si="1420"/>
        <v>619.20000000000005</v>
      </c>
      <c r="N1035" s="23">
        <f t="shared" si="1421"/>
        <v>11223000</v>
      </c>
      <c r="O1035" s="23">
        <f t="shared" si="1422"/>
        <v>5015520</v>
      </c>
      <c r="P1035" s="25">
        <f t="shared" si="1424"/>
        <v>11453961.600000001</v>
      </c>
      <c r="Q1035" s="23">
        <f t="shared" si="1423"/>
        <v>27692481.600000001</v>
      </c>
      <c r="R1035" s="24"/>
      <c r="S1035" s="24"/>
      <c r="T1035" s="15"/>
    </row>
    <row r="1036" spans="1:20" ht="15" hidden="1" x14ac:dyDescent="0.3">
      <c r="A1036" s="15" t="s">
        <v>223</v>
      </c>
      <c r="B1036" s="15" t="s">
        <v>238</v>
      </c>
      <c r="C1036" s="15" t="s">
        <v>154</v>
      </c>
      <c r="D1036" s="16" t="s">
        <v>101</v>
      </c>
      <c r="E1036" s="94">
        <v>2</v>
      </c>
      <c r="F1036" s="23">
        <v>14500</v>
      </c>
      <c r="G1036" s="23">
        <v>8100</v>
      </c>
      <c r="H1036" s="23">
        <v>18498</v>
      </c>
      <c r="I1036" s="23">
        <v>3209773</v>
      </c>
      <c r="J1036" s="18">
        <v>989</v>
      </c>
      <c r="K1036" s="18">
        <v>1035</v>
      </c>
      <c r="L1036" s="23">
        <f t="shared" si="1419"/>
        <v>46</v>
      </c>
      <c r="M1036" s="24">
        <f t="shared" si="1420"/>
        <v>36.800000000000004</v>
      </c>
      <c r="N1036" s="23">
        <f t="shared" si="1421"/>
        <v>667000</v>
      </c>
      <c r="O1036" s="23">
        <f t="shared" si="1422"/>
        <v>298080.00000000006</v>
      </c>
      <c r="P1036" s="25">
        <f t="shared" si="1424"/>
        <v>3209773</v>
      </c>
      <c r="Q1036" s="23">
        <f t="shared" si="1423"/>
        <v>4174853</v>
      </c>
      <c r="R1036" s="24"/>
      <c r="S1036" s="24"/>
      <c r="T1036" s="15"/>
    </row>
    <row r="1037" spans="1:20" ht="15" hidden="1" x14ac:dyDescent="0.3">
      <c r="A1037" s="15" t="s">
        <v>223</v>
      </c>
      <c r="B1037" s="15" t="s">
        <v>238</v>
      </c>
      <c r="C1037" s="15" t="s">
        <v>154</v>
      </c>
      <c r="D1037" s="16" t="s">
        <v>175</v>
      </c>
      <c r="E1037" s="94">
        <v>2</v>
      </c>
      <c r="F1037" s="23">
        <v>14500</v>
      </c>
      <c r="G1037" s="23">
        <v>8100</v>
      </c>
      <c r="H1037" s="23">
        <v>18498</v>
      </c>
      <c r="I1037" s="23">
        <v>3209773</v>
      </c>
      <c r="J1037" s="18">
        <v>707</v>
      </c>
      <c r="K1037" s="18">
        <v>757</v>
      </c>
      <c r="L1037" s="23">
        <f t="shared" si="1419"/>
        <v>50</v>
      </c>
      <c r="M1037" s="24">
        <f t="shared" si="1420"/>
        <v>40</v>
      </c>
      <c r="N1037" s="23">
        <f t="shared" si="1421"/>
        <v>725000</v>
      </c>
      <c r="O1037" s="23">
        <f t="shared" si="1422"/>
        <v>324000</v>
      </c>
      <c r="P1037" s="25">
        <f t="shared" si="1424"/>
        <v>3209773</v>
      </c>
      <c r="Q1037" s="23">
        <f t="shared" si="1423"/>
        <v>4258773</v>
      </c>
      <c r="R1037" s="24"/>
      <c r="S1037" s="24"/>
      <c r="T1037" s="15"/>
    </row>
    <row r="1038" spans="1:20" ht="15" hidden="1" x14ac:dyDescent="0.3">
      <c r="A1038" s="15" t="s">
        <v>223</v>
      </c>
      <c r="B1038" s="15" t="s">
        <v>238</v>
      </c>
      <c r="C1038" s="15" t="s">
        <v>154</v>
      </c>
      <c r="D1038" s="16" t="s">
        <v>177</v>
      </c>
      <c r="E1038" s="94">
        <v>2</v>
      </c>
      <c r="F1038" s="23">
        <v>14500</v>
      </c>
      <c r="G1038" s="23">
        <v>8100</v>
      </c>
      <c r="H1038" s="23">
        <v>18498</v>
      </c>
      <c r="I1038" s="23">
        <v>3209773</v>
      </c>
      <c r="J1038" s="18">
        <v>1274</v>
      </c>
      <c r="K1038" s="18">
        <v>1538</v>
      </c>
      <c r="L1038" s="23">
        <f t="shared" si="1419"/>
        <v>264</v>
      </c>
      <c r="M1038" s="24">
        <f t="shared" si="1420"/>
        <v>211.20000000000002</v>
      </c>
      <c r="N1038" s="23">
        <f t="shared" si="1421"/>
        <v>3828000</v>
      </c>
      <c r="O1038" s="23">
        <f t="shared" si="1422"/>
        <v>1710720.0000000002</v>
      </c>
      <c r="P1038" s="25">
        <f t="shared" si="1424"/>
        <v>3906777.6</v>
      </c>
      <c r="Q1038" s="23">
        <f t="shared" si="1423"/>
        <v>9445497.5999999996</v>
      </c>
      <c r="R1038" s="24"/>
      <c r="S1038" s="24"/>
      <c r="T1038" s="15"/>
    </row>
    <row r="1039" spans="1:20" ht="15" hidden="1" x14ac:dyDescent="0.3">
      <c r="A1039" s="15" t="s">
        <v>223</v>
      </c>
      <c r="B1039" s="15" t="s">
        <v>238</v>
      </c>
      <c r="C1039" s="15" t="s">
        <v>154</v>
      </c>
      <c r="D1039" s="16" t="s">
        <v>179</v>
      </c>
      <c r="E1039" s="94">
        <v>2</v>
      </c>
      <c r="F1039" s="23">
        <v>14500</v>
      </c>
      <c r="G1039" s="23">
        <v>8100</v>
      </c>
      <c r="H1039" s="23">
        <v>18498</v>
      </c>
      <c r="I1039" s="23">
        <v>3209773</v>
      </c>
      <c r="J1039" s="18">
        <v>347</v>
      </c>
      <c r="K1039" s="18">
        <v>357</v>
      </c>
      <c r="L1039" s="23">
        <f t="shared" si="1419"/>
        <v>10</v>
      </c>
      <c r="M1039" s="24">
        <f t="shared" si="1420"/>
        <v>8</v>
      </c>
      <c r="N1039" s="23">
        <f t="shared" si="1421"/>
        <v>145000</v>
      </c>
      <c r="O1039" s="23">
        <f t="shared" si="1422"/>
        <v>64800</v>
      </c>
      <c r="P1039" s="25">
        <f t="shared" si="1424"/>
        <v>3209773</v>
      </c>
      <c r="Q1039" s="23">
        <f t="shared" si="1423"/>
        <v>3419573</v>
      </c>
      <c r="R1039" s="24"/>
      <c r="S1039" s="24"/>
      <c r="T1039" s="15"/>
    </row>
    <row r="1040" spans="1:20" ht="15" hidden="1" x14ac:dyDescent="0.3">
      <c r="A1040" s="15" t="s">
        <v>223</v>
      </c>
      <c r="B1040" s="15" t="s">
        <v>238</v>
      </c>
      <c r="C1040" s="15" t="s">
        <v>154</v>
      </c>
      <c r="D1040" s="16" t="s">
        <v>221</v>
      </c>
      <c r="E1040" s="94">
        <v>2</v>
      </c>
      <c r="F1040" s="23">
        <v>14500</v>
      </c>
      <c r="G1040" s="23">
        <v>8100</v>
      </c>
      <c r="H1040" s="23">
        <v>18498</v>
      </c>
      <c r="I1040" s="23">
        <v>3209773</v>
      </c>
      <c r="J1040" s="18">
        <v>193</v>
      </c>
      <c r="K1040" s="18">
        <v>206</v>
      </c>
      <c r="L1040" s="23">
        <f t="shared" si="1419"/>
        <v>13</v>
      </c>
      <c r="M1040" s="24">
        <f t="shared" si="1420"/>
        <v>10.4</v>
      </c>
      <c r="N1040" s="23">
        <f t="shared" si="1421"/>
        <v>188500</v>
      </c>
      <c r="O1040" s="23">
        <f t="shared" si="1422"/>
        <v>84240</v>
      </c>
      <c r="P1040" s="25">
        <f t="shared" si="1424"/>
        <v>3209773</v>
      </c>
      <c r="Q1040" s="23">
        <f t="shared" si="1423"/>
        <v>3482513</v>
      </c>
      <c r="R1040" s="24"/>
      <c r="S1040" s="24"/>
      <c r="T1040" s="15"/>
    </row>
    <row r="1041" spans="1:20" ht="15" hidden="1" x14ac:dyDescent="0.3">
      <c r="A1041" s="15" t="s">
        <v>223</v>
      </c>
      <c r="B1041" s="15" t="s">
        <v>238</v>
      </c>
      <c r="C1041" s="15" t="s">
        <v>154</v>
      </c>
      <c r="D1041" s="16" t="s">
        <v>222</v>
      </c>
      <c r="E1041" s="94">
        <v>2</v>
      </c>
      <c r="F1041" s="23">
        <v>14500</v>
      </c>
      <c r="G1041" s="23">
        <v>8100</v>
      </c>
      <c r="H1041" s="23">
        <v>18498</v>
      </c>
      <c r="I1041" s="23">
        <v>3209773</v>
      </c>
      <c r="J1041" s="18">
        <v>347</v>
      </c>
      <c r="K1041" s="18">
        <v>370</v>
      </c>
      <c r="L1041" s="23">
        <f t="shared" si="1419"/>
        <v>23</v>
      </c>
      <c r="M1041" s="24">
        <f t="shared" si="1420"/>
        <v>18.400000000000002</v>
      </c>
      <c r="N1041" s="23">
        <f t="shared" si="1421"/>
        <v>333500</v>
      </c>
      <c r="O1041" s="23">
        <f t="shared" si="1422"/>
        <v>149040.00000000003</v>
      </c>
      <c r="P1041" s="25">
        <f t="shared" si="1424"/>
        <v>3209773</v>
      </c>
      <c r="Q1041" s="23">
        <f t="shared" si="1423"/>
        <v>3692313</v>
      </c>
      <c r="R1041" s="24"/>
      <c r="S1041" s="24"/>
      <c r="T1041" s="15"/>
    </row>
    <row r="1042" spans="1:20" ht="15" hidden="1" x14ac:dyDescent="0.3">
      <c r="A1042" s="15" t="s">
        <v>223</v>
      </c>
      <c r="B1042" s="15" t="s">
        <v>238</v>
      </c>
      <c r="C1042" s="15" t="s">
        <v>154</v>
      </c>
      <c r="D1042" s="16" t="s">
        <v>239</v>
      </c>
      <c r="E1042" s="94">
        <v>2</v>
      </c>
      <c r="F1042" s="23">
        <v>14500</v>
      </c>
      <c r="G1042" s="23">
        <v>8100</v>
      </c>
      <c r="H1042" s="23">
        <v>18498</v>
      </c>
      <c r="I1042" s="23">
        <v>3209773</v>
      </c>
      <c r="J1042" s="18">
        <v>989</v>
      </c>
      <c r="K1042" s="18">
        <v>1053</v>
      </c>
      <c r="L1042" s="23">
        <f t="shared" si="1419"/>
        <v>64</v>
      </c>
      <c r="M1042" s="24">
        <f t="shared" si="1420"/>
        <v>51.2</v>
      </c>
      <c r="N1042" s="23">
        <f t="shared" si="1421"/>
        <v>928000</v>
      </c>
      <c r="O1042" s="23">
        <f t="shared" si="1422"/>
        <v>414720</v>
      </c>
      <c r="P1042" s="25">
        <f t="shared" si="1424"/>
        <v>3209773</v>
      </c>
      <c r="Q1042" s="23">
        <f t="shared" si="1423"/>
        <v>4552493</v>
      </c>
      <c r="R1042" s="24"/>
      <c r="S1042" s="24"/>
      <c r="T1042" s="15"/>
    </row>
    <row r="1043" spans="1:20" ht="15" hidden="1" x14ac:dyDescent="0.3">
      <c r="A1043" s="15" t="s">
        <v>223</v>
      </c>
      <c r="B1043" s="15" t="s">
        <v>238</v>
      </c>
      <c r="C1043" s="15" t="s">
        <v>154</v>
      </c>
      <c r="D1043" s="16" t="s">
        <v>240</v>
      </c>
      <c r="E1043" s="94">
        <v>2</v>
      </c>
      <c r="F1043" s="23">
        <v>14500</v>
      </c>
      <c r="G1043" s="23">
        <v>8100</v>
      </c>
      <c r="H1043" s="23">
        <v>18498</v>
      </c>
      <c r="I1043" s="23">
        <v>0</v>
      </c>
      <c r="J1043" s="18">
        <v>167</v>
      </c>
      <c r="K1043" s="18">
        <v>168</v>
      </c>
      <c r="L1043" s="23">
        <f t="shared" si="1419"/>
        <v>1</v>
      </c>
      <c r="M1043" s="24">
        <f t="shared" si="1420"/>
        <v>0.8</v>
      </c>
      <c r="N1043" s="23">
        <f t="shared" si="1421"/>
        <v>14500</v>
      </c>
      <c r="O1043" s="23">
        <f t="shared" si="1422"/>
        <v>6480</v>
      </c>
      <c r="P1043" s="25"/>
      <c r="Q1043" s="23">
        <f t="shared" si="1423"/>
        <v>20980</v>
      </c>
      <c r="R1043" s="24"/>
      <c r="S1043" s="24"/>
      <c r="T1043" s="15"/>
    </row>
    <row r="1044" spans="1:20" ht="15" hidden="1" x14ac:dyDescent="0.3">
      <c r="A1044" s="15" t="s">
        <v>223</v>
      </c>
      <c r="B1044" s="15" t="s">
        <v>238</v>
      </c>
      <c r="C1044" s="15" t="s">
        <v>154</v>
      </c>
      <c r="D1044" s="16" t="s">
        <v>109</v>
      </c>
      <c r="E1044" s="94">
        <v>3</v>
      </c>
      <c r="F1044" s="23">
        <v>14500</v>
      </c>
      <c r="G1044" s="23">
        <v>8100</v>
      </c>
      <c r="H1044" s="23">
        <v>18498</v>
      </c>
      <c r="I1044" s="23">
        <v>3209773</v>
      </c>
      <c r="J1044" s="18">
        <v>6913</v>
      </c>
      <c r="K1044" s="18">
        <v>7426</v>
      </c>
      <c r="L1044" s="23">
        <f t="shared" si="1419"/>
        <v>513</v>
      </c>
      <c r="M1044" s="24">
        <f t="shared" si="1420"/>
        <v>410.40000000000003</v>
      </c>
      <c r="N1044" s="23">
        <f t="shared" si="1421"/>
        <v>7438500</v>
      </c>
      <c r="O1044" s="23">
        <f t="shared" si="1422"/>
        <v>3324240.0000000005</v>
      </c>
      <c r="P1044" s="25">
        <f t="shared" si="1424"/>
        <v>7591579.2000000002</v>
      </c>
      <c r="Q1044" s="23">
        <f t="shared" si="1423"/>
        <v>18354319.199999999</v>
      </c>
      <c r="R1044" s="24"/>
      <c r="S1044" s="24"/>
      <c r="T1044" s="15"/>
    </row>
    <row r="1045" spans="1:20" ht="15" hidden="1" x14ac:dyDescent="0.3">
      <c r="A1045" s="15" t="s">
        <v>223</v>
      </c>
      <c r="B1045" s="15" t="s">
        <v>238</v>
      </c>
      <c r="C1045" s="15" t="s">
        <v>154</v>
      </c>
      <c r="D1045" s="16" t="s">
        <v>111</v>
      </c>
      <c r="E1045" s="94">
        <v>3</v>
      </c>
      <c r="F1045" s="23">
        <v>14500</v>
      </c>
      <c r="G1045" s="23">
        <v>8100</v>
      </c>
      <c r="H1045" s="23">
        <v>18498</v>
      </c>
      <c r="I1045" s="23">
        <v>3209773</v>
      </c>
      <c r="J1045" s="18">
        <v>3726</v>
      </c>
      <c r="K1045" s="18">
        <v>4398</v>
      </c>
      <c r="L1045" s="23">
        <f t="shared" si="1419"/>
        <v>672</v>
      </c>
      <c r="M1045" s="24">
        <f t="shared" si="1420"/>
        <v>537.6</v>
      </c>
      <c r="N1045" s="23">
        <f t="shared" si="1421"/>
        <v>9744000</v>
      </c>
      <c r="O1045" s="23">
        <f t="shared" si="1422"/>
        <v>4354560</v>
      </c>
      <c r="P1045" s="25">
        <f t="shared" si="1424"/>
        <v>9944524.8000000007</v>
      </c>
      <c r="Q1045" s="23">
        <f t="shared" si="1423"/>
        <v>24043084.800000001</v>
      </c>
      <c r="R1045" s="24"/>
      <c r="S1045" s="24"/>
      <c r="T1045" s="15"/>
    </row>
    <row r="1046" spans="1:20" ht="15" hidden="1" x14ac:dyDescent="0.3">
      <c r="A1046" s="15" t="s">
        <v>223</v>
      </c>
      <c r="B1046" s="15" t="s">
        <v>238</v>
      </c>
      <c r="C1046" s="15" t="s">
        <v>154</v>
      </c>
      <c r="D1046" s="16" t="s">
        <v>101</v>
      </c>
      <c r="E1046" s="94">
        <v>3</v>
      </c>
      <c r="F1046" s="23">
        <v>14500</v>
      </c>
      <c r="G1046" s="23">
        <v>8100</v>
      </c>
      <c r="H1046" s="23">
        <v>18498</v>
      </c>
      <c r="I1046" s="23">
        <v>3209773</v>
      </c>
      <c r="J1046" s="18">
        <v>1035</v>
      </c>
      <c r="K1046" s="18">
        <v>1095</v>
      </c>
      <c r="L1046" s="23">
        <f t="shared" si="1419"/>
        <v>60</v>
      </c>
      <c r="M1046" s="24">
        <f t="shared" si="1420"/>
        <v>48</v>
      </c>
      <c r="N1046" s="23">
        <f t="shared" si="1421"/>
        <v>870000</v>
      </c>
      <c r="O1046" s="23">
        <f t="shared" si="1422"/>
        <v>388800</v>
      </c>
      <c r="P1046" s="25">
        <f t="shared" si="1424"/>
        <v>3209773</v>
      </c>
      <c r="Q1046" s="23">
        <f t="shared" si="1423"/>
        <v>4468573</v>
      </c>
      <c r="R1046" s="24"/>
      <c r="S1046" s="24"/>
      <c r="T1046" s="15"/>
    </row>
    <row r="1047" spans="1:20" ht="15" hidden="1" x14ac:dyDescent="0.3">
      <c r="A1047" s="15" t="s">
        <v>223</v>
      </c>
      <c r="B1047" s="15" t="s">
        <v>238</v>
      </c>
      <c r="C1047" s="15" t="s">
        <v>154</v>
      </c>
      <c r="D1047" s="16" t="s">
        <v>175</v>
      </c>
      <c r="E1047" s="94">
        <v>3</v>
      </c>
      <c r="F1047" s="23">
        <v>14500</v>
      </c>
      <c r="G1047" s="23">
        <v>8100</v>
      </c>
      <c r="H1047" s="23">
        <v>18498</v>
      </c>
      <c r="I1047" s="23">
        <v>3209773</v>
      </c>
      <c r="J1047" s="18">
        <v>757</v>
      </c>
      <c r="K1047" s="18">
        <v>885</v>
      </c>
      <c r="L1047" s="23">
        <f t="shared" si="1419"/>
        <v>128</v>
      </c>
      <c r="M1047" s="24">
        <f t="shared" si="1420"/>
        <v>102.4</v>
      </c>
      <c r="N1047" s="23">
        <f t="shared" si="1421"/>
        <v>1856000</v>
      </c>
      <c r="O1047" s="23">
        <f t="shared" si="1422"/>
        <v>829440</v>
      </c>
      <c r="P1047" s="25">
        <f t="shared" si="1424"/>
        <v>3209773</v>
      </c>
      <c r="Q1047" s="23">
        <f t="shared" si="1423"/>
        <v>5895213</v>
      </c>
      <c r="R1047" s="24"/>
      <c r="S1047" s="24"/>
      <c r="T1047" s="15"/>
    </row>
    <row r="1048" spans="1:20" ht="15" hidden="1" x14ac:dyDescent="0.3">
      <c r="A1048" s="15" t="s">
        <v>223</v>
      </c>
      <c r="B1048" s="15" t="s">
        <v>238</v>
      </c>
      <c r="C1048" s="15" t="s">
        <v>154</v>
      </c>
      <c r="D1048" s="16" t="s">
        <v>177</v>
      </c>
      <c r="E1048" s="94">
        <v>3</v>
      </c>
      <c r="F1048" s="23">
        <v>14500</v>
      </c>
      <c r="G1048" s="23">
        <v>8100</v>
      </c>
      <c r="H1048" s="23">
        <v>18498</v>
      </c>
      <c r="I1048" s="23">
        <v>3209773</v>
      </c>
      <c r="J1048" s="18">
        <v>1538</v>
      </c>
      <c r="K1048" s="18">
        <v>2147</v>
      </c>
      <c r="L1048" s="23">
        <f t="shared" si="1419"/>
        <v>609</v>
      </c>
      <c r="M1048" s="24">
        <f t="shared" si="1420"/>
        <v>487.20000000000005</v>
      </c>
      <c r="N1048" s="23">
        <f t="shared" si="1421"/>
        <v>8830500</v>
      </c>
      <c r="O1048" s="23">
        <f t="shared" si="1422"/>
        <v>3946320.0000000005</v>
      </c>
      <c r="P1048" s="25">
        <f t="shared" si="1424"/>
        <v>9012225.6000000015</v>
      </c>
      <c r="Q1048" s="23">
        <f t="shared" si="1423"/>
        <v>21789045.600000001</v>
      </c>
      <c r="R1048" s="24"/>
      <c r="S1048" s="24"/>
      <c r="T1048" s="15"/>
    </row>
    <row r="1049" spans="1:20" ht="15" hidden="1" x14ac:dyDescent="0.3">
      <c r="A1049" s="15" t="s">
        <v>223</v>
      </c>
      <c r="B1049" s="15" t="s">
        <v>238</v>
      </c>
      <c r="C1049" s="15" t="s">
        <v>154</v>
      </c>
      <c r="D1049" s="16" t="s">
        <v>179</v>
      </c>
      <c r="E1049" s="94">
        <v>3</v>
      </c>
      <c r="F1049" s="23">
        <v>14500</v>
      </c>
      <c r="G1049" s="23">
        <v>8100</v>
      </c>
      <c r="H1049" s="23">
        <v>18498</v>
      </c>
      <c r="I1049" s="23">
        <v>3209773</v>
      </c>
      <c r="J1049" s="18">
        <v>357</v>
      </c>
      <c r="K1049" s="18">
        <v>375</v>
      </c>
      <c r="L1049" s="23">
        <f t="shared" si="1419"/>
        <v>18</v>
      </c>
      <c r="M1049" s="24">
        <f t="shared" si="1420"/>
        <v>14.4</v>
      </c>
      <c r="N1049" s="23">
        <f t="shared" si="1421"/>
        <v>261000</v>
      </c>
      <c r="O1049" s="23">
        <f t="shared" si="1422"/>
        <v>116640</v>
      </c>
      <c r="P1049" s="25">
        <f t="shared" si="1424"/>
        <v>3209773</v>
      </c>
      <c r="Q1049" s="23">
        <f t="shared" si="1423"/>
        <v>3587413</v>
      </c>
      <c r="R1049" s="24"/>
      <c r="S1049" s="24"/>
      <c r="T1049" s="15"/>
    </row>
    <row r="1050" spans="1:20" ht="15" hidden="1" x14ac:dyDescent="0.3">
      <c r="A1050" s="15" t="s">
        <v>223</v>
      </c>
      <c r="B1050" s="15" t="s">
        <v>238</v>
      </c>
      <c r="C1050" s="15" t="s">
        <v>154</v>
      </c>
      <c r="D1050" s="16" t="s">
        <v>221</v>
      </c>
      <c r="E1050" s="94">
        <v>3</v>
      </c>
      <c r="F1050" s="23">
        <v>14500</v>
      </c>
      <c r="G1050" s="23">
        <v>8100</v>
      </c>
      <c r="H1050" s="23">
        <v>18498</v>
      </c>
      <c r="I1050" s="23">
        <v>3209773</v>
      </c>
      <c r="J1050" s="18">
        <v>206</v>
      </c>
      <c r="K1050" s="18">
        <v>228</v>
      </c>
      <c r="L1050" s="23">
        <f t="shared" si="1419"/>
        <v>22</v>
      </c>
      <c r="M1050" s="24">
        <f t="shared" si="1420"/>
        <v>17.600000000000001</v>
      </c>
      <c r="N1050" s="23">
        <f t="shared" si="1421"/>
        <v>319000</v>
      </c>
      <c r="O1050" s="23">
        <f t="shared" si="1422"/>
        <v>142560</v>
      </c>
      <c r="P1050" s="25">
        <f t="shared" si="1424"/>
        <v>3209773</v>
      </c>
      <c r="Q1050" s="23">
        <f t="shared" si="1423"/>
        <v>3671333</v>
      </c>
      <c r="R1050" s="24"/>
      <c r="S1050" s="24"/>
      <c r="T1050" s="15"/>
    </row>
    <row r="1051" spans="1:20" ht="15" hidden="1" x14ac:dyDescent="0.3">
      <c r="A1051" s="15" t="s">
        <v>223</v>
      </c>
      <c r="B1051" s="15" t="s">
        <v>238</v>
      </c>
      <c r="C1051" s="15" t="s">
        <v>154</v>
      </c>
      <c r="D1051" s="16" t="s">
        <v>222</v>
      </c>
      <c r="E1051" s="94">
        <v>3</v>
      </c>
      <c r="F1051" s="23">
        <v>14500</v>
      </c>
      <c r="G1051" s="23">
        <v>8100</v>
      </c>
      <c r="H1051" s="23">
        <v>18498</v>
      </c>
      <c r="I1051" s="23">
        <v>3209773</v>
      </c>
      <c r="J1051" s="18">
        <v>370</v>
      </c>
      <c r="K1051" s="18">
        <v>403</v>
      </c>
      <c r="L1051" s="23">
        <f t="shared" si="1419"/>
        <v>33</v>
      </c>
      <c r="M1051" s="24">
        <f t="shared" si="1420"/>
        <v>26.400000000000002</v>
      </c>
      <c r="N1051" s="23">
        <f t="shared" si="1421"/>
        <v>478500</v>
      </c>
      <c r="O1051" s="23">
        <f t="shared" si="1422"/>
        <v>213840.00000000003</v>
      </c>
      <c r="P1051" s="25">
        <f t="shared" si="1424"/>
        <v>3209773</v>
      </c>
      <c r="Q1051" s="23">
        <f t="shared" si="1423"/>
        <v>3902113</v>
      </c>
      <c r="R1051" s="24"/>
      <c r="S1051" s="24"/>
      <c r="T1051" s="15"/>
    </row>
    <row r="1052" spans="1:20" ht="15" hidden="1" x14ac:dyDescent="0.3">
      <c r="A1052" s="15" t="s">
        <v>223</v>
      </c>
      <c r="B1052" s="15" t="s">
        <v>238</v>
      </c>
      <c r="C1052" s="15" t="s">
        <v>154</v>
      </c>
      <c r="D1052" s="16" t="s">
        <v>239</v>
      </c>
      <c r="E1052" s="94">
        <v>3</v>
      </c>
      <c r="F1052" s="23">
        <v>14500</v>
      </c>
      <c r="G1052" s="23">
        <v>8100</v>
      </c>
      <c r="H1052" s="23">
        <v>18498</v>
      </c>
      <c r="I1052" s="23">
        <v>3209773</v>
      </c>
      <c r="J1052" s="18">
        <v>1053</v>
      </c>
      <c r="K1052" s="18">
        <v>1196</v>
      </c>
      <c r="L1052" s="23">
        <f t="shared" si="1419"/>
        <v>143</v>
      </c>
      <c r="M1052" s="24">
        <f t="shared" si="1420"/>
        <v>114.4</v>
      </c>
      <c r="N1052" s="23">
        <f t="shared" si="1421"/>
        <v>2073500</v>
      </c>
      <c r="O1052" s="23">
        <f t="shared" si="1422"/>
        <v>926640</v>
      </c>
      <c r="P1052" s="25">
        <f t="shared" si="1424"/>
        <v>3209773</v>
      </c>
      <c r="Q1052" s="23">
        <f t="shared" si="1423"/>
        <v>6209913</v>
      </c>
      <c r="R1052" s="24"/>
      <c r="S1052" s="24"/>
      <c r="T1052" s="15"/>
    </row>
    <row r="1053" spans="1:20" ht="15" hidden="1" x14ac:dyDescent="0.3">
      <c r="A1053" s="15" t="s">
        <v>223</v>
      </c>
      <c r="B1053" s="15" t="s">
        <v>238</v>
      </c>
      <c r="C1053" s="15" t="s">
        <v>154</v>
      </c>
      <c r="D1053" s="16" t="s">
        <v>240</v>
      </c>
      <c r="E1053" s="94">
        <v>3</v>
      </c>
      <c r="F1053" s="23">
        <v>14500</v>
      </c>
      <c r="G1053" s="23">
        <v>8100</v>
      </c>
      <c r="H1053" s="23">
        <v>18498</v>
      </c>
      <c r="I1053" s="23">
        <v>0</v>
      </c>
      <c r="J1053" s="18">
        <v>168</v>
      </c>
      <c r="K1053" s="18">
        <v>170</v>
      </c>
      <c r="L1053" s="23">
        <f t="shared" si="1419"/>
        <v>2</v>
      </c>
      <c r="M1053" s="24">
        <f t="shared" si="1420"/>
        <v>1.6</v>
      </c>
      <c r="N1053" s="23">
        <f t="shared" si="1421"/>
        <v>29000</v>
      </c>
      <c r="O1053" s="23">
        <f t="shared" si="1422"/>
        <v>12960</v>
      </c>
      <c r="P1053" s="25"/>
      <c r="Q1053" s="23">
        <f t="shared" si="1423"/>
        <v>41960</v>
      </c>
      <c r="R1053" s="24"/>
      <c r="S1053" s="24"/>
      <c r="T1053" s="15"/>
    </row>
    <row r="1054" spans="1:20" ht="15" hidden="1" x14ac:dyDescent="0.3">
      <c r="A1054" s="15" t="s">
        <v>223</v>
      </c>
      <c r="B1054" s="15" t="s">
        <v>238</v>
      </c>
      <c r="C1054" s="15" t="s">
        <v>154</v>
      </c>
      <c r="D1054" s="16" t="s">
        <v>109</v>
      </c>
      <c r="E1054" s="94">
        <v>4</v>
      </c>
      <c r="F1054" s="23">
        <v>14500</v>
      </c>
      <c r="G1054" s="23">
        <v>8100</v>
      </c>
      <c r="H1054" s="23">
        <v>18498</v>
      </c>
      <c r="I1054" s="23">
        <v>3209773</v>
      </c>
      <c r="J1054" s="18">
        <v>7426</v>
      </c>
      <c r="K1054" s="18">
        <v>7980</v>
      </c>
      <c r="L1054" s="23">
        <f t="shared" si="1419"/>
        <v>554</v>
      </c>
      <c r="M1054" s="24">
        <f t="shared" si="1420"/>
        <v>443.20000000000005</v>
      </c>
      <c r="N1054" s="23">
        <f t="shared" si="1421"/>
        <v>8033000</v>
      </c>
      <c r="O1054" s="23">
        <f t="shared" si="1422"/>
        <v>3589920.0000000005</v>
      </c>
      <c r="P1054" s="25">
        <f t="shared" si="1424"/>
        <v>8198313.6000000006</v>
      </c>
      <c r="Q1054" s="23">
        <f t="shared" si="1423"/>
        <v>19821233.600000001</v>
      </c>
      <c r="R1054" s="24"/>
      <c r="S1054" s="24"/>
      <c r="T1054" s="15"/>
    </row>
    <row r="1055" spans="1:20" ht="15" hidden="1" x14ac:dyDescent="0.3">
      <c r="A1055" s="15" t="s">
        <v>223</v>
      </c>
      <c r="B1055" s="15" t="s">
        <v>238</v>
      </c>
      <c r="C1055" s="15" t="s">
        <v>154</v>
      </c>
      <c r="D1055" s="16" t="s">
        <v>111</v>
      </c>
      <c r="E1055" s="94">
        <v>4</v>
      </c>
      <c r="F1055" s="23">
        <v>14500</v>
      </c>
      <c r="G1055" s="23">
        <v>8100</v>
      </c>
      <c r="H1055" s="23">
        <v>18498</v>
      </c>
      <c r="I1055" s="23">
        <v>3209773</v>
      </c>
      <c r="J1055" s="18">
        <v>4398</v>
      </c>
      <c r="K1055" s="18">
        <v>4933</v>
      </c>
      <c r="L1055" s="23">
        <f t="shared" si="1419"/>
        <v>535</v>
      </c>
      <c r="M1055" s="24">
        <f t="shared" si="1420"/>
        <v>428</v>
      </c>
      <c r="N1055" s="23">
        <f t="shared" si="1421"/>
        <v>7757500</v>
      </c>
      <c r="O1055" s="23">
        <f t="shared" si="1422"/>
        <v>3466800</v>
      </c>
      <c r="P1055" s="25">
        <f t="shared" si="1424"/>
        <v>7917144</v>
      </c>
      <c r="Q1055" s="23">
        <f t="shared" si="1423"/>
        <v>19141444</v>
      </c>
      <c r="R1055" s="24"/>
      <c r="S1055" s="24"/>
      <c r="T1055" s="15"/>
    </row>
    <row r="1056" spans="1:20" ht="15" hidden="1" x14ac:dyDescent="0.3">
      <c r="A1056" s="15" t="s">
        <v>223</v>
      </c>
      <c r="B1056" s="15" t="s">
        <v>238</v>
      </c>
      <c r="C1056" s="15" t="s">
        <v>154</v>
      </c>
      <c r="D1056" s="16" t="s">
        <v>101</v>
      </c>
      <c r="E1056" s="94">
        <v>4</v>
      </c>
      <c r="F1056" s="23">
        <v>14500</v>
      </c>
      <c r="G1056" s="23">
        <v>8100</v>
      </c>
      <c r="H1056" s="23">
        <v>18498</v>
      </c>
      <c r="I1056" s="23">
        <v>3209773</v>
      </c>
      <c r="J1056" s="18">
        <v>1095</v>
      </c>
      <c r="K1056" s="18">
        <v>1178</v>
      </c>
      <c r="L1056" s="23">
        <f t="shared" si="1419"/>
        <v>83</v>
      </c>
      <c r="M1056" s="24">
        <f t="shared" si="1420"/>
        <v>66.400000000000006</v>
      </c>
      <c r="N1056" s="23">
        <f t="shared" si="1421"/>
        <v>1203500</v>
      </c>
      <c r="O1056" s="23">
        <f t="shared" si="1422"/>
        <v>537840</v>
      </c>
      <c r="P1056" s="25">
        <f t="shared" si="1424"/>
        <v>3209773</v>
      </c>
      <c r="Q1056" s="23">
        <f t="shared" si="1423"/>
        <v>4951113</v>
      </c>
      <c r="R1056" s="24"/>
      <c r="S1056" s="24"/>
      <c r="T1056" s="15"/>
    </row>
    <row r="1057" spans="1:20" ht="15" hidden="1" x14ac:dyDescent="0.3">
      <c r="A1057" s="15" t="s">
        <v>223</v>
      </c>
      <c r="B1057" s="15" t="s">
        <v>238</v>
      </c>
      <c r="C1057" s="15" t="s">
        <v>154</v>
      </c>
      <c r="D1057" s="16" t="s">
        <v>175</v>
      </c>
      <c r="E1057" s="94">
        <v>4</v>
      </c>
      <c r="F1057" s="23">
        <v>14500</v>
      </c>
      <c r="G1057" s="23">
        <v>8100</v>
      </c>
      <c r="H1057" s="23">
        <v>18498</v>
      </c>
      <c r="I1057" s="23">
        <v>3209773</v>
      </c>
      <c r="J1057" s="18">
        <v>885</v>
      </c>
      <c r="K1057" s="18">
        <v>983</v>
      </c>
      <c r="L1057" s="23">
        <f t="shared" si="1419"/>
        <v>98</v>
      </c>
      <c r="M1057" s="24">
        <f t="shared" si="1420"/>
        <v>78.400000000000006</v>
      </c>
      <c r="N1057" s="23">
        <f t="shared" si="1421"/>
        <v>1421000</v>
      </c>
      <c r="O1057" s="23">
        <f t="shared" si="1422"/>
        <v>635040</v>
      </c>
      <c r="P1057" s="25">
        <f t="shared" si="1424"/>
        <v>3209773</v>
      </c>
      <c r="Q1057" s="23">
        <f t="shared" si="1423"/>
        <v>5265813</v>
      </c>
      <c r="R1057" s="24"/>
      <c r="S1057" s="24"/>
      <c r="T1057" s="15"/>
    </row>
    <row r="1058" spans="1:20" ht="15" hidden="1" x14ac:dyDescent="0.3">
      <c r="A1058" s="15" t="s">
        <v>223</v>
      </c>
      <c r="B1058" s="15" t="s">
        <v>238</v>
      </c>
      <c r="C1058" s="15" t="s">
        <v>154</v>
      </c>
      <c r="D1058" s="16" t="s">
        <v>177</v>
      </c>
      <c r="E1058" s="94">
        <v>4</v>
      </c>
      <c r="F1058" s="23">
        <v>14500</v>
      </c>
      <c r="G1058" s="23">
        <v>8100</v>
      </c>
      <c r="H1058" s="23">
        <v>18498</v>
      </c>
      <c r="I1058" s="23">
        <v>3209773</v>
      </c>
      <c r="J1058" s="18">
        <v>2147</v>
      </c>
      <c r="K1058" s="18">
        <v>2774</v>
      </c>
      <c r="L1058" s="23">
        <f t="shared" si="1419"/>
        <v>627</v>
      </c>
      <c r="M1058" s="24">
        <f t="shared" si="1420"/>
        <v>501.6</v>
      </c>
      <c r="N1058" s="23">
        <f t="shared" si="1421"/>
        <v>9091500</v>
      </c>
      <c r="O1058" s="23">
        <f t="shared" si="1422"/>
        <v>4062960</v>
      </c>
      <c r="P1058" s="25">
        <f t="shared" si="1424"/>
        <v>9278596.8000000007</v>
      </c>
      <c r="Q1058" s="23">
        <f t="shared" si="1423"/>
        <v>22433056.800000001</v>
      </c>
      <c r="R1058" s="24"/>
      <c r="S1058" s="24"/>
      <c r="T1058" s="15"/>
    </row>
    <row r="1059" spans="1:20" ht="15" hidden="1" x14ac:dyDescent="0.3">
      <c r="A1059" s="15" t="s">
        <v>223</v>
      </c>
      <c r="B1059" s="15" t="s">
        <v>238</v>
      </c>
      <c r="C1059" s="15" t="s">
        <v>154</v>
      </c>
      <c r="D1059" s="16" t="s">
        <v>179</v>
      </c>
      <c r="E1059" s="94">
        <v>4</v>
      </c>
      <c r="F1059" s="23">
        <v>14500</v>
      </c>
      <c r="G1059" s="23">
        <v>8100</v>
      </c>
      <c r="H1059" s="23">
        <v>18498</v>
      </c>
      <c r="I1059" s="23">
        <v>3209773</v>
      </c>
      <c r="J1059" s="18">
        <v>375</v>
      </c>
      <c r="K1059" s="18">
        <v>400</v>
      </c>
      <c r="L1059" s="23">
        <f t="shared" si="1419"/>
        <v>25</v>
      </c>
      <c r="M1059" s="24">
        <f t="shared" si="1420"/>
        <v>20</v>
      </c>
      <c r="N1059" s="23">
        <f t="shared" si="1421"/>
        <v>362500</v>
      </c>
      <c r="O1059" s="23">
        <f t="shared" si="1422"/>
        <v>162000</v>
      </c>
      <c r="P1059" s="25">
        <f t="shared" si="1424"/>
        <v>3209773</v>
      </c>
      <c r="Q1059" s="23">
        <f t="shared" si="1423"/>
        <v>3734273</v>
      </c>
      <c r="R1059" s="24"/>
      <c r="S1059" s="24"/>
      <c r="T1059" s="15"/>
    </row>
    <row r="1060" spans="1:20" ht="15" hidden="1" x14ac:dyDescent="0.3">
      <c r="A1060" s="15" t="s">
        <v>223</v>
      </c>
      <c r="B1060" s="15" t="s">
        <v>238</v>
      </c>
      <c r="C1060" s="15" t="s">
        <v>154</v>
      </c>
      <c r="D1060" s="16" t="s">
        <v>221</v>
      </c>
      <c r="E1060" s="94">
        <v>4</v>
      </c>
      <c r="F1060" s="23">
        <v>14500</v>
      </c>
      <c r="G1060" s="23">
        <v>8100</v>
      </c>
      <c r="H1060" s="23">
        <v>18498</v>
      </c>
      <c r="I1060" s="23">
        <v>3209773</v>
      </c>
      <c r="J1060" s="18">
        <v>228</v>
      </c>
      <c r="K1060" s="18">
        <v>261</v>
      </c>
      <c r="L1060" s="23">
        <f t="shared" si="1419"/>
        <v>33</v>
      </c>
      <c r="M1060" s="24">
        <f t="shared" si="1420"/>
        <v>26.400000000000002</v>
      </c>
      <c r="N1060" s="23">
        <f t="shared" si="1421"/>
        <v>478500</v>
      </c>
      <c r="O1060" s="23">
        <f t="shared" si="1422"/>
        <v>213840.00000000003</v>
      </c>
      <c r="P1060" s="25">
        <f t="shared" si="1424"/>
        <v>3209773</v>
      </c>
      <c r="Q1060" s="23">
        <f t="shared" si="1423"/>
        <v>3902113</v>
      </c>
      <c r="R1060" s="24"/>
      <c r="S1060" s="24"/>
      <c r="T1060" s="15"/>
    </row>
    <row r="1061" spans="1:20" ht="15" hidden="1" x14ac:dyDescent="0.3">
      <c r="A1061" s="15" t="s">
        <v>223</v>
      </c>
      <c r="B1061" s="15" t="s">
        <v>238</v>
      </c>
      <c r="C1061" s="15" t="s">
        <v>154</v>
      </c>
      <c r="D1061" s="16" t="s">
        <v>222</v>
      </c>
      <c r="E1061" s="94">
        <v>4</v>
      </c>
      <c r="F1061" s="23">
        <v>14500</v>
      </c>
      <c r="G1061" s="23">
        <v>8100</v>
      </c>
      <c r="H1061" s="23">
        <v>18498</v>
      </c>
      <c r="I1061" s="23">
        <v>3209773</v>
      </c>
      <c r="J1061" s="18">
        <v>403</v>
      </c>
      <c r="K1061" s="18">
        <v>465</v>
      </c>
      <c r="L1061" s="23">
        <f t="shared" si="1419"/>
        <v>62</v>
      </c>
      <c r="M1061" s="24">
        <f t="shared" si="1420"/>
        <v>49.6</v>
      </c>
      <c r="N1061" s="23">
        <f t="shared" si="1421"/>
        <v>899000</v>
      </c>
      <c r="O1061" s="23">
        <f t="shared" si="1422"/>
        <v>401760</v>
      </c>
      <c r="P1061" s="25">
        <f t="shared" si="1424"/>
        <v>3209773</v>
      </c>
      <c r="Q1061" s="23">
        <f t="shared" si="1423"/>
        <v>4510533</v>
      </c>
      <c r="R1061" s="24"/>
      <c r="S1061" s="24"/>
      <c r="T1061" s="15"/>
    </row>
    <row r="1062" spans="1:20" ht="15" hidden="1" x14ac:dyDescent="0.3">
      <c r="A1062" s="15" t="s">
        <v>223</v>
      </c>
      <c r="B1062" s="15" t="s">
        <v>238</v>
      </c>
      <c r="C1062" s="15" t="s">
        <v>154</v>
      </c>
      <c r="D1062" s="16" t="s">
        <v>239</v>
      </c>
      <c r="E1062" s="94">
        <v>4</v>
      </c>
      <c r="F1062" s="23">
        <v>14500</v>
      </c>
      <c r="G1062" s="23">
        <v>8100</v>
      </c>
      <c r="H1062" s="23">
        <v>18498</v>
      </c>
      <c r="I1062" s="23">
        <v>3209773</v>
      </c>
      <c r="J1062" s="18">
        <v>1196</v>
      </c>
      <c r="K1062" s="18">
        <v>1428</v>
      </c>
      <c r="L1062" s="23">
        <f t="shared" si="1419"/>
        <v>232</v>
      </c>
      <c r="M1062" s="24">
        <f t="shared" si="1420"/>
        <v>185.60000000000002</v>
      </c>
      <c r="N1062" s="23">
        <f t="shared" si="1421"/>
        <v>3364000</v>
      </c>
      <c r="O1062" s="23">
        <f t="shared" si="1422"/>
        <v>1503360.0000000002</v>
      </c>
      <c r="P1062" s="25">
        <f t="shared" si="1424"/>
        <v>3433228.8000000003</v>
      </c>
      <c r="Q1062" s="23">
        <f t="shared" si="1423"/>
        <v>8300588.8000000007</v>
      </c>
      <c r="R1062" s="24"/>
      <c r="S1062" s="24"/>
      <c r="T1062" s="15"/>
    </row>
    <row r="1063" spans="1:20" ht="15" hidden="1" x14ac:dyDescent="0.3">
      <c r="A1063" s="15" t="s">
        <v>223</v>
      </c>
      <c r="B1063" s="15" t="s">
        <v>238</v>
      </c>
      <c r="C1063" s="15" t="s">
        <v>154</v>
      </c>
      <c r="D1063" s="16" t="s">
        <v>240</v>
      </c>
      <c r="E1063" s="94">
        <v>4</v>
      </c>
      <c r="F1063" s="23">
        <v>14500</v>
      </c>
      <c r="G1063" s="23">
        <v>8100</v>
      </c>
      <c r="H1063" s="23">
        <v>18498</v>
      </c>
      <c r="I1063" s="23">
        <v>0</v>
      </c>
      <c r="J1063" s="18">
        <v>170</v>
      </c>
      <c r="K1063" s="18">
        <v>171</v>
      </c>
      <c r="L1063" s="23">
        <f t="shared" si="1419"/>
        <v>1</v>
      </c>
      <c r="M1063" s="24">
        <f t="shared" si="1420"/>
        <v>0.8</v>
      </c>
      <c r="N1063" s="23">
        <f t="shared" si="1421"/>
        <v>14500</v>
      </c>
      <c r="O1063" s="23">
        <f t="shared" si="1422"/>
        <v>6480</v>
      </c>
      <c r="P1063" s="25"/>
      <c r="Q1063" s="23">
        <f t="shared" si="1423"/>
        <v>20980</v>
      </c>
      <c r="R1063" s="24"/>
      <c r="S1063" s="24"/>
      <c r="T1063" s="15"/>
    </row>
    <row r="1064" spans="1:20" ht="15" hidden="1" x14ac:dyDescent="0.3">
      <c r="A1064" s="15" t="s">
        <v>223</v>
      </c>
      <c r="B1064" s="15" t="s">
        <v>238</v>
      </c>
      <c r="C1064" s="15" t="s">
        <v>154</v>
      </c>
      <c r="D1064" s="16" t="s">
        <v>109</v>
      </c>
      <c r="E1064" s="94">
        <v>5</v>
      </c>
      <c r="F1064" s="23">
        <v>14500</v>
      </c>
      <c r="G1064" s="23">
        <v>8100</v>
      </c>
      <c r="H1064" s="23">
        <v>18498</v>
      </c>
      <c r="I1064" s="23">
        <v>3209773</v>
      </c>
      <c r="J1064" s="18">
        <v>7980</v>
      </c>
      <c r="K1064" s="18">
        <v>8560</v>
      </c>
      <c r="L1064" s="23">
        <f t="shared" si="1419"/>
        <v>580</v>
      </c>
      <c r="M1064" s="24">
        <f t="shared" si="1420"/>
        <v>464</v>
      </c>
      <c r="N1064" s="23">
        <f t="shared" si="1421"/>
        <v>8410000</v>
      </c>
      <c r="O1064" s="23">
        <f t="shared" si="1422"/>
        <v>3758400</v>
      </c>
      <c r="P1064" s="25">
        <f t="shared" si="1424"/>
        <v>8583072</v>
      </c>
      <c r="Q1064" s="23">
        <f t="shared" si="1423"/>
        <v>20751472</v>
      </c>
      <c r="R1064" s="24"/>
      <c r="S1064" s="24"/>
      <c r="T1064" s="15"/>
    </row>
    <row r="1065" spans="1:20" ht="15" hidden="1" x14ac:dyDescent="0.3">
      <c r="A1065" s="15" t="s">
        <v>223</v>
      </c>
      <c r="B1065" s="15" t="s">
        <v>238</v>
      </c>
      <c r="C1065" s="15" t="s">
        <v>154</v>
      </c>
      <c r="D1065" s="16" t="s">
        <v>111</v>
      </c>
      <c r="E1065" s="94">
        <v>5</v>
      </c>
      <c r="F1065" s="23">
        <v>14500</v>
      </c>
      <c r="G1065" s="23">
        <v>8100</v>
      </c>
      <c r="H1065" s="23">
        <v>18498</v>
      </c>
      <c r="I1065" s="23">
        <v>3209773</v>
      </c>
      <c r="J1065" s="18">
        <v>4933</v>
      </c>
      <c r="K1065" s="18">
        <v>5602</v>
      </c>
      <c r="L1065" s="23">
        <f t="shared" si="1419"/>
        <v>669</v>
      </c>
      <c r="M1065" s="24">
        <f t="shared" si="1420"/>
        <v>535.20000000000005</v>
      </c>
      <c r="N1065" s="23">
        <f t="shared" si="1421"/>
        <v>9700500</v>
      </c>
      <c r="O1065" s="23">
        <f t="shared" si="1422"/>
        <v>4335120</v>
      </c>
      <c r="P1065" s="25">
        <f t="shared" si="1424"/>
        <v>9900129.6000000015</v>
      </c>
      <c r="Q1065" s="23">
        <f t="shared" si="1423"/>
        <v>23935749.600000001</v>
      </c>
      <c r="R1065" s="24"/>
      <c r="S1065" s="24"/>
      <c r="T1065" s="15"/>
    </row>
    <row r="1066" spans="1:20" ht="15" hidden="1" x14ac:dyDescent="0.3">
      <c r="A1066" s="15" t="s">
        <v>223</v>
      </c>
      <c r="B1066" s="15" t="s">
        <v>238</v>
      </c>
      <c r="C1066" s="15" t="s">
        <v>154</v>
      </c>
      <c r="D1066" s="16" t="s">
        <v>101</v>
      </c>
      <c r="E1066" s="94">
        <v>5</v>
      </c>
      <c r="F1066" s="23">
        <v>14500</v>
      </c>
      <c r="G1066" s="23">
        <v>8100</v>
      </c>
      <c r="H1066" s="23">
        <v>18498</v>
      </c>
      <c r="I1066" s="23">
        <v>3209773</v>
      </c>
      <c r="J1066" s="18">
        <v>1178</v>
      </c>
      <c r="K1066" s="18">
        <v>1242</v>
      </c>
      <c r="L1066" s="23">
        <f t="shared" si="1419"/>
        <v>64</v>
      </c>
      <c r="M1066" s="24">
        <f t="shared" si="1420"/>
        <v>51.2</v>
      </c>
      <c r="N1066" s="23">
        <f t="shared" si="1421"/>
        <v>928000</v>
      </c>
      <c r="O1066" s="23">
        <f t="shared" si="1422"/>
        <v>414720</v>
      </c>
      <c r="P1066" s="25">
        <f t="shared" si="1424"/>
        <v>3209773</v>
      </c>
      <c r="Q1066" s="23">
        <f t="shared" si="1423"/>
        <v>4552493</v>
      </c>
      <c r="R1066" s="24"/>
      <c r="S1066" s="24"/>
      <c r="T1066" s="15"/>
    </row>
    <row r="1067" spans="1:20" ht="15" hidden="1" x14ac:dyDescent="0.3">
      <c r="A1067" s="15" t="s">
        <v>223</v>
      </c>
      <c r="B1067" s="15" t="s">
        <v>238</v>
      </c>
      <c r="C1067" s="15" t="s">
        <v>154</v>
      </c>
      <c r="D1067" s="16" t="s">
        <v>175</v>
      </c>
      <c r="E1067" s="94">
        <v>5</v>
      </c>
      <c r="F1067" s="23">
        <v>14500</v>
      </c>
      <c r="G1067" s="23">
        <v>8100</v>
      </c>
      <c r="H1067" s="23">
        <v>18498</v>
      </c>
      <c r="I1067" s="23">
        <v>3209773</v>
      </c>
      <c r="J1067" s="18">
        <v>983</v>
      </c>
      <c r="K1067" s="18">
        <v>1082</v>
      </c>
      <c r="L1067" s="23">
        <f t="shared" si="1419"/>
        <v>99</v>
      </c>
      <c r="M1067" s="24">
        <f t="shared" si="1420"/>
        <v>79.2</v>
      </c>
      <c r="N1067" s="23">
        <f t="shared" si="1421"/>
        <v>1435500</v>
      </c>
      <c r="O1067" s="23">
        <f t="shared" si="1422"/>
        <v>641520</v>
      </c>
      <c r="P1067" s="25">
        <f t="shared" si="1424"/>
        <v>3209773</v>
      </c>
      <c r="Q1067" s="23">
        <f t="shared" si="1423"/>
        <v>5286793</v>
      </c>
      <c r="R1067" s="24"/>
      <c r="S1067" s="24"/>
      <c r="T1067" s="15"/>
    </row>
    <row r="1068" spans="1:20" ht="15" hidden="1" x14ac:dyDescent="0.3">
      <c r="A1068" s="15" t="s">
        <v>223</v>
      </c>
      <c r="B1068" s="15" t="s">
        <v>238</v>
      </c>
      <c r="C1068" s="15" t="s">
        <v>154</v>
      </c>
      <c r="D1068" s="16" t="s">
        <v>177</v>
      </c>
      <c r="E1068" s="94">
        <v>5</v>
      </c>
      <c r="F1068" s="23">
        <v>14500</v>
      </c>
      <c r="G1068" s="23">
        <v>8100</v>
      </c>
      <c r="H1068" s="23">
        <v>18498</v>
      </c>
      <c r="I1068" s="23">
        <v>3209773</v>
      </c>
      <c r="J1068" s="18">
        <v>2774</v>
      </c>
      <c r="K1068" s="18">
        <v>3370</v>
      </c>
      <c r="L1068" s="23">
        <f t="shared" si="1419"/>
        <v>596</v>
      </c>
      <c r="M1068" s="24">
        <f t="shared" si="1420"/>
        <v>476.8</v>
      </c>
      <c r="N1068" s="23">
        <f t="shared" si="1421"/>
        <v>8642000</v>
      </c>
      <c r="O1068" s="23">
        <f t="shared" si="1422"/>
        <v>3862080</v>
      </c>
      <c r="P1068" s="25">
        <f t="shared" si="1424"/>
        <v>8819846.4000000004</v>
      </c>
      <c r="Q1068" s="23">
        <f t="shared" si="1423"/>
        <v>21323926.399999999</v>
      </c>
      <c r="R1068" s="24"/>
      <c r="S1068" s="24"/>
      <c r="T1068" s="15"/>
    </row>
    <row r="1069" spans="1:20" ht="15" hidden="1" x14ac:dyDescent="0.3">
      <c r="A1069" s="15" t="s">
        <v>223</v>
      </c>
      <c r="B1069" s="15" t="s">
        <v>238</v>
      </c>
      <c r="C1069" s="15" t="s">
        <v>154</v>
      </c>
      <c r="D1069" s="16" t="s">
        <v>179</v>
      </c>
      <c r="E1069" s="94">
        <v>5</v>
      </c>
      <c r="F1069" s="23">
        <v>14500</v>
      </c>
      <c r="G1069" s="23">
        <v>8100</v>
      </c>
      <c r="H1069" s="23">
        <v>18498</v>
      </c>
      <c r="I1069" s="23">
        <v>3209773</v>
      </c>
      <c r="J1069" s="18">
        <v>400</v>
      </c>
      <c r="K1069" s="18">
        <v>440</v>
      </c>
      <c r="L1069" s="23">
        <f t="shared" si="1419"/>
        <v>40</v>
      </c>
      <c r="M1069" s="24">
        <f t="shared" si="1420"/>
        <v>32</v>
      </c>
      <c r="N1069" s="23">
        <f t="shared" si="1421"/>
        <v>580000</v>
      </c>
      <c r="O1069" s="23">
        <f t="shared" si="1422"/>
        <v>259200</v>
      </c>
      <c r="P1069" s="25">
        <f t="shared" si="1424"/>
        <v>3209773</v>
      </c>
      <c r="Q1069" s="23">
        <f t="shared" si="1423"/>
        <v>4048973</v>
      </c>
      <c r="R1069" s="24"/>
      <c r="S1069" s="24"/>
      <c r="T1069" s="15"/>
    </row>
    <row r="1070" spans="1:20" ht="15" hidden="1" x14ac:dyDescent="0.3">
      <c r="A1070" s="15" t="s">
        <v>223</v>
      </c>
      <c r="B1070" s="15" t="s">
        <v>238</v>
      </c>
      <c r="C1070" s="15" t="s">
        <v>154</v>
      </c>
      <c r="D1070" s="16" t="s">
        <v>221</v>
      </c>
      <c r="E1070" s="94">
        <v>5</v>
      </c>
      <c r="F1070" s="23">
        <v>14500</v>
      </c>
      <c r="G1070" s="23">
        <v>8100</v>
      </c>
      <c r="H1070" s="23">
        <v>18498</v>
      </c>
      <c r="I1070" s="23">
        <v>3209773</v>
      </c>
      <c r="J1070" s="18">
        <v>261</v>
      </c>
      <c r="K1070" s="18">
        <v>287</v>
      </c>
      <c r="L1070" s="23">
        <f t="shared" si="1419"/>
        <v>26</v>
      </c>
      <c r="M1070" s="24">
        <f t="shared" si="1420"/>
        <v>20.8</v>
      </c>
      <c r="N1070" s="23">
        <f t="shared" si="1421"/>
        <v>377000</v>
      </c>
      <c r="O1070" s="23">
        <f t="shared" si="1422"/>
        <v>168480</v>
      </c>
      <c r="P1070" s="25">
        <f t="shared" si="1424"/>
        <v>3209773</v>
      </c>
      <c r="Q1070" s="23">
        <f t="shared" si="1423"/>
        <v>3755253</v>
      </c>
      <c r="R1070" s="24"/>
      <c r="S1070" s="24"/>
      <c r="T1070" s="15"/>
    </row>
    <row r="1071" spans="1:20" ht="15" hidden="1" x14ac:dyDescent="0.3">
      <c r="A1071" s="15" t="s">
        <v>223</v>
      </c>
      <c r="B1071" s="15" t="s">
        <v>238</v>
      </c>
      <c r="C1071" s="15" t="s">
        <v>154</v>
      </c>
      <c r="D1071" s="16" t="s">
        <v>222</v>
      </c>
      <c r="E1071" s="94">
        <v>5</v>
      </c>
      <c r="F1071" s="23">
        <v>14500</v>
      </c>
      <c r="G1071" s="23">
        <v>8100</v>
      </c>
      <c r="H1071" s="23">
        <v>18498</v>
      </c>
      <c r="I1071" s="23">
        <v>3209773</v>
      </c>
      <c r="J1071" s="18">
        <v>465</v>
      </c>
      <c r="K1071" s="18">
        <v>833</v>
      </c>
      <c r="L1071" s="23">
        <f t="shared" si="1419"/>
        <v>368</v>
      </c>
      <c r="M1071" s="24">
        <f t="shared" si="1420"/>
        <v>294.40000000000003</v>
      </c>
      <c r="N1071" s="23">
        <f t="shared" si="1421"/>
        <v>5336000</v>
      </c>
      <c r="O1071" s="23">
        <f t="shared" si="1422"/>
        <v>2384640.0000000005</v>
      </c>
      <c r="P1071" s="25">
        <f t="shared" si="1424"/>
        <v>5445811.2000000002</v>
      </c>
      <c r="Q1071" s="23">
        <f t="shared" si="1423"/>
        <v>13166451.199999999</v>
      </c>
      <c r="R1071" s="24"/>
      <c r="S1071" s="24"/>
      <c r="T1071" s="15"/>
    </row>
    <row r="1072" spans="1:20" ht="15" hidden="1" x14ac:dyDescent="0.3">
      <c r="A1072" s="15" t="s">
        <v>223</v>
      </c>
      <c r="B1072" s="15" t="s">
        <v>238</v>
      </c>
      <c r="C1072" s="15" t="s">
        <v>154</v>
      </c>
      <c r="D1072" s="16" t="s">
        <v>239</v>
      </c>
      <c r="E1072" s="94">
        <v>5</v>
      </c>
      <c r="F1072" s="23">
        <v>14500</v>
      </c>
      <c r="G1072" s="23">
        <v>8100</v>
      </c>
      <c r="H1072" s="23">
        <v>18498</v>
      </c>
      <c r="I1072" s="23">
        <v>3209773</v>
      </c>
      <c r="J1072" s="18">
        <v>1428</v>
      </c>
      <c r="K1072" s="18">
        <v>1671</v>
      </c>
      <c r="L1072" s="23">
        <f t="shared" si="1419"/>
        <v>243</v>
      </c>
      <c r="M1072" s="24">
        <f t="shared" si="1420"/>
        <v>194.4</v>
      </c>
      <c r="N1072" s="23">
        <f t="shared" si="1421"/>
        <v>3523500</v>
      </c>
      <c r="O1072" s="23">
        <f t="shared" si="1422"/>
        <v>1574640</v>
      </c>
      <c r="P1072" s="25">
        <f t="shared" si="1424"/>
        <v>3596011.2</v>
      </c>
      <c r="Q1072" s="23">
        <f t="shared" si="1423"/>
        <v>8694151.1999999993</v>
      </c>
      <c r="R1072" s="24"/>
      <c r="S1072" s="24"/>
      <c r="T1072" s="15"/>
    </row>
    <row r="1073" spans="1:20" ht="15" hidden="1" x14ac:dyDescent="0.3">
      <c r="A1073" s="15" t="s">
        <v>223</v>
      </c>
      <c r="B1073" s="15" t="s">
        <v>238</v>
      </c>
      <c r="C1073" s="15" t="s">
        <v>154</v>
      </c>
      <c r="D1073" s="16" t="s">
        <v>240</v>
      </c>
      <c r="E1073" s="94">
        <v>5</v>
      </c>
      <c r="F1073" s="23">
        <v>14500</v>
      </c>
      <c r="G1073" s="23">
        <v>8100</v>
      </c>
      <c r="H1073" s="23">
        <v>18498</v>
      </c>
      <c r="I1073" s="23">
        <v>0</v>
      </c>
      <c r="J1073" s="18">
        <v>171</v>
      </c>
      <c r="K1073" s="18">
        <v>177</v>
      </c>
      <c r="L1073" s="23">
        <f t="shared" si="1419"/>
        <v>6</v>
      </c>
      <c r="M1073" s="24">
        <f t="shared" si="1420"/>
        <v>4.8000000000000007</v>
      </c>
      <c r="N1073" s="23">
        <f t="shared" si="1421"/>
        <v>87000</v>
      </c>
      <c r="O1073" s="23">
        <f t="shared" si="1422"/>
        <v>38880.000000000007</v>
      </c>
      <c r="P1073" s="25"/>
      <c r="Q1073" s="23">
        <f t="shared" si="1423"/>
        <v>125880</v>
      </c>
      <c r="R1073" s="24"/>
      <c r="S1073" s="24"/>
      <c r="T1073" s="15"/>
    </row>
    <row r="1074" spans="1:20" ht="15" hidden="1" x14ac:dyDescent="0.3">
      <c r="A1074" s="15" t="s">
        <v>223</v>
      </c>
      <c r="B1074" s="15" t="s">
        <v>238</v>
      </c>
      <c r="C1074" s="15" t="s">
        <v>154</v>
      </c>
      <c r="D1074" s="16" t="s">
        <v>109</v>
      </c>
      <c r="E1074" s="94">
        <v>6</v>
      </c>
      <c r="F1074" s="23">
        <v>14500</v>
      </c>
      <c r="G1074" s="23">
        <v>8100</v>
      </c>
      <c r="H1074" s="23">
        <v>18498</v>
      </c>
      <c r="I1074" s="23">
        <v>3209773</v>
      </c>
      <c r="J1074" s="18">
        <v>8560</v>
      </c>
      <c r="K1074" s="18">
        <v>8830</v>
      </c>
      <c r="L1074" s="23">
        <f t="shared" si="1419"/>
        <v>270</v>
      </c>
      <c r="M1074" s="24">
        <f t="shared" si="1420"/>
        <v>216</v>
      </c>
      <c r="N1074" s="23">
        <f t="shared" si="1421"/>
        <v>3915000</v>
      </c>
      <c r="O1074" s="23">
        <f t="shared" si="1422"/>
        <v>1749600</v>
      </c>
      <c r="P1074" s="25">
        <f t="shared" si="1424"/>
        <v>3995568</v>
      </c>
      <c r="Q1074" s="23">
        <f t="shared" si="1423"/>
        <v>9660168</v>
      </c>
      <c r="R1074" s="24"/>
      <c r="S1074" s="24"/>
      <c r="T1074" s="15"/>
    </row>
    <row r="1075" spans="1:20" ht="15" hidden="1" x14ac:dyDescent="0.3">
      <c r="A1075" s="15" t="s">
        <v>223</v>
      </c>
      <c r="B1075" s="15" t="s">
        <v>238</v>
      </c>
      <c r="C1075" s="15" t="s">
        <v>154</v>
      </c>
      <c r="D1075" s="16" t="s">
        <v>111</v>
      </c>
      <c r="E1075" s="94">
        <v>6</v>
      </c>
      <c r="F1075" s="23">
        <v>14500</v>
      </c>
      <c r="G1075" s="23">
        <v>8100</v>
      </c>
      <c r="H1075" s="23">
        <v>18498</v>
      </c>
      <c r="I1075" s="23">
        <v>3209773</v>
      </c>
      <c r="J1075" s="18">
        <v>5602</v>
      </c>
      <c r="K1075" s="18">
        <v>6047</v>
      </c>
      <c r="L1075" s="23">
        <f t="shared" si="1419"/>
        <v>445</v>
      </c>
      <c r="M1075" s="24">
        <f t="shared" si="1420"/>
        <v>356</v>
      </c>
      <c r="N1075" s="23">
        <f t="shared" si="1421"/>
        <v>6452500</v>
      </c>
      <c r="O1075" s="23">
        <f t="shared" si="1422"/>
        <v>2883600</v>
      </c>
      <c r="P1075" s="25">
        <f t="shared" si="1424"/>
        <v>6585288</v>
      </c>
      <c r="Q1075" s="23">
        <f t="shared" si="1423"/>
        <v>15921388</v>
      </c>
      <c r="R1075" s="24"/>
      <c r="S1075" s="24"/>
      <c r="T1075" s="15"/>
    </row>
    <row r="1076" spans="1:20" ht="15" hidden="1" x14ac:dyDescent="0.3">
      <c r="A1076" s="15" t="s">
        <v>223</v>
      </c>
      <c r="B1076" s="15" t="s">
        <v>238</v>
      </c>
      <c r="C1076" s="15" t="s">
        <v>154</v>
      </c>
      <c r="D1076" s="16" t="s">
        <v>101</v>
      </c>
      <c r="E1076" s="94">
        <v>6</v>
      </c>
      <c r="F1076" s="23">
        <v>14500</v>
      </c>
      <c r="G1076" s="23">
        <v>8100</v>
      </c>
      <c r="H1076" s="23">
        <v>18498</v>
      </c>
      <c r="I1076" s="23">
        <v>3209773</v>
      </c>
      <c r="J1076" s="18">
        <v>1242</v>
      </c>
      <c r="K1076" s="18">
        <v>1307</v>
      </c>
      <c r="L1076" s="23">
        <f t="shared" si="1419"/>
        <v>65</v>
      </c>
      <c r="M1076" s="24">
        <f t="shared" si="1420"/>
        <v>52</v>
      </c>
      <c r="N1076" s="23">
        <f t="shared" si="1421"/>
        <v>942500</v>
      </c>
      <c r="O1076" s="23">
        <f t="shared" si="1422"/>
        <v>421200</v>
      </c>
      <c r="P1076" s="25">
        <f t="shared" si="1424"/>
        <v>3209773</v>
      </c>
      <c r="Q1076" s="23">
        <f t="shared" si="1423"/>
        <v>4573473</v>
      </c>
      <c r="R1076" s="24"/>
      <c r="S1076" s="24"/>
      <c r="T1076" s="15"/>
    </row>
    <row r="1077" spans="1:20" ht="15" hidden="1" x14ac:dyDescent="0.3">
      <c r="A1077" s="15" t="s">
        <v>223</v>
      </c>
      <c r="B1077" s="15" t="s">
        <v>238</v>
      </c>
      <c r="C1077" s="15" t="s">
        <v>154</v>
      </c>
      <c r="D1077" s="16" t="s">
        <v>175</v>
      </c>
      <c r="E1077" s="94">
        <v>6</v>
      </c>
      <c r="F1077" s="23">
        <v>14500</v>
      </c>
      <c r="G1077" s="23">
        <v>8100</v>
      </c>
      <c r="H1077" s="23">
        <v>18498</v>
      </c>
      <c r="I1077" s="23">
        <v>3209773</v>
      </c>
      <c r="J1077" s="18">
        <v>1082</v>
      </c>
      <c r="K1077" s="18">
        <v>1206</v>
      </c>
      <c r="L1077" s="23">
        <f t="shared" si="1419"/>
        <v>124</v>
      </c>
      <c r="M1077" s="24">
        <f t="shared" si="1420"/>
        <v>99.2</v>
      </c>
      <c r="N1077" s="23">
        <f t="shared" si="1421"/>
        <v>1798000</v>
      </c>
      <c r="O1077" s="23">
        <f t="shared" si="1422"/>
        <v>803520</v>
      </c>
      <c r="P1077" s="25">
        <f t="shared" si="1424"/>
        <v>3209773</v>
      </c>
      <c r="Q1077" s="23">
        <f t="shared" si="1423"/>
        <v>5811293</v>
      </c>
      <c r="R1077" s="24"/>
      <c r="S1077" s="24"/>
      <c r="T1077" s="15"/>
    </row>
    <row r="1078" spans="1:20" ht="15" hidden="1" x14ac:dyDescent="0.3">
      <c r="A1078" s="15" t="s">
        <v>223</v>
      </c>
      <c r="B1078" s="15" t="s">
        <v>238</v>
      </c>
      <c r="C1078" s="15" t="s">
        <v>154</v>
      </c>
      <c r="D1078" s="16" t="s">
        <v>177</v>
      </c>
      <c r="E1078" s="94">
        <v>6</v>
      </c>
      <c r="F1078" s="23">
        <v>14500</v>
      </c>
      <c r="G1078" s="23">
        <v>8100</v>
      </c>
      <c r="H1078" s="23">
        <v>18498</v>
      </c>
      <c r="I1078" s="23">
        <v>3209773</v>
      </c>
      <c r="J1078" s="18">
        <v>3370</v>
      </c>
      <c r="K1078" s="18">
        <v>3967</v>
      </c>
      <c r="L1078" s="23">
        <f t="shared" si="1419"/>
        <v>597</v>
      </c>
      <c r="M1078" s="24">
        <f t="shared" si="1420"/>
        <v>477.6</v>
      </c>
      <c r="N1078" s="23">
        <f t="shared" si="1421"/>
        <v>8656500</v>
      </c>
      <c r="O1078" s="23">
        <f t="shared" si="1422"/>
        <v>3868560</v>
      </c>
      <c r="P1078" s="25">
        <f t="shared" si="1424"/>
        <v>8834644.8000000007</v>
      </c>
      <c r="Q1078" s="23">
        <f t="shared" si="1423"/>
        <v>21359704.800000001</v>
      </c>
      <c r="R1078" s="24"/>
      <c r="S1078" s="24"/>
      <c r="T1078" s="15"/>
    </row>
    <row r="1079" spans="1:20" ht="15" hidden="1" x14ac:dyDescent="0.3">
      <c r="A1079" s="15" t="s">
        <v>223</v>
      </c>
      <c r="B1079" s="15" t="s">
        <v>238</v>
      </c>
      <c r="C1079" s="15" t="s">
        <v>154</v>
      </c>
      <c r="D1079" s="16" t="s">
        <v>179</v>
      </c>
      <c r="E1079" s="94">
        <v>6</v>
      </c>
      <c r="F1079" s="23">
        <v>14500</v>
      </c>
      <c r="G1079" s="23">
        <v>8100</v>
      </c>
      <c r="H1079" s="23">
        <v>18498</v>
      </c>
      <c r="I1079" s="23">
        <v>3209773</v>
      </c>
      <c r="J1079" s="18">
        <v>440</v>
      </c>
      <c r="K1079" s="18">
        <v>492</v>
      </c>
      <c r="L1079" s="23">
        <f t="shared" si="1419"/>
        <v>52</v>
      </c>
      <c r="M1079" s="24">
        <f t="shared" si="1420"/>
        <v>41.6</v>
      </c>
      <c r="N1079" s="23">
        <f t="shared" si="1421"/>
        <v>754000</v>
      </c>
      <c r="O1079" s="23">
        <f t="shared" si="1422"/>
        <v>336960</v>
      </c>
      <c r="P1079" s="25">
        <f t="shared" si="1424"/>
        <v>3209773</v>
      </c>
      <c r="Q1079" s="23">
        <f t="shared" si="1423"/>
        <v>4300733</v>
      </c>
      <c r="R1079" s="24"/>
      <c r="S1079" s="24"/>
      <c r="T1079" s="15"/>
    </row>
    <row r="1080" spans="1:20" ht="15" hidden="1" x14ac:dyDescent="0.3">
      <c r="A1080" s="15" t="s">
        <v>223</v>
      </c>
      <c r="B1080" s="15" t="s">
        <v>238</v>
      </c>
      <c r="C1080" s="15" t="s">
        <v>154</v>
      </c>
      <c r="D1080" s="16" t="s">
        <v>221</v>
      </c>
      <c r="E1080" s="94">
        <v>6</v>
      </c>
      <c r="F1080" s="23">
        <v>14500</v>
      </c>
      <c r="G1080" s="23">
        <v>8100</v>
      </c>
      <c r="H1080" s="23">
        <v>18498</v>
      </c>
      <c r="I1080" s="23">
        <v>3209773</v>
      </c>
      <c r="J1080" s="18">
        <v>287</v>
      </c>
      <c r="K1080" s="18">
        <v>317</v>
      </c>
      <c r="L1080" s="23">
        <f t="shared" si="1419"/>
        <v>30</v>
      </c>
      <c r="M1080" s="24">
        <f t="shared" si="1420"/>
        <v>24</v>
      </c>
      <c r="N1080" s="23">
        <f t="shared" si="1421"/>
        <v>435000</v>
      </c>
      <c r="O1080" s="23">
        <f t="shared" si="1422"/>
        <v>194400</v>
      </c>
      <c r="P1080" s="25">
        <f t="shared" si="1424"/>
        <v>3209773</v>
      </c>
      <c r="Q1080" s="23">
        <f t="shared" si="1423"/>
        <v>3839173</v>
      </c>
      <c r="R1080" s="24"/>
      <c r="S1080" s="24"/>
      <c r="T1080" s="15"/>
    </row>
    <row r="1081" spans="1:20" ht="15" hidden="1" x14ac:dyDescent="0.3">
      <c r="A1081" s="15" t="s">
        <v>223</v>
      </c>
      <c r="B1081" s="15" t="s">
        <v>238</v>
      </c>
      <c r="C1081" s="15" t="s">
        <v>154</v>
      </c>
      <c r="D1081" s="16" t="s">
        <v>222</v>
      </c>
      <c r="E1081" s="94">
        <v>6</v>
      </c>
      <c r="F1081" s="23">
        <v>14500</v>
      </c>
      <c r="G1081" s="23">
        <v>8100</v>
      </c>
      <c r="H1081" s="23">
        <v>18498</v>
      </c>
      <c r="I1081" s="23">
        <v>3209773</v>
      </c>
      <c r="J1081" s="18">
        <v>833</v>
      </c>
      <c r="K1081" s="18">
        <v>1215</v>
      </c>
      <c r="L1081" s="23">
        <f t="shared" si="1419"/>
        <v>382</v>
      </c>
      <c r="M1081" s="24">
        <f t="shared" si="1420"/>
        <v>305.60000000000002</v>
      </c>
      <c r="N1081" s="23">
        <f t="shared" si="1421"/>
        <v>5539000</v>
      </c>
      <c r="O1081" s="23">
        <f t="shared" si="1422"/>
        <v>2475360</v>
      </c>
      <c r="P1081" s="25">
        <f t="shared" si="1424"/>
        <v>5652988.8000000007</v>
      </c>
      <c r="Q1081" s="23">
        <f t="shared" si="1423"/>
        <v>13667348.800000001</v>
      </c>
      <c r="R1081" s="24"/>
      <c r="S1081" s="24"/>
      <c r="T1081" s="15"/>
    </row>
    <row r="1082" spans="1:20" ht="15" hidden="1" x14ac:dyDescent="0.3">
      <c r="A1082" s="15" t="s">
        <v>223</v>
      </c>
      <c r="B1082" s="15" t="s">
        <v>238</v>
      </c>
      <c r="C1082" s="15" t="s">
        <v>154</v>
      </c>
      <c r="D1082" s="16" t="s">
        <v>239</v>
      </c>
      <c r="E1082" s="94">
        <v>6</v>
      </c>
      <c r="F1082" s="23">
        <v>14500</v>
      </c>
      <c r="G1082" s="23">
        <v>8100</v>
      </c>
      <c r="H1082" s="23">
        <v>18498</v>
      </c>
      <c r="I1082" s="23">
        <v>3209773</v>
      </c>
      <c r="J1082" s="18">
        <v>1671</v>
      </c>
      <c r="K1082" s="18">
        <v>1812</v>
      </c>
      <c r="L1082" s="23">
        <f t="shared" si="1419"/>
        <v>141</v>
      </c>
      <c r="M1082" s="24">
        <f t="shared" si="1420"/>
        <v>112.80000000000001</v>
      </c>
      <c r="N1082" s="23">
        <f t="shared" si="1421"/>
        <v>2044500</v>
      </c>
      <c r="O1082" s="23">
        <f t="shared" si="1422"/>
        <v>913680.00000000012</v>
      </c>
      <c r="P1082" s="25">
        <f t="shared" si="1424"/>
        <v>3209773</v>
      </c>
      <c r="Q1082" s="23">
        <f t="shared" si="1423"/>
        <v>6167953</v>
      </c>
      <c r="R1082" s="24"/>
      <c r="S1082" s="24"/>
      <c r="T1082" s="15"/>
    </row>
    <row r="1083" spans="1:20" ht="15" hidden="1" x14ac:dyDescent="0.3">
      <c r="A1083" s="15" t="s">
        <v>223</v>
      </c>
      <c r="B1083" s="15" t="s">
        <v>238</v>
      </c>
      <c r="C1083" s="15" t="s">
        <v>154</v>
      </c>
      <c r="D1083" s="16" t="s">
        <v>240</v>
      </c>
      <c r="E1083" s="94">
        <v>6</v>
      </c>
      <c r="F1083" s="23">
        <v>14500</v>
      </c>
      <c r="G1083" s="23">
        <v>8100</v>
      </c>
      <c r="H1083" s="23">
        <v>18498</v>
      </c>
      <c r="I1083" s="23">
        <v>0</v>
      </c>
      <c r="J1083" s="18">
        <v>177</v>
      </c>
      <c r="K1083" s="18">
        <v>178</v>
      </c>
      <c r="L1083" s="23">
        <f t="shared" si="1419"/>
        <v>1</v>
      </c>
      <c r="M1083" s="24">
        <f t="shared" si="1420"/>
        <v>0.8</v>
      </c>
      <c r="N1083" s="23">
        <f t="shared" si="1421"/>
        <v>14500</v>
      </c>
      <c r="O1083" s="23">
        <f t="shared" si="1422"/>
        <v>6480</v>
      </c>
      <c r="P1083" s="25"/>
      <c r="Q1083" s="23">
        <f t="shared" si="1423"/>
        <v>20980</v>
      </c>
      <c r="R1083" s="24"/>
      <c r="S1083" s="24"/>
      <c r="T1083" s="15"/>
    </row>
    <row r="1084" spans="1:20" ht="15" hidden="1" x14ac:dyDescent="0.3">
      <c r="A1084" s="15" t="s">
        <v>223</v>
      </c>
      <c r="B1084" s="15" t="s">
        <v>238</v>
      </c>
      <c r="C1084" s="15" t="s">
        <v>154</v>
      </c>
      <c r="D1084" s="16" t="s">
        <v>109</v>
      </c>
      <c r="E1084" s="94">
        <v>7</v>
      </c>
      <c r="F1084" s="23">
        <v>14500</v>
      </c>
      <c r="G1084" s="23">
        <v>8100</v>
      </c>
      <c r="H1084" s="23">
        <v>18498</v>
      </c>
      <c r="I1084" s="23">
        <v>3209773</v>
      </c>
      <c r="J1084" s="18">
        <f>K1074</f>
        <v>8830</v>
      </c>
      <c r="K1084" s="18">
        <v>9472</v>
      </c>
      <c r="L1084" s="23">
        <f t="shared" ref="L1084:L1093" si="1425">K1084-J1084</f>
        <v>642</v>
      </c>
      <c r="M1084" s="24">
        <f t="shared" ref="M1084:M1093" si="1426">L1084*80%</f>
        <v>513.6</v>
      </c>
      <c r="N1084" s="23">
        <f t="shared" ref="N1084:N1093" si="1427">L1084*F1084</f>
        <v>9309000</v>
      </c>
      <c r="O1084" s="23">
        <f t="shared" ref="O1084:O1093" si="1428">M1084*G1084</f>
        <v>4160160</v>
      </c>
      <c r="P1084" s="25">
        <f t="shared" ref="P1084:P1092" si="1429">IF(M1084*H1084=0,0,IF(M1084*H1084&gt;I1084,M1084*H1084,I1084))</f>
        <v>9500572.8000000007</v>
      </c>
      <c r="Q1084" s="23">
        <f t="shared" ref="Q1084:Q1093" si="1430">N1084+O1084+P1084</f>
        <v>22969732.800000001</v>
      </c>
      <c r="R1084" s="24"/>
      <c r="S1084" s="24"/>
      <c r="T1084" s="15"/>
    </row>
    <row r="1085" spans="1:20" ht="15" hidden="1" x14ac:dyDescent="0.3">
      <c r="A1085" s="15" t="s">
        <v>223</v>
      </c>
      <c r="B1085" s="15" t="s">
        <v>238</v>
      </c>
      <c r="C1085" s="15" t="s">
        <v>154</v>
      </c>
      <c r="D1085" s="16" t="s">
        <v>111</v>
      </c>
      <c r="E1085" s="94">
        <v>7</v>
      </c>
      <c r="F1085" s="23">
        <v>14500</v>
      </c>
      <c r="G1085" s="23">
        <v>8100</v>
      </c>
      <c r="H1085" s="23">
        <v>18498</v>
      </c>
      <c r="I1085" s="23">
        <v>3209773</v>
      </c>
      <c r="J1085" s="18">
        <f t="shared" ref="J1085:J1093" si="1431">K1075</f>
        <v>6047</v>
      </c>
      <c r="K1085" s="18">
        <v>6677</v>
      </c>
      <c r="L1085" s="23">
        <f t="shared" si="1425"/>
        <v>630</v>
      </c>
      <c r="M1085" s="24">
        <f t="shared" si="1426"/>
        <v>504</v>
      </c>
      <c r="N1085" s="23">
        <f t="shared" si="1427"/>
        <v>9135000</v>
      </c>
      <c r="O1085" s="23">
        <f t="shared" si="1428"/>
        <v>4082400</v>
      </c>
      <c r="P1085" s="25">
        <f t="shared" si="1429"/>
        <v>9322992</v>
      </c>
      <c r="Q1085" s="23">
        <f t="shared" si="1430"/>
        <v>22540392</v>
      </c>
      <c r="R1085" s="24"/>
      <c r="S1085" s="24"/>
      <c r="T1085" s="15"/>
    </row>
    <row r="1086" spans="1:20" ht="15" hidden="1" x14ac:dyDescent="0.3">
      <c r="A1086" s="15" t="s">
        <v>223</v>
      </c>
      <c r="B1086" s="15" t="s">
        <v>238</v>
      </c>
      <c r="C1086" s="15" t="s">
        <v>154</v>
      </c>
      <c r="D1086" s="16" t="s">
        <v>101</v>
      </c>
      <c r="E1086" s="94">
        <v>7</v>
      </c>
      <c r="F1086" s="23">
        <v>14500</v>
      </c>
      <c r="G1086" s="23">
        <v>8100</v>
      </c>
      <c r="H1086" s="23">
        <v>18498</v>
      </c>
      <c r="I1086" s="23">
        <v>3209773</v>
      </c>
      <c r="J1086" s="18">
        <f t="shared" si="1431"/>
        <v>1307</v>
      </c>
      <c r="K1086" s="18">
        <v>1370</v>
      </c>
      <c r="L1086" s="23">
        <f t="shared" si="1425"/>
        <v>63</v>
      </c>
      <c r="M1086" s="24">
        <f t="shared" si="1426"/>
        <v>50.400000000000006</v>
      </c>
      <c r="N1086" s="23">
        <f t="shared" si="1427"/>
        <v>913500</v>
      </c>
      <c r="O1086" s="23">
        <f t="shared" si="1428"/>
        <v>408240.00000000006</v>
      </c>
      <c r="P1086" s="25">
        <f t="shared" si="1429"/>
        <v>3209773</v>
      </c>
      <c r="Q1086" s="23">
        <f t="shared" si="1430"/>
        <v>4531513</v>
      </c>
      <c r="R1086" s="24"/>
      <c r="S1086" s="24"/>
      <c r="T1086" s="15"/>
    </row>
    <row r="1087" spans="1:20" ht="15" hidden="1" x14ac:dyDescent="0.3">
      <c r="A1087" s="15" t="s">
        <v>223</v>
      </c>
      <c r="B1087" s="15" t="s">
        <v>238</v>
      </c>
      <c r="C1087" s="15" t="s">
        <v>154</v>
      </c>
      <c r="D1087" s="16" t="s">
        <v>175</v>
      </c>
      <c r="E1087" s="94">
        <v>7</v>
      </c>
      <c r="F1087" s="23">
        <v>14500</v>
      </c>
      <c r="G1087" s="23">
        <v>8100</v>
      </c>
      <c r="H1087" s="23">
        <v>18498</v>
      </c>
      <c r="I1087" s="23">
        <v>3209773</v>
      </c>
      <c r="J1087" s="18">
        <f t="shared" si="1431"/>
        <v>1206</v>
      </c>
      <c r="K1087" s="18">
        <v>1562</v>
      </c>
      <c r="L1087" s="23">
        <f t="shared" si="1425"/>
        <v>356</v>
      </c>
      <c r="M1087" s="24">
        <f t="shared" si="1426"/>
        <v>284.8</v>
      </c>
      <c r="N1087" s="23">
        <f t="shared" si="1427"/>
        <v>5162000</v>
      </c>
      <c r="O1087" s="23">
        <f t="shared" si="1428"/>
        <v>2306880</v>
      </c>
      <c r="P1087" s="25">
        <f t="shared" si="1429"/>
        <v>5268230.4000000004</v>
      </c>
      <c r="Q1087" s="23">
        <f t="shared" si="1430"/>
        <v>12737110.4</v>
      </c>
      <c r="R1087" s="24"/>
      <c r="S1087" s="24"/>
      <c r="T1087" s="15"/>
    </row>
    <row r="1088" spans="1:20" ht="15" hidden="1" x14ac:dyDescent="0.3">
      <c r="A1088" s="15" t="s">
        <v>223</v>
      </c>
      <c r="B1088" s="15" t="s">
        <v>238</v>
      </c>
      <c r="C1088" s="15" t="s">
        <v>154</v>
      </c>
      <c r="D1088" s="16" t="s">
        <v>177</v>
      </c>
      <c r="E1088" s="94">
        <v>7</v>
      </c>
      <c r="F1088" s="23">
        <v>14500</v>
      </c>
      <c r="G1088" s="23">
        <v>8100</v>
      </c>
      <c r="H1088" s="23">
        <v>18498</v>
      </c>
      <c r="I1088" s="23">
        <v>3209773</v>
      </c>
      <c r="J1088" s="18">
        <f t="shared" si="1431"/>
        <v>3967</v>
      </c>
      <c r="K1088" s="18">
        <v>4576</v>
      </c>
      <c r="L1088" s="23">
        <f t="shared" si="1425"/>
        <v>609</v>
      </c>
      <c r="M1088" s="24">
        <f t="shared" si="1426"/>
        <v>487.20000000000005</v>
      </c>
      <c r="N1088" s="23">
        <f t="shared" si="1427"/>
        <v>8830500</v>
      </c>
      <c r="O1088" s="23">
        <f t="shared" si="1428"/>
        <v>3946320.0000000005</v>
      </c>
      <c r="P1088" s="25">
        <f t="shared" si="1429"/>
        <v>9012225.6000000015</v>
      </c>
      <c r="Q1088" s="23">
        <f t="shared" si="1430"/>
        <v>21789045.600000001</v>
      </c>
      <c r="R1088" s="24"/>
      <c r="S1088" s="24"/>
      <c r="T1088" s="15"/>
    </row>
    <row r="1089" spans="1:20" ht="15" hidden="1" x14ac:dyDescent="0.3">
      <c r="A1089" s="15" t="s">
        <v>223</v>
      </c>
      <c r="B1089" s="15" t="s">
        <v>238</v>
      </c>
      <c r="C1089" s="15" t="s">
        <v>154</v>
      </c>
      <c r="D1089" s="16" t="s">
        <v>179</v>
      </c>
      <c r="E1089" s="94">
        <v>7</v>
      </c>
      <c r="F1089" s="23">
        <v>14500</v>
      </c>
      <c r="G1089" s="23">
        <v>8100</v>
      </c>
      <c r="H1089" s="23">
        <v>18498</v>
      </c>
      <c r="I1089" s="23">
        <v>3209773</v>
      </c>
      <c r="J1089" s="18">
        <f t="shared" si="1431"/>
        <v>492</v>
      </c>
      <c r="K1089" s="18">
        <v>561</v>
      </c>
      <c r="L1089" s="23">
        <f t="shared" si="1425"/>
        <v>69</v>
      </c>
      <c r="M1089" s="24">
        <f t="shared" si="1426"/>
        <v>55.2</v>
      </c>
      <c r="N1089" s="23">
        <f t="shared" si="1427"/>
        <v>1000500</v>
      </c>
      <c r="O1089" s="23">
        <f t="shared" si="1428"/>
        <v>447120</v>
      </c>
      <c r="P1089" s="25">
        <f t="shared" si="1429"/>
        <v>3209773</v>
      </c>
      <c r="Q1089" s="23">
        <f t="shared" si="1430"/>
        <v>4657393</v>
      </c>
      <c r="R1089" s="24"/>
      <c r="S1089" s="24"/>
      <c r="T1089" s="15"/>
    </row>
    <row r="1090" spans="1:20" ht="15" hidden="1" x14ac:dyDescent="0.3">
      <c r="A1090" s="15" t="s">
        <v>223</v>
      </c>
      <c r="B1090" s="15" t="s">
        <v>238</v>
      </c>
      <c r="C1090" s="15" t="s">
        <v>154</v>
      </c>
      <c r="D1090" s="16" t="s">
        <v>221</v>
      </c>
      <c r="E1090" s="94">
        <v>7</v>
      </c>
      <c r="F1090" s="23">
        <v>14500</v>
      </c>
      <c r="G1090" s="23">
        <v>8100</v>
      </c>
      <c r="H1090" s="23">
        <v>18498</v>
      </c>
      <c r="I1090" s="23">
        <v>3209773</v>
      </c>
      <c r="J1090" s="18">
        <f t="shared" si="1431"/>
        <v>317</v>
      </c>
      <c r="K1090" s="18">
        <v>349</v>
      </c>
      <c r="L1090" s="23">
        <f t="shared" si="1425"/>
        <v>32</v>
      </c>
      <c r="M1090" s="24">
        <f t="shared" si="1426"/>
        <v>25.6</v>
      </c>
      <c r="N1090" s="23">
        <f t="shared" si="1427"/>
        <v>464000</v>
      </c>
      <c r="O1090" s="23">
        <f t="shared" si="1428"/>
        <v>207360</v>
      </c>
      <c r="P1090" s="25">
        <f t="shared" si="1429"/>
        <v>3209773</v>
      </c>
      <c r="Q1090" s="23">
        <f t="shared" si="1430"/>
        <v>3881133</v>
      </c>
      <c r="R1090" s="24"/>
      <c r="S1090" s="24"/>
      <c r="T1090" s="15"/>
    </row>
    <row r="1091" spans="1:20" ht="15" hidden="1" x14ac:dyDescent="0.3">
      <c r="A1091" s="15" t="s">
        <v>223</v>
      </c>
      <c r="B1091" s="15" t="s">
        <v>238</v>
      </c>
      <c r="C1091" s="15" t="s">
        <v>154</v>
      </c>
      <c r="D1091" s="16" t="s">
        <v>222</v>
      </c>
      <c r="E1091" s="94">
        <v>7</v>
      </c>
      <c r="F1091" s="23">
        <v>14500</v>
      </c>
      <c r="G1091" s="23">
        <v>8100</v>
      </c>
      <c r="H1091" s="23">
        <v>18498</v>
      </c>
      <c r="I1091" s="23">
        <v>3209773</v>
      </c>
      <c r="J1091" s="18">
        <f t="shared" si="1431"/>
        <v>1215</v>
      </c>
      <c r="K1091" s="18">
        <v>1604</v>
      </c>
      <c r="L1091" s="23">
        <f t="shared" si="1425"/>
        <v>389</v>
      </c>
      <c r="M1091" s="24">
        <f t="shared" si="1426"/>
        <v>311.20000000000005</v>
      </c>
      <c r="N1091" s="23">
        <f t="shared" si="1427"/>
        <v>5640500</v>
      </c>
      <c r="O1091" s="23">
        <f t="shared" si="1428"/>
        <v>2520720.0000000005</v>
      </c>
      <c r="P1091" s="25">
        <f t="shared" si="1429"/>
        <v>5756577.6000000006</v>
      </c>
      <c r="Q1091" s="23">
        <f t="shared" si="1430"/>
        <v>13917797.600000001</v>
      </c>
      <c r="R1091" s="24"/>
      <c r="S1091" s="24"/>
      <c r="T1091" s="15"/>
    </row>
    <row r="1092" spans="1:20" ht="15" hidden="1" x14ac:dyDescent="0.3">
      <c r="A1092" s="15" t="s">
        <v>223</v>
      </c>
      <c r="B1092" s="15" t="s">
        <v>238</v>
      </c>
      <c r="C1092" s="15" t="s">
        <v>154</v>
      </c>
      <c r="D1092" s="16" t="s">
        <v>239</v>
      </c>
      <c r="E1092" s="94">
        <v>7</v>
      </c>
      <c r="F1092" s="23">
        <v>14500</v>
      </c>
      <c r="G1092" s="23">
        <v>8100</v>
      </c>
      <c r="H1092" s="23">
        <v>18498</v>
      </c>
      <c r="I1092" s="23">
        <v>3209773</v>
      </c>
      <c r="J1092" s="18">
        <f t="shared" si="1431"/>
        <v>1812</v>
      </c>
      <c r="K1092" s="18">
        <v>1942</v>
      </c>
      <c r="L1092" s="23">
        <f t="shared" si="1425"/>
        <v>130</v>
      </c>
      <c r="M1092" s="24">
        <f t="shared" si="1426"/>
        <v>104</v>
      </c>
      <c r="N1092" s="23">
        <f t="shared" si="1427"/>
        <v>1885000</v>
      </c>
      <c r="O1092" s="23">
        <f t="shared" si="1428"/>
        <v>842400</v>
      </c>
      <c r="P1092" s="25">
        <f t="shared" si="1429"/>
        <v>3209773</v>
      </c>
      <c r="Q1092" s="23">
        <f t="shared" si="1430"/>
        <v>5937173</v>
      </c>
      <c r="R1092" s="24"/>
      <c r="S1092" s="24"/>
      <c r="T1092" s="15"/>
    </row>
    <row r="1093" spans="1:20" ht="15" hidden="1" x14ac:dyDescent="0.3">
      <c r="A1093" s="15" t="s">
        <v>223</v>
      </c>
      <c r="B1093" s="15" t="s">
        <v>238</v>
      </c>
      <c r="C1093" s="15" t="s">
        <v>154</v>
      </c>
      <c r="D1093" s="16" t="s">
        <v>240</v>
      </c>
      <c r="E1093" s="94">
        <v>7</v>
      </c>
      <c r="F1093" s="23">
        <v>14500</v>
      </c>
      <c r="G1093" s="23">
        <v>8100</v>
      </c>
      <c r="H1093" s="23">
        <v>18498</v>
      </c>
      <c r="I1093" s="23">
        <v>0</v>
      </c>
      <c r="J1093" s="18">
        <f t="shared" si="1431"/>
        <v>178</v>
      </c>
      <c r="K1093" s="18">
        <v>180</v>
      </c>
      <c r="L1093" s="23">
        <f t="shared" si="1425"/>
        <v>2</v>
      </c>
      <c r="M1093" s="24">
        <f t="shared" si="1426"/>
        <v>1.6</v>
      </c>
      <c r="N1093" s="23">
        <f t="shared" si="1427"/>
        <v>29000</v>
      </c>
      <c r="O1093" s="23">
        <f t="shared" si="1428"/>
        <v>12960</v>
      </c>
      <c r="P1093" s="25"/>
      <c r="Q1093" s="23">
        <f t="shared" si="1430"/>
        <v>41960</v>
      </c>
      <c r="R1093" s="24"/>
      <c r="S1093" s="24"/>
      <c r="T1093" s="15"/>
    </row>
    <row r="1094" spans="1:20" ht="15" hidden="1" x14ac:dyDescent="0.3">
      <c r="A1094" s="15" t="s">
        <v>223</v>
      </c>
      <c r="B1094" s="15" t="s">
        <v>238</v>
      </c>
      <c r="C1094" s="15" t="s">
        <v>154</v>
      </c>
      <c r="D1094" s="16" t="s">
        <v>109</v>
      </c>
      <c r="E1094" s="94">
        <v>8</v>
      </c>
      <c r="F1094" s="23">
        <v>14500</v>
      </c>
      <c r="G1094" s="23">
        <v>8100</v>
      </c>
      <c r="H1094" s="23">
        <v>18498</v>
      </c>
      <c r="I1094" s="23">
        <v>3209773</v>
      </c>
      <c r="J1094" s="18">
        <f>K1084</f>
        <v>9472</v>
      </c>
      <c r="K1094" s="18">
        <v>9887</v>
      </c>
      <c r="L1094" s="23">
        <f t="shared" ref="L1094:L1103" si="1432">K1094-J1094</f>
        <v>415</v>
      </c>
      <c r="M1094" s="24">
        <f t="shared" ref="M1094:M1103" si="1433">L1094*80%</f>
        <v>332</v>
      </c>
      <c r="N1094" s="23">
        <f t="shared" ref="N1094:N1103" si="1434">L1094*F1094</f>
        <v>6017500</v>
      </c>
      <c r="O1094" s="23">
        <f t="shared" ref="O1094:O1103" si="1435">M1094*G1094</f>
        <v>2689200</v>
      </c>
      <c r="P1094" s="25">
        <f t="shared" ref="P1094:P1102" si="1436">IF(M1094*H1094=0,0,IF(M1094*H1094&gt;I1094,M1094*H1094,I1094))</f>
        <v>6141336</v>
      </c>
      <c r="Q1094" s="23">
        <f t="shared" ref="Q1094:Q1103" si="1437">N1094+O1094+P1094</f>
        <v>14848036</v>
      </c>
      <c r="R1094" s="24"/>
      <c r="S1094" s="24"/>
      <c r="T1094" s="15"/>
    </row>
    <row r="1095" spans="1:20" ht="15" hidden="1" x14ac:dyDescent="0.3">
      <c r="A1095" s="15" t="s">
        <v>223</v>
      </c>
      <c r="B1095" s="15" t="s">
        <v>238</v>
      </c>
      <c r="C1095" s="15" t="s">
        <v>154</v>
      </c>
      <c r="D1095" s="16" t="s">
        <v>111</v>
      </c>
      <c r="E1095" s="94">
        <v>8</v>
      </c>
      <c r="F1095" s="23">
        <v>14500</v>
      </c>
      <c r="G1095" s="23">
        <v>8100</v>
      </c>
      <c r="H1095" s="23">
        <v>18498</v>
      </c>
      <c r="I1095" s="23">
        <v>3209773</v>
      </c>
      <c r="J1095" s="18">
        <f t="shared" ref="J1095:J1103" si="1438">K1085</f>
        <v>6677</v>
      </c>
      <c r="K1095" s="18">
        <v>6849</v>
      </c>
      <c r="L1095" s="23">
        <f t="shared" si="1432"/>
        <v>172</v>
      </c>
      <c r="M1095" s="24">
        <f t="shared" si="1433"/>
        <v>137.6</v>
      </c>
      <c r="N1095" s="23">
        <f t="shared" si="1434"/>
        <v>2494000</v>
      </c>
      <c r="O1095" s="23">
        <f t="shared" si="1435"/>
        <v>1114560</v>
      </c>
      <c r="P1095" s="25">
        <f t="shared" si="1436"/>
        <v>3209773</v>
      </c>
      <c r="Q1095" s="23">
        <f t="shared" si="1437"/>
        <v>6818333</v>
      </c>
      <c r="R1095" s="24"/>
      <c r="S1095" s="24"/>
      <c r="T1095" s="15"/>
    </row>
    <row r="1096" spans="1:20" ht="15" hidden="1" x14ac:dyDescent="0.3">
      <c r="A1096" s="15" t="s">
        <v>223</v>
      </c>
      <c r="B1096" s="15" t="s">
        <v>238</v>
      </c>
      <c r="C1096" s="15" t="s">
        <v>154</v>
      </c>
      <c r="D1096" s="16" t="s">
        <v>101</v>
      </c>
      <c r="E1096" s="94">
        <v>8</v>
      </c>
      <c r="F1096" s="23">
        <v>14500</v>
      </c>
      <c r="G1096" s="23">
        <v>8100</v>
      </c>
      <c r="H1096" s="23">
        <v>18498</v>
      </c>
      <c r="I1096" s="23">
        <v>3209773</v>
      </c>
      <c r="J1096" s="18">
        <f t="shared" si="1438"/>
        <v>1370</v>
      </c>
      <c r="K1096" s="18">
        <v>1489</v>
      </c>
      <c r="L1096" s="23">
        <f t="shared" si="1432"/>
        <v>119</v>
      </c>
      <c r="M1096" s="24">
        <f t="shared" si="1433"/>
        <v>95.2</v>
      </c>
      <c r="N1096" s="23">
        <f t="shared" si="1434"/>
        <v>1725500</v>
      </c>
      <c r="O1096" s="23">
        <f t="shared" si="1435"/>
        <v>771120</v>
      </c>
      <c r="P1096" s="25">
        <f t="shared" si="1436"/>
        <v>3209773</v>
      </c>
      <c r="Q1096" s="23">
        <f t="shared" si="1437"/>
        <v>5706393</v>
      </c>
      <c r="R1096" s="24"/>
      <c r="S1096" s="24"/>
      <c r="T1096" s="15"/>
    </row>
    <row r="1097" spans="1:20" ht="15" hidden="1" x14ac:dyDescent="0.3">
      <c r="A1097" s="15" t="s">
        <v>223</v>
      </c>
      <c r="B1097" s="15" t="s">
        <v>238</v>
      </c>
      <c r="C1097" s="15" t="s">
        <v>154</v>
      </c>
      <c r="D1097" s="16" t="s">
        <v>175</v>
      </c>
      <c r="E1097" s="94">
        <v>8</v>
      </c>
      <c r="F1097" s="23">
        <v>14500</v>
      </c>
      <c r="G1097" s="23">
        <v>8100</v>
      </c>
      <c r="H1097" s="23">
        <v>18498</v>
      </c>
      <c r="I1097" s="23">
        <v>3209773</v>
      </c>
      <c r="J1097" s="18">
        <f t="shared" si="1438"/>
        <v>1562</v>
      </c>
      <c r="K1097" s="18">
        <v>2024</v>
      </c>
      <c r="L1097" s="23">
        <f t="shared" si="1432"/>
        <v>462</v>
      </c>
      <c r="M1097" s="24">
        <f t="shared" si="1433"/>
        <v>369.6</v>
      </c>
      <c r="N1097" s="23">
        <f t="shared" si="1434"/>
        <v>6699000</v>
      </c>
      <c r="O1097" s="23">
        <f t="shared" si="1435"/>
        <v>2993760</v>
      </c>
      <c r="P1097" s="25">
        <f t="shared" si="1436"/>
        <v>6836860.8000000007</v>
      </c>
      <c r="Q1097" s="23">
        <f t="shared" si="1437"/>
        <v>16529620.800000001</v>
      </c>
      <c r="R1097" s="24"/>
      <c r="S1097" s="24"/>
      <c r="T1097" s="15"/>
    </row>
    <row r="1098" spans="1:20" ht="15" hidden="1" x14ac:dyDescent="0.3">
      <c r="A1098" s="15" t="s">
        <v>223</v>
      </c>
      <c r="B1098" s="15" t="s">
        <v>238</v>
      </c>
      <c r="C1098" s="15" t="s">
        <v>154</v>
      </c>
      <c r="D1098" s="16" t="s">
        <v>177</v>
      </c>
      <c r="E1098" s="94">
        <v>8</v>
      </c>
      <c r="F1098" s="23">
        <v>14500</v>
      </c>
      <c r="G1098" s="23">
        <v>8100</v>
      </c>
      <c r="H1098" s="23">
        <v>18498</v>
      </c>
      <c r="I1098" s="23">
        <v>3209773</v>
      </c>
      <c r="J1098" s="18">
        <f t="shared" si="1438"/>
        <v>4576</v>
      </c>
      <c r="K1098" s="18">
        <v>5264</v>
      </c>
      <c r="L1098" s="23">
        <f t="shared" si="1432"/>
        <v>688</v>
      </c>
      <c r="M1098" s="24">
        <f t="shared" si="1433"/>
        <v>550.4</v>
      </c>
      <c r="N1098" s="23">
        <f t="shared" si="1434"/>
        <v>9976000</v>
      </c>
      <c r="O1098" s="23">
        <f t="shared" si="1435"/>
        <v>4458240</v>
      </c>
      <c r="P1098" s="25">
        <f t="shared" si="1436"/>
        <v>10181299.199999999</v>
      </c>
      <c r="Q1098" s="23">
        <f t="shared" si="1437"/>
        <v>24615539.199999999</v>
      </c>
      <c r="R1098" s="24"/>
      <c r="S1098" s="24"/>
      <c r="T1098" s="15"/>
    </row>
    <row r="1099" spans="1:20" ht="15" hidden="1" x14ac:dyDescent="0.3">
      <c r="A1099" s="15" t="s">
        <v>223</v>
      </c>
      <c r="B1099" s="15" t="s">
        <v>238</v>
      </c>
      <c r="C1099" s="15" t="s">
        <v>154</v>
      </c>
      <c r="D1099" s="16" t="s">
        <v>179</v>
      </c>
      <c r="E1099" s="94">
        <v>8</v>
      </c>
      <c r="F1099" s="23">
        <v>14500</v>
      </c>
      <c r="G1099" s="23">
        <v>8100</v>
      </c>
      <c r="H1099" s="23">
        <v>18498</v>
      </c>
      <c r="I1099" s="23">
        <v>3209773</v>
      </c>
      <c r="J1099" s="18">
        <f t="shared" si="1438"/>
        <v>561</v>
      </c>
      <c r="K1099" s="18">
        <v>611</v>
      </c>
      <c r="L1099" s="23">
        <f t="shared" si="1432"/>
        <v>50</v>
      </c>
      <c r="M1099" s="24">
        <f t="shared" si="1433"/>
        <v>40</v>
      </c>
      <c r="N1099" s="23">
        <f t="shared" si="1434"/>
        <v>725000</v>
      </c>
      <c r="O1099" s="23">
        <f t="shared" si="1435"/>
        <v>324000</v>
      </c>
      <c r="P1099" s="25">
        <f t="shared" si="1436"/>
        <v>3209773</v>
      </c>
      <c r="Q1099" s="23">
        <f t="shared" si="1437"/>
        <v>4258773</v>
      </c>
      <c r="R1099" s="24"/>
      <c r="S1099" s="24"/>
      <c r="T1099" s="15"/>
    </row>
    <row r="1100" spans="1:20" ht="15" hidden="1" x14ac:dyDescent="0.3">
      <c r="A1100" s="15" t="s">
        <v>223</v>
      </c>
      <c r="B1100" s="15" t="s">
        <v>238</v>
      </c>
      <c r="C1100" s="15" t="s">
        <v>154</v>
      </c>
      <c r="D1100" s="16" t="s">
        <v>221</v>
      </c>
      <c r="E1100" s="94">
        <v>8</v>
      </c>
      <c r="F1100" s="23">
        <v>14500</v>
      </c>
      <c r="G1100" s="23">
        <v>8100</v>
      </c>
      <c r="H1100" s="23">
        <v>18498</v>
      </c>
      <c r="I1100" s="23">
        <v>3209773</v>
      </c>
      <c r="J1100" s="18">
        <f t="shared" si="1438"/>
        <v>349</v>
      </c>
      <c r="K1100" s="18">
        <v>516</v>
      </c>
      <c r="L1100" s="23">
        <f t="shared" si="1432"/>
        <v>167</v>
      </c>
      <c r="M1100" s="24">
        <f t="shared" si="1433"/>
        <v>133.6</v>
      </c>
      <c r="N1100" s="23">
        <f t="shared" si="1434"/>
        <v>2421500</v>
      </c>
      <c r="O1100" s="23">
        <f t="shared" si="1435"/>
        <v>1082160</v>
      </c>
      <c r="P1100" s="25">
        <f t="shared" si="1436"/>
        <v>3209773</v>
      </c>
      <c r="Q1100" s="23">
        <f t="shared" si="1437"/>
        <v>6713433</v>
      </c>
      <c r="R1100" s="24"/>
      <c r="S1100" s="24"/>
      <c r="T1100" s="15"/>
    </row>
    <row r="1101" spans="1:20" ht="15" hidden="1" x14ac:dyDescent="0.3">
      <c r="A1101" s="15" t="s">
        <v>223</v>
      </c>
      <c r="B1101" s="15" t="s">
        <v>238</v>
      </c>
      <c r="C1101" s="15" t="s">
        <v>154</v>
      </c>
      <c r="D1101" s="16" t="s">
        <v>222</v>
      </c>
      <c r="E1101" s="94">
        <v>8</v>
      </c>
      <c r="F1101" s="23">
        <v>14500</v>
      </c>
      <c r="G1101" s="23">
        <v>8100</v>
      </c>
      <c r="H1101" s="23">
        <v>18498</v>
      </c>
      <c r="I1101" s="23">
        <v>3209773</v>
      </c>
      <c r="J1101" s="18">
        <f t="shared" si="1438"/>
        <v>1604</v>
      </c>
      <c r="K1101" s="18">
        <v>2040</v>
      </c>
      <c r="L1101" s="23">
        <f t="shared" si="1432"/>
        <v>436</v>
      </c>
      <c r="M1101" s="24">
        <f t="shared" si="1433"/>
        <v>348.8</v>
      </c>
      <c r="N1101" s="23">
        <f t="shared" si="1434"/>
        <v>6322000</v>
      </c>
      <c r="O1101" s="23">
        <f t="shared" si="1435"/>
        <v>2825280</v>
      </c>
      <c r="P1101" s="25">
        <f t="shared" si="1436"/>
        <v>6452102.4000000004</v>
      </c>
      <c r="Q1101" s="23">
        <f t="shared" si="1437"/>
        <v>15599382.4</v>
      </c>
      <c r="R1101" s="24"/>
      <c r="S1101" s="24"/>
      <c r="T1101" s="15"/>
    </row>
    <row r="1102" spans="1:20" ht="15" hidden="1" x14ac:dyDescent="0.3">
      <c r="A1102" s="15" t="s">
        <v>223</v>
      </c>
      <c r="B1102" s="15" t="s">
        <v>238</v>
      </c>
      <c r="C1102" s="15" t="s">
        <v>154</v>
      </c>
      <c r="D1102" s="16" t="s">
        <v>239</v>
      </c>
      <c r="E1102" s="94">
        <v>8</v>
      </c>
      <c r="F1102" s="23">
        <v>14500</v>
      </c>
      <c r="G1102" s="23">
        <v>8100</v>
      </c>
      <c r="H1102" s="23">
        <v>18498</v>
      </c>
      <c r="I1102" s="23">
        <v>3209773</v>
      </c>
      <c r="J1102" s="18">
        <f t="shared" si="1438"/>
        <v>1942</v>
      </c>
      <c r="K1102" s="18">
        <v>2094</v>
      </c>
      <c r="L1102" s="23">
        <f t="shared" si="1432"/>
        <v>152</v>
      </c>
      <c r="M1102" s="24">
        <f t="shared" si="1433"/>
        <v>121.60000000000001</v>
      </c>
      <c r="N1102" s="23">
        <f t="shared" si="1434"/>
        <v>2204000</v>
      </c>
      <c r="O1102" s="23">
        <f t="shared" si="1435"/>
        <v>984960.00000000012</v>
      </c>
      <c r="P1102" s="25">
        <f t="shared" si="1436"/>
        <v>3209773</v>
      </c>
      <c r="Q1102" s="23">
        <f t="shared" si="1437"/>
        <v>6398733</v>
      </c>
      <c r="R1102" s="24"/>
      <c r="S1102" s="24"/>
      <c r="T1102" s="15"/>
    </row>
    <row r="1103" spans="1:20" ht="15" hidden="1" x14ac:dyDescent="0.3">
      <c r="A1103" s="15" t="s">
        <v>223</v>
      </c>
      <c r="B1103" s="15" t="s">
        <v>238</v>
      </c>
      <c r="C1103" s="15" t="s">
        <v>154</v>
      </c>
      <c r="D1103" s="16" t="s">
        <v>240</v>
      </c>
      <c r="E1103" s="94">
        <v>8</v>
      </c>
      <c r="F1103" s="23">
        <v>14500</v>
      </c>
      <c r="G1103" s="23">
        <v>8100</v>
      </c>
      <c r="H1103" s="23">
        <v>18498</v>
      </c>
      <c r="I1103" s="23">
        <v>0</v>
      </c>
      <c r="J1103" s="18">
        <f t="shared" si="1438"/>
        <v>180</v>
      </c>
      <c r="K1103" s="18">
        <v>183</v>
      </c>
      <c r="L1103" s="23">
        <f t="shared" si="1432"/>
        <v>3</v>
      </c>
      <c r="M1103" s="24">
        <f t="shared" si="1433"/>
        <v>2.4000000000000004</v>
      </c>
      <c r="N1103" s="23">
        <f t="shared" si="1434"/>
        <v>43500</v>
      </c>
      <c r="O1103" s="23">
        <f t="shared" si="1435"/>
        <v>19440.000000000004</v>
      </c>
      <c r="P1103" s="25"/>
      <c r="Q1103" s="23">
        <f t="shared" si="1437"/>
        <v>62940</v>
      </c>
      <c r="R1103" s="24"/>
      <c r="S1103" s="24"/>
      <c r="T1103" s="15"/>
    </row>
    <row r="1104" spans="1:20" ht="15" hidden="1" x14ac:dyDescent="0.3">
      <c r="A1104" s="15" t="s">
        <v>223</v>
      </c>
      <c r="B1104" s="15" t="s">
        <v>238</v>
      </c>
      <c r="C1104" s="15" t="s">
        <v>154</v>
      </c>
      <c r="D1104" s="16" t="s">
        <v>109</v>
      </c>
      <c r="E1104" s="31">
        <v>9</v>
      </c>
      <c r="F1104" s="23">
        <v>14500</v>
      </c>
      <c r="G1104" s="23">
        <v>8100</v>
      </c>
      <c r="H1104" s="23">
        <v>18498</v>
      </c>
      <c r="I1104" s="23">
        <v>3209773</v>
      </c>
      <c r="J1104" s="18">
        <f>K1094</f>
        <v>9887</v>
      </c>
      <c r="K1104" s="18">
        <v>10108</v>
      </c>
      <c r="L1104" s="23">
        <f t="shared" ref="L1104:L1113" si="1439">K1104-J1104</f>
        <v>221</v>
      </c>
      <c r="M1104" s="24">
        <f t="shared" ref="M1104:M1113" si="1440">L1104*80%</f>
        <v>176.8</v>
      </c>
      <c r="N1104" s="23">
        <f t="shared" ref="N1104:N1113" si="1441">L1104*F1104</f>
        <v>3204500</v>
      </c>
      <c r="O1104" s="23">
        <f t="shared" ref="O1104:O1113" si="1442">M1104*G1104</f>
        <v>1432080</v>
      </c>
      <c r="P1104" s="25">
        <f t="shared" ref="P1104:P1112" si="1443">IF(M1104*H1104=0,0,IF(M1104*H1104&gt;I1104,M1104*H1104,I1104))</f>
        <v>3270446.4000000004</v>
      </c>
      <c r="Q1104" s="23">
        <f t="shared" ref="Q1104:Q1113" si="1444">N1104+O1104+P1104</f>
        <v>7907026.4000000004</v>
      </c>
      <c r="R1104" s="24"/>
      <c r="S1104" s="24"/>
      <c r="T1104" s="15"/>
    </row>
    <row r="1105" spans="1:20" ht="15" hidden="1" x14ac:dyDescent="0.3">
      <c r="A1105" s="15" t="s">
        <v>223</v>
      </c>
      <c r="B1105" s="15" t="s">
        <v>238</v>
      </c>
      <c r="C1105" s="15" t="s">
        <v>154</v>
      </c>
      <c r="D1105" s="16" t="s">
        <v>111</v>
      </c>
      <c r="E1105" s="31">
        <v>9</v>
      </c>
      <c r="F1105" s="23">
        <v>14500</v>
      </c>
      <c r="G1105" s="23">
        <v>8100</v>
      </c>
      <c r="H1105" s="23">
        <v>18498</v>
      </c>
      <c r="I1105" s="23">
        <v>3209773</v>
      </c>
      <c r="J1105" s="18">
        <f t="shared" ref="J1105:J1113" si="1445">K1095</f>
        <v>6849</v>
      </c>
      <c r="K1105" s="18">
        <v>6987</v>
      </c>
      <c r="L1105" s="23">
        <f t="shared" si="1439"/>
        <v>138</v>
      </c>
      <c r="M1105" s="24">
        <f t="shared" si="1440"/>
        <v>110.4</v>
      </c>
      <c r="N1105" s="23">
        <f t="shared" si="1441"/>
        <v>2001000</v>
      </c>
      <c r="O1105" s="23">
        <f t="shared" si="1442"/>
        <v>894240</v>
      </c>
      <c r="P1105" s="25">
        <f t="shared" si="1443"/>
        <v>3209773</v>
      </c>
      <c r="Q1105" s="23">
        <f t="shared" si="1444"/>
        <v>6105013</v>
      </c>
      <c r="R1105" s="24"/>
      <c r="S1105" s="24"/>
      <c r="T1105" s="15"/>
    </row>
    <row r="1106" spans="1:20" ht="15" hidden="1" x14ac:dyDescent="0.3">
      <c r="A1106" s="15" t="s">
        <v>223</v>
      </c>
      <c r="B1106" s="15" t="s">
        <v>238</v>
      </c>
      <c r="C1106" s="15" t="s">
        <v>154</v>
      </c>
      <c r="D1106" s="16" t="s">
        <v>101</v>
      </c>
      <c r="E1106" s="31">
        <v>9</v>
      </c>
      <c r="F1106" s="23">
        <v>14500</v>
      </c>
      <c r="G1106" s="23">
        <v>8100</v>
      </c>
      <c r="H1106" s="23">
        <v>18498</v>
      </c>
      <c r="I1106" s="23">
        <v>3209773</v>
      </c>
      <c r="J1106" s="18">
        <f t="shared" si="1445"/>
        <v>1489</v>
      </c>
      <c r="K1106" s="18">
        <v>1859</v>
      </c>
      <c r="L1106" s="23">
        <f t="shared" si="1439"/>
        <v>370</v>
      </c>
      <c r="M1106" s="24">
        <f t="shared" si="1440"/>
        <v>296</v>
      </c>
      <c r="N1106" s="23">
        <f t="shared" si="1441"/>
        <v>5365000</v>
      </c>
      <c r="O1106" s="23">
        <f t="shared" si="1442"/>
        <v>2397600</v>
      </c>
      <c r="P1106" s="25">
        <f t="shared" si="1443"/>
        <v>5475408</v>
      </c>
      <c r="Q1106" s="23">
        <f t="shared" si="1444"/>
        <v>13238008</v>
      </c>
      <c r="R1106" s="24"/>
      <c r="S1106" s="24"/>
      <c r="T1106" s="15"/>
    </row>
    <row r="1107" spans="1:20" ht="15" hidden="1" x14ac:dyDescent="0.3">
      <c r="A1107" s="15" t="s">
        <v>223</v>
      </c>
      <c r="B1107" s="15" t="s">
        <v>238</v>
      </c>
      <c r="C1107" s="15" t="s">
        <v>154</v>
      </c>
      <c r="D1107" s="16" t="s">
        <v>175</v>
      </c>
      <c r="E1107" s="31">
        <v>9</v>
      </c>
      <c r="F1107" s="23">
        <v>14500</v>
      </c>
      <c r="G1107" s="23">
        <v>8100</v>
      </c>
      <c r="H1107" s="23">
        <v>18498</v>
      </c>
      <c r="I1107" s="23">
        <v>3209773</v>
      </c>
      <c r="J1107" s="18">
        <f t="shared" si="1445"/>
        <v>2024</v>
      </c>
      <c r="K1107" s="18">
        <v>2136</v>
      </c>
      <c r="L1107" s="23">
        <f t="shared" si="1439"/>
        <v>112</v>
      </c>
      <c r="M1107" s="24">
        <f t="shared" si="1440"/>
        <v>89.600000000000009</v>
      </c>
      <c r="N1107" s="23">
        <f t="shared" si="1441"/>
        <v>1624000</v>
      </c>
      <c r="O1107" s="23">
        <f t="shared" si="1442"/>
        <v>725760.00000000012</v>
      </c>
      <c r="P1107" s="25">
        <f t="shared" si="1443"/>
        <v>3209773</v>
      </c>
      <c r="Q1107" s="23">
        <f t="shared" si="1444"/>
        <v>5559533</v>
      </c>
      <c r="R1107" s="24"/>
      <c r="S1107" s="24"/>
      <c r="T1107" s="15"/>
    </row>
    <row r="1108" spans="1:20" ht="15" hidden="1" x14ac:dyDescent="0.3">
      <c r="A1108" s="15" t="s">
        <v>223</v>
      </c>
      <c r="B1108" s="15" t="s">
        <v>238</v>
      </c>
      <c r="C1108" s="15" t="s">
        <v>154</v>
      </c>
      <c r="D1108" s="16" t="s">
        <v>177</v>
      </c>
      <c r="E1108" s="31">
        <v>9</v>
      </c>
      <c r="F1108" s="23">
        <v>14500</v>
      </c>
      <c r="G1108" s="23">
        <v>8100</v>
      </c>
      <c r="H1108" s="23">
        <v>18498</v>
      </c>
      <c r="I1108" s="23">
        <v>3209773</v>
      </c>
      <c r="J1108" s="18">
        <f t="shared" si="1445"/>
        <v>5264</v>
      </c>
      <c r="K1108" s="18">
        <v>5501</v>
      </c>
      <c r="L1108" s="23">
        <f t="shared" si="1439"/>
        <v>237</v>
      </c>
      <c r="M1108" s="24">
        <f t="shared" si="1440"/>
        <v>189.60000000000002</v>
      </c>
      <c r="N1108" s="23">
        <f t="shared" si="1441"/>
        <v>3436500</v>
      </c>
      <c r="O1108" s="23">
        <f t="shared" si="1442"/>
        <v>1535760.0000000002</v>
      </c>
      <c r="P1108" s="25">
        <f t="shared" si="1443"/>
        <v>3507220.8000000003</v>
      </c>
      <c r="Q1108" s="23">
        <f t="shared" si="1444"/>
        <v>8479480.8000000007</v>
      </c>
      <c r="R1108" s="24"/>
      <c r="S1108" s="24"/>
      <c r="T1108" s="15"/>
    </row>
    <row r="1109" spans="1:20" ht="15" hidden="1" x14ac:dyDescent="0.3">
      <c r="A1109" s="15" t="s">
        <v>223</v>
      </c>
      <c r="B1109" s="15" t="s">
        <v>238</v>
      </c>
      <c r="C1109" s="15" t="s">
        <v>154</v>
      </c>
      <c r="D1109" s="16" t="s">
        <v>179</v>
      </c>
      <c r="E1109" s="31">
        <v>9</v>
      </c>
      <c r="F1109" s="23">
        <v>14500</v>
      </c>
      <c r="G1109" s="23">
        <v>8100</v>
      </c>
      <c r="H1109" s="23">
        <v>18498</v>
      </c>
      <c r="I1109" s="23">
        <v>3209773</v>
      </c>
      <c r="J1109" s="18">
        <f t="shared" si="1445"/>
        <v>611</v>
      </c>
      <c r="K1109" s="18">
        <v>635</v>
      </c>
      <c r="L1109" s="23">
        <f t="shared" si="1439"/>
        <v>24</v>
      </c>
      <c r="M1109" s="24">
        <f t="shared" si="1440"/>
        <v>19.200000000000003</v>
      </c>
      <c r="N1109" s="23">
        <f t="shared" si="1441"/>
        <v>348000</v>
      </c>
      <c r="O1109" s="23">
        <f t="shared" si="1442"/>
        <v>155520.00000000003</v>
      </c>
      <c r="P1109" s="25">
        <f t="shared" si="1443"/>
        <v>3209773</v>
      </c>
      <c r="Q1109" s="23">
        <f t="shared" si="1444"/>
        <v>3713293</v>
      </c>
      <c r="R1109" s="24"/>
      <c r="S1109" s="24"/>
      <c r="T1109" s="15"/>
    </row>
    <row r="1110" spans="1:20" ht="15" hidden="1" x14ac:dyDescent="0.3">
      <c r="A1110" s="15" t="s">
        <v>223</v>
      </c>
      <c r="B1110" s="15" t="s">
        <v>238</v>
      </c>
      <c r="C1110" s="15" t="s">
        <v>154</v>
      </c>
      <c r="D1110" s="16" t="s">
        <v>221</v>
      </c>
      <c r="E1110" s="31">
        <v>9</v>
      </c>
      <c r="F1110" s="23">
        <v>14500</v>
      </c>
      <c r="G1110" s="23">
        <v>8100</v>
      </c>
      <c r="H1110" s="23">
        <v>18498</v>
      </c>
      <c r="I1110" s="23">
        <v>3209773</v>
      </c>
      <c r="J1110" s="18">
        <f t="shared" si="1445"/>
        <v>516</v>
      </c>
      <c r="K1110" s="18">
        <v>542</v>
      </c>
      <c r="L1110" s="23">
        <f t="shared" si="1439"/>
        <v>26</v>
      </c>
      <c r="M1110" s="24">
        <f t="shared" si="1440"/>
        <v>20.8</v>
      </c>
      <c r="N1110" s="23">
        <f t="shared" si="1441"/>
        <v>377000</v>
      </c>
      <c r="O1110" s="23">
        <f t="shared" si="1442"/>
        <v>168480</v>
      </c>
      <c r="P1110" s="25">
        <f t="shared" si="1443"/>
        <v>3209773</v>
      </c>
      <c r="Q1110" s="23">
        <f t="shared" si="1444"/>
        <v>3755253</v>
      </c>
      <c r="R1110" s="24"/>
      <c r="S1110" s="24"/>
      <c r="T1110" s="15"/>
    </row>
    <row r="1111" spans="1:20" ht="15" hidden="1" x14ac:dyDescent="0.3">
      <c r="A1111" s="15" t="s">
        <v>223</v>
      </c>
      <c r="B1111" s="15" t="s">
        <v>238</v>
      </c>
      <c r="C1111" s="15" t="s">
        <v>154</v>
      </c>
      <c r="D1111" s="16" t="s">
        <v>222</v>
      </c>
      <c r="E1111" s="31">
        <v>9</v>
      </c>
      <c r="F1111" s="23">
        <v>14500</v>
      </c>
      <c r="G1111" s="23">
        <v>8100</v>
      </c>
      <c r="H1111" s="23">
        <v>18498</v>
      </c>
      <c r="I1111" s="23">
        <v>3209773</v>
      </c>
      <c r="J1111" s="18">
        <f t="shared" si="1445"/>
        <v>2040</v>
      </c>
      <c r="K1111" s="18">
        <v>2399</v>
      </c>
      <c r="L1111" s="23">
        <f t="shared" si="1439"/>
        <v>359</v>
      </c>
      <c r="M1111" s="24">
        <f t="shared" si="1440"/>
        <v>287.2</v>
      </c>
      <c r="N1111" s="23">
        <f t="shared" si="1441"/>
        <v>5205500</v>
      </c>
      <c r="O1111" s="23">
        <f t="shared" si="1442"/>
        <v>2326320</v>
      </c>
      <c r="P1111" s="25">
        <f t="shared" si="1443"/>
        <v>5312625.5999999996</v>
      </c>
      <c r="Q1111" s="23">
        <f t="shared" si="1444"/>
        <v>12844445.6</v>
      </c>
      <c r="R1111" s="24"/>
      <c r="S1111" s="24"/>
      <c r="T1111" s="15"/>
    </row>
    <row r="1112" spans="1:20" ht="15" hidden="1" x14ac:dyDescent="0.3">
      <c r="A1112" s="15" t="s">
        <v>223</v>
      </c>
      <c r="B1112" s="15" t="s">
        <v>238</v>
      </c>
      <c r="C1112" s="15" t="s">
        <v>154</v>
      </c>
      <c r="D1112" s="16" t="s">
        <v>239</v>
      </c>
      <c r="E1112" s="31">
        <v>9</v>
      </c>
      <c r="F1112" s="23">
        <v>14500</v>
      </c>
      <c r="G1112" s="23">
        <v>8100</v>
      </c>
      <c r="H1112" s="23">
        <v>18498</v>
      </c>
      <c r="I1112" s="23">
        <v>3209773</v>
      </c>
      <c r="J1112" s="18">
        <f t="shared" si="1445"/>
        <v>2094</v>
      </c>
      <c r="K1112" s="18">
        <v>2307</v>
      </c>
      <c r="L1112" s="23">
        <f t="shared" si="1439"/>
        <v>213</v>
      </c>
      <c r="M1112" s="24">
        <f t="shared" si="1440"/>
        <v>170.4</v>
      </c>
      <c r="N1112" s="23">
        <f t="shared" si="1441"/>
        <v>3088500</v>
      </c>
      <c r="O1112" s="23">
        <f t="shared" si="1442"/>
        <v>1380240</v>
      </c>
      <c r="P1112" s="25">
        <f t="shared" si="1443"/>
        <v>3209773</v>
      </c>
      <c r="Q1112" s="23">
        <f t="shared" si="1444"/>
        <v>7678513</v>
      </c>
      <c r="R1112" s="24"/>
      <c r="S1112" s="24"/>
      <c r="T1112" s="15"/>
    </row>
    <row r="1113" spans="1:20" ht="15" hidden="1" x14ac:dyDescent="0.3">
      <c r="A1113" s="15" t="s">
        <v>223</v>
      </c>
      <c r="B1113" s="15" t="s">
        <v>238</v>
      </c>
      <c r="C1113" s="15" t="s">
        <v>154</v>
      </c>
      <c r="D1113" s="16" t="s">
        <v>240</v>
      </c>
      <c r="E1113" s="31">
        <v>9</v>
      </c>
      <c r="F1113" s="23">
        <v>14500</v>
      </c>
      <c r="G1113" s="23">
        <v>8100</v>
      </c>
      <c r="H1113" s="23">
        <v>18498</v>
      </c>
      <c r="I1113" s="23">
        <v>0</v>
      </c>
      <c r="J1113" s="18">
        <f t="shared" si="1445"/>
        <v>183</v>
      </c>
      <c r="K1113" s="18">
        <v>185</v>
      </c>
      <c r="L1113" s="23">
        <f t="shared" si="1439"/>
        <v>2</v>
      </c>
      <c r="M1113" s="24">
        <f t="shared" si="1440"/>
        <v>1.6</v>
      </c>
      <c r="N1113" s="23">
        <f t="shared" si="1441"/>
        <v>29000</v>
      </c>
      <c r="O1113" s="23">
        <f t="shared" si="1442"/>
        <v>12960</v>
      </c>
      <c r="P1113" s="25"/>
      <c r="Q1113" s="23">
        <f t="shared" si="1444"/>
        <v>41960</v>
      </c>
      <c r="R1113" s="24"/>
      <c r="S1113" s="24"/>
      <c r="T1113" s="15"/>
    </row>
    <row r="1114" spans="1:20" ht="15" hidden="1" x14ac:dyDescent="0.3">
      <c r="A1114" s="15" t="s">
        <v>223</v>
      </c>
      <c r="B1114" s="15" t="s">
        <v>238</v>
      </c>
      <c r="C1114" s="15" t="s">
        <v>241</v>
      </c>
      <c r="D1114" s="16" t="s">
        <v>242</v>
      </c>
      <c r="E1114" s="94" t="s">
        <v>25</v>
      </c>
      <c r="F1114" s="23">
        <v>14500</v>
      </c>
      <c r="G1114" s="23">
        <v>7710</v>
      </c>
      <c r="H1114" s="23">
        <v>18498</v>
      </c>
      <c r="I1114" s="101">
        <v>3209773</v>
      </c>
      <c r="J1114" s="18">
        <v>486</v>
      </c>
      <c r="K1114" s="18">
        <v>501</v>
      </c>
      <c r="L1114" s="23">
        <f t="shared" si="1419"/>
        <v>15</v>
      </c>
      <c r="M1114" s="24">
        <f t="shared" si="1420"/>
        <v>12</v>
      </c>
      <c r="N1114" s="23">
        <f t="shared" si="1421"/>
        <v>217500</v>
      </c>
      <c r="O1114" s="23">
        <f t="shared" si="1422"/>
        <v>92520</v>
      </c>
      <c r="P1114" s="104">
        <f t="shared" ref="P1114" si="1446">IF((M1114+M1115)*H1114=0,0,IF((M1114+M1115)*H1114&gt;I1114,(M1114+M1115)*H1114,I1114))</f>
        <v>3209773</v>
      </c>
      <c r="Q1114" s="101">
        <f t="shared" ref="Q1114" si="1447">N1114+O1114+N1115+O1115+P1114</f>
        <v>4107233</v>
      </c>
      <c r="R1114" s="24"/>
      <c r="S1114" s="24"/>
      <c r="T1114" s="15"/>
    </row>
    <row r="1115" spans="1:20" ht="15" hidden="1" x14ac:dyDescent="0.3">
      <c r="A1115" s="15" t="s">
        <v>223</v>
      </c>
      <c r="B1115" s="15" t="s">
        <v>238</v>
      </c>
      <c r="C1115" s="15" t="s">
        <v>241</v>
      </c>
      <c r="D1115" s="16" t="s">
        <v>242</v>
      </c>
      <c r="E1115" s="94">
        <v>1</v>
      </c>
      <c r="F1115" s="23">
        <v>14500</v>
      </c>
      <c r="G1115" s="23">
        <v>8100</v>
      </c>
      <c r="H1115" s="23">
        <v>18498</v>
      </c>
      <c r="I1115" s="102"/>
      <c r="J1115" s="18">
        <v>501</v>
      </c>
      <c r="K1115" s="18">
        <v>529</v>
      </c>
      <c r="L1115" s="23">
        <f>K1115-J1115</f>
        <v>28</v>
      </c>
      <c r="M1115" s="24">
        <f>L1115*80%</f>
        <v>22.400000000000002</v>
      </c>
      <c r="N1115" s="23">
        <f>L1115*F1115</f>
        <v>406000</v>
      </c>
      <c r="O1115" s="23">
        <f>M1115*G1115</f>
        <v>181440.00000000003</v>
      </c>
      <c r="P1115" s="106"/>
      <c r="Q1115" s="103"/>
      <c r="R1115" s="24"/>
      <c r="S1115" s="24"/>
      <c r="T1115" s="15"/>
    </row>
    <row r="1116" spans="1:20" ht="15" hidden="1" x14ac:dyDescent="0.3">
      <c r="A1116" s="15" t="s">
        <v>223</v>
      </c>
      <c r="B1116" s="15" t="s">
        <v>238</v>
      </c>
      <c r="C1116" s="15" t="s">
        <v>243</v>
      </c>
      <c r="D1116" s="16" t="s">
        <v>242</v>
      </c>
      <c r="E1116" s="94" t="s">
        <v>25</v>
      </c>
      <c r="F1116" s="23">
        <v>14500</v>
      </c>
      <c r="G1116" s="23">
        <v>7710</v>
      </c>
      <c r="H1116" s="23">
        <v>18498</v>
      </c>
      <c r="I1116" s="102"/>
      <c r="J1116" s="18">
        <v>7</v>
      </c>
      <c r="K1116" s="18">
        <v>7</v>
      </c>
      <c r="L1116" s="23">
        <f t="shared" si="1419"/>
        <v>0</v>
      </c>
      <c r="M1116" s="24">
        <f t="shared" si="1420"/>
        <v>0</v>
      </c>
      <c r="N1116" s="23">
        <f t="shared" si="1421"/>
        <v>0</v>
      </c>
      <c r="O1116" s="23">
        <f t="shared" si="1422"/>
        <v>0</v>
      </c>
      <c r="P1116" s="25">
        <f t="shared" si="1424"/>
        <v>0</v>
      </c>
      <c r="Q1116" s="23">
        <f t="shared" si="1423"/>
        <v>0</v>
      </c>
      <c r="R1116" s="24"/>
      <c r="S1116" s="24"/>
      <c r="T1116" s="15"/>
    </row>
    <row r="1117" spans="1:20" ht="15" hidden="1" x14ac:dyDescent="0.3">
      <c r="A1117" s="15" t="s">
        <v>223</v>
      </c>
      <c r="B1117" s="15" t="s">
        <v>238</v>
      </c>
      <c r="C1117" s="15" t="s">
        <v>243</v>
      </c>
      <c r="D1117" s="16" t="s">
        <v>242</v>
      </c>
      <c r="E1117" s="94">
        <v>1</v>
      </c>
      <c r="F1117" s="23">
        <v>14500</v>
      </c>
      <c r="G1117" s="23">
        <v>8100</v>
      </c>
      <c r="H1117" s="23">
        <v>18498</v>
      </c>
      <c r="I1117" s="103"/>
      <c r="J1117" s="18">
        <v>7</v>
      </c>
      <c r="K1117" s="18">
        <v>7</v>
      </c>
      <c r="L1117" s="23">
        <f>K1117-J1117</f>
        <v>0</v>
      </c>
      <c r="M1117" s="24">
        <f>L1117*80%</f>
        <v>0</v>
      </c>
      <c r="N1117" s="23">
        <f>L1117*F1117</f>
        <v>0</v>
      </c>
      <c r="O1117" s="23">
        <f>M1117*G1117</f>
        <v>0</v>
      </c>
      <c r="P1117" s="25">
        <f>IF(M1117*H1117=0,0,IF(M1117*H1117&gt;I1117,M1117*H1117,I1117))</f>
        <v>0</v>
      </c>
      <c r="Q1117" s="23">
        <f>N1117+O1117+P1117</f>
        <v>0</v>
      </c>
      <c r="R1117" s="24"/>
      <c r="S1117" s="24"/>
      <c r="T1117" s="15"/>
    </row>
    <row r="1118" spans="1:20" ht="15" hidden="1" x14ac:dyDescent="0.3">
      <c r="A1118" s="15" t="s">
        <v>223</v>
      </c>
      <c r="B1118" s="15" t="s">
        <v>238</v>
      </c>
      <c r="C1118" s="15" t="s">
        <v>241</v>
      </c>
      <c r="D1118" s="16" t="s">
        <v>244</v>
      </c>
      <c r="E1118" s="94" t="s">
        <v>25</v>
      </c>
      <c r="F1118" s="23">
        <v>14500</v>
      </c>
      <c r="G1118" s="23">
        <v>7710</v>
      </c>
      <c r="H1118" s="23">
        <v>18498</v>
      </c>
      <c r="I1118" s="101">
        <v>3209773</v>
      </c>
      <c r="J1118" s="18">
        <v>24</v>
      </c>
      <c r="K1118" s="18">
        <v>24</v>
      </c>
      <c r="L1118" s="23">
        <f t="shared" si="1419"/>
        <v>0</v>
      </c>
      <c r="M1118" s="24">
        <f t="shared" si="1420"/>
        <v>0</v>
      </c>
      <c r="N1118" s="23">
        <f t="shared" si="1421"/>
        <v>0</v>
      </c>
      <c r="O1118" s="23">
        <f t="shared" si="1422"/>
        <v>0</v>
      </c>
      <c r="P1118" s="25">
        <f t="shared" si="1424"/>
        <v>0</v>
      </c>
      <c r="Q1118" s="23">
        <f t="shared" si="1423"/>
        <v>0</v>
      </c>
      <c r="R1118" s="24"/>
      <c r="S1118" s="24"/>
      <c r="T1118" s="15"/>
    </row>
    <row r="1119" spans="1:20" ht="15" hidden="1" x14ac:dyDescent="0.3">
      <c r="A1119" s="15" t="s">
        <v>223</v>
      </c>
      <c r="B1119" s="15" t="s">
        <v>238</v>
      </c>
      <c r="C1119" s="15" t="s">
        <v>241</v>
      </c>
      <c r="D1119" s="16" t="s">
        <v>244</v>
      </c>
      <c r="E1119" s="94">
        <v>1</v>
      </c>
      <c r="F1119" s="23">
        <v>14500</v>
      </c>
      <c r="G1119" s="23">
        <v>8100</v>
      </c>
      <c r="H1119" s="23">
        <v>18498</v>
      </c>
      <c r="I1119" s="103"/>
      <c r="J1119" s="18">
        <v>24</v>
      </c>
      <c r="K1119" s="18">
        <v>24</v>
      </c>
      <c r="L1119" s="23">
        <f t="shared" ref="L1119:L1208" si="1448">K1119-J1119</f>
        <v>0</v>
      </c>
      <c r="M1119" s="24">
        <f t="shared" ref="M1119:M1208" si="1449">L1119*80%</f>
        <v>0</v>
      </c>
      <c r="N1119" s="23">
        <f t="shared" ref="N1119:N1208" si="1450">L1119*F1119</f>
        <v>0</v>
      </c>
      <c r="O1119" s="23">
        <f t="shared" ref="O1119:O1208" si="1451">M1119*G1119</f>
        <v>0</v>
      </c>
      <c r="P1119" s="25">
        <f t="shared" ref="P1119:P1208" si="1452">IF(M1119*H1119=0,0,IF(M1119*H1119&gt;I1119,M1119*H1119,I1119))</f>
        <v>0</v>
      </c>
      <c r="Q1119" s="23">
        <f t="shared" ref="Q1119:Q1208" si="1453">N1119+O1119+P1119</f>
        <v>0</v>
      </c>
      <c r="R1119" s="24"/>
      <c r="S1119" s="24"/>
      <c r="T1119" s="15"/>
    </row>
    <row r="1120" spans="1:20" ht="15" hidden="1" x14ac:dyDescent="0.3">
      <c r="A1120" s="15" t="s">
        <v>223</v>
      </c>
      <c r="B1120" s="15" t="s">
        <v>238</v>
      </c>
      <c r="C1120" s="15" t="s">
        <v>241</v>
      </c>
      <c r="D1120" s="16" t="s">
        <v>242</v>
      </c>
      <c r="E1120" s="94">
        <v>2</v>
      </c>
      <c r="F1120" s="23">
        <v>14500</v>
      </c>
      <c r="G1120" s="23">
        <v>8100</v>
      </c>
      <c r="H1120" s="23">
        <v>18498</v>
      </c>
      <c r="I1120" s="101">
        <v>3209773</v>
      </c>
      <c r="J1120" s="18">
        <v>529</v>
      </c>
      <c r="K1120" s="18">
        <v>558</v>
      </c>
      <c r="L1120" s="23">
        <f t="shared" si="1448"/>
        <v>29</v>
      </c>
      <c r="M1120" s="24">
        <f t="shared" si="1449"/>
        <v>23.200000000000003</v>
      </c>
      <c r="N1120" s="23">
        <f t="shared" si="1450"/>
        <v>420500</v>
      </c>
      <c r="O1120" s="23">
        <f t="shared" si="1451"/>
        <v>187920.00000000003</v>
      </c>
      <c r="P1120" s="104">
        <f t="shared" ref="P1120" si="1454">IF((M1120+M1121)*H1120=0,0,IF((M1120+M1121)*H1120&gt;I1120,(M1120+M1121)*H1120,I1120))</f>
        <v>3209773</v>
      </c>
      <c r="Q1120" s="101">
        <f t="shared" ref="Q1120" si="1455">N1120+O1120+N1121+O1121+P1120</f>
        <v>3818193</v>
      </c>
      <c r="R1120" s="24"/>
      <c r="S1120" s="24"/>
      <c r="T1120" s="15"/>
    </row>
    <row r="1121" spans="1:20" ht="15" hidden="1" x14ac:dyDescent="0.3">
      <c r="A1121" s="15" t="s">
        <v>223</v>
      </c>
      <c r="B1121" s="15" t="s">
        <v>238</v>
      </c>
      <c r="C1121" s="15" t="s">
        <v>243</v>
      </c>
      <c r="D1121" s="16" t="s">
        <v>242</v>
      </c>
      <c r="E1121" s="94">
        <v>2</v>
      </c>
      <c r="F1121" s="23">
        <v>14500</v>
      </c>
      <c r="G1121" s="23">
        <v>8100</v>
      </c>
      <c r="H1121" s="23">
        <v>18498</v>
      </c>
      <c r="I1121" s="103"/>
      <c r="J1121" s="18">
        <v>7</v>
      </c>
      <c r="K1121" s="18">
        <v>7</v>
      </c>
      <c r="L1121" s="23">
        <f t="shared" si="1448"/>
        <v>0</v>
      </c>
      <c r="M1121" s="24">
        <f t="shared" si="1449"/>
        <v>0</v>
      </c>
      <c r="N1121" s="23">
        <f t="shared" si="1450"/>
        <v>0</v>
      </c>
      <c r="O1121" s="23">
        <f t="shared" si="1451"/>
        <v>0</v>
      </c>
      <c r="P1121" s="106"/>
      <c r="Q1121" s="103"/>
      <c r="R1121" s="24"/>
      <c r="S1121" s="24"/>
      <c r="T1121" s="15"/>
    </row>
    <row r="1122" spans="1:20" ht="15" hidden="1" x14ac:dyDescent="0.3">
      <c r="A1122" s="15" t="s">
        <v>223</v>
      </c>
      <c r="B1122" s="15" t="s">
        <v>238</v>
      </c>
      <c r="C1122" s="15" t="s">
        <v>241</v>
      </c>
      <c r="D1122" s="16" t="s">
        <v>244</v>
      </c>
      <c r="E1122" s="94">
        <v>2</v>
      </c>
      <c r="F1122" s="23">
        <v>14500</v>
      </c>
      <c r="G1122" s="23">
        <v>8100</v>
      </c>
      <c r="H1122" s="23">
        <v>18498</v>
      </c>
      <c r="I1122" s="23">
        <v>3209773</v>
      </c>
      <c r="J1122" s="18">
        <v>24</v>
      </c>
      <c r="K1122" s="18">
        <v>24</v>
      </c>
      <c r="L1122" s="23">
        <f t="shared" si="1448"/>
        <v>0</v>
      </c>
      <c r="M1122" s="24">
        <f t="shared" si="1449"/>
        <v>0</v>
      </c>
      <c r="N1122" s="23">
        <f t="shared" si="1450"/>
        <v>0</v>
      </c>
      <c r="O1122" s="23">
        <f t="shared" si="1451"/>
        <v>0</v>
      </c>
      <c r="P1122" s="25">
        <f t="shared" si="1452"/>
        <v>0</v>
      </c>
      <c r="Q1122" s="23">
        <f t="shared" si="1453"/>
        <v>0</v>
      </c>
      <c r="R1122" s="24"/>
      <c r="S1122" s="24"/>
      <c r="T1122" s="15"/>
    </row>
    <row r="1123" spans="1:20" ht="15" hidden="1" x14ac:dyDescent="0.3">
      <c r="A1123" s="15" t="s">
        <v>223</v>
      </c>
      <c r="B1123" s="15" t="s">
        <v>238</v>
      </c>
      <c r="C1123" s="15" t="s">
        <v>241</v>
      </c>
      <c r="D1123" s="16" t="s">
        <v>242</v>
      </c>
      <c r="E1123" s="94">
        <v>3</v>
      </c>
      <c r="F1123" s="23">
        <v>14500</v>
      </c>
      <c r="G1123" s="23">
        <v>8100</v>
      </c>
      <c r="H1123" s="23">
        <v>18498</v>
      </c>
      <c r="I1123" s="101">
        <v>3209773</v>
      </c>
      <c r="J1123" s="18">
        <v>558</v>
      </c>
      <c r="K1123" s="18">
        <v>591</v>
      </c>
      <c r="L1123" s="23">
        <f t="shared" si="1448"/>
        <v>33</v>
      </c>
      <c r="M1123" s="24">
        <f t="shared" si="1449"/>
        <v>26.400000000000002</v>
      </c>
      <c r="N1123" s="23">
        <f t="shared" si="1450"/>
        <v>478500</v>
      </c>
      <c r="O1123" s="23">
        <f t="shared" si="1451"/>
        <v>213840.00000000003</v>
      </c>
      <c r="P1123" s="104">
        <f t="shared" ref="P1123" si="1456">IF((M1123+M1124)*H1123=0,0,IF((M1123+M1124)*H1123&gt;I1123,(M1123+M1124)*H1123,I1123))</f>
        <v>3209773</v>
      </c>
      <c r="Q1123" s="101">
        <f t="shared" ref="Q1123" si="1457">N1123+O1123+N1124+O1124+P1123</f>
        <v>3902113</v>
      </c>
      <c r="R1123" s="24"/>
      <c r="S1123" s="24"/>
      <c r="T1123" s="15"/>
    </row>
    <row r="1124" spans="1:20" ht="15" hidden="1" x14ac:dyDescent="0.3">
      <c r="A1124" s="15" t="s">
        <v>223</v>
      </c>
      <c r="B1124" s="15" t="s">
        <v>238</v>
      </c>
      <c r="C1124" s="15" t="s">
        <v>243</v>
      </c>
      <c r="D1124" s="16" t="s">
        <v>242</v>
      </c>
      <c r="E1124" s="94">
        <v>3</v>
      </c>
      <c r="F1124" s="23">
        <v>14500</v>
      </c>
      <c r="G1124" s="23">
        <v>8100</v>
      </c>
      <c r="H1124" s="23">
        <v>18498</v>
      </c>
      <c r="I1124" s="103"/>
      <c r="J1124" s="18">
        <v>7</v>
      </c>
      <c r="K1124" s="18">
        <v>7</v>
      </c>
      <c r="L1124" s="23">
        <f t="shared" si="1448"/>
        <v>0</v>
      </c>
      <c r="M1124" s="24">
        <f t="shared" si="1449"/>
        <v>0</v>
      </c>
      <c r="N1124" s="23">
        <f t="shared" si="1450"/>
        <v>0</v>
      </c>
      <c r="O1124" s="23">
        <f t="shared" si="1451"/>
        <v>0</v>
      </c>
      <c r="P1124" s="106"/>
      <c r="Q1124" s="103"/>
      <c r="R1124" s="24"/>
      <c r="S1124" s="24"/>
      <c r="T1124" s="15"/>
    </row>
    <row r="1125" spans="1:20" ht="15" hidden="1" x14ac:dyDescent="0.3">
      <c r="A1125" s="15" t="s">
        <v>223</v>
      </c>
      <c r="B1125" s="15" t="s">
        <v>238</v>
      </c>
      <c r="C1125" s="15" t="s">
        <v>241</v>
      </c>
      <c r="D1125" s="16" t="s">
        <v>244</v>
      </c>
      <c r="E1125" s="94">
        <v>3</v>
      </c>
      <c r="F1125" s="23">
        <v>14500</v>
      </c>
      <c r="G1125" s="23">
        <v>8100</v>
      </c>
      <c r="H1125" s="23">
        <v>18498</v>
      </c>
      <c r="I1125" s="23">
        <v>3209773</v>
      </c>
      <c r="J1125" s="18">
        <v>24</v>
      </c>
      <c r="K1125" s="18">
        <v>24</v>
      </c>
      <c r="L1125" s="23">
        <f t="shared" si="1448"/>
        <v>0</v>
      </c>
      <c r="M1125" s="24">
        <f t="shared" si="1449"/>
        <v>0</v>
      </c>
      <c r="N1125" s="23">
        <f t="shared" si="1450"/>
        <v>0</v>
      </c>
      <c r="O1125" s="23">
        <f t="shared" si="1451"/>
        <v>0</v>
      </c>
      <c r="P1125" s="25">
        <f t="shared" si="1452"/>
        <v>0</v>
      </c>
      <c r="Q1125" s="23">
        <f t="shared" si="1453"/>
        <v>0</v>
      </c>
      <c r="R1125" s="24"/>
      <c r="S1125" s="24"/>
      <c r="T1125" s="15"/>
    </row>
    <row r="1126" spans="1:20" ht="15" hidden="1" x14ac:dyDescent="0.3">
      <c r="A1126" s="15" t="s">
        <v>223</v>
      </c>
      <c r="B1126" s="15" t="s">
        <v>238</v>
      </c>
      <c r="C1126" s="15" t="s">
        <v>241</v>
      </c>
      <c r="D1126" s="16" t="s">
        <v>242</v>
      </c>
      <c r="E1126" s="94">
        <v>4</v>
      </c>
      <c r="F1126" s="23">
        <v>14500</v>
      </c>
      <c r="G1126" s="23">
        <v>8100</v>
      </c>
      <c r="H1126" s="23">
        <v>18498</v>
      </c>
      <c r="I1126" s="101">
        <v>3209773</v>
      </c>
      <c r="J1126" s="18">
        <v>591</v>
      </c>
      <c r="K1126" s="18">
        <v>639</v>
      </c>
      <c r="L1126" s="23">
        <f t="shared" si="1448"/>
        <v>48</v>
      </c>
      <c r="M1126" s="24">
        <f t="shared" si="1449"/>
        <v>38.400000000000006</v>
      </c>
      <c r="N1126" s="23">
        <f t="shared" si="1450"/>
        <v>696000</v>
      </c>
      <c r="O1126" s="23">
        <f t="shared" si="1451"/>
        <v>311040.00000000006</v>
      </c>
      <c r="P1126" s="104">
        <f t="shared" ref="P1126" si="1458">IF((M1126+M1127)*H1126=0,0,IF((M1126+M1127)*H1126&gt;I1126,(M1126+M1127)*H1126,I1126))</f>
        <v>3209773</v>
      </c>
      <c r="Q1126" s="101">
        <f t="shared" ref="Q1126" si="1459">N1126+O1126+N1127+O1127+P1126</f>
        <v>4216813</v>
      </c>
      <c r="R1126" s="24"/>
      <c r="S1126" s="24"/>
      <c r="T1126" s="15"/>
    </row>
    <row r="1127" spans="1:20" ht="15" hidden="1" x14ac:dyDescent="0.3">
      <c r="A1127" s="15" t="s">
        <v>223</v>
      </c>
      <c r="B1127" s="15" t="s">
        <v>238</v>
      </c>
      <c r="C1127" s="15" t="s">
        <v>243</v>
      </c>
      <c r="D1127" s="16" t="s">
        <v>242</v>
      </c>
      <c r="E1127" s="94">
        <v>4</v>
      </c>
      <c r="F1127" s="23">
        <v>14500</v>
      </c>
      <c r="G1127" s="23">
        <v>8100</v>
      </c>
      <c r="H1127" s="23">
        <v>18498</v>
      </c>
      <c r="I1127" s="103"/>
      <c r="J1127" s="18">
        <v>7</v>
      </c>
      <c r="K1127" s="18">
        <v>7</v>
      </c>
      <c r="L1127" s="23">
        <f t="shared" si="1448"/>
        <v>0</v>
      </c>
      <c r="M1127" s="24">
        <f t="shared" si="1449"/>
        <v>0</v>
      </c>
      <c r="N1127" s="23">
        <f t="shared" si="1450"/>
        <v>0</v>
      </c>
      <c r="O1127" s="23">
        <f t="shared" si="1451"/>
        <v>0</v>
      </c>
      <c r="P1127" s="106"/>
      <c r="Q1127" s="103"/>
      <c r="R1127" s="24"/>
      <c r="S1127" s="24"/>
      <c r="T1127" s="15"/>
    </row>
    <row r="1128" spans="1:20" ht="15" hidden="1" x14ac:dyDescent="0.3">
      <c r="A1128" s="15" t="s">
        <v>223</v>
      </c>
      <c r="B1128" s="15" t="s">
        <v>238</v>
      </c>
      <c r="C1128" s="15" t="s">
        <v>241</v>
      </c>
      <c r="D1128" s="16" t="s">
        <v>244</v>
      </c>
      <c r="E1128" s="94">
        <v>4</v>
      </c>
      <c r="F1128" s="23">
        <v>14500</v>
      </c>
      <c r="G1128" s="23">
        <v>8100</v>
      </c>
      <c r="H1128" s="23">
        <v>18498</v>
      </c>
      <c r="I1128" s="23">
        <v>3209773</v>
      </c>
      <c r="J1128" s="18">
        <v>24</v>
      </c>
      <c r="K1128" s="18">
        <v>24</v>
      </c>
      <c r="L1128" s="23">
        <f t="shared" si="1448"/>
        <v>0</v>
      </c>
      <c r="M1128" s="24">
        <f t="shared" si="1449"/>
        <v>0</v>
      </c>
      <c r="N1128" s="23">
        <f t="shared" si="1450"/>
        <v>0</v>
      </c>
      <c r="O1128" s="23">
        <f t="shared" si="1451"/>
        <v>0</v>
      </c>
      <c r="P1128" s="25">
        <f t="shared" si="1452"/>
        <v>0</v>
      </c>
      <c r="Q1128" s="23">
        <f t="shared" si="1453"/>
        <v>0</v>
      </c>
      <c r="R1128" s="24"/>
      <c r="S1128" s="24"/>
      <c r="T1128" s="15"/>
    </row>
    <row r="1129" spans="1:20" ht="15" hidden="1" x14ac:dyDescent="0.3">
      <c r="A1129" s="15" t="s">
        <v>223</v>
      </c>
      <c r="B1129" s="15" t="s">
        <v>238</v>
      </c>
      <c r="C1129" s="15" t="s">
        <v>241</v>
      </c>
      <c r="D1129" s="16" t="s">
        <v>242</v>
      </c>
      <c r="E1129" s="94">
        <v>5</v>
      </c>
      <c r="F1129" s="23">
        <v>14500</v>
      </c>
      <c r="G1129" s="23">
        <v>8100</v>
      </c>
      <c r="H1129" s="23">
        <v>18498</v>
      </c>
      <c r="I1129" s="101">
        <v>3209773</v>
      </c>
      <c r="J1129" s="18">
        <v>639</v>
      </c>
      <c r="K1129" s="18">
        <v>665</v>
      </c>
      <c r="L1129" s="23">
        <f t="shared" si="1448"/>
        <v>26</v>
      </c>
      <c r="M1129" s="24">
        <f t="shared" si="1449"/>
        <v>20.8</v>
      </c>
      <c r="N1129" s="23">
        <f t="shared" si="1450"/>
        <v>377000</v>
      </c>
      <c r="O1129" s="23">
        <f t="shared" si="1451"/>
        <v>168480</v>
      </c>
      <c r="P1129" s="104">
        <f t="shared" ref="P1129" si="1460">IF((M1129+M1130)*H1129=0,0,IF((M1129+M1130)*H1129&gt;I1129,(M1129+M1130)*H1129,I1129))</f>
        <v>3209773</v>
      </c>
      <c r="Q1129" s="101">
        <f t="shared" ref="Q1129" si="1461">N1129+O1129+N1130+O1130+P1129</f>
        <v>3755253</v>
      </c>
      <c r="R1129" s="24"/>
      <c r="S1129" s="24"/>
      <c r="T1129" s="15"/>
    </row>
    <row r="1130" spans="1:20" ht="15" hidden="1" x14ac:dyDescent="0.3">
      <c r="A1130" s="15" t="s">
        <v>223</v>
      </c>
      <c r="B1130" s="15" t="s">
        <v>238</v>
      </c>
      <c r="C1130" s="15" t="s">
        <v>243</v>
      </c>
      <c r="D1130" s="16" t="s">
        <v>242</v>
      </c>
      <c r="E1130" s="94">
        <v>5</v>
      </c>
      <c r="F1130" s="23">
        <v>14500</v>
      </c>
      <c r="G1130" s="23">
        <v>8100</v>
      </c>
      <c r="H1130" s="23">
        <v>18498</v>
      </c>
      <c r="I1130" s="103"/>
      <c r="J1130" s="18">
        <v>7</v>
      </c>
      <c r="K1130" s="18">
        <v>7</v>
      </c>
      <c r="L1130" s="23">
        <f t="shared" si="1448"/>
        <v>0</v>
      </c>
      <c r="M1130" s="24">
        <f t="shared" si="1449"/>
        <v>0</v>
      </c>
      <c r="N1130" s="23">
        <f t="shared" si="1450"/>
        <v>0</v>
      </c>
      <c r="O1130" s="23">
        <f t="shared" si="1451"/>
        <v>0</v>
      </c>
      <c r="P1130" s="106"/>
      <c r="Q1130" s="103"/>
      <c r="R1130" s="24"/>
      <c r="S1130" s="24"/>
      <c r="T1130" s="15"/>
    </row>
    <row r="1131" spans="1:20" ht="15" hidden="1" x14ac:dyDescent="0.3">
      <c r="A1131" s="15" t="s">
        <v>223</v>
      </c>
      <c r="B1131" s="15" t="s">
        <v>238</v>
      </c>
      <c r="C1131" s="15" t="s">
        <v>241</v>
      </c>
      <c r="D1131" s="16" t="s">
        <v>244</v>
      </c>
      <c r="E1131" s="94">
        <v>5</v>
      </c>
      <c r="F1131" s="23">
        <v>14500</v>
      </c>
      <c r="G1131" s="23">
        <v>8100</v>
      </c>
      <c r="H1131" s="23">
        <v>18498</v>
      </c>
      <c r="I1131" s="23">
        <v>3209773</v>
      </c>
      <c r="J1131" s="18">
        <v>24</v>
      </c>
      <c r="K1131" s="18">
        <v>24</v>
      </c>
      <c r="L1131" s="23">
        <f t="shared" si="1448"/>
        <v>0</v>
      </c>
      <c r="M1131" s="24">
        <f t="shared" si="1449"/>
        <v>0</v>
      </c>
      <c r="N1131" s="23">
        <f t="shared" si="1450"/>
        <v>0</v>
      </c>
      <c r="O1131" s="23">
        <f t="shared" si="1451"/>
        <v>0</v>
      </c>
      <c r="P1131" s="25">
        <f t="shared" si="1452"/>
        <v>0</v>
      </c>
      <c r="Q1131" s="23">
        <f t="shared" si="1453"/>
        <v>0</v>
      </c>
      <c r="R1131" s="24"/>
      <c r="S1131" s="24"/>
      <c r="T1131" s="15"/>
    </row>
    <row r="1132" spans="1:20" ht="15" hidden="1" x14ac:dyDescent="0.3">
      <c r="A1132" s="15" t="s">
        <v>223</v>
      </c>
      <c r="B1132" s="15" t="s">
        <v>238</v>
      </c>
      <c r="C1132" s="15" t="s">
        <v>241</v>
      </c>
      <c r="D1132" s="16" t="s">
        <v>242</v>
      </c>
      <c r="E1132" s="94">
        <v>6</v>
      </c>
      <c r="F1132" s="23">
        <v>14500</v>
      </c>
      <c r="G1132" s="23">
        <v>8100</v>
      </c>
      <c r="H1132" s="23">
        <v>18498</v>
      </c>
      <c r="I1132" s="101">
        <v>3209773</v>
      </c>
      <c r="J1132" s="18">
        <v>665</v>
      </c>
      <c r="K1132" s="18">
        <v>693</v>
      </c>
      <c r="L1132" s="23">
        <f t="shared" si="1448"/>
        <v>28</v>
      </c>
      <c r="M1132" s="24">
        <f t="shared" si="1449"/>
        <v>22.400000000000002</v>
      </c>
      <c r="N1132" s="23">
        <f t="shared" si="1450"/>
        <v>406000</v>
      </c>
      <c r="O1132" s="23">
        <f t="shared" si="1451"/>
        <v>181440.00000000003</v>
      </c>
      <c r="P1132" s="104">
        <f t="shared" ref="P1132" si="1462">IF((M1132+M1133)*H1132=0,0,IF((M1132+M1133)*H1132&gt;I1132,(M1132+M1133)*H1132,I1132))</f>
        <v>3209773</v>
      </c>
      <c r="Q1132" s="101">
        <f t="shared" ref="Q1132" si="1463">N1132+O1132+N1133+O1133+P1132</f>
        <v>3818193</v>
      </c>
      <c r="R1132" s="24"/>
      <c r="S1132" s="24"/>
      <c r="T1132" s="15"/>
    </row>
    <row r="1133" spans="1:20" ht="15" hidden="1" x14ac:dyDescent="0.3">
      <c r="A1133" s="15" t="s">
        <v>223</v>
      </c>
      <c r="B1133" s="15" t="s">
        <v>238</v>
      </c>
      <c r="C1133" s="15" t="s">
        <v>243</v>
      </c>
      <c r="D1133" s="16" t="s">
        <v>242</v>
      </c>
      <c r="E1133" s="94">
        <v>6</v>
      </c>
      <c r="F1133" s="23">
        <v>14500</v>
      </c>
      <c r="G1133" s="23">
        <v>8100</v>
      </c>
      <c r="H1133" s="23">
        <v>18498</v>
      </c>
      <c r="I1133" s="103"/>
      <c r="J1133" s="18">
        <v>7</v>
      </c>
      <c r="K1133" s="18">
        <v>8</v>
      </c>
      <c r="L1133" s="23">
        <f t="shared" si="1448"/>
        <v>1</v>
      </c>
      <c r="M1133" s="24">
        <f t="shared" si="1449"/>
        <v>0.8</v>
      </c>
      <c r="N1133" s="23">
        <f t="shared" si="1450"/>
        <v>14500</v>
      </c>
      <c r="O1133" s="23">
        <f t="shared" si="1451"/>
        <v>6480</v>
      </c>
      <c r="P1133" s="106"/>
      <c r="Q1133" s="103"/>
      <c r="R1133" s="24"/>
      <c r="S1133" s="24"/>
      <c r="T1133" s="15"/>
    </row>
    <row r="1134" spans="1:20" ht="15" hidden="1" x14ac:dyDescent="0.3">
      <c r="A1134" s="15" t="s">
        <v>223</v>
      </c>
      <c r="B1134" s="15" t="s">
        <v>238</v>
      </c>
      <c r="C1134" s="15" t="s">
        <v>241</v>
      </c>
      <c r="D1134" s="16" t="s">
        <v>244</v>
      </c>
      <c r="E1134" s="94">
        <v>6</v>
      </c>
      <c r="F1134" s="23">
        <v>14500</v>
      </c>
      <c r="G1134" s="23">
        <v>8100</v>
      </c>
      <c r="H1134" s="23">
        <v>18498</v>
      </c>
      <c r="I1134" s="23">
        <v>3209773</v>
      </c>
      <c r="J1134" s="18">
        <v>24</v>
      </c>
      <c r="K1134" s="18">
        <v>24</v>
      </c>
      <c r="L1134" s="23">
        <f t="shared" si="1448"/>
        <v>0</v>
      </c>
      <c r="M1134" s="24">
        <f t="shared" si="1449"/>
        <v>0</v>
      </c>
      <c r="N1134" s="23">
        <f t="shared" si="1450"/>
        <v>0</v>
      </c>
      <c r="O1134" s="23">
        <f t="shared" si="1451"/>
        <v>0</v>
      </c>
      <c r="P1134" s="25">
        <f t="shared" si="1452"/>
        <v>0</v>
      </c>
      <c r="Q1134" s="23">
        <f t="shared" si="1453"/>
        <v>0</v>
      </c>
      <c r="R1134" s="24"/>
      <c r="S1134" s="24"/>
      <c r="T1134" s="15"/>
    </row>
    <row r="1135" spans="1:20" ht="15" hidden="1" x14ac:dyDescent="0.3">
      <c r="A1135" s="15" t="s">
        <v>223</v>
      </c>
      <c r="B1135" s="15" t="s">
        <v>238</v>
      </c>
      <c r="C1135" s="15" t="s">
        <v>241</v>
      </c>
      <c r="D1135" s="16" t="s">
        <v>242</v>
      </c>
      <c r="E1135" s="94">
        <v>7</v>
      </c>
      <c r="F1135" s="23">
        <v>14500</v>
      </c>
      <c r="G1135" s="23">
        <v>8100</v>
      </c>
      <c r="H1135" s="23">
        <v>18498</v>
      </c>
      <c r="I1135" s="101">
        <v>3209773</v>
      </c>
      <c r="J1135" s="18">
        <f t="shared" ref="J1135:J1140" si="1464">K1132</f>
        <v>693</v>
      </c>
      <c r="K1135" s="18">
        <v>713</v>
      </c>
      <c r="L1135" s="23">
        <f t="shared" ref="L1135" si="1465">K1135-J1135</f>
        <v>20</v>
      </c>
      <c r="M1135" s="24">
        <f t="shared" ref="M1135" si="1466">L1135*80%</f>
        <v>16</v>
      </c>
      <c r="N1135" s="23">
        <f t="shared" ref="N1135" si="1467">L1135*F1135</f>
        <v>290000</v>
      </c>
      <c r="O1135" s="23">
        <f t="shared" ref="O1135" si="1468">M1135*G1135</f>
        <v>129600</v>
      </c>
      <c r="P1135" s="104">
        <f t="shared" ref="P1135" si="1469">IF((M1135+M1136)*H1135=0,0,IF((M1135+M1136)*H1135&gt;I1135,(M1135+M1136)*H1135,I1135))</f>
        <v>3209773</v>
      </c>
      <c r="Q1135" s="101">
        <f t="shared" ref="Q1135" si="1470">N1135+O1135+N1136+O1136+P1135</f>
        <v>3629373</v>
      </c>
      <c r="R1135" s="24"/>
      <c r="S1135" s="24"/>
      <c r="T1135" s="15"/>
    </row>
    <row r="1136" spans="1:20" ht="15" hidden="1" x14ac:dyDescent="0.3">
      <c r="A1136" s="15" t="s">
        <v>223</v>
      </c>
      <c r="B1136" s="15" t="s">
        <v>238</v>
      </c>
      <c r="C1136" s="15" t="s">
        <v>243</v>
      </c>
      <c r="D1136" s="16" t="s">
        <v>242</v>
      </c>
      <c r="E1136" s="94">
        <v>7</v>
      </c>
      <c r="F1136" s="23">
        <v>14500</v>
      </c>
      <c r="G1136" s="23">
        <v>8100</v>
      </c>
      <c r="H1136" s="23">
        <v>18498</v>
      </c>
      <c r="I1136" s="103"/>
      <c r="J1136" s="18">
        <f t="shared" si="1464"/>
        <v>8</v>
      </c>
      <c r="K1136" s="18">
        <v>8</v>
      </c>
      <c r="L1136" s="23">
        <f t="shared" ref="L1136:L1138" si="1471">K1136-J1136</f>
        <v>0</v>
      </c>
      <c r="M1136" s="24">
        <f t="shared" ref="M1136:M1138" si="1472">L1136*80%</f>
        <v>0</v>
      </c>
      <c r="N1136" s="23">
        <f t="shared" ref="N1136:N1138" si="1473">L1136*F1136</f>
        <v>0</v>
      </c>
      <c r="O1136" s="23">
        <f t="shared" ref="O1136:O1138" si="1474">M1136*G1136</f>
        <v>0</v>
      </c>
      <c r="P1136" s="106"/>
      <c r="Q1136" s="103"/>
      <c r="R1136" s="24"/>
      <c r="S1136" s="24"/>
      <c r="T1136" s="15"/>
    </row>
    <row r="1137" spans="1:20" ht="15" hidden="1" x14ac:dyDescent="0.3">
      <c r="A1137" s="15" t="s">
        <v>223</v>
      </c>
      <c r="B1137" s="15" t="s">
        <v>238</v>
      </c>
      <c r="C1137" s="15" t="s">
        <v>241</v>
      </c>
      <c r="D1137" s="16" t="s">
        <v>244</v>
      </c>
      <c r="E1137" s="94">
        <v>7</v>
      </c>
      <c r="F1137" s="23">
        <v>14500</v>
      </c>
      <c r="G1137" s="23">
        <v>8100</v>
      </c>
      <c r="H1137" s="23">
        <v>18498</v>
      </c>
      <c r="I1137" s="23">
        <v>3209773</v>
      </c>
      <c r="J1137" s="18">
        <f t="shared" si="1464"/>
        <v>24</v>
      </c>
      <c r="K1137" s="18">
        <v>24</v>
      </c>
      <c r="L1137" s="23">
        <f t="shared" si="1471"/>
        <v>0</v>
      </c>
      <c r="M1137" s="24">
        <f t="shared" si="1472"/>
        <v>0</v>
      </c>
      <c r="N1137" s="23">
        <f t="shared" si="1473"/>
        <v>0</v>
      </c>
      <c r="O1137" s="23">
        <f t="shared" si="1474"/>
        <v>0</v>
      </c>
      <c r="P1137" s="25">
        <f t="shared" si="1452"/>
        <v>0</v>
      </c>
      <c r="Q1137" s="23">
        <f t="shared" si="1453"/>
        <v>0</v>
      </c>
      <c r="R1137" s="24"/>
      <c r="S1137" s="24"/>
      <c r="T1137" s="15"/>
    </row>
    <row r="1138" spans="1:20" ht="15" hidden="1" x14ac:dyDescent="0.3">
      <c r="A1138" s="15" t="s">
        <v>223</v>
      </c>
      <c r="B1138" s="15" t="s">
        <v>238</v>
      </c>
      <c r="C1138" s="15" t="s">
        <v>241</v>
      </c>
      <c r="D1138" s="16" t="s">
        <v>242</v>
      </c>
      <c r="E1138" s="94">
        <v>8</v>
      </c>
      <c r="F1138" s="23">
        <v>14500</v>
      </c>
      <c r="G1138" s="23">
        <v>8100</v>
      </c>
      <c r="H1138" s="23">
        <v>18498</v>
      </c>
      <c r="I1138" s="101">
        <v>3209773</v>
      </c>
      <c r="J1138" s="18">
        <f t="shared" si="1464"/>
        <v>713</v>
      </c>
      <c r="K1138" s="18">
        <v>809</v>
      </c>
      <c r="L1138" s="23">
        <f t="shared" si="1471"/>
        <v>96</v>
      </c>
      <c r="M1138" s="24">
        <f t="shared" si="1472"/>
        <v>76.800000000000011</v>
      </c>
      <c r="N1138" s="23">
        <f t="shared" si="1473"/>
        <v>1392000</v>
      </c>
      <c r="O1138" s="23">
        <f t="shared" si="1474"/>
        <v>622080.00000000012</v>
      </c>
      <c r="P1138" s="104">
        <f t="shared" ref="P1138" si="1475">IF((M1138+M1139)*H1138=0,0,IF((M1138+M1139)*H1138&gt;I1138,(M1138+M1139)*H1138,I1138))</f>
        <v>3209773</v>
      </c>
      <c r="Q1138" s="101">
        <f t="shared" ref="Q1138" si="1476">N1138+O1138+N1139+O1139+P1138</f>
        <v>5223853</v>
      </c>
      <c r="R1138" s="24"/>
      <c r="S1138" s="24"/>
      <c r="T1138" s="15"/>
    </row>
    <row r="1139" spans="1:20" ht="15" hidden="1" x14ac:dyDescent="0.3">
      <c r="A1139" s="15" t="s">
        <v>223</v>
      </c>
      <c r="B1139" s="15" t="s">
        <v>238</v>
      </c>
      <c r="C1139" s="15" t="s">
        <v>243</v>
      </c>
      <c r="D1139" s="16" t="s">
        <v>242</v>
      </c>
      <c r="E1139" s="94">
        <v>8</v>
      </c>
      <c r="F1139" s="23">
        <v>14500</v>
      </c>
      <c r="G1139" s="23">
        <v>8100</v>
      </c>
      <c r="H1139" s="23">
        <v>18498</v>
      </c>
      <c r="I1139" s="103"/>
      <c r="J1139" s="18">
        <f t="shared" si="1464"/>
        <v>8</v>
      </c>
      <c r="K1139" s="18">
        <v>8</v>
      </c>
      <c r="L1139" s="23">
        <f t="shared" ref="L1139:L1141" si="1477">K1139-J1139</f>
        <v>0</v>
      </c>
      <c r="M1139" s="24">
        <f t="shared" ref="M1139:M1141" si="1478">L1139*80%</f>
        <v>0</v>
      </c>
      <c r="N1139" s="23">
        <f t="shared" ref="N1139:N1141" si="1479">L1139*F1139</f>
        <v>0</v>
      </c>
      <c r="O1139" s="23">
        <f t="shared" ref="O1139:O1141" si="1480">M1139*G1139</f>
        <v>0</v>
      </c>
      <c r="P1139" s="106"/>
      <c r="Q1139" s="103"/>
      <c r="R1139" s="24"/>
      <c r="S1139" s="24"/>
      <c r="T1139" s="15"/>
    </row>
    <row r="1140" spans="1:20" ht="15" hidden="1" x14ac:dyDescent="0.3">
      <c r="A1140" s="15" t="s">
        <v>223</v>
      </c>
      <c r="B1140" s="15" t="s">
        <v>238</v>
      </c>
      <c r="C1140" s="15" t="s">
        <v>241</v>
      </c>
      <c r="D1140" s="16" t="s">
        <v>244</v>
      </c>
      <c r="E1140" s="94">
        <v>8</v>
      </c>
      <c r="F1140" s="23">
        <v>14500</v>
      </c>
      <c r="G1140" s="23">
        <v>8100</v>
      </c>
      <c r="H1140" s="23">
        <v>18498</v>
      </c>
      <c r="I1140" s="23">
        <v>3209773</v>
      </c>
      <c r="J1140" s="18">
        <f t="shared" si="1464"/>
        <v>24</v>
      </c>
      <c r="K1140" s="18">
        <v>24</v>
      </c>
      <c r="L1140" s="23">
        <f t="shared" si="1477"/>
        <v>0</v>
      </c>
      <c r="M1140" s="24">
        <f t="shared" si="1478"/>
        <v>0</v>
      </c>
      <c r="N1140" s="23">
        <f t="shared" si="1479"/>
        <v>0</v>
      </c>
      <c r="O1140" s="23">
        <f t="shared" si="1480"/>
        <v>0</v>
      </c>
      <c r="P1140" s="25">
        <f t="shared" ref="P1140" si="1481">IF(M1140*H1140=0,0,IF(M1140*H1140&gt;I1140,M1140*H1140,I1140))</f>
        <v>0</v>
      </c>
      <c r="Q1140" s="23">
        <f t="shared" ref="Q1140" si="1482">N1140+O1140+P1140</f>
        <v>0</v>
      </c>
      <c r="R1140" s="24"/>
      <c r="S1140" s="24"/>
      <c r="T1140" s="15"/>
    </row>
    <row r="1141" spans="1:20" ht="15" hidden="1" x14ac:dyDescent="0.3">
      <c r="A1141" s="15" t="s">
        <v>223</v>
      </c>
      <c r="B1141" s="15" t="s">
        <v>238</v>
      </c>
      <c r="C1141" s="15" t="s">
        <v>241</v>
      </c>
      <c r="D1141" s="16" t="s">
        <v>242</v>
      </c>
      <c r="E1141" s="31">
        <v>9</v>
      </c>
      <c r="F1141" s="23">
        <v>14500</v>
      </c>
      <c r="G1141" s="23">
        <v>8100</v>
      </c>
      <c r="H1141" s="23">
        <v>18498</v>
      </c>
      <c r="I1141" s="101">
        <v>3209773</v>
      </c>
      <c r="J1141" s="18">
        <f t="shared" ref="J1141:J1143" si="1483">K1138</f>
        <v>809</v>
      </c>
      <c r="K1141" s="18">
        <v>856</v>
      </c>
      <c r="L1141" s="23">
        <f t="shared" si="1477"/>
        <v>47</v>
      </c>
      <c r="M1141" s="24">
        <f t="shared" si="1478"/>
        <v>37.6</v>
      </c>
      <c r="N1141" s="23">
        <f t="shared" si="1479"/>
        <v>681500</v>
      </c>
      <c r="O1141" s="23">
        <f t="shared" si="1480"/>
        <v>304560</v>
      </c>
      <c r="P1141" s="104">
        <f t="shared" ref="P1141" si="1484">IF((M1141+M1142)*H1141=0,0,IF((M1141+M1142)*H1141&gt;I1141,(M1141+M1142)*H1141,I1141))</f>
        <v>3209773</v>
      </c>
      <c r="Q1141" s="101">
        <f t="shared" ref="Q1141" si="1485">N1141+O1141+N1142+O1142+P1141</f>
        <v>4195833</v>
      </c>
      <c r="R1141" s="24"/>
      <c r="S1141" s="24"/>
      <c r="T1141" s="15"/>
    </row>
    <row r="1142" spans="1:20" ht="15" hidden="1" x14ac:dyDescent="0.3">
      <c r="A1142" s="15" t="s">
        <v>223</v>
      </c>
      <c r="B1142" s="15" t="s">
        <v>238</v>
      </c>
      <c r="C1142" s="15" t="s">
        <v>243</v>
      </c>
      <c r="D1142" s="16" t="s">
        <v>242</v>
      </c>
      <c r="E1142" s="31">
        <v>9</v>
      </c>
      <c r="F1142" s="23">
        <v>14500</v>
      </c>
      <c r="G1142" s="23">
        <v>8100</v>
      </c>
      <c r="H1142" s="23">
        <v>18498</v>
      </c>
      <c r="I1142" s="103"/>
      <c r="J1142" s="18">
        <f t="shared" si="1483"/>
        <v>8</v>
      </c>
      <c r="K1142" s="18">
        <v>8</v>
      </c>
      <c r="L1142" s="23">
        <f t="shared" ref="L1142:L1143" si="1486">K1142-J1142</f>
        <v>0</v>
      </c>
      <c r="M1142" s="24">
        <f t="shared" ref="M1142:M1143" si="1487">L1142*80%</f>
        <v>0</v>
      </c>
      <c r="N1142" s="23">
        <f t="shared" ref="N1142:N1143" si="1488">L1142*F1142</f>
        <v>0</v>
      </c>
      <c r="O1142" s="23">
        <f t="shared" ref="O1142:O1143" si="1489">M1142*G1142</f>
        <v>0</v>
      </c>
      <c r="P1142" s="106"/>
      <c r="Q1142" s="103"/>
      <c r="R1142" s="24"/>
      <c r="S1142" s="24"/>
      <c r="T1142" s="15"/>
    </row>
    <row r="1143" spans="1:20" ht="15" hidden="1" x14ac:dyDescent="0.3">
      <c r="A1143" s="15" t="s">
        <v>223</v>
      </c>
      <c r="B1143" s="15" t="s">
        <v>238</v>
      </c>
      <c r="C1143" s="15" t="s">
        <v>241</v>
      </c>
      <c r="D1143" s="16" t="s">
        <v>244</v>
      </c>
      <c r="E1143" s="31">
        <v>9</v>
      </c>
      <c r="F1143" s="23">
        <v>14500</v>
      </c>
      <c r="G1143" s="23">
        <v>8100</v>
      </c>
      <c r="H1143" s="23">
        <v>18498</v>
      </c>
      <c r="I1143" s="23">
        <v>3209773</v>
      </c>
      <c r="J1143" s="18">
        <f t="shared" si="1483"/>
        <v>24</v>
      </c>
      <c r="K1143" s="18">
        <v>24</v>
      </c>
      <c r="L1143" s="23">
        <f t="shared" si="1486"/>
        <v>0</v>
      </c>
      <c r="M1143" s="24">
        <f t="shared" si="1487"/>
        <v>0</v>
      </c>
      <c r="N1143" s="23">
        <f t="shared" si="1488"/>
        <v>0</v>
      </c>
      <c r="O1143" s="23">
        <f t="shared" si="1489"/>
        <v>0</v>
      </c>
      <c r="P1143" s="25">
        <f t="shared" ref="P1143" si="1490">IF(M1143*H1143=0,0,IF(M1143*H1143&gt;I1143,M1143*H1143,I1143))</f>
        <v>0</v>
      </c>
      <c r="Q1143" s="23">
        <f t="shared" ref="Q1143" si="1491">N1143+O1143+P1143</f>
        <v>0</v>
      </c>
      <c r="R1143" s="24"/>
      <c r="S1143" s="24"/>
      <c r="T1143" s="15"/>
    </row>
    <row r="1144" spans="1:20" ht="14.5" hidden="1" customHeight="1" x14ac:dyDescent="0.3">
      <c r="A1144" s="15" t="s">
        <v>223</v>
      </c>
      <c r="B1144" s="15" t="s">
        <v>238</v>
      </c>
      <c r="C1144" s="15" t="s">
        <v>245</v>
      </c>
      <c r="D1144" s="16" t="s">
        <v>246</v>
      </c>
      <c r="E1144" s="94" t="s">
        <v>25</v>
      </c>
      <c r="F1144" s="23">
        <v>14500</v>
      </c>
      <c r="G1144" s="23">
        <v>7710</v>
      </c>
      <c r="H1144" s="23">
        <v>18498</v>
      </c>
      <c r="I1144" s="101">
        <v>3209773</v>
      </c>
      <c r="J1144" s="18">
        <v>588</v>
      </c>
      <c r="K1144" s="18">
        <v>603</v>
      </c>
      <c r="L1144" s="23">
        <f t="shared" si="1448"/>
        <v>15</v>
      </c>
      <c r="M1144" s="24">
        <f t="shared" si="1449"/>
        <v>12</v>
      </c>
      <c r="N1144" s="23">
        <f t="shared" si="1450"/>
        <v>217500</v>
      </c>
      <c r="O1144" s="23">
        <f t="shared" si="1451"/>
        <v>92520</v>
      </c>
      <c r="P1144" s="104">
        <f t="shared" ref="P1144" si="1492">IF((M1144+M1145)*H1144=0,0,IF((M1144+M1145)*H1144&gt;I1144,(M1144+M1145)*H1144,I1144))</f>
        <v>3209773</v>
      </c>
      <c r="Q1144" s="101">
        <f t="shared" ref="Q1144" si="1493">N1144+O1144+N1145+O1145+P1144</f>
        <v>3960373</v>
      </c>
      <c r="R1144" s="24"/>
      <c r="S1144" s="24"/>
      <c r="T1144" s="15"/>
    </row>
    <row r="1145" spans="1:20" ht="15" hidden="1" x14ac:dyDescent="0.3">
      <c r="A1145" s="15" t="s">
        <v>223</v>
      </c>
      <c r="B1145" s="15" t="s">
        <v>238</v>
      </c>
      <c r="C1145" s="15" t="s">
        <v>245</v>
      </c>
      <c r="D1145" s="16" t="s">
        <v>246</v>
      </c>
      <c r="E1145" s="94">
        <v>1</v>
      </c>
      <c r="F1145" s="23">
        <v>14500</v>
      </c>
      <c r="G1145" s="23">
        <v>8100</v>
      </c>
      <c r="H1145" s="23">
        <v>18498</v>
      </c>
      <c r="I1145" s="103"/>
      <c r="J1145" s="18">
        <v>603</v>
      </c>
      <c r="K1145" s="18">
        <v>624</v>
      </c>
      <c r="L1145" s="23">
        <f t="shared" si="1448"/>
        <v>21</v>
      </c>
      <c r="M1145" s="24">
        <f t="shared" si="1449"/>
        <v>16.8</v>
      </c>
      <c r="N1145" s="23">
        <f t="shared" si="1450"/>
        <v>304500</v>
      </c>
      <c r="O1145" s="23">
        <f t="shared" si="1451"/>
        <v>136080</v>
      </c>
      <c r="P1145" s="106"/>
      <c r="Q1145" s="103"/>
      <c r="R1145" s="24"/>
      <c r="S1145" s="24"/>
      <c r="T1145" s="15"/>
    </row>
    <row r="1146" spans="1:20" ht="15" hidden="1" x14ac:dyDescent="0.3">
      <c r="A1146" s="15" t="s">
        <v>223</v>
      </c>
      <c r="B1146" s="15" t="s">
        <v>238</v>
      </c>
      <c r="C1146" s="15" t="s">
        <v>245</v>
      </c>
      <c r="D1146" s="16" t="s">
        <v>246</v>
      </c>
      <c r="E1146" s="94">
        <v>2</v>
      </c>
      <c r="F1146" s="23">
        <v>14500</v>
      </c>
      <c r="G1146" s="23">
        <v>8100</v>
      </c>
      <c r="H1146" s="23">
        <v>18498</v>
      </c>
      <c r="I1146" s="23">
        <v>3209773</v>
      </c>
      <c r="J1146" s="18">
        <v>624</v>
      </c>
      <c r="K1146" s="18">
        <v>646</v>
      </c>
      <c r="L1146" s="23">
        <f t="shared" si="1448"/>
        <v>22</v>
      </c>
      <c r="M1146" s="24">
        <f t="shared" si="1449"/>
        <v>17.600000000000001</v>
      </c>
      <c r="N1146" s="23">
        <f t="shared" si="1450"/>
        <v>319000</v>
      </c>
      <c r="O1146" s="23">
        <f t="shared" si="1451"/>
        <v>142560</v>
      </c>
      <c r="P1146" s="25">
        <f t="shared" si="1452"/>
        <v>3209773</v>
      </c>
      <c r="Q1146" s="23">
        <f t="shared" si="1453"/>
        <v>3671333</v>
      </c>
      <c r="R1146" s="24"/>
      <c r="S1146" s="24"/>
      <c r="T1146" s="15"/>
    </row>
    <row r="1147" spans="1:20" ht="15" hidden="1" x14ac:dyDescent="0.3">
      <c r="A1147" s="15" t="s">
        <v>223</v>
      </c>
      <c r="B1147" s="15" t="s">
        <v>238</v>
      </c>
      <c r="C1147" s="15" t="s">
        <v>245</v>
      </c>
      <c r="D1147" s="16" t="s">
        <v>246</v>
      </c>
      <c r="E1147" s="94">
        <v>3</v>
      </c>
      <c r="F1147" s="23">
        <v>14500</v>
      </c>
      <c r="G1147" s="23">
        <v>8100</v>
      </c>
      <c r="H1147" s="23">
        <v>18498</v>
      </c>
      <c r="I1147" s="23">
        <v>3209773</v>
      </c>
      <c r="J1147" s="18">
        <v>646</v>
      </c>
      <c r="K1147" s="18">
        <v>675</v>
      </c>
      <c r="L1147" s="23">
        <f t="shared" si="1448"/>
        <v>29</v>
      </c>
      <c r="M1147" s="24">
        <f t="shared" si="1449"/>
        <v>23.200000000000003</v>
      </c>
      <c r="N1147" s="23">
        <f t="shared" si="1450"/>
        <v>420500</v>
      </c>
      <c r="O1147" s="23">
        <f t="shared" si="1451"/>
        <v>187920.00000000003</v>
      </c>
      <c r="P1147" s="25">
        <f t="shared" si="1452"/>
        <v>3209773</v>
      </c>
      <c r="Q1147" s="23">
        <f t="shared" si="1453"/>
        <v>3818193</v>
      </c>
      <c r="R1147" s="24"/>
      <c r="S1147" s="24"/>
      <c r="T1147" s="15"/>
    </row>
    <row r="1148" spans="1:20" ht="15" hidden="1" x14ac:dyDescent="0.3">
      <c r="A1148" s="15" t="s">
        <v>223</v>
      </c>
      <c r="B1148" s="15" t="s">
        <v>238</v>
      </c>
      <c r="C1148" s="15" t="s">
        <v>245</v>
      </c>
      <c r="D1148" s="16" t="s">
        <v>246</v>
      </c>
      <c r="E1148" s="94">
        <v>4</v>
      </c>
      <c r="F1148" s="23">
        <v>14500</v>
      </c>
      <c r="G1148" s="23">
        <v>8100</v>
      </c>
      <c r="H1148" s="23">
        <v>18498</v>
      </c>
      <c r="I1148" s="23">
        <v>3209773</v>
      </c>
      <c r="J1148" s="18">
        <v>675</v>
      </c>
      <c r="K1148" s="18">
        <v>730</v>
      </c>
      <c r="L1148" s="23">
        <f t="shared" si="1448"/>
        <v>55</v>
      </c>
      <c r="M1148" s="24">
        <f t="shared" si="1449"/>
        <v>44</v>
      </c>
      <c r="N1148" s="23">
        <f t="shared" si="1450"/>
        <v>797500</v>
      </c>
      <c r="O1148" s="23">
        <f t="shared" si="1451"/>
        <v>356400</v>
      </c>
      <c r="P1148" s="25">
        <f t="shared" si="1452"/>
        <v>3209773</v>
      </c>
      <c r="Q1148" s="23">
        <f t="shared" si="1453"/>
        <v>4363673</v>
      </c>
      <c r="R1148" s="24"/>
      <c r="S1148" s="24"/>
      <c r="T1148" s="15"/>
    </row>
    <row r="1149" spans="1:20" ht="15" hidden="1" x14ac:dyDescent="0.3">
      <c r="A1149" s="15" t="s">
        <v>223</v>
      </c>
      <c r="B1149" s="15" t="s">
        <v>238</v>
      </c>
      <c r="C1149" s="15" t="s">
        <v>245</v>
      </c>
      <c r="D1149" s="16" t="s">
        <v>246</v>
      </c>
      <c r="E1149" s="94">
        <v>5</v>
      </c>
      <c r="F1149" s="23">
        <v>14500</v>
      </c>
      <c r="G1149" s="23">
        <v>8100</v>
      </c>
      <c r="H1149" s="23">
        <v>18498</v>
      </c>
      <c r="I1149" s="23">
        <v>3209773</v>
      </c>
      <c r="J1149" s="18">
        <v>730</v>
      </c>
      <c r="K1149" s="18">
        <v>773</v>
      </c>
      <c r="L1149" s="23">
        <f t="shared" si="1448"/>
        <v>43</v>
      </c>
      <c r="M1149" s="24">
        <f t="shared" si="1449"/>
        <v>34.4</v>
      </c>
      <c r="N1149" s="23">
        <f t="shared" si="1450"/>
        <v>623500</v>
      </c>
      <c r="O1149" s="23">
        <f t="shared" si="1451"/>
        <v>278640</v>
      </c>
      <c r="P1149" s="25">
        <f t="shared" si="1452"/>
        <v>3209773</v>
      </c>
      <c r="Q1149" s="23">
        <f t="shared" si="1453"/>
        <v>4111913</v>
      </c>
      <c r="R1149" s="24"/>
      <c r="S1149" s="24"/>
      <c r="T1149" s="15"/>
    </row>
    <row r="1150" spans="1:20" ht="15" hidden="1" x14ac:dyDescent="0.3">
      <c r="A1150" s="15" t="s">
        <v>223</v>
      </c>
      <c r="B1150" s="15" t="s">
        <v>238</v>
      </c>
      <c r="C1150" s="15" t="s">
        <v>245</v>
      </c>
      <c r="D1150" s="16" t="s">
        <v>246</v>
      </c>
      <c r="E1150" s="94">
        <v>6</v>
      </c>
      <c r="F1150" s="23">
        <v>14500</v>
      </c>
      <c r="G1150" s="23">
        <v>8100</v>
      </c>
      <c r="H1150" s="23">
        <v>18498</v>
      </c>
      <c r="I1150" s="23">
        <v>3209773</v>
      </c>
      <c r="J1150" s="18">
        <v>773</v>
      </c>
      <c r="K1150" s="18">
        <v>820</v>
      </c>
      <c r="L1150" s="23">
        <f t="shared" si="1448"/>
        <v>47</v>
      </c>
      <c r="M1150" s="24">
        <f t="shared" si="1449"/>
        <v>37.6</v>
      </c>
      <c r="N1150" s="23">
        <f t="shared" si="1450"/>
        <v>681500</v>
      </c>
      <c r="O1150" s="23">
        <f t="shared" si="1451"/>
        <v>304560</v>
      </c>
      <c r="P1150" s="25">
        <f t="shared" si="1452"/>
        <v>3209773</v>
      </c>
      <c r="Q1150" s="23">
        <f t="shared" si="1453"/>
        <v>4195833</v>
      </c>
      <c r="R1150" s="24"/>
      <c r="S1150" s="24"/>
      <c r="T1150" s="15"/>
    </row>
    <row r="1151" spans="1:20" ht="15" hidden="1" x14ac:dyDescent="0.3">
      <c r="A1151" s="15" t="s">
        <v>223</v>
      </c>
      <c r="B1151" s="15" t="s">
        <v>238</v>
      </c>
      <c r="C1151" s="15" t="s">
        <v>245</v>
      </c>
      <c r="D1151" s="16" t="s">
        <v>246</v>
      </c>
      <c r="E1151" s="94">
        <v>7</v>
      </c>
      <c r="F1151" s="23">
        <v>14500</v>
      </c>
      <c r="G1151" s="23">
        <v>8100</v>
      </c>
      <c r="H1151" s="23">
        <v>18498</v>
      </c>
      <c r="I1151" s="23">
        <v>3209773</v>
      </c>
      <c r="J1151" s="18">
        <f>K1150</f>
        <v>820</v>
      </c>
      <c r="K1151" s="18">
        <v>871</v>
      </c>
      <c r="L1151" s="23">
        <f t="shared" ref="L1151" si="1494">K1151-J1151</f>
        <v>51</v>
      </c>
      <c r="M1151" s="24">
        <f t="shared" ref="M1151" si="1495">L1151*80%</f>
        <v>40.800000000000004</v>
      </c>
      <c r="N1151" s="23">
        <f t="shared" ref="N1151" si="1496">L1151*F1151</f>
        <v>739500</v>
      </c>
      <c r="O1151" s="23">
        <f t="shared" ref="O1151" si="1497">M1151*G1151</f>
        <v>330480.00000000006</v>
      </c>
      <c r="P1151" s="25">
        <f t="shared" ref="P1151" si="1498">IF(M1151*H1151=0,0,IF(M1151*H1151&gt;I1151,M1151*H1151,I1151))</f>
        <v>3209773</v>
      </c>
      <c r="Q1151" s="23">
        <f t="shared" ref="Q1151" si="1499">N1151+O1151+P1151</f>
        <v>4279753</v>
      </c>
      <c r="R1151" s="24"/>
      <c r="S1151" s="24"/>
      <c r="T1151" s="15"/>
    </row>
    <row r="1152" spans="1:20" ht="15" hidden="1" x14ac:dyDescent="0.3">
      <c r="A1152" s="15" t="s">
        <v>223</v>
      </c>
      <c r="B1152" s="15" t="s">
        <v>238</v>
      </c>
      <c r="C1152" s="15" t="s">
        <v>245</v>
      </c>
      <c r="D1152" s="16" t="s">
        <v>246</v>
      </c>
      <c r="E1152" s="94">
        <v>8</v>
      </c>
      <c r="F1152" s="23">
        <v>14500</v>
      </c>
      <c r="G1152" s="23">
        <v>8100</v>
      </c>
      <c r="H1152" s="23">
        <v>18498</v>
      </c>
      <c r="I1152" s="23">
        <v>3209773</v>
      </c>
      <c r="J1152" s="18">
        <f>K1151</f>
        <v>871</v>
      </c>
      <c r="K1152" s="18">
        <v>908</v>
      </c>
      <c r="L1152" s="23">
        <f t="shared" ref="L1152" si="1500">K1152-J1152</f>
        <v>37</v>
      </c>
      <c r="M1152" s="24">
        <f t="shared" ref="M1152" si="1501">L1152*80%</f>
        <v>29.6</v>
      </c>
      <c r="N1152" s="23">
        <f t="shared" ref="N1152" si="1502">L1152*F1152</f>
        <v>536500</v>
      </c>
      <c r="O1152" s="23">
        <f t="shared" ref="O1152" si="1503">M1152*G1152</f>
        <v>239760</v>
      </c>
      <c r="P1152" s="25">
        <f t="shared" ref="P1152" si="1504">IF(M1152*H1152=0,0,IF(M1152*H1152&gt;I1152,M1152*H1152,I1152))</f>
        <v>3209773</v>
      </c>
      <c r="Q1152" s="23">
        <f t="shared" ref="Q1152" si="1505">N1152+O1152+P1152</f>
        <v>3986033</v>
      </c>
      <c r="R1152" s="24"/>
      <c r="S1152" s="24"/>
      <c r="T1152" s="15"/>
    </row>
    <row r="1153" spans="1:20" ht="15" hidden="1" x14ac:dyDescent="0.3">
      <c r="A1153" s="15" t="s">
        <v>223</v>
      </c>
      <c r="B1153" s="15" t="s">
        <v>238</v>
      </c>
      <c r="C1153" s="15" t="s">
        <v>245</v>
      </c>
      <c r="D1153" s="16" t="s">
        <v>246</v>
      </c>
      <c r="E1153" s="31">
        <v>9</v>
      </c>
      <c r="F1153" s="23">
        <v>14500</v>
      </c>
      <c r="G1153" s="23">
        <v>8100</v>
      </c>
      <c r="H1153" s="23">
        <v>18498</v>
      </c>
      <c r="I1153" s="23">
        <v>3209773</v>
      </c>
      <c r="J1153" s="18">
        <f>K1152</f>
        <v>908</v>
      </c>
      <c r="K1153" s="18">
        <v>941</v>
      </c>
      <c r="L1153" s="23">
        <f t="shared" ref="L1153" si="1506">K1153-J1153</f>
        <v>33</v>
      </c>
      <c r="M1153" s="24">
        <f t="shared" ref="M1153" si="1507">L1153*80%</f>
        <v>26.400000000000002</v>
      </c>
      <c r="N1153" s="23">
        <f t="shared" ref="N1153" si="1508">L1153*F1153</f>
        <v>478500</v>
      </c>
      <c r="O1153" s="23">
        <f t="shared" ref="O1153" si="1509">M1153*G1153</f>
        <v>213840.00000000003</v>
      </c>
      <c r="P1153" s="25">
        <f t="shared" ref="P1153" si="1510">IF(M1153*H1153=0,0,IF(M1153*H1153&gt;I1153,M1153*H1153,I1153))</f>
        <v>3209773</v>
      </c>
      <c r="Q1153" s="23">
        <f t="shared" ref="Q1153" si="1511">N1153+O1153+P1153</f>
        <v>3902113</v>
      </c>
      <c r="R1153" s="24"/>
      <c r="S1153" s="24"/>
      <c r="T1153" s="15"/>
    </row>
    <row r="1154" spans="1:20" ht="15" hidden="1" x14ac:dyDescent="0.3">
      <c r="A1154" s="15" t="s">
        <v>223</v>
      </c>
      <c r="B1154" s="15" t="s">
        <v>238</v>
      </c>
      <c r="C1154" s="15" t="s">
        <v>247</v>
      </c>
      <c r="D1154" s="16" t="s">
        <v>248</v>
      </c>
      <c r="E1154" s="94" t="s">
        <v>25</v>
      </c>
      <c r="F1154" s="23">
        <v>14500</v>
      </c>
      <c r="G1154" s="23">
        <v>7710</v>
      </c>
      <c r="H1154" s="23">
        <v>18498</v>
      </c>
      <c r="I1154" s="101">
        <v>2490571</v>
      </c>
      <c r="J1154" s="18">
        <v>372</v>
      </c>
      <c r="K1154" s="18">
        <v>381</v>
      </c>
      <c r="L1154" s="23">
        <f t="shared" ref="L1154:L1160" si="1512">K1154-J1154</f>
        <v>9</v>
      </c>
      <c r="M1154" s="24">
        <f t="shared" ref="M1154:M1160" si="1513">L1154*80%</f>
        <v>7.2</v>
      </c>
      <c r="N1154" s="23">
        <f t="shared" ref="N1154:N1160" si="1514">L1154*F1154</f>
        <v>130500</v>
      </c>
      <c r="O1154" s="23">
        <f t="shared" ref="O1154:O1160" si="1515">M1154*G1154</f>
        <v>55512</v>
      </c>
      <c r="P1154" s="104">
        <f t="shared" ref="P1154" si="1516">IF((M1154+M1155)*H1154=0,0,IF((M1154+M1155)*H1154&gt;I1154,(M1154+M1155)*H1154,I1154))</f>
        <v>2490571</v>
      </c>
      <c r="Q1154" s="101">
        <f>N1154+O1154+N1155+O1155+P1154</f>
        <v>3054223</v>
      </c>
      <c r="R1154" s="24"/>
      <c r="S1154" s="24"/>
      <c r="T1154" s="15"/>
    </row>
    <row r="1155" spans="1:20" ht="15" hidden="1" x14ac:dyDescent="0.3">
      <c r="A1155" s="15" t="s">
        <v>223</v>
      </c>
      <c r="B1155" s="15" t="s">
        <v>238</v>
      </c>
      <c r="C1155" s="15" t="s">
        <v>247</v>
      </c>
      <c r="D1155" s="16" t="s">
        <v>248</v>
      </c>
      <c r="E1155" s="94">
        <v>1</v>
      </c>
      <c r="F1155" s="23">
        <v>14500</v>
      </c>
      <c r="G1155" s="23">
        <v>8100</v>
      </c>
      <c r="H1155" s="23">
        <v>18498</v>
      </c>
      <c r="I1155" s="103"/>
      <c r="J1155" s="18">
        <v>381</v>
      </c>
      <c r="K1155" s="18">
        <v>399</v>
      </c>
      <c r="L1155" s="23">
        <f t="shared" si="1512"/>
        <v>18</v>
      </c>
      <c r="M1155" s="24">
        <f t="shared" si="1513"/>
        <v>14.4</v>
      </c>
      <c r="N1155" s="23">
        <f t="shared" si="1514"/>
        <v>261000</v>
      </c>
      <c r="O1155" s="23">
        <f t="shared" si="1515"/>
        <v>116640</v>
      </c>
      <c r="P1155" s="106"/>
      <c r="Q1155" s="103"/>
      <c r="R1155" s="24"/>
      <c r="S1155" s="24"/>
      <c r="T1155" s="15"/>
    </row>
    <row r="1156" spans="1:20" ht="15" hidden="1" x14ac:dyDescent="0.3">
      <c r="A1156" s="15" t="s">
        <v>223</v>
      </c>
      <c r="B1156" s="15" t="s">
        <v>238</v>
      </c>
      <c r="C1156" s="15" t="s">
        <v>247</v>
      </c>
      <c r="D1156" s="16" t="s">
        <v>248</v>
      </c>
      <c r="E1156" s="94">
        <v>2</v>
      </c>
      <c r="F1156" s="23">
        <v>14500</v>
      </c>
      <c r="G1156" s="23">
        <v>8100</v>
      </c>
      <c r="H1156" s="23">
        <v>18498</v>
      </c>
      <c r="I1156" s="23">
        <v>2490571</v>
      </c>
      <c r="J1156" s="18">
        <v>399</v>
      </c>
      <c r="K1156" s="18">
        <v>421</v>
      </c>
      <c r="L1156" s="23">
        <f t="shared" si="1512"/>
        <v>22</v>
      </c>
      <c r="M1156" s="24">
        <f t="shared" si="1513"/>
        <v>17.600000000000001</v>
      </c>
      <c r="N1156" s="23">
        <f t="shared" si="1514"/>
        <v>319000</v>
      </c>
      <c r="O1156" s="23">
        <f t="shared" si="1515"/>
        <v>142560</v>
      </c>
      <c r="P1156" s="25">
        <f t="shared" ref="P1156:P1160" si="1517">IF(M1156*H1156=0,0,IF(M1156*H1156&gt;I1156,M1156*H1156,I1156))</f>
        <v>2490571</v>
      </c>
      <c r="Q1156" s="23">
        <f t="shared" ref="Q1156:Q1160" si="1518">N1156+O1156+P1156</f>
        <v>2952131</v>
      </c>
      <c r="R1156" s="24"/>
      <c r="S1156" s="24"/>
      <c r="T1156" s="15"/>
    </row>
    <row r="1157" spans="1:20" ht="15" hidden="1" x14ac:dyDescent="0.3">
      <c r="A1157" s="15" t="s">
        <v>223</v>
      </c>
      <c r="B1157" s="15" t="s">
        <v>238</v>
      </c>
      <c r="C1157" s="15" t="s">
        <v>247</v>
      </c>
      <c r="D1157" s="16" t="s">
        <v>248</v>
      </c>
      <c r="E1157" s="94">
        <v>3</v>
      </c>
      <c r="F1157" s="23">
        <v>14500</v>
      </c>
      <c r="G1157" s="23">
        <v>8100</v>
      </c>
      <c r="H1157" s="23">
        <v>18498</v>
      </c>
      <c r="I1157" s="23">
        <v>2490571</v>
      </c>
      <c r="J1157" s="18">
        <v>421</v>
      </c>
      <c r="K1157" s="18">
        <v>451</v>
      </c>
      <c r="L1157" s="23">
        <f t="shared" si="1512"/>
        <v>30</v>
      </c>
      <c r="M1157" s="24">
        <f t="shared" si="1513"/>
        <v>24</v>
      </c>
      <c r="N1157" s="23">
        <f t="shared" si="1514"/>
        <v>435000</v>
      </c>
      <c r="O1157" s="23">
        <f t="shared" si="1515"/>
        <v>194400</v>
      </c>
      <c r="P1157" s="25">
        <f t="shared" si="1517"/>
        <v>2490571</v>
      </c>
      <c r="Q1157" s="23">
        <f t="shared" si="1518"/>
        <v>3119971</v>
      </c>
      <c r="R1157" s="24"/>
      <c r="S1157" s="24"/>
      <c r="T1157" s="15"/>
    </row>
    <row r="1158" spans="1:20" ht="15" hidden="1" x14ac:dyDescent="0.3">
      <c r="A1158" s="15" t="s">
        <v>223</v>
      </c>
      <c r="B1158" s="15" t="s">
        <v>238</v>
      </c>
      <c r="C1158" s="15" t="s">
        <v>247</v>
      </c>
      <c r="D1158" s="16" t="s">
        <v>248</v>
      </c>
      <c r="E1158" s="94">
        <v>4</v>
      </c>
      <c r="F1158" s="23">
        <v>14500</v>
      </c>
      <c r="G1158" s="23">
        <v>8100</v>
      </c>
      <c r="H1158" s="23">
        <v>18498</v>
      </c>
      <c r="I1158" s="23">
        <v>2490571</v>
      </c>
      <c r="J1158" s="18">
        <v>451</v>
      </c>
      <c r="K1158" s="18">
        <v>490</v>
      </c>
      <c r="L1158" s="23">
        <f t="shared" si="1512"/>
        <v>39</v>
      </c>
      <c r="M1158" s="24">
        <f t="shared" si="1513"/>
        <v>31.200000000000003</v>
      </c>
      <c r="N1158" s="23">
        <f t="shared" si="1514"/>
        <v>565500</v>
      </c>
      <c r="O1158" s="23">
        <f t="shared" si="1515"/>
        <v>252720.00000000003</v>
      </c>
      <c r="P1158" s="25">
        <f t="shared" si="1517"/>
        <v>2490571</v>
      </c>
      <c r="Q1158" s="23">
        <f t="shared" si="1518"/>
        <v>3308791</v>
      </c>
      <c r="R1158" s="24"/>
      <c r="S1158" s="24"/>
      <c r="T1158" s="15"/>
    </row>
    <row r="1159" spans="1:20" ht="15" hidden="1" x14ac:dyDescent="0.3">
      <c r="A1159" s="15" t="s">
        <v>223</v>
      </c>
      <c r="B1159" s="15" t="s">
        <v>238</v>
      </c>
      <c r="C1159" s="15" t="s">
        <v>247</v>
      </c>
      <c r="D1159" s="16" t="s">
        <v>248</v>
      </c>
      <c r="E1159" s="94">
        <v>5</v>
      </c>
      <c r="F1159" s="23">
        <v>14500</v>
      </c>
      <c r="G1159" s="23">
        <v>8100</v>
      </c>
      <c r="H1159" s="23">
        <v>18498</v>
      </c>
      <c r="I1159" s="23">
        <v>2490571</v>
      </c>
      <c r="J1159" s="18">
        <v>490</v>
      </c>
      <c r="K1159" s="18">
        <v>521</v>
      </c>
      <c r="L1159" s="23">
        <f t="shared" si="1512"/>
        <v>31</v>
      </c>
      <c r="M1159" s="24">
        <f t="shared" si="1513"/>
        <v>24.8</v>
      </c>
      <c r="N1159" s="23">
        <f t="shared" si="1514"/>
        <v>449500</v>
      </c>
      <c r="O1159" s="23">
        <f t="shared" si="1515"/>
        <v>200880</v>
      </c>
      <c r="P1159" s="25">
        <f t="shared" si="1517"/>
        <v>2490571</v>
      </c>
      <c r="Q1159" s="23">
        <f t="shared" si="1518"/>
        <v>3140951</v>
      </c>
      <c r="R1159" s="24"/>
      <c r="S1159" s="24"/>
      <c r="T1159" s="15"/>
    </row>
    <row r="1160" spans="1:20" ht="15" hidden="1" x14ac:dyDescent="0.3">
      <c r="A1160" s="15" t="s">
        <v>223</v>
      </c>
      <c r="B1160" s="15" t="s">
        <v>238</v>
      </c>
      <c r="C1160" s="15" t="s">
        <v>247</v>
      </c>
      <c r="D1160" s="16" t="s">
        <v>248</v>
      </c>
      <c r="E1160" s="94">
        <v>6</v>
      </c>
      <c r="F1160" s="23">
        <v>14500</v>
      </c>
      <c r="G1160" s="23">
        <v>8100</v>
      </c>
      <c r="H1160" s="23">
        <v>18498</v>
      </c>
      <c r="I1160" s="23">
        <v>2490571</v>
      </c>
      <c r="J1160" s="18">
        <v>521</v>
      </c>
      <c r="K1160" s="18">
        <v>557</v>
      </c>
      <c r="L1160" s="23">
        <f t="shared" si="1512"/>
        <v>36</v>
      </c>
      <c r="M1160" s="24">
        <f t="shared" si="1513"/>
        <v>28.8</v>
      </c>
      <c r="N1160" s="23">
        <f t="shared" si="1514"/>
        <v>522000</v>
      </c>
      <c r="O1160" s="23">
        <f t="shared" si="1515"/>
        <v>233280</v>
      </c>
      <c r="P1160" s="25">
        <f t="shared" si="1517"/>
        <v>2490571</v>
      </c>
      <c r="Q1160" s="23">
        <f t="shared" si="1518"/>
        <v>3245851</v>
      </c>
      <c r="R1160" s="24"/>
      <c r="S1160" s="24"/>
      <c r="T1160" s="15"/>
    </row>
    <row r="1161" spans="1:20" ht="15" hidden="1" x14ac:dyDescent="0.3">
      <c r="A1161" s="15" t="s">
        <v>223</v>
      </c>
      <c r="B1161" s="15" t="s">
        <v>238</v>
      </c>
      <c r="C1161" s="15" t="s">
        <v>247</v>
      </c>
      <c r="D1161" s="16" t="s">
        <v>248</v>
      </c>
      <c r="E1161" s="94">
        <v>7</v>
      </c>
      <c r="F1161" s="23">
        <v>14500</v>
      </c>
      <c r="G1161" s="23">
        <v>8100</v>
      </c>
      <c r="H1161" s="23">
        <v>18498</v>
      </c>
      <c r="I1161" s="23">
        <v>2490571</v>
      </c>
      <c r="J1161" s="18">
        <f>K1160</f>
        <v>557</v>
      </c>
      <c r="K1161" s="18">
        <v>595</v>
      </c>
      <c r="L1161" s="23">
        <f t="shared" ref="L1161" si="1519">K1161-J1161</f>
        <v>38</v>
      </c>
      <c r="M1161" s="24">
        <f t="shared" ref="M1161" si="1520">L1161*80%</f>
        <v>30.400000000000002</v>
      </c>
      <c r="N1161" s="23">
        <f t="shared" ref="N1161" si="1521">L1161*F1161</f>
        <v>551000</v>
      </c>
      <c r="O1161" s="23">
        <f t="shared" ref="O1161" si="1522">M1161*G1161</f>
        <v>246240.00000000003</v>
      </c>
      <c r="P1161" s="25">
        <f t="shared" ref="P1161" si="1523">IF(M1161*H1161=0,0,IF(M1161*H1161&gt;I1161,M1161*H1161,I1161))</f>
        <v>2490571</v>
      </c>
      <c r="Q1161" s="23">
        <f t="shared" ref="Q1161" si="1524">N1161+O1161+P1161</f>
        <v>3287811</v>
      </c>
      <c r="R1161" s="24"/>
      <c r="S1161" s="24"/>
      <c r="T1161" s="15"/>
    </row>
    <row r="1162" spans="1:20" ht="15" hidden="1" x14ac:dyDescent="0.3">
      <c r="A1162" s="15" t="s">
        <v>223</v>
      </c>
      <c r="B1162" s="15" t="s">
        <v>238</v>
      </c>
      <c r="C1162" s="15" t="s">
        <v>247</v>
      </c>
      <c r="D1162" s="16" t="s">
        <v>248</v>
      </c>
      <c r="E1162" s="94">
        <v>8</v>
      </c>
      <c r="F1162" s="23">
        <v>14500</v>
      </c>
      <c r="G1162" s="23">
        <v>8100</v>
      </c>
      <c r="H1162" s="23">
        <v>18498</v>
      </c>
      <c r="I1162" s="23">
        <v>2490571</v>
      </c>
      <c r="J1162" s="18">
        <f>K1161</f>
        <v>595</v>
      </c>
      <c r="K1162" s="18">
        <v>637</v>
      </c>
      <c r="L1162" s="23">
        <f t="shared" ref="L1162" si="1525">K1162-J1162</f>
        <v>42</v>
      </c>
      <c r="M1162" s="24">
        <f t="shared" ref="M1162" si="1526">L1162*80%</f>
        <v>33.6</v>
      </c>
      <c r="N1162" s="23">
        <f t="shared" ref="N1162" si="1527">L1162*F1162</f>
        <v>609000</v>
      </c>
      <c r="O1162" s="23">
        <f t="shared" ref="O1162" si="1528">M1162*G1162</f>
        <v>272160</v>
      </c>
      <c r="P1162" s="25">
        <f t="shared" ref="P1162" si="1529">IF(M1162*H1162=0,0,IF(M1162*H1162&gt;I1162,M1162*H1162,I1162))</f>
        <v>2490571</v>
      </c>
      <c r="Q1162" s="23">
        <f t="shared" ref="Q1162" si="1530">N1162+O1162+P1162</f>
        <v>3371731</v>
      </c>
      <c r="R1162" s="24"/>
      <c r="S1162" s="24"/>
      <c r="T1162" s="15"/>
    </row>
    <row r="1163" spans="1:20" ht="15" hidden="1" x14ac:dyDescent="0.3">
      <c r="A1163" s="15" t="s">
        <v>223</v>
      </c>
      <c r="B1163" s="15" t="s">
        <v>238</v>
      </c>
      <c r="C1163" s="15" t="s">
        <v>247</v>
      </c>
      <c r="D1163" s="16" t="s">
        <v>248</v>
      </c>
      <c r="E1163" s="31">
        <v>9</v>
      </c>
      <c r="F1163" s="23">
        <v>14500</v>
      </c>
      <c r="G1163" s="23">
        <v>8100</v>
      </c>
      <c r="H1163" s="23">
        <v>18498</v>
      </c>
      <c r="I1163" s="23">
        <v>2490571</v>
      </c>
      <c r="J1163" s="18">
        <f>K1162</f>
        <v>637</v>
      </c>
      <c r="K1163" s="18">
        <v>701</v>
      </c>
      <c r="L1163" s="23">
        <f t="shared" ref="L1163" si="1531">K1163-J1163</f>
        <v>64</v>
      </c>
      <c r="M1163" s="24">
        <f t="shared" ref="M1163" si="1532">L1163*80%</f>
        <v>51.2</v>
      </c>
      <c r="N1163" s="23">
        <f t="shared" ref="N1163" si="1533">L1163*F1163</f>
        <v>928000</v>
      </c>
      <c r="O1163" s="23">
        <f t="shared" ref="O1163" si="1534">M1163*G1163</f>
        <v>414720</v>
      </c>
      <c r="P1163" s="25">
        <f t="shared" ref="P1163" si="1535">IF(M1163*H1163=0,0,IF(M1163*H1163&gt;I1163,M1163*H1163,I1163))</f>
        <v>2490571</v>
      </c>
      <c r="Q1163" s="23">
        <f t="shared" ref="Q1163" si="1536">N1163+O1163+P1163</f>
        <v>3833291</v>
      </c>
      <c r="R1163" s="24"/>
      <c r="S1163" s="24"/>
      <c r="T1163" s="15"/>
    </row>
    <row r="1164" spans="1:20" ht="15" hidden="1" x14ac:dyDescent="0.3">
      <c r="A1164" s="15" t="s">
        <v>223</v>
      </c>
      <c r="B1164" s="15" t="s">
        <v>238</v>
      </c>
      <c r="C1164" s="15" t="s">
        <v>249</v>
      </c>
      <c r="D1164" s="16" t="s">
        <v>250</v>
      </c>
      <c r="E1164" s="94" t="s">
        <v>25</v>
      </c>
      <c r="F1164" s="23">
        <v>14500</v>
      </c>
      <c r="G1164" s="23">
        <v>7710</v>
      </c>
      <c r="H1164" s="23">
        <v>18498</v>
      </c>
      <c r="I1164" s="101">
        <v>2490571</v>
      </c>
      <c r="J1164" s="18">
        <v>118</v>
      </c>
      <c r="K1164" s="18">
        <v>119</v>
      </c>
      <c r="L1164" s="23">
        <f t="shared" si="1448"/>
        <v>1</v>
      </c>
      <c r="M1164" s="24">
        <f t="shared" si="1449"/>
        <v>0.8</v>
      </c>
      <c r="N1164" s="23">
        <f t="shared" si="1450"/>
        <v>14500</v>
      </c>
      <c r="O1164" s="23">
        <f t="shared" si="1451"/>
        <v>6168</v>
      </c>
      <c r="P1164" s="104">
        <f t="shared" ref="P1164" si="1537">IF((M1164+M1165)*H1164=0,0,IF((M1164+M1165)*H1164&gt;I1164,(M1164+M1165)*H1164,I1164))</f>
        <v>2490571</v>
      </c>
      <c r="Q1164" s="101">
        <f>N1164+O1164+N1165+O1165+P1164</f>
        <v>2595159</v>
      </c>
      <c r="R1164" s="24"/>
      <c r="S1164" s="24"/>
      <c r="T1164" s="15"/>
    </row>
    <row r="1165" spans="1:20" ht="15" hidden="1" x14ac:dyDescent="0.3">
      <c r="A1165" s="15" t="s">
        <v>223</v>
      </c>
      <c r="B1165" s="15" t="s">
        <v>238</v>
      </c>
      <c r="C1165" s="15" t="s">
        <v>249</v>
      </c>
      <c r="D1165" s="16" t="s">
        <v>250</v>
      </c>
      <c r="E1165" s="94">
        <v>1</v>
      </c>
      <c r="F1165" s="23">
        <v>14500</v>
      </c>
      <c r="G1165" s="23">
        <v>8100</v>
      </c>
      <c r="H1165" s="23">
        <v>18498</v>
      </c>
      <c r="I1165" s="103"/>
      <c r="J1165" s="18">
        <v>119</v>
      </c>
      <c r="K1165" s="18">
        <v>123</v>
      </c>
      <c r="L1165" s="23">
        <f>K1165-J1165</f>
        <v>4</v>
      </c>
      <c r="M1165" s="24">
        <f>L1165*80%</f>
        <v>3.2</v>
      </c>
      <c r="N1165" s="23">
        <f>L1165*F1165</f>
        <v>58000</v>
      </c>
      <c r="O1165" s="23">
        <f>M1165*G1165</f>
        <v>25920</v>
      </c>
      <c r="P1165" s="106"/>
      <c r="Q1165" s="103"/>
      <c r="R1165" s="24"/>
      <c r="S1165" s="24"/>
      <c r="T1165" s="15"/>
    </row>
    <row r="1166" spans="1:20" ht="15" hidden="1" x14ac:dyDescent="0.3">
      <c r="A1166" s="15" t="s">
        <v>223</v>
      </c>
      <c r="B1166" s="15" t="s">
        <v>238</v>
      </c>
      <c r="C1166" s="15" t="s">
        <v>249</v>
      </c>
      <c r="D1166" s="16" t="s">
        <v>251</v>
      </c>
      <c r="E1166" s="94" t="s">
        <v>25</v>
      </c>
      <c r="F1166" s="23">
        <v>14500</v>
      </c>
      <c r="G1166" s="23">
        <v>7710</v>
      </c>
      <c r="H1166" s="23">
        <v>18498</v>
      </c>
      <c r="I1166" s="101">
        <v>2490571</v>
      </c>
      <c r="J1166" s="18">
        <v>167</v>
      </c>
      <c r="K1166" s="18">
        <v>171</v>
      </c>
      <c r="L1166" s="23">
        <f t="shared" si="1448"/>
        <v>4</v>
      </c>
      <c r="M1166" s="24">
        <f t="shared" si="1449"/>
        <v>3.2</v>
      </c>
      <c r="N1166" s="23">
        <f t="shared" si="1450"/>
        <v>58000</v>
      </c>
      <c r="O1166" s="23">
        <f t="shared" si="1451"/>
        <v>24672</v>
      </c>
      <c r="P1166" s="104">
        <f t="shared" ref="P1166" si="1538">IF((M1166+M1167)*H1166=0,0,IF((M1166+M1167)*H1166&gt;I1166,(M1166+M1167)*H1166,I1166))</f>
        <v>2490571</v>
      </c>
      <c r="Q1166" s="101">
        <f>N1166+O1166+N1167+O1167+P1166</f>
        <v>2720103</v>
      </c>
      <c r="R1166" s="24"/>
      <c r="S1166" s="24"/>
      <c r="T1166" s="15"/>
    </row>
    <row r="1167" spans="1:20" ht="15" hidden="1" x14ac:dyDescent="0.3">
      <c r="A1167" s="15" t="s">
        <v>223</v>
      </c>
      <c r="B1167" s="15" t="s">
        <v>238</v>
      </c>
      <c r="C1167" s="15" t="s">
        <v>249</v>
      </c>
      <c r="D1167" s="16" t="s">
        <v>251</v>
      </c>
      <c r="E1167" s="94">
        <v>1</v>
      </c>
      <c r="F1167" s="23">
        <v>14500</v>
      </c>
      <c r="G1167" s="23">
        <v>8100</v>
      </c>
      <c r="H1167" s="23">
        <v>18498</v>
      </c>
      <c r="I1167" s="103"/>
      <c r="J1167" s="18">
        <v>171</v>
      </c>
      <c r="K1167" s="18">
        <v>178</v>
      </c>
      <c r="L1167" s="23">
        <f>K1167-J1167</f>
        <v>7</v>
      </c>
      <c r="M1167" s="24">
        <f>L1167*80%</f>
        <v>5.6000000000000005</v>
      </c>
      <c r="N1167" s="23">
        <f>L1167*F1167</f>
        <v>101500</v>
      </c>
      <c r="O1167" s="23">
        <f>M1167*G1167</f>
        <v>45360.000000000007</v>
      </c>
      <c r="P1167" s="106"/>
      <c r="Q1167" s="103"/>
      <c r="R1167" s="24"/>
      <c r="S1167" s="24"/>
      <c r="T1167" s="15"/>
    </row>
    <row r="1168" spans="1:20" ht="15" hidden="1" x14ac:dyDescent="0.3">
      <c r="A1168" s="15" t="s">
        <v>223</v>
      </c>
      <c r="B1168" s="15" t="s">
        <v>238</v>
      </c>
      <c r="C1168" s="15" t="s">
        <v>249</v>
      </c>
      <c r="D1168" s="16" t="s">
        <v>252</v>
      </c>
      <c r="E1168" s="94" t="s">
        <v>25</v>
      </c>
      <c r="F1168" s="23">
        <v>14500</v>
      </c>
      <c r="G1168" s="23">
        <v>7710</v>
      </c>
      <c r="H1168" s="23">
        <v>18498</v>
      </c>
      <c r="I1168" s="101">
        <v>2490571</v>
      </c>
      <c r="J1168" s="18">
        <v>801</v>
      </c>
      <c r="K1168" s="18">
        <v>828</v>
      </c>
      <c r="L1168" s="23">
        <f t="shared" si="1448"/>
        <v>27</v>
      </c>
      <c r="M1168" s="24">
        <f t="shared" si="1449"/>
        <v>21.6</v>
      </c>
      <c r="N1168" s="23">
        <f t="shared" si="1450"/>
        <v>391500</v>
      </c>
      <c r="O1168" s="23">
        <f t="shared" si="1451"/>
        <v>166536</v>
      </c>
      <c r="P1168" s="104">
        <f t="shared" ref="P1168" si="1539">IF((M1168+M1169)*H1168=0,0,IF((M1168+M1169)*H1168&gt;I1168,(M1168+M1169)*H1168,I1168))</f>
        <v>2959680</v>
      </c>
      <c r="Q1168" s="101">
        <f>N1168+O1168+N1169+O1169+P1168</f>
        <v>7147256</v>
      </c>
      <c r="R1168" s="24"/>
      <c r="S1168" s="24"/>
      <c r="T1168" s="15"/>
    </row>
    <row r="1169" spans="1:20" ht="15" hidden="1" x14ac:dyDescent="0.3">
      <c r="A1169" s="15" t="s">
        <v>223</v>
      </c>
      <c r="B1169" s="15" t="s">
        <v>238</v>
      </c>
      <c r="C1169" s="15" t="s">
        <v>249</v>
      </c>
      <c r="D1169" s="16" t="s">
        <v>252</v>
      </c>
      <c r="E1169" s="94">
        <v>1</v>
      </c>
      <c r="F1169" s="23">
        <v>14500</v>
      </c>
      <c r="G1169" s="23">
        <v>8100</v>
      </c>
      <c r="H1169" s="23">
        <v>18498</v>
      </c>
      <c r="I1169" s="103"/>
      <c r="J1169" s="18">
        <v>828</v>
      </c>
      <c r="K1169" s="18">
        <v>1001</v>
      </c>
      <c r="L1169" s="23">
        <f t="shared" si="1448"/>
        <v>173</v>
      </c>
      <c r="M1169" s="24">
        <f t="shared" si="1449"/>
        <v>138.4</v>
      </c>
      <c r="N1169" s="23">
        <f t="shared" si="1450"/>
        <v>2508500</v>
      </c>
      <c r="O1169" s="23">
        <f t="shared" si="1451"/>
        <v>1121040</v>
      </c>
      <c r="P1169" s="106"/>
      <c r="Q1169" s="103"/>
      <c r="R1169" s="24"/>
      <c r="S1169" s="24"/>
      <c r="T1169" s="15"/>
    </row>
    <row r="1170" spans="1:20" ht="15" hidden="1" x14ac:dyDescent="0.3">
      <c r="A1170" s="15" t="s">
        <v>223</v>
      </c>
      <c r="B1170" s="15" t="s">
        <v>238</v>
      </c>
      <c r="C1170" s="15" t="s">
        <v>249</v>
      </c>
      <c r="D1170" s="16" t="s">
        <v>250</v>
      </c>
      <c r="E1170" s="94">
        <v>2</v>
      </c>
      <c r="F1170" s="23">
        <v>14500</v>
      </c>
      <c r="G1170" s="23">
        <v>8100</v>
      </c>
      <c r="H1170" s="23">
        <v>18498</v>
      </c>
      <c r="I1170" s="23">
        <v>2490571</v>
      </c>
      <c r="J1170" s="18">
        <v>123</v>
      </c>
      <c r="K1170" s="18">
        <v>128</v>
      </c>
      <c r="L1170" s="23">
        <f t="shared" si="1448"/>
        <v>5</v>
      </c>
      <c r="M1170" s="24">
        <f t="shared" si="1449"/>
        <v>4</v>
      </c>
      <c r="N1170" s="23">
        <f t="shared" si="1450"/>
        <v>72500</v>
      </c>
      <c r="O1170" s="23">
        <f t="shared" si="1451"/>
        <v>32400</v>
      </c>
      <c r="P1170" s="25">
        <f t="shared" si="1452"/>
        <v>2490571</v>
      </c>
      <c r="Q1170" s="23">
        <f t="shared" si="1453"/>
        <v>2595471</v>
      </c>
      <c r="R1170" s="24"/>
      <c r="S1170" s="24"/>
      <c r="T1170" s="15"/>
    </row>
    <row r="1171" spans="1:20" ht="15" hidden="1" x14ac:dyDescent="0.3">
      <c r="A1171" s="15" t="s">
        <v>223</v>
      </c>
      <c r="B1171" s="15" t="s">
        <v>238</v>
      </c>
      <c r="C1171" s="15" t="s">
        <v>249</v>
      </c>
      <c r="D1171" s="16" t="s">
        <v>251</v>
      </c>
      <c r="E1171" s="94">
        <v>2</v>
      </c>
      <c r="F1171" s="23">
        <v>14500</v>
      </c>
      <c r="G1171" s="23">
        <v>8100</v>
      </c>
      <c r="H1171" s="23">
        <v>18498</v>
      </c>
      <c r="I1171" s="23">
        <v>2490571</v>
      </c>
      <c r="J1171" s="18">
        <v>178</v>
      </c>
      <c r="K1171" s="18">
        <v>187</v>
      </c>
      <c r="L1171" s="23">
        <f t="shared" si="1448"/>
        <v>9</v>
      </c>
      <c r="M1171" s="24">
        <f t="shared" si="1449"/>
        <v>7.2</v>
      </c>
      <c r="N1171" s="23">
        <f t="shared" si="1450"/>
        <v>130500</v>
      </c>
      <c r="O1171" s="23">
        <f t="shared" si="1451"/>
        <v>58320</v>
      </c>
      <c r="P1171" s="25">
        <f t="shared" si="1452"/>
        <v>2490571</v>
      </c>
      <c r="Q1171" s="23">
        <f t="shared" si="1453"/>
        <v>2679391</v>
      </c>
      <c r="R1171" s="24"/>
      <c r="S1171" s="24"/>
      <c r="T1171" s="15"/>
    </row>
    <row r="1172" spans="1:20" ht="15" hidden="1" x14ac:dyDescent="0.3">
      <c r="A1172" s="15" t="s">
        <v>223</v>
      </c>
      <c r="B1172" s="15" t="s">
        <v>238</v>
      </c>
      <c r="C1172" s="15" t="s">
        <v>249</v>
      </c>
      <c r="D1172" s="16" t="s">
        <v>252</v>
      </c>
      <c r="E1172" s="94">
        <v>2</v>
      </c>
      <c r="F1172" s="23">
        <v>14500</v>
      </c>
      <c r="G1172" s="23">
        <v>8100</v>
      </c>
      <c r="H1172" s="23">
        <v>18498</v>
      </c>
      <c r="I1172" s="23">
        <v>2490571</v>
      </c>
      <c r="J1172" s="18">
        <v>1001</v>
      </c>
      <c r="K1172" s="18">
        <v>1141</v>
      </c>
      <c r="L1172" s="23">
        <f t="shared" si="1448"/>
        <v>140</v>
      </c>
      <c r="M1172" s="24">
        <f t="shared" si="1449"/>
        <v>112</v>
      </c>
      <c r="N1172" s="23">
        <f t="shared" si="1450"/>
        <v>2030000</v>
      </c>
      <c r="O1172" s="23">
        <f t="shared" si="1451"/>
        <v>907200</v>
      </c>
      <c r="P1172" s="25">
        <f t="shared" si="1452"/>
        <v>2490571</v>
      </c>
      <c r="Q1172" s="23">
        <f t="shared" si="1453"/>
        <v>5427771</v>
      </c>
      <c r="R1172" s="24"/>
      <c r="S1172" s="24"/>
      <c r="T1172" s="15"/>
    </row>
    <row r="1173" spans="1:20" ht="15" hidden="1" x14ac:dyDescent="0.3">
      <c r="A1173" s="15" t="s">
        <v>223</v>
      </c>
      <c r="B1173" s="15" t="s">
        <v>238</v>
      </c>
      <c r="C1173" s="15" t="s">
        <v>249</v>
      </c>
      <c r="D1173" s="16" t="s">
        <v>250</v>
      </c>
      <c r="E1173" s="94">
        <v>3</v>
      </c>
      <c r="F1173" s="23">
        <v>14500</v>
      </c>
      <c r="G1173" s="23">
        <v>8100</v>
      </c>
      <c r="H1173" s="23">
        <v>18498</v>
      </c>
      <c r="I1173" s="23">
        <v>2490571</v>
      </c>
      <c r="J1173" s="18">
        <v>128</v>
      </c>
      <c r="K1173" s="18">
        <v>137</v>
      </c>
      <c r="L1173" s="23">
        <f t="shared" si="1448"/>
        <v>9</v>
      </c>
      <c r="M1173" s="24">
        <f t="shared" si="1449"/>
        <v>7.2</v>
      </c>
      <c r="N1173" s="23">
        <f t="shared" si="1450"/>
        <v>130500</v>
      </c>
      <c r="O1173" s="23">
        <f t="shared" si="1451"/>
        <v>58320</v>
      </c>
      <c r="P1173" s="25">
        <f t="shared" si="1452"/>
        <v>2490571</v>
      </c>
      <c r="Q1173" s="23">
        <f t="shared" si="1453"/>
        <v>2679391</v>
      </c>
      <c r="R1173" s="24"/>
      <c r="S1173" s="24"/>
      <c r="T1173" s="15"/>
    </row>
    <row r="1174" spans="1:20" ht="15" hidden="1" x14ac:dyDescent="0.3">
      <c r="A1174" s="15" t="s">
        <v>223</v>
      </c>
      <c r="B1174" s="15" t="s">
        <v>238</v>
      </c>
      <c r="C1174" s="15" t="s">
        <v>249</v>
      </c>
      <c r="D1174" s="16" t="s">
        <v>251</v>
      </c>
      <c r="E1174" s="94">
        <v>3</v>
      </c>
      <c r="F1174" s="23">
        <v>14500</v>
      </c>
      <c r="G1174" s="23">
        <v>8100</v>
      </c>
      <c r="H1174" s="23">
        <v>18498</v>
      </c>
      <c r="I1174" s="23">
        <v>2490571</v>
      </c>
      <c r="J1174" s="18">
        <v>187</v>
      </c>
      <c r="K1174" s="18">
        <v>202</v>
      </c>
      <c r="L1174" s="23">
        <f t="shared" si="1448"/>
        <v>15</v>
      </c>
      <c r="M1174" s="24">
        <f t="shared" si="1449"/>
        <v>12</v>
      </c>
      <c r="N1174" s="23">
        <f t="shared" si="1450"/>
        <v>217500</v>
      </c>
      <c r="O1174" s="23">
        <f t="shared" si="1451"/>
        <v>97200</v>
      </c>
      <c r="P1174" s="25">
        <f t="shared" si="1452"/>
        <v>2490571</v>
      </c>
      <c r="Q1174" s="23">
        <f t="shared" si="1453"/>
        <v>2805271</v>
      </c>
      <c r="R1174" s="24"/>
      <c r="S1174" s="24"/>
      <c r="T1174" s="15"/>
    </row>
    <row r="1175" spans="1:20" ht="15" hidden="1" x14ac:dyDescent="0.3">
      <c r="A1175" s="15" t="s">
        <v>223</v>
      </c>
      <c r="B1175" s="15" t="s">
        <v>238</v>
      </c>
      <c r="C1175" s="15" t="s">
        <v>249</v>
      </c>
      <c r="D1175" s="16" t="s">
        <v>252</v>
      </c>
      <c r="E1175" s="94">
        <v>3</v>
      </c>
      <c r="F1175" s="23">
        <v>14500</v>
      </c>
      <c r="G1175" s="23">
        <v>8100</v>
      </c>
      <c r="H1175" s="23">
        <v>18498</v>
      </c>
      <c r="I1175" s="23">
        <v>2490571</v>
      </c>
      <c r="J1175" s="18">
        <v>1141</v>
      </c>
      <c r="K1175" s="18">
        <v>1390</v>
      </c>
      <c r="L1175" s="23">
        <f t="shared" si="1448"/>
        <v>249</v>
      </c>
      <c r="M1175" s="24">
        <f t="shared" si="1449"/>
        <v>199.20000000000002</v>
      </c>
      <c r="N1175" s="23">
        <f t="shared" si="1450"/>
        <v>3610500</v>
      </c>
      <c r="O1175" s="23">
        <f t="shared" si="1451"/>
        <v>1613520.0000000002</v>
      </c>
      <c r="P1175" s="25">
        <f t="shared" si="1452"/>
        <v>3684801.6</v>
      </c>
      <c r="Q1175" s="23">
        <f t="shared" si="1453"/>
        <v>8908821.5999999996</v>
      </c>
      <c r="R1175" s="24"/>
      <c r="S1175" s="24"/>
      <c r="T1175" s="15"/>
    </row>
    <row r="1176" spans="1:20" ht="15" hidden="1" x14ac:dyDescent="0.3">
      <c r="A1176" s="15" t="s">
        <v>223</v>
      </c>
      <c r="B1176" s="15" t="s">
        <v>238</v>
      </c>
      <c r="C1176" s="15" t="s">
        <v>249</v>
      </c>
      <c r="D1176" s="16" t="s">
        <v>250</v>
      </c>
      <c r="E1176" s="94">
        <v>4</v>
      </c>
      <c r="F1176" s="23">
        <v>14500</v>
      </c>
      <c r="G1176" s="23">
        <v>8100</v>
      </c>
      <c r="H1176" s="23">
        <v>18498</v>
      </c>
      <c r="I1176" s="23">
        <v>2490571</v>
      </c>
      <c r="J1176" s="18">
        <v>137</v>
      </c>
      <c r="K1176" s="18">
        <v>148</v>
      </c>
      <c r="L1176" s="23">
        <f t="shared" si="1448"/>
        <v>11</v>
      </c>
      <c r="M1176" s="24">
        <f t="shared" si="1449"/>
        <v>8.8000000000000007</v>
      </c>
      <c r="N1176" s="23">
        <f t="shared" si="1450"/>
        <v>159500</v>
      </c>
      <c r="O1176" s="23">
        <f t="shared" si="1451"/>
        <v>71280</v>
      </c>
      <c r="P1176" s="25">
        <f t="shared" si="1452"/>
        <v>2490571</v>
      </c>
      <c r="Q1176" s="23">
        <f t="shared" si="1453"/>
        <v>2721351</v>
      </c>
      <c r="R1176" s="24"/>
      <c r="S1176" s="24"/>
      <c r="T1176" s="15"/>
    </row>
    <row r="1177" spans="1:20" ht="15" hidden="1" x14ac:dyDescent="0.3">
      <c r="A1177" s="15" t="s">
        <v>223</v>
      </c>
      <c r="B1177" s="15" t="s">
        <v>238</v>
      </c>
      <c r="C1177" s="15" t="s">
        <v>249</v>
      </c>
      <c r="D1177" s="16" t="s">
        <v>251</v>
      </c>
      <c r="E1177" s="94">
        <v>4</v>
      </c>
      <c r="F1177" s="23">
        <v>14500</v>
      </c>
      <c r="G1177" s="23">
        <v>8100</v>
      </c>
      <c r="H1177" s="23">
        <v>18498</v>
      </c>
      <c r="I1177" s="23">
        <v>2490571</v>
      </c>
      <c r="J1177" s="18">
        <v>202</v>
      </c>
      <c r="K1177" s="18">
        <v>218</v>
      </c>
      <c r="L1177" s="23">
        <f t="shared" si="1448"/>
        <v>16</v>
      </c>
      <c r="M1177" s="24">
        <f t="shared" si="1449"/>
        <v>12.8</v>
      </c>
      <c r="N1177" s="23">
        <f t="shared" si="1450"/>
        <v>232000</v>
      </c>
      <c r="O1177" s="23">
        <f t="shared" si="1451"/>
        <v>103680</v>
      </c>
      <c r="P1177" s="25">
        <f t="shared" si="1452"/>
        <v>2490571</v>
      </c>
      <c r="Q1177" s="23">
        <f t="shared" si="1453"/>
        <v>2826251</v>
      </c>
      <c r="R1177" s="24"/>
      <c r="S1177" s="24"/>
      <c r="T1177" s="15"/>
    </row>
    <row r="1178" spans="1:20" ht="15" hidden="1" x14ac:dyDescent="0.3">
      <c r="A1178" s="15" t="s">
        <v>223</v>
      </c>
      <c r="B1178" s="15" t="s">
        <v>238</v>
      </c>
      <c r="C1178" s="15" t="s">
        <v>249</v>
      </c>
      <c r="D1178" s="16" t="s">
        <v>252</v>
      </c>
      <c r="E1178" s="94">
        <v>4</v>
      </c>
      <c r="F1178" s="23">
        <v>14500</v>
      </c>
      <c r="G1178" s="23">
        <v>8100</v>
      </c>
      <c r="H1178" s="23">
        <v>18498</v>
      </c>
      <c r="I1178" s="23">
        <v>2490571</v>
      </c>
      <c r="J1178" s="18">
        <v>1390</v>
      </c>
      <c r="K1178" s="18">
        <v>1661</v>
      </c>
      <c r="L1178" s="23">
        <f t="shared" si="1448"/>
        <v>271</v>
      </c>
      <c r="M1178" s="24">
        <f t="shared" si="1449"/>
        <v>216.8</v>
      </c>
      <c r="N1178" s="23">
        <f t="shared" si="1450"/>
        <v>3929500</v>
      </c>
      <c r="O1178" s="23">
        <f t="shared" si="1451"/>
        <v>1756080</v>
      </c>
      <c r="P1178" s="25">
        <f t="shared" si="1452"/>
        <v>4010366.4000000004</v>
      </c>
      <c r="Q1178" s="23">
        <f t="shared" si="1453"/>
        <v>9695946.4000000004</v>
      </c>
      <c r="R1178" s="24"/>
      <c r="S1178" s="24"/>
      <c r="T1178" s="15"/>
    </row>
    <row r="1179" spans="1:20" ht="15" hidden="1" x14ac:dyDescent="0.3">
      <c r="A1179" s="15" t="s">
        <v>223</v>
      </c>
      <c r="B1179" s="15" t="s">
        <v>238</v>
      </c>
      <c r="C1179" s="15" t="s">
        <v>249</v>
      </c>
      <c r="D1179" s="16" t="s">
        <v>250</v>
      </c>
      <c r="E1179" s="94">
        <v>5</v>
      </c>
      <c r="F1179" s="23">
        <v>14500</v>
      </c>
      <c r="G1179" s="23">
        <v>8100</v>
      </c>
      <c r="H1179" s="23">
        <v>18498</v>
      </c>
      <c r="I1179" s="23">
        <v>2490571</v>
      </c>
      <c r="J1179" s="18">
        <v>148</v>
      </c>
      <c r="K1179" s="18">
        <v>157</v>
      </c>
      <c r="L1179" s="23">
        <f t="shared" si="1448"/>
        <v>9</v>
      </c>
      <c r="M1179" s="24">
        <f t="shared" si="1449"/>
        <v>7.2</v>
      </c>
      <c r="N1179" s="23">
        <f t="shared" si="1450"/>
        <v>130500</v>
      </c>
      <c r="O1179" s="23">
        <f t="shared" si="1451"/>
        <v>58320</v>
      </c>
      <c r="P1179" s="25">
        <f t="shared" si="1452"/>
        <v>2490571</v>
      </c>
      <c r="Q1179" s="23">
        <f t="shared" si="1453"/>
        <v>2679391</v>
      </c>
      <c r="R1179" s="24"/>
      <c r="S1179" s="24"/>
      <c r="T1179" s="15"/>
    </row>
    <row r="1180" spans="1:20" ht="15" hidden="1" x14ac:dyDescent="0.3">
      <c r="A1180" s="15" t="s">
        <v>223</v>
      </c>
      <c r="B1180" s="15" t="s">
        <v>238</v>
      </c>
      <c r="C1180" s="15" t="s">
        <v>249</v>
      </c>
      <c r="D1180" s="16" t="s">
        <v>251</v>
      </c>
      <c r="E1180" s="94">
        <v>5</v>
      </c>
      <c r="F1180" s="23">
        <v>14500</v>
      </c>
      <c r="G1180" s="23">
        <v>8100</v>
      </c>
      <c r="H1180" s="23">
        <v>18498</v>
      </c>
      <c r="I1180" s="23">
        <v>2490571</v>
      </c>
      <c r="J1180" s="18">
        <v>218</v>
      </c>
      <c r="K1180" s="18">
        <v>263</v>
      </c>
      <c r="L1180" s="23">
        <f t="shared" si="1448"/>
        <v>45</v>
      </c>
      <c r="M1180" s="24">
        <f t="shared" si="1449"/>
        <v>36</v>
      </c>
      <c r="N1180" s="23">
        <f t="shared" si="1450"/>
        <v>652500</v>
      </c>
      <c r="O1180" s="23">
        <f t="shared" si="1451"/>
        <v>291600</v>
      </c>
      <c r="P1180" s="25">
        <f t="shared" si="1452"/>
        <v>2490571</v>
      </c>
      <c r="Q1180" s="23">
        <f t="shared" si="1453"/>
        <v>3434671</v>
      </c>
      <c r="R1180" s="24"/>
      <c r="S1180" s="24"/>
      <c r="T1180" s="15"/>
    </row>
    <row r="1181" spans="1:20" ht="15" hidden="1" x14ac:dyDescent="0.3">
      <c r="A1181" s="15" t="s">
        <v>223</v>
      </c>
      <c r="B1181" s="15" t="s">
        <v>238</v>
      </c>
      <c r="C1181" s="15" t="s">
        <v>249</v>
      </c>
      <c r="D1181" s="16" t="s">
        <v>252</v>
      </c>
      <c r="E1181" s="94">
        <v>5</v>
      </c>
      <c r="F1181" s="23">
        <v>14500</v>
      </c>
      <c r="G1181" s="23">
        <v>8100</v>
      </c>
      <c r="H1181" s="23">
        <v>18498</v>
      </c>
      <c r="I1181" s="23">
        <v>2490571</v>
      </c>
      <c r="J1181" s="18">
        <v>1661</v>
      </c>
      <c r="K1181" s="18">
        <v>2102</v>
      </c>
      <c r="L1181" s="23">
        <f t="shared" si="1448"/>
        <v>441</v>
      </c>
      <c r="M1181" s="24">
        <f t="shared" si="1449"/>
        <v>352.8</v>
      </c>
      <c r="N1181" s="23">
        <f t="shared" si="1450"/>
        <v>6394500</v>
      </c>
      <c r="O1181" s="23">
        <f t="shared" si="1451"/>
        <v>2857680</v>
      </c>
      <c r="P1181" s="25">
        <f t="shared" si="1452"/>
        <v>6526094.4000000004</v>
      </c>
      <c r="Q1181" s="23">
        <f t="shared" si="1453"/>
        <v>15778274.4</v>
      </c>
      <c r="R1181" s="24"/>
      <c r="S1181" s="24"/>
      <c r="T1181" s="15"/>
    </row>
    <row r="1182" spans="1:20" ht="15" hidden="1" x14ac:dyDescent="0.3">
      <c r="A1182" s="15" t="s">
        <v>223</v>
      </c>
      <c r="B1182" s="15" t="s">
        <v>238</v>
      </c>
      <c r="C1182" s="15" t="s">
        <v>249</v>
      </c>
      <c r="D1182" s="16" t="s">
        <v>250</v>
      </c>
      <c r="E1182" s="94">
        <v>6</v>
      </c>
      <c r="F1182" s="23">
        <v>14500</v>
      </c>
      <c r="G1182" s="23">
        <v>8100</v>
      </c>
      <c r="H1182" s="23">
        <v>18498</v>
      </c>
      <c r="I1182" s="23">
        <v>2490571</v>
      </c>
      <c r="J1182" s="18">
        <v>157</v>
      </c>
      <c r="K1182" s="18">
        <v>167</v>
      </c>
      <c r="L1182" s="23">
        <f t="shared" si="1448"/>
        <v>10</v>
      </c>
      <c r="M1182" s="24">
        <f t="shared" si="1449"/>
        <v>8</v>
      </c>
      <c r="N1182" s="23">
        <f t="shared" si="1450"/>
        <v>145000</v>
      </c>
      <c r="O1182" s="23">
        <f t="shared" si="1451"/>
        <v>64800</v>
      </c>
      <c r="P1182" s="25">
        <f t="shared" si="1452"/>
        <v>2490571</v>
      </c>
      <c r="Q1182" s="23">
        <f t="shared" si="1453"/>
        <v>2700371</v>
      </c>
      <c r="R1182" s="24"/>
      <c r="S1182" s="24"/>
      <c r="T1182" s="15"/>
    </row>
    <row r="1183" spans="1:20" ht="15" hidden="1" x14ac:dyDescent="0.3">
      <c r="A1183" s="15" t="s">
        <v>223</v>
      </c>
      <c r="B1183" s="15" t="s">
        <v>238</v>
      </c>
      <c r="C1183" s="15" t="s">
        <v>249</v>
      </c>
      <c r="D1183" s="16" t="s">
        <v>251</v>
      </c>
      <c r="E1183" s="94">
        <v>6</v>
      </c>
      <c r="F1183" s="23">
        <v>14500</v>
      </c>
      <c r="G1183" s="23">
        <v>8100</v>
      </c>
      <c r="H1183" s="23">
        <v>18498</v>
      </c>
      <c r="I1183" s="23">
        <v>2490571</v>
      </c>
      <c r="J1183" s="18">
        <v>263</v>
      </c>
      <c r="K1183" s="18">
        <v>286</v>
      </c>
      <c r="L1183" s="23">
        <f t="shared" si="1448"/>
        <v>23</v>
      </c>
      <c r="M1183" s="24">
        <f t="shared" si="1449"/>
        <v>18.400000000000002</v>
      </c>
      <c r="N1183" s="23">
        <f t="shared" si="1450"/>
        <v>333500</v>
      </c>
      <c r="O1183" s="23">
        <f t="shared" si="1451"/>
        <v>149040.00000000003</v>
      </c>
      <c r="P1183" s="25">
        <f t="shared" si="1452"/>
        <v>2490571</v>
      </c>
      <c r="Q1183" s="23">
        <f t="shared" si="1453"/>
        <v>2973111</v>
      </c>
      <c r="R1183" s="24"/>
      <c r="S1183" s="24"/>
      <c r="T1183" s="15"/>
    </row>
    <row r="1184" spans="1:20" ht="15" hidden="1" x14ac:dyDescent="0.3">
      <c r="A1184" s="15" t="s">
        <v>223</v>
      </c>
      <c r="B1184" s="15" t="s">
        <v>238</v>
      </c>
      <c r="C1184" s="15" t="s">
        <v>249</v>
      </c>
      <c r="D1184" s="16" t="s">
        <v>252</v>
      </c>
      <c r="E1184" s="94">
        <v>6</v>
      </c>
      <c r="F1184" s="23">
        <v>14500</v>
      </c>
      <c r="G1184" s="23">
        <v>8100</v>
      </c>
      <c r="H1184" s="23">
        <v>18498</v>
      </c>
      <c r="I1184" s="23">
        <v>2490571</v>
      </c>
      <c r="J1184" s="18">
        <v>2102</v>
      </c>
      <c r="K1184" s="18">
        <v>2663</v>
      </c>
      <c r="L1184" s="23">
        <f t="shared" si="1448"/>
        <v>561</v>
      </c>
      <c r="M1184" s="24">
        <f t="shared" si="1449"/>
        <v>448.8</v>
      </c>
      <c r="N1184" s="23">
        <f t="shared" si="1450"/>
        <v>8134500</v>
      </c>
      <c r="O1184" s="23">
        <f t="shared" si="1451"/>
        <v>3635280</v>
      </c>
      <c r="P1184" s="25">
        <f t="shared" si="1452"/>
        <v>8301902.4000000004</v>
      </c>
      <c r="Q1184" s="23">
        <f t="shared" si="1453"/>
        <v>20071682.399999999</v>
      </c>
      <c r="R1184" s="24"/>
      <c r="S1184" s="24"/>
      <c r="T1184" s="15"/>
    </row>
    <row r="1185" spans="1:20" ht="15" hidden="1" x14ac:dyDescent="0.3">
      <c r="A1185" s="15" t="s">
        <v>223</v>
      </c>
      <c r="B1185" s="15" t="s">
        <v>238</v>
      </c>
      <c r="C1185" s="15" t="s">
        <v>249</v>
      </c>
      <c r="D1185" s="16" t="s">
        <v>250</v>
      </c>
      <c r="E1185" s="94">
        <v>7</v>
      </c>
      <c r="F1185" s="23">
        <v>14500</v>
      </c>
      <c r="G1185" s="23">
        <v>8100</v>
      </c>
      <c r="H1185" s="23">
        <v>18498</v>
      </c>
      <c r="I1185" s="23">
        <v>2490571</v>
      </c>
      <c r="J1185" s="18">
        <f>K1182</f>
        <v>167</v>
      </c>
      <c r="K1185" s="18">
        <v>179</v>
      </c>
      <c r="L1185" s="23">
        <f t="shared" ref="L1185:L1187" si="1540">K1185-J1185</f>
        <v>12</v>
      </c>
      <c r="M1185" s="24">
        <f t="shared" ref="M1185:M1187" si="1541">L1185*80%</f>
        <v>9.6000000000000014</v>
      </c>
      <c r="N1185" s="23">
        <f t="shared" ref="N1185:N1187" si="1542">L1185*F1185</f>
        <v>174000</v>
      </c>
      <c r="O1185" s="23">
        <f t="shared" ref="O1185:O1187" si="1543">M1185*G1185</f>
        <v>77760.000000000015</v>
      </c>
      <c r="P1185" s="25">
        <f t="shared" ref="P1185:P1187" si="1544">IF(M1185*H1185=0,0,IF(M1185*H1185&gt;I1185,M1185*H1185,I1185))</f>
        <v>2490571</v>
      </c>
      <c r="Q1185" s="23">
        <f t="shared" ref="Q1185:Q1187" si="1545">N1185+O1185+P1185</f>
        <v>2742331</v>
      </c>
      <c r="R1185" s="24"/>
      <c r="S1185" s="24"/>
      <c r="T1185" s="15"/>
    </row>
    <row r="1186" spans="1:20" ht="15" hidden="1" x14ac:dyDescent="0.3">
      <c r="A1186" s="15" t="s">
        <v>223</v>
      </c>
      <c r="B1186" s="15" t="s">
        <v>238</v>
      </c>
      <c r="C1186" s="15" t="s">
        <v>249</v>
      </c>
      <c r="D1186" s="16" t="s">
        <v>251</v>
      </c>
      <c r="E1186" s="94">
        <v>7</v>
      </c>
      <c r="F1186" s="23">
        <v>14500</v>
      </c>
      <c r="G1186" s="23">
        <v>8100</v>
      </c>
      <c r="H1186" s="23">
        <v>18498</v>
      </c>
      <c r="I1186" s="23">
        <v>2490571</v>
      </c>
      <c r="J1186" s="18">
        <f t="shared" ref="J1186:J1187" si="1546">K1183</f>
        <v>286</v>
      </c>
      <c r="K1186" s="18">
        <v>320</v>
      </c>
      <c r="L1186" s="23">
        <f t="shared" si="1540"/>
        <v>34</v>
      </c>
      <c r="M1186" s="24">
        <f t="shared" si="1541"/>
        <v>27.200000000000003</v>
      </c>
      <c r="N1186" s="23">
        <f t="shared" si="1542"/>
        <v>493000</v>
      </c>
      <c r="O1186" s="23">
        <f t="shared" si="1543"/>
        <v>220320.00000000003</v>
      </c>
      <c r="P1186" s="25">
        <f t="shared" si="1544"/>
        <v>2490571</v>
      </c>
      <c r="Q1186" s="23">
        <f t="shared" si="1545"/>
        <v>3203891</v>
      </c>
      <c r="R1186" s="24"/>
      <c r="S1186" s="24"/>
      <c r="T1186" s="15"/>
    </row>
    <row r="1187" spans="1:20" ht="15" hidden="1" x14ac:dyDescent="0.3">
      <c r="A1187" s="15" t="s">
        <v>223</v>
      </c>
      <c r="B1187" s="15" t="s">
        <v>238</v>
      </c>
      <c r="C1187" s="15" t="s">
        <v>249</v>
      </c>
      <c r="D1187" s="16" t="s">
        <v>252</v>
      </c>
      <c r="E1187" s="94">
        <v>7</v>
      </c>
      <c r="F1187" s="23">
        <v>14500</v>
      </c>
      <c r="G1187" s="23">
        <v>8100</v>
      </c>
      <c r="H1187" s="23">
        <v>18498</v>
      </c>
      <c r="I1187" s="23">
        <v>2490571</v>
      </c>
      <c r="J1187" s="18">
        <f t="shared" si="1546"/>
        <v>2663</v>
      </c>
      <c r="K1187" s="18">
        <v>3370</v>
      </c>
      <c r="L1187" s="23">
        <f t="shared" si="1540"/>
        <v>707</v>
      </c>
      <c r="M1187" s="24">
        <f t="shared" si="1541"/>
        <v>565.6</v>
      </c>
      <c r="N1187" s="23">
        <f t="shared" si="1542"/>
        <v>10251500</v>
      </c>
      <c r="O1187" s="23">
        <f t="shared" si="1543"/>
        <v>4581360</v>
      </c>
      <c r="P1187" s="25">
        <f t="shared" si="1544"/>
        <v>10462468.800000001</v>
      </c>
      <c r="Q1187" s="23">
        <f t="shared" si="1545"/>
        <v>25295328.800000001</v>
      </c>
      <c r="R1187" s="24"/>
      <c r="S1187" s="24"/>
      <c r="T1187" s="15"/>
    </row>
    <row r="1188" spans="1:20" ht="15" hidden="1" x14ac:dyDescent="0.3">
      <c r="A1188" s="15" t="s">
        <v>223</v>
      </c>
      <c r="B1188" s="15" t="s">
        <v>238</v>
      </c>
      <c r="C1188" s="15" t="s">
        <v>249</v>
      </c>
      <c r="D1188" s="16" t="s">
        <v>250</v>
      </c>
      <c r="E1188" s="94">
        <v>8</v>
      </c>
      <c r="F1188" s="23">
        <v>14500</v>
      </c>
      <c r="G1188" s="23">
        <v>8100</v>
      </c>
      <c r="H1188" s="23">
        <v>18498</v>
      </c>
      <c r="I1188" s="23">
        <v>2490571</v>
      </c>
      <c r="J1188" s="18">
        <f>K1185</f>
        <v>179</v>
      </c>
      <c r="K1188" s="18">
        <v>207</v>
      </c>
      <c r="L1188" s="23">
        <f t="shared" ref="L1188:L1190" si="1547">K1188-J1188</f>
        <v>28</v>
      </c>
      <c r="M1188" s="24">
        <f t="shared" ref="M1188:M1190" si="1548">L1188*80%</f>
        <v>22.400000000000002</v>
      </c>
      <c r="N1188" s="23">
        <f t="shared" ref="N1188:N1190" si="1549">L1188*F1188</f>
        <v>406000</v>
      </c>
      <c r="O1188" s="23">
        <f t="shared" ref="O1188:O1190" si="1550">M1188*G1188</f>
        <v>181440.00000000003</v>
      </c>
      <c r="P1188" s="25">
        <f t="shared" ref="P1188:P1190" si="1551">IF(M1188*H1188=0,0,IF(M1188*H1188&gt;I1188,M1188*H1188,I1188))</f>
        <v>2490571</v>
      </c>
      <c r="Q1188" s="23">
        <f t="shared" ref="Q1188:Q1190" si="1552">N1188+O1188+P1188</f>
        <v>3078011</v>
      </c>
      <c r="R1188" s="24"/>
      <c r="S1188" s="24"/>
      <c r="T1188" s="15"/>
    </row>
    <row r="1189" spans="1:20" ht="15" hidden="1" x14ac:dyDescent="0.3">
      <c r="A1189" s="15" t="s">
        <v>223</v>
      </c>
      <c r="B1189" s="15" t="s">
        <v>238</v>
      </c>
      <c r="C1189" s="15" t="s">
        <v>249</v>
      </c>
      <c r="D1189" s="16" t="s">
        <v>251</v>
      </c>
      <c r="E1189" s="94">
        <v>8</v>
      </c>
      <c r="F1189" s="23">
        <v>14500</v>
      </c>
      <c r="G1189" s="23">
        <v>8100</v>
      </c>
      <c r="H1189" s="23">
        <v>18498</v>
      </c>
      <c r="I1189" s="23">
        <v>2490571</v>
      </c>
      <c r="J1189" s="18">
        <f t="shared" ref="J1189:J1190" si="1553">K1186</f>
        <v>320</v>
      </c>
      <c r="K1189" s="18">
        <v>376</v>
      </c>
      <c r="L1189" s="23">
        <f t="shared" si="1547"/>
        <v>56</v>
      </c>
      <c r="M1189" s="24">
        <f t="shared" si="1548"/>
        <v>44.800000000000004</v>
      </c>
      <c r="N1189" s="23">
        <f t="shared" si="1549"/>
        <v>812000</v>
      </c>
      <c r="O1189" s="23">
        <f t="shared" si="1550"/>
        <v>362880.00000000006</v>
      </c>
      <c r="P1189" s="25">
        <f t="shared" si="1551"/>
        <v>2490571</v>
      </c>
      <c r="Q1189" s="23">
        <f t="shared" si="1552"/>
        <v>3665451</v>
      </c>
      <c r="R1189" s="24"/>
      <c r="S1189" s="24"/>
      <c r="T1189" s="15"/>
    </row>
    <row r="1190" spans="1:20" ht="15" hidden="1" x14ac:dyDescent="0.3">
      <c r="A1190" s="15" t="s">
        <v>223</v>
      </c>
      <c r="B1190" s="15" t="s">
        <v>238</v>
      </c>
      <c r="C1190" s="15" t="s">
        <v>249</v>
      </c>
      <c r="D1190" s="16" t="s">
        <v>252</v>
      </c>
      <c r="E1190" s="94">
        <v>8</v>
      </c>
      <c r="F1190" s="23">
        <v>14500</v>
      </c>
      <c r="G1190" s="23">
        <v>8100</v>
      </c>
      <c r="H1190" s="23">
        <v>18498</v>
      </c>
      <c r="I1190" s="23">
        <v>2490571</v>
      </c>
      <c r="J1190" s="18">
        <f t="shared" si="1553"/>
        <v>3370</v>
      </c>
      <c r="K1190" s="18">
        <v>4143</v>
      </c>
      <c r="L1190" s="23">
        <f t="shared" si="1547"/>
        <v>773</v>
      </c>
      <c r="M1190" s="24">
        <f t="shared" si="1548"/>
        <v>618.40000000000009</v>
      </c>
      <c r="N1190" s="23">
        <f t="shared" si="1549"/>
        <v>11208500</v>
      </c>
      <c r="O1190" s="23">
        <f t="shared" si="1550"/>
        <v>5009040.0000000009</v>
      </c>
      <c r="P1190" s="25">
        <f t="shared" si="1551"/>
        <v>11439163.200000001</v>
      </c>
      <c r="Q1190" s="23">
        <f t="shared" si="1552"/>
        <v>27656703.200000003</v>
      </c>
      <c r="R1190" s="24"/>
      <c r="S1190" s="24"/>
      <c r="T1190" s="15"/>
    </row>
    <row r="1191" spans="1:20" ht="15" hidden="1" x14ac:dyDescent="0.3">
      <c r="A1191" s="15" t="s">
        <v>223</v>
      </c>
      <c r="B1191" s="15" t="s">
        <v>238</v>
      </c>
      <c r="C1191" s="15" t="s">
        <v>249</v>
      </c>
      <c r="D1191" s="16" t="s">
        <v>250</v>
      </c>
      <c r="E1191" s="31">
        <v>9</v>
      </c>
      <c r="F1191" s="23">
        <v>14500</v>
      </c>
      <c r="G1191" s="23">
        <v>8100</v>
      </c>
      <c r="H1191" s="23">
        <v>18498</v>
      </c>
      <c r="I1191" s="23">
        <v>2490571</v>
      </c>
      <c r="J1191" s="18">
        <f>K1188</f>
        <v>207</v>
      </c>
      <c r="K1191" s="18">
        <v>234</v>
      </c>
      <c r="L1191" s="23">
        <f t="shared" ref="L1191:L1193" si="1554">K1191-J1191</f>
        <v>27</v>
      </c>
      <c r="M1191" s="24">
        <f t="shared" ref="M1191:M1193" si="1555">L1191*80%</f>
        <v>21.6</v>
      </c>
      <c r="N1191" s="23">
        <f t="shared" ref="N1191:N1193" si="1556">L1191*F1191</f>
        <v>391500</v>
      </c>
      <c r="O1191" s="23">
        <f t="shared" ref="O1191:O1193" si="1557">M1191*G1191</f>
        <v>174960</v>
      </c>
      <c r="P1191" s="25">
        <f t="shared" ref="P1191:P1193" si="1558">IF(M1191*H1191=0,0,IF(M1191*H1191&gt;I1191,M1191*H1191,I1191))</f>
        <v>2490571</v>
      </c>
      <c r="Q1191" s="23">
        <f t="shared" ref="Q1191:Q1193" si="1559">N1191+O1191+P1191</f>
        <v>3057031</v>
      </c>
      <c r="R1191" s="24"/>
      <c r="S1191" s="24"/>
      <c r="T1191" s="15"/>
    </row>
    <row r="1192" spans="1:20" ht="15" hidden="1" x14ac:dyDescent="0.3">
      <c r="A1192" s="15" t="s">
        <v>223</v>
      </c>
      <c r="B1192" s="15" t="s">
        <v>238</v>
      </c>
      <c r="C1192" s="15" t="s">
        <v>249</v>
      </c>
      <c r="D1192" s="16" t="s">
        <v>251</v>
      </c>
      <c r="E1192" s="31">
        <v>9</v>
      </c>
      <c r="F1192" s="23">
        <v>14500</v>
      </c>
      <c r="G1192" s="23">
        <v>8100</v>
      </c>
      <c r="H1192" s="23">
        <v>18498</v>
      </c>
      <c r="I1192" s="23">
        <v>2490571</v>
      </c>
      <c r="J1192" s="18">
        <f t="shared" ref="J1192:J1193" si="1560">K1189</f>
        <v>376</v>
      </c>
      <c r="K1192" s="18">
        <v>409</v>
      </c>
      <c r="L1192" s="23">
        <f t="shared" si="1554"/>
        <v>33</v>
      </c>
      <c r="M1192" s="24">
        <f t="shared" si="1555"/>
        <v>26.400000000000002</v>
      </c>
      <c r="N1192" s="23">
        <f t="shared" si="1556"/>
        <v>478500</v>
      </c>
      <c r="O1192" s="23">
        <f t="shared" si="1557"/>
        <v>213840.00000000003</v>
      </c>
      <c r="P1192" s="25">
        <f t="shared" si="1558"/>
        <v>2490571</v>
      </c>
      <c r="Q1192" s="23">
        <f t="shared" si="1559"/>
        <v>3182911</v>
      </c>
      <c r="R1192" s="24"/>
      <c r="S1192" s="24"/>
      <c r="T1192" s="15"/>
    </row>
    <row r="1193" spans="1:20" ht="15" hidden="1" x14ac:dyDescent="0.3">
      <c r="A1193" s="15" t="s">
        <v>223</v>
      </c>
      <c r="B1193" s="15" t="s">
        <v>238</v>
      </c>
      <c r="C1193" s="15" t="s">
        <v>249</v>
      </c>
      <c r="D1193" s="16" t="s">
        <v>252</v>
      </c>
      <c r="E1193" s="31">
        <v>9</v>
      </c>
      <c r="F1193" s="23">
        <v>14500</v>
      </c>
      <c r="G1193" s="23">
        <v>8100</v>
      </c>
      <c r="H1193" s="23">
        <v>18498</v>
      </c>
      <c r="I1193" s="23">
        <v>2490571</v>
      </c>
      <c r="J1193" s="18">
        <f t="shared" si="1560"/>
        <v>4143</v>
      </c>
      <c r="K1193" s="18">
        <v>4738</v>
      </c>
      <c r="L1193" s="23">
        <f t="shared" si="1554"/>
        <v>595</v>
      </c>
      <c r="M1193" s="24">
        <f t="shared" si="1555"/>
        <v>476</v>
      </c>
      <c r="N1193" s="23">
        <f t="shared" si="1556"/>
        <v>8627500</v>
      </c>
      <c r="O1193" s="23">
        <f t="shared" si="1557"/>
        <v>3855600</v>
      </c>
      <c r="P1193" s="25">
        <f t="shared" si="1558"/>
        <v>8805048</v>
      </c>
      <c r="Q1193" s="23">
        <f t="shared" si="1559"/>
        <v>21288148</v>
      </c>
      <c r="R1193" s="24"/>
      <c r="S1193" s="24"/>
      <c r="T1193" s="15"/>
    </row>
    <row r="1194" spans="1:20" ht="15" hidden="1" x14ac:dyDescent="0.3">
      <c r="A1194" s="15" t="s">
        <v>223</v>
      </c>
      <c r="B1194" s="15" t="s">
        <v>238</v>
      </c>
      <c r="C1194" s="15" t="s">
        <v>253</v>
      </c>
      <c r="D1194" s="16" t="s">
        <v>254</v>
      </c>
      <c r="E1194" s="94" t="s">
        <v>25</v>
      </c>
      <c r="F1194" s="23">
        <v>14500</v>
      </c>
      <c r="G1194" s="23">
        <v>7710</v>
      </c>
      <c r="H1194" s="23">
        <v>18498</v>
      </c>
      <c r="I1194" s="101">
        <v>2490571</v>
      </c>
      <c r="J1194" s="18">
        <v>144</v>
      </c>
      <c r="K1194" s="18">
        <v>146</v>
      </c>
      <c r="L1194" s="23">
        <f t="shared" si="1448"/>
        <v>2</v>
      </c>
      <c r="M1194" s="24">
        <f t="shared" si="1449"/>
        <v>1.6</v>
      </c>
      <c r="N1194" s="23">
        <f t="shared" si="1450"/>
        <v>29000</v>
      </c>
      <c r="O1194" s="23">
        <f t="shared" si="1451"/>
        <v>12336</v>
      </c>
      <c r="P1194" s="104">
        <f>IF((M1194+M1195)*H1194=0,0,IF((M1194+M1195)*H1194&gt;I1194,(M1194+M1195)*H1194,I1194))</f>
        <v>2490571</v>
      </c>
      <c r="Q1194" s="101">
        <f>N1194+O1194+N1195+O1195+P1194</f>
        <v>2594847</v>
      </c>
      <c r="R1194" s="24"/>
      <c r="S1194" s="24"/>
      <c r="T1194" s="15"/>
    </row>
    <row r="1195" spans="1:20" ht="15" hidden="1" x14ac:dyDescent="0.3">
      <c r="A1195" s="15" t="s">
        <v>223</v>
      </c>
      <c r="B1195" s="15" t="s">
        <v>238</v>
      </c>
      <c r="C1195" s="15" t="s">
        <v>253</v>
      </c>
      <c r="D1195" s="16" t="s">
        <v>254</v>
      </c>
      <c r="E1195" s="94">
        <v>1</v>
      </c>
      <c r="F1195" s="23">
        <v>14500</v>
      </c>
      <c r="G1195" s="23">
        <v>8100</v>
      </c>
      <c r="H1195" s="23">
        <v>18498</v>
      </c>
      <c r="I1195" s="103"/>
      <c r="J1195" s="18">
        <v>146</v>
      </c>
      <c r="K1195" s="18">
        <v>149</v>
      </c>
      <c r="L1195" s="23">
        <f t="shared" si="1448"/>
        <v>3</v>
      </c>
      <c r="M1195" s="24">
        <f t="shared" si="1449"/>
        <v>2.4000000000000004</v>
      </c>
      <c r="N1195" s="23">
        <f t="shared" si="1450"/>
        <v>43500</v>
      </c>
      <c r="O1195" s="23">
        <f t="shared" si="1451"/>
        <v>19440.000000000004</v>
      </c>
      <c r="P1195" s="106"/>
      <c r="Q1195" s="103"/>
      <c r="R1195" s="24"/>
      <c r="S1195" s="24"/>
      <c r="T1195" s="15"/>
    </row>
    <row r="1196" spans="1:20" ht="15" hidden="1" x14ac:dyDescent="0.3">
      <c r="A1196" s="15" t="s">
        <v>223</v>
      </c>
      <c r="B1196" s="15" t="s">
        <v>238</v>
      </c>
      <c r="C1196" s="15" t="s">
        <v>253</v>
      </c>
      <c r="D1196" s="16" t="s">
        <v>254</v>
      </c>
      <c r="E1196" s="94">
        <v>2</v>
      </c>
      <c r="F1196" s="23">
        <v>14500</v>
      </c>
      <c r="G1196" s="23">
        <v>8100</v>
      </c>
      <c r="H1196" s="23">
        <v>18498</v>
      </c>
      <c r="I1196" s="23">
        <v>2490571</v>
      </c>
      <c r="J1196" s="18">
        <v>149</v>
      </c>
      <c r="K1196" s="18">
        <v>153</v>
      </c>
      <c r="L1196" s="23">
        <f t="shared" si="1448"/>
        <v>4</v>
      </c>
      <c r="M1196" s="24">
        <f t="shared" si="1449"/>
        <v>3.2</v>
      </c>
      <c r="N1196" s="23">
        <f t="shared" si="1450"/>
        <v>58000</v>
      </c>
      <c r="O1196" s="23">
        <f t="shared" si="1451"/>
        <v>25920</v>
      </c>
      <c r="P1196" s="25">
        <f t="shared" si="1452"/>
        <v>2490571</v>
      </c>
      <c r="Q1196" s="23">
        <f t="shared" si="1453"/>
        <v>2574491</v>
      </c>
      <c r="R1196" s="24"/>
      <c r="S1196" s="24"/>
      <c r="T1196" s="15"/>
    </row>
    <row r="1197" spans="1:20" ht="15" hidden="1" x14ac:dyDescent="0.3">
      <c r="A1197" s="15" t="s">
        <v>223</v>
      </c>
      <c r="B1197" s="15" t="s">
        <v>238</v>
      </c>
      <c r="C1197" s="15" t="s">
        <v>253</v>
      </c>
      <c r="D1197" s="16" t="s">
        <v>254</v>
      </c>
      <c r="E1197" s="94">
        <v>3</v>
      </c>
      <c r="F1197" s="23">
        <v>14500</v>
      </c>
      <c r="G1197" s="23">
        <v>8100</v>
      </c>
      <c r="H1197" s="23">
        <v>18498</v>
      </c>
      <c r="I1197" s="23">
        <v>2490571</v>
      </c>
      <c r="J1197" s="18">
        <v>153</v>
      </c>
      <c r="K1197" s="18">
        <v>158</v>
      </c>
      <c r="L1197" s="23">
        <f t="shared" si="1448"/>
        <v>5</v>
      </c>
      <c r="M1197" s="24">
        <f t="shared" si="1449"/>
        <v>4</v>
      </c>
      <c r="N1197" s="23">
        <f t="shared" si="1450"/>
        <v>72500</v>
      </c>
      <c r="O1197" s="23">
        <f t="shared" si="1451"/>
        <v>32400</v>
      </c>
      <c r="P1197" s="25">
        <f t="shared" si="1452"/>
        <v>2490571</v>
      </c>
      <c r="Q1197" s="23">
        <f t="shared" si="1453"/>
        <v>2595471</v>
      </c>
      <c r="R1197" s="24"/>
      <c r="S1197" s="24"/>
      <c r="T1197" s="15"/>
    </row>
    <row r="1198" spans="1:20" ht="15" hidden="1" x14ac:dyDescent="0.3">
      <c r="A1198" s="15" t="s">
        <v>223</v>
      </c>
      <c r="B1198" s="15" t="s">
        <v>238</v>
      </c>
      <c r="C1198" s="15" t="s">
        <v>253</v>
      </c>
      <c r="D1198" s="16" t="s">
        <v>254</v>
      </c>
      <c r="E1198" s="94">
        <v>4</v>
      </c>
      <c r="F1198" s="23">
        <v>14500</v>
      </c>
      <c r="G1198" s="23">
        <v>8100</v>
      </c>
      <c r="H1198" s="23">
        <v>18498</v>
      </c>
      <c r="I1198" s="23">
        <v>2490571</v>
      </c>
      <c r="J1198" s="18">
        <v>158</v>
      </c>
      <c r="K1198" s="18">
        <v>164</v>
      </c>
      <c r="L1198" s="23">
        <f t="shared" si="1448"/>
        <v>6</v>
      </c>
      <c r="M1198" s="24">
        <f t="shared" si="1449"/>
        <v>4.8000000000000007</v>
      </c>
      <c r="N1198" s="23">
        <f t="shared" si="1450"/>
        <v>87000</v>
      </c>
      <c r="O1198" s="23">
        <f t="shared" si="1451"/>
        <v>38880.000000000007</v>
      </c>
      <c r="P1198" s="25">
        <f t="shared" si="1452"/>
        <v>2490571</v>
      </c>
      <c r="Q1198" s="23">
        <f t="shared" si="1453"/>
        <v>2616451</v>
      </c>
      <c r="R1198" s="24"/>
      <c r="S1198" s="24"/>
      <c r="T1198" s="15"/>
    </row>
    <row r="1199" spans="1:20" ht="15" hidden="1" x14ac:dyDescent="0.3">
      <c r="A1199" s="15" t="s">
        <v>223</v>
      </c>
      <c r="B1199" s="15" t="s">
        <v>238</v>
      </c>
      <c r="C1199" s="15" t="s">
        <v>253</v>
      </c>
      <c r="D1199" s="16" t="s">
        <v>254</v>
      </c>
      <c r="E1199" s="94">
        <v>5</v>
      </c>
      <c r="F1199" s="23">
        <v>14500</v>
      </c>
      <c r="G1199" s="23">
        <v>8100</v>
      </c>
      <c r="H1199" s="23">
        <v>18498</v>
      </c>
      <c r="I1199" s="23">
        <v>2490571</v>
      </c>
      <c r="J1199" s="18">
        <v>164</v>
      </c>
      <c r="K1199" s="18">
        <v>171</v>
      </c>
      <c r="L1199" s="23">
        <f t="shared" si="1448"/>
        <v>7</v>
      </c>
      <c r="M1199" s="24">
        <f t="shared" si="1449"/>
        <v>5.6000000000000005</v>
      </c>
      <c r="N1199" s="23">
        <f t="shared" si="1450"/>
        <v>101500</v>
      </c>
      <c r="O1199" s="23">
        <f t="shared" si="1451"/>
        <v>45360.000000000007</v>
      </c>
      <c r="P1199" s="25">
        <f t="shared" si="1452"/>
        <v>2490571</v>
      </c>
      <c r="Q1199" s="23">
        <f t="shared" si="1453"/>
        <v>2637431</v>
      </c>
      <c r="R1199" s="24"/>
      <c r="S1199" s="24"/>
      <c r="T1199" s="15"/>
    </row>
    <row r="1200" spans="1:20" ht="15" hidden="1" x14ac:dyDescent="0.3">
      <c r="A1200" s="15" t="s">
        <v>223</v>
      </c>
      <c r="B1200" s="15" t="s">
        <v>238</v>
      </c>
      <c r="C1200" s="15" t="s">
        <v>253</v>
      </c>
      <c r="D1200" s="16" t="s">
        <v>254</v>
      </c>
      <c r="E1200" s="94">
        <v>6</v>
      </c>
      <c r="F1200" s="23">
        <v>14500</v>
      </c>
      <c r="G1200" s="23">
        <v>8100</v>
      </c>
      <c r="H1200" s="23">
        <v>18498</v>
      </c>
      <c r="I1200" s="23">
        <v>2490571</v>
      </c>
      <c r="J1200" s="18">
        <v>171</v>
      </c>
      <c r="K1200" s="18">
        <v>177</v>
      </c>
      <c r="L1200" s="23">
        <f t="shared" si="1448"/>
        <v>6</v>
      </c>
      <c r="M1200" s="24">
        <f t="shared" si="1449"/>
        <v>4.8000000000000007</v>
      </c>
      <c r="N1200" s="23">
        <f t="shared" si="1450"/>
        <v>87000</v>
      </c>
      <c r="O1200" s="23">
        <f t="shared" si="1451"/>
        <v>38880.000000000007</v>
      </c>
      <c r="P1200" s="25">
        <f t="shared" si="1452"/>
        <v>2490571</v>
      </c>
      <c r="Q1200" s="23">
        <f t="shared" si="1453"/>
        <v>2616451</v>
      </c>
      <c r="R1200" s="24"/>
      <c r="S1200" s="24"/>
      <c r="T1200" s="15"/>
    </row>
    <row r="1201" spans="1:20" ht="15" hidden="1" x14ac:dyDescent="0.3">
      <c r="A1201" s="15" t="s">
        <v>223</v>
      </c>
      <c r="B1201" s="15" t="s">
        <v>238</v>
      </c>
      <c r="C1201" s="15" t="s">
        <v>253</v>
      </c>
      <c r="D1201" s="16" t="s">
        <v>254</v>
      </c>
      <c r="E1201" s="94">
        <v>7</v>
      </c>
      <c r="F1201" s="23">
        <v>14500</v>
      </c>
      <c r="G1201" s="23">
        <v>8100</v>
      </c>
      <c r="H1201" s="23">
        <v>18498</v>
      </c>
      <c r="I1201" s="23">
        <v>2490571</v>
      </c>
      <c r="J1201" s="18">
        <f>K1200</f>
        <v>177</v>
      </c>
      <c r="K1201" s="18">
        <v>184</v>
      </c>
      <c r="L1201" s="23">
        <f t="shared" ref="L1201" si="1561">K1201-J1201</f>
        <v>7</v>
      </c>
      <c r="M1201" s="24">
        <f t="shared" ref="M1201" si="1562">L1201*80%</f>
        <v>5.6000000000000005</v>
      </c>
      <c r="N1201" s="23">
        <f t="shared" ref="N1201" si="1563">L1201*F1201</f>
        <v>101500</v>
      </c>
      <c r="O1201" s="23">
        <f t="shared" ref="O1201" si="1564">M1201*G1201</f>
        <v>45360.000000000007</v>
      </c>
      <c r="P1201" s="25">
        <f t="shared" ref="P1201" si="1565">IF(M1201*H1201=0,0,IF(M1201*H1201&gt;I1201,M1201*H1201,I1201))</f>
        <v>2490571</v>
      </c>
      <c r="Q1201" s="23">
        <f t="shared" ref="Q1201" si="1566">N1201+O1201+P1201</f>
        <v>2637431</v>
      </c>
      <c r="R1201" s="24"/>
      <c r="S1201" s="24"/>
      <c r="T1201" s="15"/>
    </row>
    <row r="1202" spans="1:20" ht="15" hidden="1" x14ac:dyDescent="0.3">
      <c r="A1202" s="15" t="s">
        <v>223</v>
      </c>
      <c r="B1202" s="15" t="s">
        <v>238</v>
      </c>
      <c r="C1202" s="15" t="s">
        <v>253</v>
      </c>
      <c r="D1202" s="16" t="s">
        <v>254</v>
      </c>
      <c r="E1202" s="94">
        <v>8</v>
      </c>
      <c r="F1202" s="23">
        <v>14500</v>
      </c>
      <c r="G1202" s="23">
        <v>8100</v>
      </c>
      <c r="H1202" s="23">
        <v>18498</v>
      </c>
      <c r="I1202" s="23">
        <v>2490571</v>
      </c>
      <c r="J1202" s="18">
        <f>K1201</f>
        <v>184</v>
      </c>
      <c r="K1202" s="18">
        <v>199</v>
      </c>
      <c r="L1202" s="23">
        <f t="shared" ref="L1202" si="1567">K1202-J1202</f>
        <v>15</v>
      </c>
      <c r="M1202" s="24">
        <f t="shared" ref="M1202" si="1568">L1202*80%</f>
        <v>12</v>
      </c>
      <c r="N1202" s="23">
        <f t="shared" ref="N1202" si="1569">L1202*F1202</f>
        <v>217500</v>
      </c>
      <c r="O1202" s="23">
        <f t="shared" ref="O1202" si="1570">M1202*G1202</f>
        <v>97200</v>
      </c>
      <c r="P1202" s="25">
        <f t="shared" ref="P1202" si="1571">IF(M1202*H1202=0,0,IF(M1202*H1202&gt;I1202,M1202*H1202,I1202))</f>
        <v>2490571</v>
      </c>
      <c r="Q1202" s="23">
        <f t="shared" ref="Q1202" si="1572">N1202+O1202+P1202</f>
        <v>2805271</v>
      </c>
      <c r="R1202" s="24"/>
      <c r="S1202" s="24"/>
      <c r="T1202" s="15"/>
    </row>
    <row r="1203" spans="1:20" ht="15" hidden="1" x14ac:dyDescent="0.3">
      <c r="A1203" s="15" t="s">
        <v>223</v>
      </c>
      <c r="B1203" s="15" t="s">
        <v>238</v>
      </c>
      <c r="C1203" s="15" t="s">
        <v>253</v>
      </c>
      <c r="D1203" s="16" t="s">
        <v>254</v>
      </c>
      <c r="E1203" s="31">
        <v>9</v>
      </c>
      <c r="F1203" s="23">
        <v>14500</v>
      </c>
      <c r="G1203" s="23">
        <v>8100</v>
      </c>
      <c r="H1203" s="23">
        <v>18498</v>
      </c>
      <c r="I1203" s="23">
        <v>2490571</v>
      </c>
      <c r="J1203" s="18">
        <f>K1202</f>
        <v>199</v>
      </c>
      <c r="K1203" s="18">
        <v>207</v>
      </c>
      <c r="L1203" s="23">
        <f t="shared" ref="L1203" si="1573">K1203-J1203</f>
        <v>8</v>
      </c>
      <c r="M1203" s="24">
        <f t="shared" ref="M1203" si="1574">L1203*80%</f>
        <v>6.4</v>
      </c>
      <c r="N1203" s="23">
        <f t="shared" ref="N1203" si="1575">L1203*F1203</f>
        <v>116000</v>
      </c>
      <c r="O1203" s="23">
        <f t="shared" ref="O1203" si="1576">M1203*G1203</f>
        <v>51840</v>
      </c>
      <c r="P1203" s="25">
        <f t="shared" ref="P1203" si="1577">IF(M1203*H1203=0,0,IF(M1203*H1203&gt;I1203,M1203*H1203,I1203))</f>
        <v>2490571</v>
      </c>
      <c r="Q1203" s="23">
        <f t="shared" ref="Q1203" si="1578">N1203+O1203+P1203</f>
        <v>2658411</v>
      </c>
      <c r="R1203" s="24"/>
      <c r="S1203" s="24"/>
      <c r="T1203" s="15"/>
    </row>
    <row r="1204" spans="1:20" ht="15" hidden="1" x14ac:dyDescent="0.3">
      <c r="A1204" s="15" t="s">
        <v>223</v>
      </c>
      <c r="B1204" s="15" t="s">
        <v>238</v>
      </c>
      <c r="C1204" s="15" t="s">
        <v>255</v>
      </c>
      <c r="D1204" s="16" t="s">
        <v>256</v>
      </c>
      <c r="E1204" s="94" t="s">
        <v>25</v>
      </c>
      <c r="F1204" s="23">
        <v>14500</v>
      </c>
      <c r="G1204" s="23">
        <v>7710</v>
      </c>
      <c r="H1204" s="23">
        <v>18498</v>
      </c>
      <c r="I1204" s="101">
        <v>2490571</v>
      </c>
      <c r="J1204" s="18">
        <v>188</v>
      </c>
      <c r="K1204" s="18">
        <v>192</v>
      </c>
      <c r="L1204" s="23">
        <f t="shared" si="1448"/>
        <v>4</v>
      </c>
      <c r="M1204" s="24">
        <f t="shared" si="1449"/>
        <v>3.2</v>
      </c>
      <c r="N1204" s="23">
        <f t="shared" si="1450"/>
        <v>58000</v>
      </c>
      <c r="O1204" s="23">
        <f t="shared" si="1451"/>
        <v>24672</v>
      </c>
      <c r="P1204" s="104">
        <f>IF((M1204+M1205)*H1204=0,0,IF((M1204+M1205)*H1204&gt;I1204,(M1204+M1205)*H1204,I1204))</f>
        <v>2490571</v>
      </c>
      <c r="Q1204" s="101">
        <f>N1204+O1204+N1205+O1205+P1204</f>
        <v>2594223</v>
      </c>
      <c r="R1204" s="24"/>
      <c r="S1204" s="24"/>
      <c r="T1204" s="15"/>
    </row>
    <row r="1205" spans="1:20" ht="15" hidden="1" x14ac:dyDescent="0.3">
      <c r="A1205" s="15" t="s">
        <v>223</v>
      </c>
      <c r="B1205" s="15" t="s">
        <v>238</v>
      </c>
      <c r="C1205" s="15" t="s">
        <v>255</v>
      </c>
      <c r="D1205" s="16" t="s">
        <v>256</v>
      </c>
      <c r="E1205" s="94">
        <v>1</v>
      </c>
      <c r="F1205" s="23">
        <v>14500</v>
      </c>
      <c r="G1205" s="23">
        <v>8100</v>
      </c>
      <c r="H1205" s="23">
        <v>18498</v>
      </c>
      <c r="I1205" s="103"/>
      <c r="J1205" s="18">
        <v>192</v>
      </c>
      <c r="K1205" s="18">
        <v>193</v>
      </c>
      <c r="L1205" s="23">
        <f t="shared" si="1448"/>
        <v>1</v>
      </c>
      <c r="M1205" s="24">
        <f t="shared" si="1449"/>
        <v>0.8</v>
      </c>
      <c r="N1205" s="23">
        <f t="shared" si="1450"/>
        <v>14500</v>
      </c>
      <c r="O1205" s="23">
        <f t="shared" si="1451"/>
        <v>6480</v>
      </c>
      <c r="P1205" s="106"/>
      <c r="Q1205" s="103"/>
      <c r="R1205" s="24"/>
      <c r="S1205" s="24"/>
      <c r="T1205" s="15"/>
    </row>
    <row r="1206" spans="1:20" ht="15" hidden="1" x14ac:dyDescent="0.3">
      <c r="A1206" s="15" t="s">
        <v>223</v>
      </c>
      <c r="B1206" s="15" t="s">
        <v>238</v>
      </c>
      <c r="C1206" s="15" t="s">
        <v>255</v>
      </c>
      <c r="D1206" s="16" t="s">
        <v>256</v>
      </c>
      <c r="E1206" s="94">
        <v>2</v>
      </c>
      <c r="F1206" s="23">
        <v>14500</v>
      </c>
      <c r="G1206" s="23">
        <v>8100</v>
      </c>
      <c r="H1206" s="23">
        <v>18498</v>
      </c>
      <c r="I1206" s="23">
        <v>2490571</v>
      </c>
      <c r="J1206" s="18">
        <v>193</v>
      </c>
      <c r="K1206" s="18">
        <v>197</v>
      </c>
      <c r="L1206" s="23">
        <f t="shared" si="1448"/>
        <v>4</v>
      </c>
      <c r="M1206" s="24">
        <f t="shared" si="1449"/>
        <v>3.2</v>
      </c>
      <c r="N1206" s="23">
        <f t="shared" si="1450"/>
        <v>58000</v>
      </c>
      <c r="O1206" s="23">
        <f t="shared" si="1451"/>
        <v>25920</v>
      </c>
      <c r="P1206" s="25">
        <f t="shared" si="1452"/>
        <v>2490571</v>
      </c>
      <c r="Q1206" s="23">
        <f t="shared" si="1453"/>
        <v>2574491</v>
      </c>
      <c r="R1206" s="24"/>
      <c r="S1206" s="24"/>
      <c r="T1206" s="15"/>
    </row>
    <row r="1207" spans="1:20" ht="15" hidden="1" x14ac:dyDescent="0.3">
      <c r="A1207" s="15" t="s">
        <v>223</v>
      </c>
      <c r="B1207" s="15" t="s">
        <v>238</v>
      </c>
      <c r="C1207" s="15" t="s">
        <v>255</v>
      </c>
      <c r="D1207" s="16" t="s">
        <v>256</v>
      </c>
      <c r="E1207" s="94">
        <v>3</v>
      </c>
      <c r="F1207" s="23">
        <v>14500</v>
      </c>
      <c r="G1207" s="23">
        <v>8100</v>
      </c>
      <c r="H1207" s="23">
        <v>18498</v>
      </c>
      <c r="I1207" s="23">
        <v>2490571</v>
      </c>
      <c r="J1207" s="18">
        <v>197</v>
      </c>
      <c r="K1207" s="18">
        <v>198</v>
      </c>
      <c r="L1207" s="23">
        <f t="shared" si="1448"/>
        <v>1</v>
      </c>
      <c r="M1207" s="24">
        <f t="shared" si="1449"/>
        <v>0.8</v>
      </c>
      <c r="N1207" s="23">
        <f t="shared" si="1450"/>
        <v>14500</v>
      </c>
      <c r="O1207" s="23">
        <f t="shared" si="1451"/>
        <v>6480</v>
      </c>
      <c r="P1207" s="25">
        <f t="shared" si="1452"/>
        <v>2490571</v>
      </c>
      <c r="Q1207" s="23">
        <f t="shared" si="1453"/>
        <v>2511551</v>
      </c>
      <c r="R1207" s="24"/>
      <c r="S1207" s="24"/>
      <c r="T1207" s="15"/>
    </row>
    <row r="1208" spans="1:20" ht="15" hidden="1" x14ac:dyDescent="0.3">
      <c r="A1208" s="15" t="s">
        <v>223</v>
      </c>
      <c r="B1208" s="15" t="s">
        <v>238</v>
      </c>
      <c r="C1208" s="15" t="s">
        <v>255</v>
      </c>
      <c r="D1208" s="16" t="s">
        <v>256</v>
      </c>
      <c r="E1208" s="94">
        <v>4</v>
      </c>
      <c r="F1208" s="23">
        <v>14500</v>
      </c>
      <c r="G1208" s="23">
        <v>8100</v>
      </c>
      <c r="H1208" s="23">
        <v>18498</v>
      </c>
      <c r="I1208" s="23">
        <v>2490571</v>
      </c>
      <c r="J1208" s="18">
        <v>198</v>
      </c>
      <c r="K1208" s="18">
        <v>214</v>
      </c>
      <c r="L1208" s="23">
        <f t="shared" si="1448"/>
        <v>16</v>
      </c>
      <c r="M1208" s="24">
        <f t="shared" si="1449"/>
        <v>12.8</v>
      </c>
      <c r="N1208" s="23">
        <f t="shared" si="1450"/>
        <v>232000</v>
      </c>
      <c r="O1208" s="23">
        <f t="shared" si="1451"/>
        <v>103680</v>
      </c>
      <c r="P1208" s="25">
        <f t="shared" si="1452"/>
        <v>2490571</v>
      </c>
      <c r="Q1208" s="23">
        <f t="shared" si="1453"/>
        <v>2826251</v>
      </c>
      <c r="R1208" s="24"/>
      <c r="S1208" s="24"/>
      <c r="T1208" s="15"/>
    </row>
    <row r="1209" spans="1:20" ht="15" hidden="1" x14ac:dyDescent="0.3">
      <c r="A1209" s="15" t="s">
        <v>223</v>
      </c>
      <c r="B1209" s="15" t="s">
        <v>238</v>
      </c>
      <c r="C1209" s="15" t="s">
        <v>255</v>
      </c>
      <c r="D1209" s="16" t="s">
        <v>256</v>
      </c>
      <c r="E1209" s="94">
        <v>5</v>
      </c>
      <c r="F1209" s="23">
        <v>14500</v>
      </c>
      <c r="G1209" s="23">
        <v>8100</v>
      </c>
      <c r="H1209" s="23">
        <v>18498</v>
      </c>
      <c r="I1209" s="23">
        <v>2490571</v>
      </c>
      <c r="J1209" s="18">
        <v>214</v>
      </c>
      <c r="K1209" s="18">
        <v>233</v>
      </c>
      <c r="L1209" s="23">
        <f t="shared" ref="L1209:L1299" si="1579">K1209-J1209</f>
        <v>19</v>
      </c>
      <c r="M1209" s="24">
        <f t="shared" ref="M1209:M1299" si="1580">L1209*80%</f>
        <v>15.200000000000001</v>
      </c>
      <c r="N1209" s="23">
        <f t="shared" ref="N1209:N1299" si="1581">L1209*F1209</f>
        <v>275500</v>
      </c>
      <c r="O1209" s="23">
        <f t="shared" ref="O1209:O1299" si="1582">M1209*G1209</f>
        <v>123120.00000000001</v>
      </c>
      <c r="P1209" s="25">
        <f t="shared" ref="P1209:P1254" si="1583">IF(M1209*H1209=0,0,IF(M1209*H1209&gt;I1209,M1209*H1209,I1209))</f>
        <v>2490571</v>
      </c>
      <c r="Q1209" s="23">
        <f t="shared" ref="Q1209:Q1254" si="1584">N1209+O1209+P1209</f>
        <v>2889191</v>
      </c>
      <c r="R1209" s="24"/>
      <c r="S1209" s="24"/>
      <c r="T1209" s="15"/>
    </row>
    <row r="1210" spans="1:20" ht="15" hidden="1" x14ac:dyDescent="0.3">
      <c r="A1210" s="15" t="s">
        <v>223</v>
      </c>
      <c r="B1210" s="15" t="s">
        <v>238</v>
      </c>
      <c r="C1210" s="15" t="s">
        <v>255</v>
      </c>
      <c r="D1210" s="16" t="s">
        <v>256</v>
      </c>
      <c r="E1210" s="94">
        <v>6</v>
      </c>
      <c r="F1210" s="23">
        <v>14500</v>
      </c>
      <c r="G1210" s="23">
        <v>8100</v>
      </c>
      <c r="H1210" s="23">
        <v>18498</v>
      </c>
      <c r="I1210" s="23">
        <v>2490571</v>
      </c>
      <c r="J1210" s="18">
        <v>233</v>
      </c>
      <c r="K1210" s="18">
        <v>466</v>
      </c>
      <c r="L1210" s="23">
        <f t="shared" si="1579"/>
        <v>233</v>
      </c>
      <c r="M1210" s="24">
        <f t="shared" si="1580"/>
        <v>186.4</v>
      </c>
      <c r="N1210" s="23">
        <f t="shared" si="1581"/>
        <v>3378500</v>
      </c>
      <c r="O1210" s="23">
        <f t="shared" si="1582"/>
        <v>1509840</v>
      </c>
      <c r="P1210" s="25">
        <f t="shared" si="1583"/>
        <v>3448027.2</v>
      </c>
      <c r="Q1210" s="23">
        <f t="shared" si="1584"/>
        <v>8336367.2000000002</v>
      </c>
      <c r="R1210" s="24"/>
      <c r="S1210" s="24"/>
      <c r="T1210" s="15"/>
    </row>
    <row r="1211" spans="1:20" ht="15" hidden="1" x14ac:dyDescent="0.3">
      <c r="A1211" s="15" t="s">
        <v>223</v>
      </c>
      <c r="B1211" s="15" t="s">
        <v>238</v>
      </c>
      <c r="C1211" s="15" t="s">
        <v>255</v>
      </c>
      <c r="D1211" s="16" t="s">
        <v>256</v>
      </c>
      <c r="E1211" s="94">
        <v>7</v>
      </c>
      <c r="F1211" s="23">
        <v>14500</v>
      </c>
      <c r="G1211" s="23">
        <v>8100</v>
      </c>
      <c r="H1211" s="23">
        <v>18498</v>
      </c>
      <c r="I1211" s="23">
        <v>2490571</v>
      </c>
      <c r="J1211" s="18">
        <f>K1210</f>
        <v>466</v>
      </c>
      <c r="K1211" s="18">
        <v>611</v>
      </c>
      <c r="L1211" s="23">
        <f t="shared" ref="L1211" si="1585">K1211-J1211</f>
        <v>145</v>
      </c>
      <c r="M1211" s="24">
        <f t="shared" ref="M1211" si="1586">L1211*80%</f>
        <v>116</v>
      </c>
      <c r="N1211" s="23">
        <f t="shared" ref="N1211" si="1587">L1211*F1211</f>
        <v>2102500</v>
      </c>
      <c r="O1211" s="23">
        <f t="shared" ref="O1211" si="1588">M1211*G1211</f>
        <v>939600</v>
      </c>
      <c r="P1211" s="25">
        <f t="shared" ref="P1211" si="1589">IF(M1211*H1211=0,0,IF(M1211*H1211&gt;I1211,M1211*H1211,I1211))</f>
        <v>2490571</v>
      </c>
      <c r="Q1211" s="23">
        <f t="shared" ref="Q1211" si="1590">N1211+O1211+P1211</f>
        <v>5532671</v>
      </c>
      <c r="R1211" s="24"/>
      <c r="S1211" s="24"/>
      <c r="T1211" s="15"/>
    </row>
    <row r="1212" spans="1:20" ht="15" hidden="1" x14ac:dyDescent="0.3">
      <c r="A1212" s="15" t="s">
        <v>223</v>
      </c>
      <c r="B1212" s="15" t="s">
        <v>238</v>
      </c>
      <c r="C1212" s="15" t="s">
        <v>255</v>
      </c>
      <c r="D1212" s="16" t="s">
        <v>256</v>
      </c>
      <c r="E1212" s="94">
        <v>8</v>
      </c>
      <c r="F1212" s="23">
        <v>14500</v>
      </c>
      <c r="G1212" s="23">
        <v>8100</v>
      </c>
      <c r="H1212" s="23">
        <v>18498</v>
      </c>
      <c r="I1212" s="23">
        <v>2490571</v>
      </c>
      <c r="J1212" s="18">
        <f>K1211</f>
        <v>611</v>
      </c>
      <c r="K1212" s="18">
        <v>733</v>
      </c>
      <c r="L1212" s="23">
        <f t="shared" ref="L1212" si="1591">K1212-J1212</f>
        <v>122</v>
      </c>
      <c r="M1212" s="24">
        <f t="shared" ref="M1212" si="1592">L1212*80%</f>
        <v>97.600000000000009</v>
      </c>
      <c r="N1212" s="23">
        <f t="shared" ref="N1212" si="1593">L1212*F1212</f>
        <v>1769000</v>
      </c>
      <c r="O1212" s="23">
        <f t="shared" ref="O1212" si="1594">M1212*G1212</f>
        <v>790560.00000000012</v>
      </c>
      <c r="P1212" s="25">
        <f t="shared" ref="P1212" si="1595">IF(M1212*H1212=0,0,IF(M1212*H1212&gt;I1212,M1212*H1212,I1212))</f>
        <v>2490571</v>
      </c>
      <c r="Q1212" s="23">
        <f t="shared" ref="Q1212" si="1596">N1212+O1212+P1212</f>
        <v>5050131</v>
      </c>
      <c r="R1212" s="24"/>
      <c r="S1212" s="24"/>
      <c r="T1212" s="15"/>
    </row>
    <row r="1213" spans="1:20" ht="15" hidden="1" x14ac:dyDescent="0.3">
      <c r="A1213" s="15" t="s">
        <v>223</v>
      </c>
      <c r="B1213" s="15" t="s">
        <v>238</v>
      </c>
      <c r="C1213" s="15" t="s">
        <v>255</v>
      </c>
      <c r="D1213" s="16" t="s">
        <v>256</v>
      </c>
      <c r="E1213" s="31">
        <v>9</v>
      </c>
      <c r="F1213" s="23">
        <v>14500</v>
      </c>
      <c r="G1213" s="23">
        <v>8100</v>
      </c>
      <c r="H1213" s="23">
        <v>18498</v>
      </c>
      <c r="I1213" s="23">
        <v>2490571</v>
      </c>
      <c r="J1213" s="18">
        <f>K1212</f>
        <v>733</v>
      </c>
      <c r="K1213" s="18">
        <v>845</v>
      </c>
      <c r="L1213" s="23">
        <f t="shared" ref="L1213" si="1597">K1213-J1213</f>
        <v>112</v>
      </c>
      <c r="M1213" s="24">
        <f t="shared" ref="M1213" si="1598">L1213*80%</f>
        <v>89.600000000000009</v>
      </c>
      <c r="N1213" s="23">
        <f t="shared" ref="N1213" si="1599">L1213*F1213</f>
        <v>1624000</v>
      </c>
      <c r="O1213" s="23">
        <f t="shared" ref="O1213" si="1600">M1213*G1213</f>
        <v>725760.00000000012</v>
      </c>
      <c r="P1213" s="25">
        <f t="shared" ref="P1213" si="1601">IF(M1213*H1213=0,0,IF(M1213*H1213&gt;I1213,M1213*H1213,I1213))</f>
        <v>2490571</v>
      </c>
      <c r="Q1213" s="23">
        <f t="shared" ref="Q1213" si="1602">N1213+O1213+P1213</f>
        <v>4840331</v>
      </c>
      <c r="R1213" s="24"/>
      <c r="S1213" s="24"/>
      <c r="T1213" s="15"/>
    </row>
    <row r="1214" spans="1:20" ht="15" hidden="1" x14ac:dyDescent="0.3">
      <c r="A1214" s="15" t="s">
        <v>223</v>
      </c>
      <c r="B1214" s="15" t="s">
        <v>238</v>
      </c>
      <c r="C1214" s="15" t="s">
        <v>257</v>
      </c>
      <c r="D1214" s="16" t="s">
        <v>258</v>
      </c>
      <c r="E1214" s="94" t="s">
        <v>25</v>
      </c>
      <c r="F1214" s="23">
        <v>14500</v>
      </c>
      <c r="G1214" s="23">
        <v>7710</v>
      </c>
      <c r="H1214" s="23">
        <v>18498</v>
      </c>
      <c r="I1214" s="101">
        <v>2490571</v>
      </c>
      <c r="J1214" s="18">
        <v>373</v>
      </c>
      <c r="K1214" s="18">
        <v>383</v>
      </c>
      <c r="L1214" s="23">
        <f t="shared" si="1579"/>
        <v>10</v>
      </c>
      <c r="M1214" s="24">
        <f t="shared" si="1580"/>
        <v>8</v>
      </c>
      <c r="N1214" s="23">
        <f t="shared" si="1581"/>
        <v>145000</v>
      </c>
      <c r="O1214" s="23">
        <f t="shared" si="1582"/>
        <v>61680</v>
      </c>
      <c r="P1214" s="104">
        <f>IF((M1214+M1215)*H1214=0,0,IF((M1214+M1215)*H1214&gt;I1214,(M1214+M1215)*H1214,I1214))</f>
        <v>2490571</v>
      </c>
      <c r="Q1214" s="101">
        <f>N1214+O1214+N1215+O1215+P1214</f>
        <v>3095871</v>
      </c>
      <c r="R1214" s="24"/>
      <c r="S1214" s="24"/>
      <c r="T1214" s="15"/>
    </row>
    <row r="1215" spans="1:20" ht="15" hidden="1" x14ac:dyDescent="0.3">
      <c r="A1215" s="15" t="s">
        <v>223</v>
      </c>
      <c r="B1215" s="15" t="s">
        <v>238</v>
      </c>
      <c r="C1215" s="15" t="s">
        <v>257</v>
      </c>
      <c r="D1215" s="16" t="s">
        <v>258</v>
      </c>
      <c r="E1215" s="94">
        <v>1</v>
      </c>
      <c r="F1215" s="23">
        <v>14500</v>
      </c>
      <c r="G1215" s="23">
        <v>8100</v>
      </c>
      <c r="H1215" s="23">
        <v>18498</v>
      </c>
      <c r="I1215" s="103"/>
      <c r="J1215" s="18">
        <v>383</v>
      </c>
      <c r="K1215" s="18">
        <v>402</v>
      </c>
      <c r="L1215" s="23">
        <f t="shared" si="1579"/>
        <v>19</v>
      </c>
      <c r="M1215" s="24">
        <f t="shared" si="1580"/>
        <v>15.200000000000001</v>
      </c>
      <c r="N1215" s="23">
        <f t="shared" si="1581"/>
        <v>275500</v>
      </c>
      <c r="O1215" s="23">
        <f t="shared" si="1582"/>
        <v>123120.00000000001</v>
      </c>
      <c r="P1215" s="106"/>
      <c r="Q1215" s="103"/>
      <c r="R1215" s="24"/>
      <c r="S1215" s="24"/>
      <c r="T1215" s="15"/>
    </row>
    <row r="1216" spans="1:20" ht="15" hidden="1" x14ac:dyDescent="0.3">
      <c r="A1216" s="15" t="s">
        <v>223</v>
      </c>
      <c r="B1216" s="15" t="s">
        <v>238</v>
      </c>
      <c r="C1216" s="15" t="s">
        <v>257</v>
      </c>
      <c r="D1216" s="16" t="s">
        <v>258</v>
      </c>
      <c r="E1216" s="94">
        <v>2</v>
      </c>
      <c r="F1216" s="23">
        <v>14500</v>
      </c>
      <c r="G1216" s="23">
        <v>8100</v>
      </c>
      <c r="H1216" s="23">
        <v>18498</v>
      </c>
      <c r="I1216" s="23">
        <v>2490571</v>
      </c>
      <c r="J1216" s="18">
        <v>402</v>
      </c>
      <c r="K1216" s="18">
        <v>423</v>
      </c>
      <c r="L1216" s="23">
        <f t="shared" si="1579"/>
        <v>21</v>
      </c>
      <c r="M1216" s="24">
        <f t="shared" si="1580"/>
        <v>16.8</v>
      </c>
      <c r="N1216" s="23">
        <f t="shared" si="1581"/>
        <v>304500</v>
      </c>
      <c r="O1216" s="23">
        <f t="shared" si="1582"/>
        <v>136080</v>
      </c>
      <c r="P1216" s="25">
        <f t="shared" si="1583"/>
        <v>2490571</v>
      </c>
      <c r="Q1216" s="23">
        <f t="shared" si="1584"/>
        <v>2931151</v>
      </c>
      <c r="R1216" s="24"/>
      <c r="S1216" s="24"/>
      <c r="T1216" s="15"/>
    </row>
    <row r="1217" spans="1:20" ht="15" hidden="1" x14ac:dyDescent="0.3">
      <c r="A1217" s="15" t="s">
        <v>223</v>
      </c>
      <c r="B1217" s="15" t="s">
        <v>238</v>
      </c>
      <c r="C1217" s="15" t="s">
        <v>257</v>
      </c>
      <c r="D1217" s="16" t="s">
        <v>258</v>
      </c>
      <c r="E1217" s="94">
        <v>3</v>
      </c>
      <c r="F1217" s="23">
        <v>14500</v>
      </c>
      <c r="G1217" s="23">
        <v>8100</v>
      </c>
      <c r="H1217" s="23">
        <v>18498</v>
      </c>
      <c r="I1217" s="23">
        <v>2490571</v>
      </c>
      <c r="J1217" s="18">
        <v>423</v>
      </c>
      <c r="K1217" s="18">
        <v>445</v>
      </c>
      <c r="L1217" s="23">
        <f t="shared" si="1579"/>
        <v>22</v>
      </c>
      <c r="M1217" s="24">
        <f t="shared" si="1580"/>
        <v>17.600000000000001</v>
      </c>
      <c r="N1217" s="23">
        <f t="shared" si="1581"/>
        <v>319000</v>
      </c>
      <c r="O1217" s="23">
        <f t="shared" si="1582"/>
        <v>142560</v>
      </c>
      <c r="P1217" s="25">
        <f t="shared" si="1583"/>
        <v>2490571</v>
      </c>
      <c r="Q1217" s="23">
        <f t="shared" si="1584"/>
        <v>2952131</v>
      </c>
      <c r="R1217" s="24"/>
      <c r="S1217" s="24"/>
      <c r="T1217" s="15"/>
    </row>
    <row r="1218" spans="1:20" ht="15" hidden="1" x14ac:dyDescent="0.3">
      <c r="A1218" s="15" t="s">
        <v>223</v>
      </c>
      <c r="B1218" s="15" t="s">
        <v>238</v>
      </c>
      <c r="C1218" s="15" t="s">
        <v>257</v>
      </c>
      <c r="D1218" s="16" t="s">
        <v>258</v>
      </c>
      <c r="E1218" s="94">
        <v>4</v>
      </c>
      <c r="F1218" s="23">
        <v>14500</v>
      </c>
      <c r="G1218" s="23">
        <v>8100</v>
      </c>
      <c r="H1218" s="23">
        <v>18498</v>
      </c>
      <c r="I1218" s="23">
        <v>2490571</v>
      </c>
      <c r="J1218" s="18">
        <v>445</v>
      </c>
      <c r="K1218" s="18">
        <v>466</v>
      </c>
      <c r="L1218" s="23">
        <f t="shared" si="1579"/>
        <v>21</v>
      </c>
      <c r="M1218" s="24">
        <f t="shared" si="1580"/>
        <v>16.8</v>
      </c>
      <c r="N1218" s="23">
        <f t="shared" si="1581"/>
        <v>304500</v>
      </c>
      <c r="O1218" s="23">
        <f t="shared" si="1582"/>
        <v>136080</v>
      </c>
      <c r="P1218" s="25">
        <f t="shared" si="1583"/>
        <v>2490571</v>
      </c>
      <c r="Q1218" s="23">
        <f t="shared" si="1584"/>
        <v>2931151</v>
      </c>
      <c r="R1218" s="24"/>
      <c r="S1218" s="24"/>
      <c r="T1218" s="15"/>
    </row>
    <row r="1219" spans="1:20" ht="15" hidden="1" x14ac:dyDescent="0.3">
      <c r="A1219" s="15" t="s">
        <v>223</v>
      </c>
      <c r="B1219" s="15" t="s">
        <v>238</v>
      </c>
      <c r="C1219" s="15" t="s">
        <v>257</v>
      </c>
      <c r="D1219" s="16" t="s">
        <v>258</v>
      </c>
      <c r="E1219" s="94">
        <v>5</v>
      </c>
      <c r="F1219" s="23">
        <v>14500</v>
      </c>
      <c r="G1219" s="23">
        <v>8100</v>
      </c>
      <c r="H1219" s="23">
        <v>18498</v>
      </c>
      <c r="I1219" s="23">
        <v>2490571</v>
      </c>
      <c r="J1219" s="18">
        <v>466</v>
      </c>
      <c r="K1219" s="18">
        <v>483</v>
      </c>
      <c r="L1219" s="23">
        <f t="shared" si="1579"/>
        <v>17</v>
      </c>
      <c r="M1219" s="24">
        <f t="shared" si="1580"/>
        <v>13.600000000000001</v>
      </c>
      <c r="N1219" s="23">
        <f t="shared" si="1581"/>
        <v>246500</v>
      </c>
      <c r="O1219" s="23">
        <f t="shared" si="1582"/>
        <v>110160.00000000001</v>
      </c>
      <c r="P1219" s="25">
        <f t="shared" si="1583"/>
        <v>2490571</v>
      </c>
      <c r="Q1219" s="23">
        <f t="shared" si="1584"/>
        <v>2847231</v>
      </c>
      <c r="R1219" s="24"/>
      <c r="S1219" s="24"/>
      <c r="T1219" s="15"/>
    </row>
    <row r="1220" spans="1:20" ht="15" hidden="1" x14ac:dyDescent="0.3">
      <c r="A1220" s="15" t="s">
        <v>223</v>
      </c>
      <c r="B1220" s="15" t="s">
        <v>238</v>
      </c>
      <c r="C1220" s="15" t="s">
        <v>257</v>
      </c>
      <c r="D1220" s="16" t="s">
        <v>258</v>
      </c>
      <c r="E1220" s="94">
        <v>6</v>
      </c>
      <c r="F1220" s="23">
        <v>14500</v>
      </c>
      <c r="G1220" s="23">
        <v>8100</v>
      </c>
      <c r="H1220" s="23">
        <v>18498</v>
      </c>
      <c r="I1220" s="23">
        <v>2490571</v>
      </c>
      <c r="J1220" s="18">
        <v>483</v>
      </c>
      <c r="K1220" s="18">
        <v>510</v>
      </c>
      <c r="L1220" s="23">
        <f t="shared" si="1579"/>
        <v>27</v>
      </c>
      <c r="M1220" s="24">
        <f t="shared" si="1580"/>
        <v>21.6</v>
      </c>
      <c r="N1220" s="23">
        <f t="shared" si="1581"/>
        <v>391500</v>
      </c>
      <c r="O1220" s="23">
        <f t="shared" si="1582"/>
        <v>174960</v>
      </c>
      <c r="P1220" s="25">
        <f t="shared" si="1583"/>
        <v>2490571</v>
      </c>
      <c r="Q1220" s="23">
        <f t="shared" si="1584"/>
        <v>3057031</v>
      </c>
      <c r="R1220" s="24"/>
      <c r="S1220" s="24"/>
      <c r="T1220" s="15"/>
    </row>
    <row r="1221" spans="1:20" ht="15" hidden="1" x14ac:dyDescent="0.3">
      <c r="A1221" s="15" t="s">
        <v>223</v>
      </c>
      <c r="B1221" s="15" t="s">
        <v>238</v>
      </c>
      <c r="C1221" s="15" t="s">
        <v>257</v>
      </c>
      <c r="D1221" s="16" t="s">
        <v>258</v>
      </c>
      <c r="E1221" s="94">
        <v>7</v>
      </c>
      <c r="F1221" s="23">
        <v>14500</v>
      </c>
      <c r="G1221" s="23">
        <v>8100</v>
      </c>
      <c r="H1221" s="23">
        <v>18498</v>
      </c>
      <c r="I1221" s="23">
        <v>2490571</v>
      </c>
      <c r="J1221" s="18">
        <f>K1220</f>
        <v>510</v>
      </c>
      <c r="K1221" s="18">
        <v>530</v>
      </c>
      <c r="L1221" s="23">
        <f t="shared" ref="L1221" si="1603">K1221-J1221</f>
        <v>20</v>
      </c>
      <c r="M1221" s="24">
        <f t="shared" ref="M1221" si="1604">L1221*80%</f>
        <v>16</v>
      </c>
      <c r="N1221" s="23">
        <f t="shared" ref="N1221" si="1605">L1221*F1221</f>
        <v>290000</v>
      </c>
      <c r="O1221" s="23">
        <f t="shared" ref="O1221" si="1606">M1221*G1221</f>
        <v>129600</v>
      </c>
      <c r="P1221" s="25">
        <f t="shared" ref="P1221" si="1607">IF(M1221*H1221=0,0,IF(M1221*H1221&gt;I1221,M1221*H1221,I1221))</f>
        <v>2490571</v>
      </c>
      <c r="Q1221" s="23">
        <f t="shared" ref="Q1221" si="1608">N1221+O1221+P1221</f>
        <v>2910171</v>
      </c>
      <c r="R1221" s="24"/>
      <c r="S1221" s="24"/>
      <c r="T1221" s="15"/>
    </row>
    <row r="1222" spans="1:20" ht="15" hidden="1" x14ac:dyDescent="0.3">
      <c r="A1222" s="15" t="s">
        <v>223</v>
      </c>
      <c r="B1222" s="15" t="s">
        <v>238</v>
      </c>
      <c r="C1222" s="15" t="s">
        <v>257</v>
      </c>
      <c r="D1222" s="16" t="s">
        <v>258</v>
      </c>
      <c r="E1222" s="94">
        <v>8</v>
      </c>
      <c r="F1222" s="23">
        <v>14500</v>
      </c>
      <c r="G1222" s="23">
        <v>8100</v>
      </c>
      <c r="H1222" s="23">
        <v>18498</v>
      </c>
      <c r="I1222" s="23">
        <v>2490571</v>
      </c>
      <c r="J1222" s="18">
        <f>K1221</f>
        <v>530</v>
      </c>
      <c r="K1222" s="18">
        <v>555</v>
      </c>
      <c r="L1222" s="23">
        <f t="shared" ref="L1222" si="1609">K1222-J1222</f>
        <v>25</v>
      </c>
      <c r="M1222" s="24">
        <f t="shared" ref="M1222" si="1610">L1222*80%</f>
        <v>20</v>
      </c>
      <c r="N1222" s="23">
        <f t="shared" ref="N1222" si="1611">L1222*F1222</f>
        <v>362500</v>
      </c>
      <c r="O1222" s="23">
        <f t="shared" ref="O1222" si="1612">M1222*G1222</f>
        <v>162000</v>
      </c>
      <c r="P1222" s="25">
        <f t="shared" ref="P1222" si="1613">IF(M1222*H1222=0,0,IF(M1222*H1222&gt;I1222,M1222*H1222,I1222))</f>
        <v>2490571</v>
      </c>
      <c r="Q1222" s="23">
        <f t="shared" ref="Q1222" si="1614">N1222+O1222+P1222</f>
        <v>3015071</v>
      </c>
      <c r="R1222" s="24"/>
      <c r="S1222" s="24"/>
      <c r="T1222" s="15"/>
    </row>
    <row r="1223" spans="1:20" ht="15" hidden="1" x14ac:dyDescent="0.3">
      <c r="A1223" s="15" t="s">
        <v>223</v>
      </c>
      <c r="B1223" s="15" t="s">
        <v>238</v>
      </c>
      <c r="C1223" s="15" t="s">
        <v>257</v>
      </c>
      <c r="D1223" s="16" t="s">
        <v>258</v>
      </c>
      <c r="E1223" s="31">
        <v>9</v>
      </c>
      <c r="F1223" s="23">
        <v>14500</v>
      </c>
      <c r="G1223" s="23">
        <v>8100</v>
      </c>
      <c r="H1223" s="23">
        <v>18498</v>
      </c>
      <c r="I1223" s="23">
        <v>2490571</v>
      </c>
      <c r="J1223" s="18">
        <f>K1222</f>
        <v>555</v>
      </c>
      <c r="K1223" s="18">
        <v>577</v>
      </c>
      <c r="L1223" s="23">
        <f t="shared" ref="L1223" si="1615">K1223-J1223</f>
        <v>22</v>
      </c>
      <c r="M1223" s="24">
        <f t="shared" ref="M1223" si="1616">L1223*80%</f>
        <v>17.600000000000001</v>
      </c>
      <c r="N1223" s="23">
        <f t="shared" ref="N1223" si="1617">L1223*F1223</f>
        <v>319000</v>
      </c>
      <c r="O1223" s="23">
        <f t="shared" ref="O1223" si="1618">M1223*G1223</f>
        <v>142560</v>
      </c>
      <c r="P1223" s="25">
        <f t="shared" ref="P1223" si="1619">IF(M1223*H1223=0,0,IF(M1223*H1223&gt;I1223,M1223*H1223,I1223))</f>
        <v>2490571</v>
      </c>
      <c r="Q1223" s="23">
        <f t="shared" ref="Q1223" si="1620">N1223+O1223+P1223</f>
        <v>2952131</v>
      </c>
      <c r="R1223" s="24"/>
      <c r="S1223" s="24"/>
      <c r="T1223" s="15"/>
    </row>
    <row r="1224" spans="1:20" ht="15" hidden="1" x14ac:dyDescent="0.3">
      <c r="A1224" s="15" t="s">
        <v>223</v>
      </c>
      <c r="B1224" s="15" t="s">
        <v>238</v>
      </c>
      <c r="C1224" s="15" t="s">
        <v>259</v>
      </c>
      <c r="D1224" s="16" t="s">
        <v>260</v>
      </c>
      <c r="E1224" s="94" t="s">
        <v>25</v>
      </c>
      <c r="F1224" s="23">
        <v>14500</v>
      </c>
      <c r="G1224" s="23">
        <v>7710</v>
      </c>
      <c r="H1224" s="23">
        <v>18498</v>
      </c>
      <c r="I1224" s="101">
        <v>2490571</v>
      </c>
      <c r="J1224" s="18">
        <v>204</v>
      </c>
      <c r="K1224" s="18">
        <v>207</v>
      </c>
      <c r="L1224" s="23">
        <f t="shared" si="1579"/>
        <v>3</v>
      </c>
      <c r="M1224" s="24">
        <f t="shared" si="1580"/>
        <v>2.4000000000000004</v>
      </c>
      <c r="N1224" s="23">
        <f t="shared" si="1581"/>
        <v>43500</v>
      </c>
      <c r="O1224" s="23">
        <f t="shared" si="1582"/>
        <v>18504.000000000004</v>
      </c>
      <c r="P1224" s="104">
        <f>IF((M1224+M1225)*H1224=0,0,IF((M1224+M1225)*H1224&gt;I1224,(M1224+M1225)*H1224,I1224))</f>
        <v>2490571</v>
      </c>
      <c r="Q1224" s="101">
        <f>N1224+O1224+N1225+O1225+P1224</f>
        <v>2699435</v>
      </c>
      <c r="R1224" s="24"/>
      <c r="S1224" s="24"/>
      <c r="T1224" s="15"/>
    </row>
    <row r="1225" spans="1:20" ht="15" hidden="1" x14ac:dyDescent="0.3">
      <c r="A1225" s="15" t="s">
        <v>223</v>
      </c>
      <c r="B1225" s="15" t="s">
        <v>238</v>
      </c>
      <c r="C1225" s="15" t="s">
        <v>259</v>
      </c>
      <c r="D1225" s="16" t="s">
        <v>260</v>
      </c>
      <c r="E1225" s="94">
        <v>1</v>
      </c>
      <c r="F1225" s="23">
        <v>14500</v>
      </c>
      <c r="G1225" s="23">
        <v>8100</v>
      </c>
      <c r="H1225" s="23">
        <v>18498</v>
      </c>
      <c r="I1225" s="103"/>
      <c r="J1225" s="18">
        <v>207</v>
      </c>
      <c r="K1225" s="18">
        <v>214</v>
      </c>
      <c r="L1225" s="23">
        <f t="shared" si="1579"/>
        <v>7</v>
      </c>
      <c r="M1225" s="24">
        <f t="shared" si="1580"/>
        <v>5.6000000000000005</v>
      </c>
      <c r="N1225" s="23">
        <f t="shared" si="1581"/>
        <v>101500</v>
      </c>
      <c r="O1225" s="23">
        <f t="shared" si="1582"/>
        <v>45360.000000000007</v>
      </c>
      <c r="P1225" s="106"/>
      <c r="Q1225" s="103"/>
      <c r="R1225" s="24"/>
      <c r="S1225" s="24"/>
      <c r="T1225" s="15"/>
    </row>
    <row r="1226" spans="1:20" ht="15" hidden="1" x14ac:dyDescent="0.3">
      <c r="A1226" s="15" t="s">
        <v>223</v>
      </c>
      <c r="B1226" s="15" t="s">
        <v>238</v>
      </c>
      <c r="C1226" s="15" t="s">
        <v>259</v>
      </c>
      <c r="D1226" s="16" t="s">
        <v>260</v>
      </c>
      <c r="E1226" s="94">
        <v>2</v>
      </c>
      <c r="F1226" s="23">
        <v>14500</v>
      </c>
      <c r="G1226" s="23">
        <v>8100</v>
      </c>
      <c r="H1226" s="23">
        <v>18498</v>
      </c>
      <c r="I1226" s="23">
        <v>2490571</v>
      </c>
      <c r="J1226" s="18">
        <v>214</v>
      </c>
      <c r="K1226" s="18">
        <v>224</v>
      </c>
      <c r="L1226" s="23">
        <f t="shared" si="1579"/>
        <v>10</v>
      </c>
      <c r="M1226" s="24">
        <f t="shared" si="1580"/>
        <v>8</v>
      </c>
      <c r="N1226" s="23">
        <f t="shared" si="1581"/>
        <v>145000</v>
      </c>
      <c r="O1226" s="23">
        <f t="shared" si="1582"/>
        <v>64800</v>
      </c>
      <c r="P1226" s="25">
        <f t="shared" si="1583"/>
        <v>2490571</v>
      </c>
      <c r="Q1226" s="23">
        <f t="shared" si="1584"/>
        <v>2700371</v>
      </c>
      <c r="R1226" s="24"/>
      <c r="S1226" s="24"/>
      <c r="T1226" s="15"/>
    </row>
    <row r="1227" spans="1:20" ht="15" hidden="1" x14ac:dyDescent="0.3">
      <c r="A1227" s="15" t="s">
        <v>223</v>
      </c>
      <c r="B1227" s="15" t="s">
        <v>238</v>
      </c>
      <c r="C1227" s="15" t="s">
        <v>259</v>
      </c>
      <c r="D1227" s="16" t="s">
        <v>260</v>
      </c>
      <c r="E1227" s="94">
        <v>3</v>
      </c>
      <c r="F1227" s="23">
        <v>14500</v>
      </c>
      <c r="G1227" s="23">
        <v>8100</v>
      </c>
      <c r="H1227" s="23">
        <v>18498</v>
      </c>
      <c r="I1227" s="23">
        <v>2490571</v>
      </c>
      <c r="J1227" s="18">
        <v>224</v>
      </c>
      <c r="K1227" s="18">
        <v>251</v>
      </c>
      <c r="L1227" s="23">
        <f t="shared" si="1579"/>
        <v>27</v>
      </c>
      <c r="M1227" s="24">
        <f t="shared" si="1580"/>
        <v>21.6</v>
      </c>
      <c r="N1227" s="23">
        <f t="shared" si="1581"/>
        <v>391500</v>
      </c>
      <c r="O1227" s="23">
        <f t="shared" si="1582"/>
        <v>174960</v>
      </c>
      <c r="P1227" s="25">
        <f t="shared" si="1583"/>
        <v>2490571</v>
      </c>
      <c r="Q1227" s="23">
        <f t="shared" si="1584"/>
        <v>3057031</v>
      </c>
      <c r="R1227" s="24"/>
      <c r="S1227" s="24"/>
      <c r="T1227" s="15"/>
    </row>
    <row r="1228" spans="1:20" ht="15" hidden="1" x14ac:dyDescent="0.3">
      <c r="A1228" s="15" t="s">
        <v>223</v>
      </c>
      <c r="B1228" s="15" t="s">
        <v>238</v>
      </c>
      <c r="C1228" s="15" t="s">
        <v>259</v>
      </c>
      <c r="D1228" s="16" t="s">
        <v>260</v>
      </c>
      <c r="E1228" s="94">
        <v>4</v>
      </c>
      <c r="F1228" s="23">
        <v>14500</v>
      </c>
      <c r="G1228" s="23">
        <v>8100</v>
      </c>
      <c r="H1228" s="23">
        <v>18498</v>
      </c>
      <c r="I1228" s="23">
        <v>2490571</v>
      </c>
      <c r="J1228" s="18">
        <v>251</v>
      </c>
      <c r="K1228" s="18">
        <v>266</v>
      </c>
      <c r="L1228" s="23">
        <f t="shared" si="1579"/>
        <v>15</v>
      </c>
      <c r="M1228" s="24">
        <f t="shared" si="1580"/>
        <v>12</v>
      </c>
      <c r="N1228" s="23">
        <f t="shared" si="1581"/>
        <v>217500</v>
      </c>
      <c r="O1228" s="23">
        <f t="shared" si="1582"/>
        <v>97200</v>
      </c>
      <c r="P1228" s="25">
        <f t="shared" si="1583"/>
        <v>2490571</v>
      </c>
      <c r="Q1228" s="23">
        <f t="shared" si="1584"/>
        <v>2805271</v>
      </c>
      <c r="R1228" s="24"/>
      <c r="S1228" s="24"/>
      <c r="T1228" s="15"/>
    </row>
    <row r="1229" spans="1:20" ht="15" hidden="1" x14ac:dyDescent="0.3">
      <c r="A1229" s="15" t="s">
        <v>223</v>
      </c>
      <c r="B1229" s="15" t="s">
        <v>238</v>
      </c>
      <c r="C1229" s="15" t="s">
        <v>259</v>
      </c>
      <c r="D1229" s="16" t="s">
        <v>260</v>
      </c>
      <c r="E1229" s="94">
        <v>5</v>
      </c>
      <c r="F1229" s="23">
        <v>14500</v>
      </c>
      <c r="G1229" s="23">
        <v>8100</v>
      </c>
      <c r="H1229" s="23">
        <v>18498</v>
      </c>
      <c r="I1229" s="23">
        <v>2490571</v>
      </c>
      <c r="J1229" s="18">
        <v>266</v>
      </c>
      <c r="K1229" s="18">
        <v>280</v>
      </c>
      <c r="L1229" s="23">
        <f t="shared" si="1579"/>
        <v>14</v>
      </c>
      <c r="M1229" s="24">
        <f t="shared" si="1580"/>
        <v>11.200000000000001</v>
      </c>
      <c r="N1229" s="23">
        <f t="shared" si="1581"/>
        <v>203000</v>
      </c>
      <c r="O1229" s="23">
        <f t="shared" si="1582"/>
        <v>90720.000000000015</v>
      </c>
      <c r="P1229" s="25">
        <f t="shared" si="1583"/>
        <v>2490571</v>
      </c>
      <c r="Q1229" s="23">
        <f t="shared" si="1584"/>
        <v>2784291</v>
      </c>
      <c r="R1229" s="24"/>
      <c r="S1229" s="24"/>
      <c r="T1229" s="15"/>
    </row>
    <row r="1230" spans="1:20" ht="15" hidden="1" x14ac:dyDescent="0.3">
      <c r="A1230" s="15" t="s">
        <v>223</v>
      </c>
      <c r="B1230" s="15" t="s">
        <v>238</v>
      </c>
      <c r="C1230" s="15" t="s">
        <v>259</v>
      </c>
      <c r="D1230" s="16" t="s">
        <v>260</v>
      </c>
      <c r="E1230" s="94">
        <v>6</v>
      </c>
      <c r="F1230" s="23">
        <v>14500</v>
      </c>
      <c r="G1230" s="23">
        <v>8100</v>
      </c>
      <c r="H1230" s="23">
        <v>18498</v>
      </c>
      <c r="I1230" s="23">
        <v>2490571</v>
      </c>
      <c r="J1230" s="18">
        <v>280</v>
      </c>
      <c r="K1230" s="18">
        <v>295</v>
      </c>
      <c r="L1230" s="23">
        <f t="shared" si="1579"/>
        <v>15</v>
      </c>
      <c r="M1230" s="24">
        <f t="shared" si="1580"/>
        <v>12</v>
      </c>
      <c r="N1230" s="23">
        <f t="shared" si="1581"/>
        <v>217500</v>
      </c>
      <c r="O1230" s="23">
        <f t="shared" si="1582"/>
        <v>97200</v>
      </c>
      <c r="P1230" s="25">
        <f t="shared" si="1583"/>
        <v>2490571</v>
      </c>
      <c r="Q1230" s="23">
        <f t="shared" si="1584"/>
        <v>2805271</v>
      </c>
      <c r="R1230" s="24"/>
      <c r="S1230" s="24"/>
      <c r="T1230" s="15"/>
    </row>
    <row r="1231" spans="1:20" ht="15" hidden="1" x14ac:dyDescent="0.3">
      <c r="A1231" s="15" t="s">
        <v>223</v>
      </c>
      <c r="B1231" s="15" t="s">
        <v>238</v>
      </c>
      <c r="C1231" s="15" t="s">
        <v>259</v>
      </c>
      <c r="D1231" s="16" t="s">
        <v>260</v>
      </c>
      <c r="E1231" s="94">
        <v>7</v>
      </c>
      <c r="F1231" s="23">
        <v>14500</v>
      </c>
      <c r="G1231" s="23">
        <v>8100</v>
      </c>
      <c r="H1231" s="23">
        <v>18498</v>
      </c>
      <c r="I1231" s="23">
        <v>2490571</v>
      </c>
      <c r="J1231" s="18">
        <f>K1230</f>
        <v>295</v>
      </c>
      <c r="K1231" s="18">
        <v>311</v>
      </c>
      <c r="L1231" s="23">
        <f t="shared" ref="L1231" si="1621">K1231-J1231</f>
        <v>16</v>
      </c>
      <c r="M1231" s="24">
        <f t="shared" ref="M1231" si="1622">L1231*80%</f>
        <v>12.8</v>
      </c>
      <c r="N1231" s="23">
        <f t="shared" ref="N1231" si="1623">L1231*F1231</f>
        <v>232000</v>
      </c>
      <c r="O1231" s="23">
        <f t="shared" ref="O1231" si="1624">M1231*G1231</f>
        <v>103680</v>
      </c>
      <c r="P1231" s="25">
        <f t="shared" ref="P1231" si="1625">IF(M1231*H1231=0,0,IF(M1231*H1231&gt;I1231,M1231*H1231,I1231))</f>
        <v>2490571</v>
      </c>
      <c r="Q1231" s="23">
        <f t="shared" ref="Q1231" si="1626">N1231+O1231+P1231</f>
        <v>2826251</v>
      </c>
      <c r="R1231" s="24"/>
      <c r="S1231" s="24"/>
      <c r="T1231" s="15"/>
    </row>
    <row r="1232" spans="1:20" ht="15" hidden="1" x14ac:dyDescent="0.3">
      <c r="A1232" s="15" t="s">
        <v>223</v>
      </c>
      <c r="B1232" s="15" t="s">
        <v>238</v>
      </c>
      <c r="C1232" s="15" t="s">
        <v>259</v>
      </c>
      <c r="D1232" s="16" t="s">
        <v>260</v>
      </c>
      <c r="E1232" s="94">
        <v>8</v>
      </c>
      <c r="F1232" s="23">
        <v>14500</v>
      </c>
      <c r="G1232" s="23">
        <v>8100</v>
      </c>
      <c r="H1232" s="23">
        <v>18498</v>
      </c>
      <c r="I1232" s="23">
        <v>2490571</v>
      </c>
      <c r="J1232" s="18">
        <f>K1231</f>
        <v>311</v>
      </c>
      <c r="K1232" s="18">
        <v>331</v>
      </c>
      <c r="L1232" s="23">
        <f t="shared" ref="L1232" si="1627">K1232-J1232</f>
        <v>20</v>
      </c>
      <c r="M1232" s="24">
        <f t="shared" ref="M1232" si="1628">L1232*80%</f>
        <v>16</v>
      </c>
      <c r="N1232" s="23">
        <f t="shared" ref="N1232" si="1629">L1232*F1232</f>
        <v>290000</v>
      </c>
      <c r="O1232" s="23">
        <f t="shared" ref="O1232" si="1630">M1232*G1232</f>
        <v>129600</v>
      </c>
      <c r="P1232" s="25">
        <f t="shared" ref="P1232" si="1631">IF(M1232*H1232=0,0,IF(M1232*H1232&gt;I1232,M1232*H1232,I1232))</f>
        <v>2490571</v>
      </c>
      <c r="Q1232" s="23">
        <f t="shared" ref="Q1232" si="1632">N1232+O1232+P1232</f>
        <v>2910171</v>
      </c>
      <c r="R1232" s="24"/>
      <c r="S1232" s="24"/>
      <c r="T1232" s="15"/>
    </row>
    <row r="1233" spans="1:20" ht="15" hidden="1" x14ac:dyDescent="0.3">
      <c r="A1233" s="15" t="s">
        <v>223</v>
      </c>
      <c r="B1233" s="15" t="s">
        <v>238</v>
      </c>
      <c r="C1233" s="15" t="s">
        <v>259</v>
      </c>
      <c r="D1233" s="16" t="s">
        <v>260</v>
      </c>
      <c r="E1233" s="31">
        <v>9</v>
      </c>
      <c r="F1233" s="23">
        <v>14500</v>
      </c>
      <c r="G1233" s="23">
        <v>8100</v>
      </c>
      <c r="H1233" s="23">
        <v>18498</v>
      </c>
      <c r="I1233" s="23">
        <v>2490571</v>
      </c>
      <c r="J1233" s="18">
        <f>K1232</f>
        <v>331</v>
      </c>
      <c r="K1233" s="18">
        <v>354</v>
      </c>
      <c r="L1233" s="23">
        <f t="shared" ref="L1233" si="1633">K1233-J1233</f>
        <v>23</v>
      </c>
      <c r="M1233" s="24">
        <f t="shared" ref="M1233" si="1634">L1233*80%</f>
        <v>18.400000000000002</v>
      </c>
      <c r="N1233" s="23">
        <f t="shared" ref="N1233" si="1635">L1233*F1233</f>
        <v>333500</v>
      </c>
      <c r="O1233" s="23">
        <f t="shared" ref="O1233" si="1636">M1233*G1233</f>
        <v>149040.00000000003</v>
      </c>
      <c r="P1233" s="25">
        <f t="shared" ref="P1233" si="1637">IF(M1233*H1233=0,0,IF(M1233*H1233&gt;I1233,M1233*H1233,I1233))</f>
        <v>2490571</v>
      </c>
      <c r="Q1233" s="23">
        <f t="shared" ref="Q1233" si="1638">N1233+O1233+P1233</f>
        <v>2973111</v>
      </c>
      <c r="R1233" s="24"/>
      <c r="S1233" s="24"/>
      <c r="T1233" s="15"/>
    </row>
    <row r="1234" spans="1:20" ht="15" hidden="1" x14ac:dyDescent="0.3">
      <c r="A1234" s="15" t="s">
        <v>223</v>
      </c>
      <c r="B1234" s="15" t="s">
        <v>238</v>
      </c>
      <c r="C1234" s="15" t="s">
        <v>261</v>
      </c>
      <c r="D1234" s="16" t="s">
        <v>262</v>
      </c>
      <c r="E1234" s="94" t="s">
        <v>25</v>
      </c>
      <c r="F1234" s="23">
        <v>14500</v>
      </c>
      <c r="G1234" s="23">
        <v>7710</v>
      </c>
      <c r="H1234" s="23">
        <v>18498</v>
      </c>
      <c r="I1234" s="101">
        <v>2490571</v>
      </c>
      <c r="J1234" s="18">
        <v>636</v>
      </c>
      <c r="K1234" s="18">
        <v>636</v>
      </c>
      <c r="L1234" s="23">
        <f t="shared" si="1579"/>
        <v>0</v>
      </c>
      <c r="M1234" s="24">
        <f t="shared" si="1580"/>
        <v>0</v>
      </c>
      <c r="N1234" s="23">
        <f t="shared" si="1581"/>
        <v>0</v>
      </c>
      <c r="O1234" s="23">
        <f t="shared" si="1582"/>
        <v>0</v>
      </c>
      <c r="P1234" s="104">
        <f>IF((M1234+M1235)*H1234=0,0,IF((M1234+M1235)*H1234&gt;I1234,(M1234+M1235)*H1234,I1234))</f>
        <v>2490571</v>
      </c>
      <c r="Q1234" s="101">
        <f>N1234+O1234+N1235+O1235+P1234</f>
        <v>2553511</v>
      </c>
      <c r="R1234" s="24"/>
      <c r="S1234" s="24"/>
      <c r="T1234" s="15"/>
    </row>
    <row r="1235" spans="1:20" ht="15" hidden="1" x14ac:dyDescent="0.3">
      <c r="A1235" s="15" t="s">
        <v>223</v>
      </c>
      <c r="B1235" s="15" t="s">
        <v>238</v>
      </c>
      <c r="C1235" s="15" t="s">
        <v>261</v>
      </c>
      <c r="D1235" s="16" t="s">
        <v>262</v>
      </c>
      <c r="E1235" s="94">
        <v>1</v>
      </c>
      <c r="F1235" s="23">
        <v>14500</v>
      </c>
      <c r="G1235" s="23">
        <v>8100</v>
      </c>
      <c r="H1235" s="23">
        <v>18498</v>
      </c>
      <c r="I1235" s="103"/>
      <c r="J1235" s="18">
        <v>636</v>
      </c>
      <c r="K1235" s="18">
        <v>639</v>
      </c>
      <c r="L1235" s="23">
        <f>K1235-J1235</f>
        <v>3</v>
      </c>
      <c r="M1235" s="24">
        <f>L1235*80%</f>
        <v>2.4000000000000004</v>
      </c>
      <c r="N1235" s="23">
        <f>L1235*F1235</f>
        <v>43500</v>
      </c>
      <c r="O1235" s="23">
        <f>M1235*G1235</f>
        <v>19440.000000000004</v>
      </c>
      <c r="P1235" s="106"/>
      <c r="Q1235" s="103"/>
      <c r="R1235" s="24"/>
      <c r="S1235" s="24"/>
      <c r="T1235" s="15"/>
    </row>
    <row r="1236" spans="1:20" ht="15" hidden="1" x14ac:dyDescent="0.3">
      <c r="A1236" s="15" t="s">
        <v>223</v>
      </c>
      <c r="B1236" s="15" t="s">
        <v>238</v>
      </c>
      <c r="C1236" s="15" t="s">
        <v>261</v>
      </c>
      <c r="D1236" s="16" t="s">
        <v>263</v>
      </c>
      <c r="E1236" s="94" t="s">
        <v>25</v>
      </c>
      <c r="F1236" s="23">
        <v>14500</v>
      </c>
      <c r="G1236" s="23">
        <v>7710</v>
      </c>
      <c r="H1236" s="23">
        <v>18498</v>
      </c>
      <c r="I1236" s="101">
        <v>2490572</v>
      </c>
      <c r="J1236" s="18">
        <v>318</v>
      </c>
      <c r="K1236" s="18">
        <v>328</v>
      </c>
      <c r="L1236" s="23">
        <f t="shared" si="1579"/>
        <v>10</v>
      </c>
      <c r="M1236" s="24">
        <f t="shared" si="1580"/>
        <v>8</v>
      </c>
      <c r="N1236" s="23">
        <f t="shared" si="1581"/>
        <v>145000</v>
      </c>
      <c r="O1236" s="23">
        <f t="shared" si="1582"/>
        <v>61680</v>
      </c>
      <c r="P1236" s="104">
        <f>IF((M1236+M1237)*H1236=0,0,IF((M1236+M1237)*H1236&gt;I1236,(M1236+M1237)*H1236,I1236))</f>
        <v>2490572</v>
      </c>
      <c r="Q1236" s="101">
        <f>N1236+O1236+N1237+O1237+P1236</f>
        <v>3347632</v>
      </c>
      <c r="R1236" s="24"/>
      <c r="S1236" s="24"/>
      <c r="T1236" s="15"/>
    </row>
    <row r="1237" spans="1:20" ht="15" hidden="1" x14ac:dyDescent="0.3">
      <c r="A1237" s="15" t="s">
        <v>223</v>
      </c>
      <c r="B1237" s="15" t="s">
        <v>238</v>
      </c>
      <c r="C1237" s="15" t="s">
        <v>261</v>
      </c>
      <c r="D1237" s="16" t="s">
        <v>263</v>
      </c>
      <c r="E1237" s="94">
        <v>1</v>
      </c>
      <c r="F1237" s="23">
        <v>14500</v>
      </c>
      <c r="G1237" s="23">
        <v>8100</v>
      </c>
      <c r="H1237" s="23">
        <v>18498</v>
      </c>
      <c r="I1237" s="103"/>
      <c r="J1237" s="18">
        <v>328</v>
      </c>
      <c r="K1237" s="18">
        <v>359</v>
      </c>
      <c r="L1237" s="23">
        <f>K1237-J1237</f>
        <v>31</v>
      </c>
      <c r="M1237" s="24">
        <f>L1237*80%</f>
        <v>24.8</v>
      </c>
      <c r="N1237" s="23">
        <f>L1237*F1237</f>
        <v>449500</v>
      </c>
      <c r="O1237" s="23">
        <f>M1237*G1237</f>
        <v>200880</v>
      </c>
      <c r="P1237" s="106"/>
      <c r="Q1237" s="103"/>
      <c r="R1237" s="24"/>
      <c r="S1237" s="24"/>
      <c r="T1237" s="15"/>
    </row>
    <row r="1238" spans="1:20" ht="15" hidden="1" x14ac:dyDescent="0.3">
      <c r="A1238" s="15" t="s">
        <v>223</v>
      </c>
      <c r="B1238" s="15" t="s">
        <v>238</v>
      </c>
      <c r="C1238" s="15" t="s">
        <v>261</v>
      </c>
      <c r="D1238" s="16" t="s">
        <v>264</v>
      </c>
      <c r="E1238" s="94" t="s">
        <v>25</v>
      </c>
      <c r="F1238" s="23">
        <v>14500</v>
      </c>
      <c r="G1238" s="23">
        <v>7710</v>
      </c>
      <c r="H1238" s="23">
        <v>18498</v>
      </c>
      <c r="I1238" s="101">
        <v>2490573</v>
      </c>
      <c r="J1238" s="18">
        <v>798</v>
      </c>
      <c r="K1238" s="18">
        <v>809</v>
      </c>
      <c r="L1238" s="23">
        <f t="shared" si="1579"/>
        <v>11</v>
      </c>
      <c r="M1238" s="24">
        <f t="shared" si="1580"/>
        <v>8.8000000000000007</v>
      </c>
      <c r="N1238" s="23">
        <f t="shared" si="1581"/>
        <v>159500</v>
      </c>
      <c r="O1238" s="23">
        <f t="shared" si="1582"/>
        <v>67848</v>
      </c>
      <c r="P1238" s="104">
        <f>IF((M1238+M1239)*H1238=0,0,IF((M1238+M1239)*H1238&gt;I1238,(M1238+M1239)*H1238,I1238))</f>
        <v>2490573</v>
      </c>
      <c r="Q1238" s="101">
        <f>N1238+O1238+N1239+O1239+P1238</f>
        <v>3074581</v>
      </c>
      <c r="R1238" s="24"/>
      <c r="S1238" s="24"/>
      <c r="T1238" s="15"/>
    </row>
    <row r="1239" spans="1:20" ht="15" hidden="1" x14ac:dyDescent="0.3">
      <c r="A1239" s="15" t="s">
        <v>223</v>
      </c>
      <c r="B1239" s="15" t="s">
        <v>238</v>
      </c>
      <c r="C1239" s="15" t="s">
        <v>261</v>
      </c>
      <c r="D1239" s="16" t="s">
        <v>264</v>
      </c>
      <c r="E1239" s="94">
        <v>1</v>
      </c>
      <c r="F1239" s="23">
        <v>14500</v>
      </c>
      <c r="G1239" s="23">
        <v>8100</v>
      </c>
      <c r="H1239" s="23">
        <v>18498</v>
      </c>
      <c r="I1239" s="103"/>
      <c r="J1239" s="18">
        <v>809</v>
      </c>
      <c r="K1239" s="18">
        <v>826</v>
      </c>
      <c r="L1239" s="23">
        <f t="shared" si="1579"/>
        <v>17</v>
      </c>
      <c r="M1239" s="24">
        <f t="shared" si="1580"/>
        <v>13.600000000000001</v>
      </c>
      <c r="N1239" s="23">
        <f t="shared" si="1581"/>
        <v>246500</v>
      </c>
      <c r="O1239" s="23">
        <f t="shared" si="1582"/>
        <v>110160.00000000001</v>
      </c>
      <c r="P1239" s="106"/>
      <c r="Q1239" s="103"/>
      <c r="R1239" s="24"/>
      <c r="S1239" s="24"/>
      <c r="T1239" s="15"/>
    </row>
    <row r="1240" spans="1:20" ht="15" hidden="1" x14ac:dyDescent="0.3">
      <c r="A1240" s="15" t="s">
        <v>223</v>
      </c>
      <c r="B1240" s="15" t="s">
        <v>238</v>
      </c>
      <c r="C1240" s="15" t="s">
        <v>261</v>
      </c>
      <c r="D1240" s="16" t="s">
        <v>262</v>
      </c>
      <c r="E1240" s="94">
        <v>2</v>
      </c>
      <c r="F1240" s="23">
        <v>14500</v>
      </c>
      <c r="G1240" s="23">
        <v>8100</v>
      </c>
      <c r="H1240" s="23">
        <v>18498</v>
      </c>
      <c r="I1240" s="23">
        <v>2490571</v>
      </c>
      <c r="J1240" s="18">
        <v>639</v>
      </c>
      <c r="K1240" s="18">
        <v>640</v>
      </c>
      <c r="L1240" s="23">
        <f t="shared" si="1579"/>
        <v>1</v>
      </c>
      <c r="M1240" s="24">
        <f t="shared" si="1580"/>
        <v>0.8</v>
      </c>
      <c r="N1240" s="23">
        <f t="shared" si="1581"/>
        <v>14500</v>
      </c>
      <c r="O1240" s="23">
        <f t="shared" si="1582"/>
        <v>6480</v>
      </c>
      <c r="P1240" s="25">
        <f t="shared" si="1583"/>
        <v>2490571</v>
      </c>
      <c r="Q1240" s="23">
        <f t="shared" si="1584"/>
        <v>2511551</v>
      </c>
      <c r="R1240" s="24"/>
      <c r="S1240" s="24"/>
      <c r="T1240" s="15"/>
    </row>
    <row r="1241" spans="1:20" ht="15" hidden="1" x14ac:dyDescent="0.3">
      <c r="A1241" s="15" t="s">
        <v>223</v>
      </c>
      <c r="B1241" s="15" t="s">
        <v>238</v>
      </c>
      <c r="C1241" s="15" t="s">
        <v>261</v>
      </c>
      <c r="D1241" s="16" t="s">
        <v>263</v>
      </c>
      <c r="E1241" s="94">
        <v>2</v>
      </c>
      <c r="F1241" s="23">
        <v>14500</v>
      </c>
      <c r="G1241" s="23">
        <v>8100</v>
      </c>
      <c r="H1241" s="23">
        <v>18498</v>
      </c>
      <c r="I1241" s="23">
        <v>2490571</v>
      </c>
      <c r="J1241" s="18">
        <v>359</v>
      </c>
      <c r="K1241" s="18">
        <v>401</v>
      </c>
      <c r="L1241" s="23">
        <f t="shared" si="1579"/>
        <v>42</v>
      </c>
      <c r="M1241" s="24">
        <f t="shared" si="1580"/>
        <v>33.6</v>
      </c>
      <c r="N1241" s="23">
        <f t="shared" si="1581"/>
        <v>609000</v>
      </c>
      <c r="O1241" s="23">
        <f t="shared" si="1582"/>
        <v>272160</v>
      </c>
      <c r="P1241" s="25">
        <f t="shared" si="1583"/>
        <v>2490571</v>
      </c>
      <c r="Q1241" s="23">
        <f t="shared" si="1584"/>
        <v>3371731</v>
      </c>
      <c r="R1241" s="24"/>
      <c r="S1241" s="24"/>
      <c r="T1241" s="15"/>
    </row>
    <row r="1242" spans="1:20" ht="15" hidden="1" x14ac:dyDescent="0.3">
      <c r="A1242" s="15" t="s">
        <v>223</v>
      </c>
      <c r="B1242" s="15" t="s">
        <v>238</v>
      </c>
      <c r="C1242" s="15" t="s">
        <v>261</v>
      </c>
      <c r="D1242" s="16" t="s">
        <v>264</v>
      </c>
      <c r="E1242" s="94">
        <v>2</v>
      </c>
      <c r="F1242" s="23">
        <v>14500</v>
      </c>
      <c r="G1242" s="23">
        <v>8100</v>
      </c>
      <c r="H1242" s="23">
        <v>18498</v>
      </c>
      <c r="I1242" s="23">
        <v>2490571</v>
      </c>
      <c r="J1242" s="18">
        <v>826</v>
      </c>
      <c r="K1242" s="18">
        <v>848</v>
      </c>
      <c r="L1242" s="23">
        <f t="shared" si="1579"/>
        <v>22</v>
      </c>
      <c r="M1242" s="24">
        <f t="shared" si="1580"/>
        <v>17.600000000000001</v>
      </c>
      <c r="N1242" s="23">
        <f t="shared" si="1581"/>
        <v>319000</v>
      </c>
      <c r="O1242" s="23">
        <f t="shared" si="1582"/>
        <v>142560</v>
      </c>
      <c r="P1242" s="25">
        <f t="shared" si="1583"/>
        <v>2490571</v>
      </c>
      <c r="Q1242" s="23">
        <f t="shared" si="1584"/>
        <v>2952131</v>
      </c>
      <c r="R1242" s="24"/>
      <c r="S1242" s="24"/>
      <c r="T1242" s="15"/>
    </row>
    <row r="1243" spans="1:20" ht="15" hidden="1" x14ac:dyDescent="0.3">
      <c r="A1243" s="15" t="s">
        <v>223</v>
      </c>
      <c r="B1243" s="15" t="s">
        <v>238</v>
      </c>
      <c r="C1243" s="15" t="s">
        <v>261</v>
      </c>
      <c r="D1243" s="16" t="s">
        <v>262</v>
      </c>
      <c r="E1243" s="94">
        <v>3</v>
      </c>
      <c r="F1243" s="23">
        <v>14500</v>
      </c>
      <c r="G1243" s="23">
        <v>8100</v>
      </c>
      <c r="H1243" s="23">
        <v>18498</v>
      </c>
      <c r="I1243" s="23">
        <v>2490571</v>
      </c>
      <c r="J1243" s="18">
        <v>640</v>
      </c>
      <c r="K1243" s="18">
        <v>641</v>
      </c>
      <c r="L1243" s="23">
        <f t="shared" si="1579"/>
        <v>1</v>
      </c>
      <c r="M1243" s="24">
        <f t="shared" si="1580"/>
        <v>0.8</v>
      </c>
      <c r="N1243" s="23">
        <f t="shared" si="1581"/>
        <v>14500</v>
      </c>
      <c r="O1243" s="23">
        <f t="shared" si="1582"/>
        <v>6480</v>
      </c>
      <c r="P1243" s="25">
        <f t="shared" si="1583"/>
        <v>2490571</v>
      </c>
      <c r="Q1243" s="23">
        <f t="shared" si="1584"/>
        <v>2511551</v>
      </c>
      <c r="R1243" s="24"/>
      <c r="S1243" s="24"/>
      <c r="T1243" s="15"/>
    </row>
    <row r="1244" spans="1:20" ht="15" hidden="1" x14ac:dyDescent="0.3">
      <c r="A1244" s="15" t="s">
        <v>223</v>
      </c>
      <c r="B1244" s="15" t="s">
        <v>238</v>
      </c>
      <c r="C1244" s="15" t="s">
        <v>261</v>
      </c>
      <c r="D1244" s="16" t="s">
        <v>263</v>
      </c>
      <c r="E1244" s="94">
        <v>3</v>
      </c>
      <c r="F1244" s="23">
        <v>14500</v>
      </c>
      <c r="G1244" s="23">
        <v>8100</v>
      </c>
      <c r="H1244" s="23">
        <v>18498</v>
      </c>
      <c r="I1244" s="23">
        <v>2490571</v>
      </c>
      <c r="J1244" s="18">
        <v>401</v>
      </c>
      <c r="K1244" s="18">
        <v>463</v>
      </c>
      <c r="L1244" s="23">
        <f t="shared" si="1579"/>
        <v>62</v>
      </c>
      <c r="M1244" s="24">
        <f t="shared" si="1580"/>
        <v>49.6</v>
      </c>
      <c r="N1244" s="23">
        <f t="shared" si="1581"/>
        <v>899000</v>
      </c>
      <c r="O1244" s="23">
        <f t="shared" si="1582"/>
        <v>401760</v>
      </c>
      <c r="P1244" s="25">
        <f t="shared" si="1583"/>
        <v>2490571</v>
      </c>
      <c r="Q1244" s="23">
        <f t="shared" si="1584"/>
        <v>3791331</v>
      </c>
      <c r="R1244" s="24"/>
      <c r="S1244" s="24"/>
      <c r="T1244" s="15"/>
    </row>
    <row r="1245" spans="1:20" ht="15" hidden="1" x14ac:dyDescent="0.3">
      <c r="A1245" s="15" t="s">
        <v>223</v>
      </c>
      <c r="B1245" s="15" t="s">
        <v>238</v>
      </c>
      <c r="C1245" s="15" t="s">
        <v>261</v>
      </c>
      <c r="D1245" s="16" t="s">
        <v>264</v>
      </c>
      <c r="E1245" s="94">
        <v>3</v>
      </c>
      <c r="F1245" s="23">
        <v>14500</v>
      </c>
      <c r="G1245" s="23">
        <v>8100</v>
      </c>
      <c r="H1245" s="23">
        <v>18498</v>
      </c>
      <c r="I1245" s="23">
        <v>2490571</v>
      </c>
      <c r="J1245" s="18">
        <v>848</v>
      </c>
      <c r="K1245" s="18">
        <v>880</v>
      </c>
      <c r="L1245" s="23">
        <f t="shared" si="1579"/>
        <v>32</v>
      </c>
      <c r="M1245" s="24">
        <f t="shared" si="1580"/>
        <v>25.6</v>
      </c>
      <c r="N1245" s="23">
        <f t="shared" si="1581"/>
        <v>464000</v>
      </c>
      <c r="O1245" s="23">
        <f t="shared" si="1582"/>
        <v>207360</v>
      </c>
      <c r="P1245" s="25">
        <f t="shared" si="1583"/>
        <v>2490571</v>
      </c>
      <c r="Q1245" s="23">
        <f t="shared" si="1584"/>
        <v>3161931</v>
      </c>
      <c r="R1245" s="24"/>
      <c r="S1245" s="24"/>
      <c r="T1245" s="15"/>
    </row>
    <row r="1246" spans="1:20" ht="15" hidden="1" x14ac:dyDescent="0.3">
      <c r="A1246" s="15" t="s">
        <v>223</v>
      </c>
      <c r="B1246" s="15" t="s">
        <v>238</v>
      </c>
      <c r="C1246" s="15" t="s">
        <v>261</v>
      </c>
      <c r="D1246" s="16" t="s">
        <v>262</v>
      </c>
      <c r="E1246" s="94">
        <v>4</v>
      </c>
      <c r="F1246" s="23">
        <v>14500</v>
      </c>
      <c r="G1246" s="23">
        <v>8100</v>
      </c>
      <c r="H1246" s="23">
        <v>18498</v>
      </c>
      <c r="I1246" s="23">
        <v>2490571</v>
      </c>
      <c r="J1246" s="18">
        <v>641</v>
      </c>
      <c r="K1246" s="18">
        <v>643</v>
      </c>
      <c r="L1246" s="23">
        <f t="shared" si="1579"/>
        <v>2</v>
      </c>
      <c r="M1246" s="24">
        <f t="shared" si="1580"/>
        <v>1.6</v>
      </c>
      <c r="N1246" s="23">
        <f t="shared" si="1581"/>
        <v>29000</v>
      </c>
      <c r="O1246" s="23">
        <f t="shared" si="1582"/>
        <v>12960</v>
      </c>
      <c r="P1246" s="25">
        <f t="shared" si="1583"/>
        <v>2490571</v>
      </c>
      <c r="Q1246" s="23">
        <f t="shared" si="1584"/>
        <v>2532531</v>
      </c>
      <c r="R1246" s="24"/>
      <c r="S1246" s="24"/>
      <c r="T1246" s="15"/>
    </row>
    <row r="1247" spans="1:20" ht="15" hidden="1" x14ac:dyDescent="0.3">
      <c r="A1247" s="15" t="s">
        <v>223</v>
      </c>
      <c r="B1247" s="15" t="s">
        <v>238</v>
      </c>
      <c r="C1247" s="15" t="s">
        <v>261</v>
      </c>
      <c r="D1247" s="16" t="s">
        <v>263</v>
      </c>
      <c r="E1247" s="94">
        <v>4</v>
      </c>
      <c r="F1247" s="23">
        <v>14500</v>
      </c>
      <c r="G1247" s="23">
        <v>8100</v>
      </c>
      <c r="H1247" s="23">
        <v>18498</v>
      </c>
      <c r="I1247" s="23">
        <v>2490571</v>
      </c>
      <c r="J1247" s="18">
        <v>463</v>
      </c>
      <c r="K1247" s="18">
        <v>529</v>
      </c>
      <c r="L1247" s="23">
        <f t="shared" si="1579"/>
        <v>66</v>
      </c>
      <c r="M1247" s="24">
        <f t="shared" si="1580"/>
        <v>52.800000000000004</v>
      </c>
      <c r="N1247" s="23">
        <f t="shared" si="1581"/>
        <v>957000</v>
      </c>
      <c r="O1247" s="23">
        <f t="shared" si="1582"/>
        <v>427680.00000000006</v>
      </c>
      <c r="P1247" s="25">
        <f t="shared" si="1583"/>
        <v>2490571</v>
      </c>
      <c r="Q1247" s="23">
        <f t="shared" si="1584"/>
        <v>3875251</v>
      </c>
      <c r="R1247" s="24"/>
      <c r="S1247" s="24"/>
      <c r="T1247" s="15"/>
    </row>
    <row r="1248" spans="1:20" ht="15" hidden="1" x14ac:dyDescent="0.3">
      <c r="A1248" s="15" t="s">
        <v>223</v>
      </c>
      <c r="B1248" s="15" t="s">
        <v>238</v>
      </c>
      <c r="C1248" s="15" t="s">
        <v>261</v>
      </c>
      <c r="D1248" s="16" t="s">
        <v>264</v>
      </c>
      <c r="E1248" s="94">
        <v>4</v>
      </c>
      <c r="F1248" s="23">
        <v>14500</v>
      </c>
      <c r="G1248" s="23">
        <v>8100</v>
      </c>
      <c r="H1248" s="23">
        <v>18498</v>
      </c>
      <c r="I1248" s="23">
        <v>2490571</v>
      </c>
      <c r="J1248" s="18">
        <v>880</v>
      </c>
      <c r="K1248" s="18">
        <v>916</v>
      </c>
      <c r="L1248" s="23">
        <f t="shared" si="1579"/>
        <v>36</v>
      </c>
      <c r="M1248" s="24">
        <f t="shared" si="1580"/>
        <v>28.8</v>
      </c>
      <c r="N1248" s="23">
        <f t="shared" si="1581"/>
        <v>522000</v>
      </c>
      <c r="O1248" s="23">
        <f t="shared" si="1582"/>
        <v>233280</v>
      </c>
      <c r="P1248" s="25">
        <f t="shared" si="1583"/>
        <v>2490571</v>
      </c>
      <c r="Q1248" s="23">
        <f t="shared" si="1584"/>
        <v>3245851</v>
      </c>
      <c r="R1248" s="24"/>
      <c r="S1248" s="24"/>
      <c r="T1248" s="15"/>
    </row>
    <row r="1249" spans="1:20" ht="15" hidden="1" x14ac:dyDescent="0.3">
      <c r="A1249" s="15" t="s">
        <v>223</v>
      </c>
      <c r="B1249" s="15" t="s">
        <v>238</v>
      </c>
      <c r="C1249" s="15" t="s">
        <v>261</v>
      </c>
      <c r="D1249" s="16" t="s">
        <v>262</v>
      </c>
      <c r="E1249" s="94">
        <v>5</v>
      </c>
      <c r="F1249" s="23">
        <v>14500</v>
      </c>
      <c r="G1249" s="23">
        <v>8100</v>
      </c>
      <c r="H1249" s="23">
        <v>18498</v>
      </c>
      <c r="I1249" s="23">
        <v>2490571</v>
      </c>
      <c r="J1249" s="18">
        <v>643</v>
      </c>
      <c r="K1249" s="18">
        <v>645</v>
      </c>
      <c r="L1249" s="23">
        <f t="shared" si="1579"/>
        <v>2</v>
      </c>
      <c r="M1249" s="24">
        <f t="shared" si="1580"/>
        <v>1.6</v>
      </c>
      <c r="N1249" s="23">
        <f t="shared" si="1581"/>
        <v>29000</v>
      </c>
      <c r="O1249" s="23">
        <f t="shared" si="1582"/>
        <v>12960</v>
      </c>
      <c r="P1249" s="25">
        <f t="shared" si="1583"/>
        <v>2490571</v>
      </c>
      <c r="Q1249" s="23">
        <f t="shared" si="1584"/>
        <v>2532531</v>
      </c>
      <c r="R1249" s="24"/>
      <c r="S1249" s="24"/>
      <c r="T1249" s="15"/>
    </row>
    <row r="1250" spans="1:20" ht="15" hidden="1" x14ac:dyDescent="0.3">
      <c r="A1250" s="15" t="s">
        <v>223</v>
      </c>
      <c r="B1250" s="15" t="s">
        <v>238</v>
      </c>
      <c r="C1250" s="15" t="s">
        <v>261</v>
      </c>
      <c r="D1250" s="16" t="s">
        <v>263</v>
      </c>
      <c r="E1250" s="94">
        <v>5</v>
      </c>
      <c r="F1250" s="23">
        <v>14500</v>
      </c>
      <c r="G1250" s="23">
        <v>8100</v>
      </c>
      <c r="H1250" s="23">
        <v>18498</v>
      </c>
      <c r="I1250" s="23">
        <v>2490571</v>
      </c>
      <c r="J1250" s="18">
        <v>529</v>
      </c>
      <c r="K1250" s="18">
        <v>583</v>
      </c>
      <c r="L1250" s="23">
        <f t="shared" si="1579"/>
        <v>54</v>
      </c>
      <c r="M1250" s="24">
        <f t="shared" si="1580"/>
        <v>43.2</v>
      </c>
      <c r="N1250" s="23">
        <f t="shared" si="1581"/>
        <v>783000</v>
      </c>
      <c r="O1250" s="23">
        <f t="shared" si="1582"/>
        <v>349920</v>
      </c>
      <c r="P1250" s="25">
        <f t="shared" si="1583"/>
        <v>2490571</v>
      </c>
      <c r="Q1250" s="23">
        <f t="shared" si="1584"/>
        <v>3623491</v>
      </c>
      <c r="R1250" s="24"/>
      <c r="S1250" s="24"/>
      <c r="T1250" s="15"/>
    </row>
    <row r="1251" spans="1:20" ht="15" hidden="1" x14ac:dyDescent="0.3">
      <c r="A1251" s="15" t="s">
        <v>223</v>
      </c>
      <c r="B1251" s="15" t="s">
        <v>238</v>
      </c>
      <c r="C1251" s="15" t="s">
        <v>261</v>
      </c>
      <c r="D1251" s="16" t="s">
        <v>264</v>
      </c>
      <c r="E1251" s="94">
        <v>5</v>
      </c>
      <c r="F1251" s="23">
        <v>14500</v>
      </c>
      <c r="G1251" s="23">
        <v>8100</v>
      </c>
      <c r="H1251" s="23">
        <v>18498</v>
      </c>
      <c r="I1251" s="23">
        <v>2490571</v>
      </c>
      <c r="J1251" s="18">
        <v>916</v>
      </c>
      <c r="K1251" s="18">
        <v>952</v>
      </c>
      <c r="L1251" s="23">
        <f t="shared" si="1579"/>
        <v>36</v>
      </c>
      <c r="M1251" s="24">
        <f t="shared" si="1580"/>
        <v>28.8</v>
      </c>
      <c r="N1251" s="23">
        <f t="shared" si="1581"/>
        <v>522000</v>
      </c>
      <c r="O1251" s="23">
        <f t="shared" si="1582"/>
        <v>233280</v>
      </c>
      <c r="P1251" s="25">
        <f t="shared" si="1583"/>
        <v>2490571</v>
      </c>
      <c r="Q1251" s="23">
        <f t="shared" si="1584"/>
        <v>3245851</v>
      </c>
      <c r="R1251" s="24"/>
      <c r="S1251" s="24"/>
      <c r="T1251" s="15"/>
    </row>
    <row r="1252" spans="1:20" ht="15" hidden="1" x14ac:dyDescent="0.3">
      <c r="A1252" s="15" t="s">
        <v>223</v>
      </c>
      <c r="B1252" s="15" t="s">
        <v>238</v>
      </c>
      <c r="C1252" s="15" t="s">
        <v>261</v>
      </c>
      <c r="D1252" s="16" t="s">
        <v>262</v>
      </c>
      <c r="E1252" s="94">
        <v>6</v>
      </c>
      <c r="F1252" s="23">
        <v>14500</v>
      </c>
      <c r="G1252" s="23">
        <v>8100</v>
      </c>
      <c r="H1252" s="23">
        <v>18498</v>
      </c>
      <c r="I1252" s="23">
        <v>2490571</v>
      </c>
      <c r="J1252" s="18">
        <v>645</v>
      </c>
      <c r="K1252" s="18">
        <v>647</v>
      </c>
      <c r="L1252" s="23">
        <f t="shared" si="1579"/>
        <v>2</v>
      </c>
      <c r="M1252" s="24">
        <f t="shared" si="1580"/>
        <v>1.6</v>
      </c>
      <c r="N1252" s="23">
        <f t="shared" si="1581"/>
        <v>29000</v>
      </c>
      <c r="O1252" s="23">
        <f t="shared" si="1582"/>
        <v>12960</v>
      </c>
      <c r="P1252" s="25">
        <f t="shared" si="1583"/>
        <v>2490571</v>
      </c>
      <c r="Q1252" s="23">
        <f t="shared" si="1584"/>
        <v>2532531</v>
      </c>
      <c r="R1252" s="24"/>
      <c r="S1252" s="24"/>
      <c r="T1252" s="15"/>
    </row>
    <row r="1253" spans="1:20" ht="15" hidden="1" x14ac:dyDescent="0.3">
      <c r="A1253" s="15" t="s">
        <v>223</v>
      </c>
      <c r="B1253" s="15" t="s">
        <v>238</v>
      </c>
      <c r="C1253" s="15" t="s">
        <v>261</v>
      </c>
      <c r="D1253" s="16" t="s">
        <v>263</v>
      </c>
      <c r="E1253" s="94">
        <v>6</v>
      </c>
      <c r="F1253" s="23">
        <v>14500</v>
      </c>
      <c r="G1253" s="23">
        <v>8100</v>
      </c>
      <c r="H1253" s="23">
        <v>18498</v>
      </c>
      <c r="I1253" s="23">
        <v>2490571</v>
      </c>
      <c r="J1253" s="18">
        <v>583</v>
      </c>
      <c r="K1253" s="18">
        <v>648</v>
      </c>
      <c r="L1253" s="23">
        <f t="shared" si="1579"/>
        <v>65</v>
      </c>
      <c r="M1253" s="24">
        <f t="shared" si="1580"/>
        <v>52</v>
      </c>
      <c r="N1253" s="23">
        <f t="shared" si="1581"/>
        <v>942500</v>
      </c>
      <c r="O1253" s="23">
        <f t="shared" si="1582"/>
        <v>421200</v>
      </c>
      <c r="P1253" s="25">
        <f t="shared" si="1583"/>
        <v>2490571</v>
      </c>
      <c r="Q1253" s="23">
        <f t="shared" si="1584"/>
        <v>3854271</v>
      </c>
      <c r="R1253" s="24"/>
      <c r="S1253" s="24"/>
      <c r="T1253" s="15"/>
    </row>
    <row r="1254" spans="1:20" ht="15" hidden="1" x14ac:dyDescent="0.3">
      <c r="A1254" s="15" t="s">
        <v>223</v>
      </c>
      <c r="B1254" s="15" t="s">
        <v>238</v>
      </c>
      <c r="C1254" s="15" t="s">
        <v>261</v>
      </c>
      <c r="D1254" s="16" t="s">
        <v>264</v>
      </c>
      <c r="E1254" s="94">
        <v>6</v>
      </c>
      <c r="F1254" s="23">
        <v>14500</v>
      </c>
      <c r="G1254" s="23">
        <v>8100</v>
      </c>
      <c r="H1254" s="23">
        <v>18498</v>
      </c>
      <c r="I1254" s="23">
        <v>2490571</v>
      </c>
      <c r="J1254" s="18">
        <v>952</v>
      </c>
      <c r="K1254" s="18">
        <v>1006</v>
      </c>
      <c r="L1254" s="23">
        <f t="shared" si="1579"/>
        <v>54</v>
      </c>
      <c r="M1254" s="24">
        <f t="shared" si="1580"/>
        <v>43.2</v>
      </c>
      <c r="N1254" s="23">
        <f t="shared" si="1581"/>
        <v>783000</v>
      </c>
      <c r="O1254" s="23">
        <f t="shared" si="1582"/>
        <v>349920</v>
      </c>
      <c r="P1254" s="25">
        <f t="shared" si="1583"/>
        <v>2490571</v>
      </c>
      <c r="Q1254" s="23">
        <f t="shared" si="1584"/>
        <v>3623491</v>
      </c>
      <c r="R1254" s="24"/>
      <c r="S1254" s="24"/>
      <c r="T1254" s="15"/>
    </row>
    <row r="1255" spans="1:20" ht="15" hidden="1" x14ac:dyDescent="0.3">
      <c r="A1255" s="15" t="s">
        <v>223</v>
      </c>
      <c r="B1255" s="15" t="s">
        <v>238</v>
      </c>
      <c r="C1255" s="15" t="s">
        <v>261</v>
      </c>
      <c r="D1255" s="16" t="s">
        <v>262</v>
      </c>
      <c r="E1255" s="94">
        <v>7</v>
      </c>
      <c r="F1255" s="23">
        <v>14500</v>
      </c>
      <c r="G1255" s="23">
        <v>8100</v>
      </c>
      <c r="H1255" s="23">
        <v>18498</v>
      </c>
      <c r="I1255" s="23">
        <v>2490571</v>
      </c>
      <c r="J1255" s="18">
        <f>K1252</f>
        <v>647</v>
      </c>
      <c r="K1255" s="18">
        <v>647</v>
      </c>
      <c r="L1255" s="23">
        <f t="shared" ref="L1255:L1257" si="1639">K1255-J1255</f>
        <v>0</v>
      </c>
      <c r="M1255" s="24">
        <f t="shared" ref="M1255:M1257" si="1640">L1255*80%</f>
        <v>0</v>
      </c>
      <c r="N1255" s="23">
        <f t="shared" ref="N1255:N1257" si="1641">L1255*F1255</f>
        <v>0</v>
      </c>
      <c r="O1255" s="23">
        <f t="shared" ref="O1255:O1257" si="1642">M1255*G1255</f>
        <v>0</v>
      </c>
      <c r="P1255" s="25">
        <f t="shared" ref="P1255:P1257" si="1643">IF(M1255*H1255=0,0,IF(M1255*H1255&gt;I1255,M1255*H1255,I1255))</f>
        <v>0</v>
      </c>
      <c r="Q1255" s="23">
        <f t="shared" ref="Q1255:Q1257" si="1644">N1255+O1255+P1255</f>
        <v>0</v>
      </c>
      <c r="R1255" s="24"/>
      <c r="S1255" s="24"/>
      <c r="T1255" s="15"/>
    </row>
    <row r="1256" spans="1:20" ht="15" hidden="1" x14ac:dyDescent="0.3">
      <c r="A1256" s="15" t="s">
        <v>223</v>
      </c>
      <c r="B1256" s="15" t="s">
        <v>238</v>
      </c>
      <c r="C1256" s="15" t="s">
        <v>261</v>
      </c>
      <c r="D1256" s="16" t="s">
        <v>263</v>
      </c>
      <c r="E1256" s="94">
        <v>7</v>
      </c>
      <c r="F1256" s="23">
        <v>14500</v>
      </c>
      <c r="G1256" s="23">
        <v>8100</v>
      </c>
      <c r="H1256" s="23">
        <v>18498</v>
      </c>
      <c r="I1256" s="23">
        <v>2490571</v>
      </c>
      <c r="J1256" s="18">
        <f t="shared" ref="J1256:J1257" si="1645">K1253</f>
        <v>648</v>
      </c>
      <c r="K1256" s="18">
        <v>708</v>
      </c>
      <c r="L1256" s="23">
        <f t="shared" si="1639"/>
        <v>60</v>
      </c>
      <c r="M1256" s="24">
        <f t="shared" si="1640"/>
        <v>48</v>
      </c>
      <c r="N1256" s="23">
        <f t="shared" si="1641"/>
        <v>870000</v>
      </c>
      <c r="O1256" s="23">
        <f t="shared" si="1642"/>
        <v>388800</v>
      </c>
      <c r="P1256" s="25">
        <f t="shared" si="1643"/>
        <v>2490571</v>
      </c>
      <c r="Q1256" s="23">
        <f t="shared" si="1644"/>
        <v>3749371</v>
      </c>
      <c r="R1256" s="24"/>
      <c r="S1256" s="24"/>
      <c r="T1256" s="15"/>
    </row>
    <row r="1257" spans="1:20" ht="15" hidden="1" x14ac:dyDescent="0.3">
      <c r="A1257" s="15" t="s">
        <v>223</v>
      </c>
      <c r="B1257" s="15" t="s">
        <v>238</v>
      </c>
      <c r="C1257" s="15" t="s">
        <v>261</v>
      </c>
      <c r="D1257" s="16" t="s">
        <v>264</v>
      </c>
      <c r="E1257" s="94">
        <v>7</v>
      </c>
      <c r="F1257" s="23">
        <v>14500</v>
      </c>
      <c r="G1257" s="23">
        <v>8100</v>
      </c>
      <c r="H1257" s="23">
        <v>18498</v>
      </c>
      <c r="I1257" s="23">
        <v>2490571</v>
      </c>
      <c r="J1257" s="18">
        <f t="shared" si="1645"/>
        <v>1006</v>
      </c>
      <c r="K1257" s="18">
        <v>1066</v>
      </c>
      <c r="L1257" s="23">
        <f t="shared" si="1639"/>
        <v>60</v>
      </c>
      <c r="M1257" s="24">
        <f t="shared" si="1640"/>
        <v>48</v>
      </c>
      <c r="N1257" s="23">
        <f t="shared" si="1641"/>
        <v>870000</v>
      </c>
      <c r="O1257" s="23">
        <f t="shared" si="1642"/>
        <v>388800</v>
      </c>
      <c r="P1257" s="25">
        <f t="shared" si="1643"/>
        <v>2490571</v>
      </c>
      <c r="Q1257" s="23">
        <f t="shared" si="1644"/>
        <v>3749371</v>
      </c>
      <c r="R1257" s="24"/>
      <c r="S1257" s="24"/>
      <c r="T1257" s="15"/>
    </row>
    <row r="1258" spans="1:20" ht="15" hidden="1" x14ac:dyDescent="0.3">
      <c r="A1258" s="15" t="s">
        <v>223</v>
      </c>
      <c r="B1258" s="15" t="s">
        <v>238</v>
      </c>
      <c r="C1258" s="15" t="s">
        <v>261</v>
      </c>
      <c r="D1258" s="16" t="s">
        <v>262</v>
      </c>
      <c r="E1258" s="94">
        <v>8</v>
      </c>
      <c r="F1258" s="23">
        <v>14500</v>
      </c>
      <c r="G1258" s="23">
        <v>8100</v>
      </c>
      <c r="H1258" s="23">
        <v>18498</v>
      </c>
      <c r="I1258" s="23">
        <v>2490571</v>
      </c>
      <c r="J1258" s="18">
        <f>K1255</f>
        <v>647</v>
      </c>
      <c r="K1258" s="18">
        <v>650</v>
      </c>
      <c r="L1258" s="23">
        <f t="shared" ref="L1258:L1260" si="1646">K1258-J1258</f>
        <v>3</v>
      </c>
      <c r="M1258" s="24">
        <f t="shared" ref="M1258:M1260" si="1647">L1258*80%</f>
        <v>2.4000000000000004</v>
      </c>
      <c r="N1258" s="23">
        <f t="shared" ref="N1258:N1260" si="1648">L1258*F1258</f>
        <v>43500</v>
      </c>
      <c r="O1258" s="23">
        <f t="shared" ref="O1258:O1260" si="1649">M1258*G1258</f>
        <v>19440.000000000004</v>
      </c>
      <c r="P1258" s="25">
        <f t="shared" ref="P1258:P1260" si="1650">IF(M1258*H1258=0,0,IF(M1258*H1258&gt;I1258,M1258*H1258,I1258))</f>
        <v>2490571</v>
      </c>
      <c r="Q1258" s="23">
        <f t="shared" ref="Q1258:Q1260" si="1651">N1258+O1258+P1258</f>
        <v>2553511</v>
      </c>
      <c r="R1258" s="24"/>
      <c r="S1258" s="24"/>
      <c r="T1258" s="15"/>
    </row>
    <row r="1259" spans="1:20" ht="15" hidden="1" x14ac:dyDescent="0.3">
      <c r="A1259" s="15" t="s">
        <v>223</v>
      </c>
      <c r="B1259" s="15" t="s">
        <v>238</v>
      </c>
      <c r="C1259" s="15" t="s">
        <v>261</v>
      </c>
      <c r="D1259" s="16" t="s">
        <v>263</v>
      </c>
      <c r="E1259" s="94">
        <v>8</v>
      </c>
      <c r="F1259" s="23">
        <v>14500</v>
      </c>
      <c r="G1259" s="23">
        <v>8100</v>
      </c>
      <c r="H1259" s="23">
        <v>18498</v>
      </c>
      <c r="I1259" s="23">
        <v>2490571</v>
      </c>
      <c r="J1259" s="18">
        <f t="shared" ref="J1259:J1260" si="1652">K1256</f>
        <v>708</v>
      </c>
      <c r="K1259" s="18">
        <v>778</v>
      </c>
      <c r="L1259" s="23">
        <f t="shared" si="1646"/>
        <v>70</v>
      </c>
      <c r="M1259" s="24">
        <f t="shared" si="1647"/>
        <v>56</v>
      </c>
      <c r="N1259" s="23">
        <f t="shared" si="1648"/>
        <v>1015000</v>
      </c>
      <c r="O1259" s="23">
        <f t="shared" si="1649"/>
        <v>453600</v>
      </c>
      <c r="P1259" s="25">
        <f t="shared" si="1650"/>
        <v>2490571</v>
      </c>
      <c r="Q1259" s="23">
        <f t="shared" si="1651"/>
        <v>3959171</v>
      </c>
      <c r="R1259" s="24"/>
      <c r="S1259" s="24"/>
      <c r="T1259" s="15"/>
    </row>
    <row r="1260" spans="1:20" ht="15" hidden="1" x14ac:dyDescent="0.3">
      <c r="A1260" s="15" t="s">
        <v>223</v>
      </c>
      <c r="B1260" s="15" t="s">
        <v>238</v>
      </c>
      <c r="C1260" s="15" t="s">
        <v>261</v>
      </c>
      <c r="D1260" s="16" t="s">
        <v>264</v>
      </c>
      <c r="E1260" s="94">
        <v>8</v>
      </c>
      <c r="F1260" s="23">
        <v>14500</v>
      </c>
      <c r="G1260" s="23">
        <v>8100</v>
      </c>
      <c r="H1260" s="23">
        <v>18498</v>
      </c>
      <c r="I1260" s="23">
        <v>2490571</v>
      </c>
      <c r="J1260" s="18">
        <f t="shared" si="1652"/>
        <v>1066</v>
      </c>
      <c r="K1260" s="18">
        <v>1109</v>
      </c>
      <c r="L1260" s="23">
        <f t="shared" si="1646"/>
        <v>43</v>
      </c>
      <c r="M1260" s="24">
        <f t="shared" si="1647"/>
        <v>34.4</v>
      </c>
      <c r="N1260" s="23">
        <f t="shared" si="1648"/>
        <v>623500</v>
      </c>
      <c r="O1260" s="23">
        <f t="shared" si="1649"/>
        <v>278640</v>
      </c>
      <c r="P1260" s="25">
        <f t="shared" si="1650"/>
        <v>2490571</v>
      </c>
      <c r="Q1260" s="23">
        <f t="shared" si="1651"/>
        <v>3392711</v>
      </c>
      <c r="R1260" s="24"/>
      <c r="S1260" s="24"/>
      <c r="T1260" s="15"/>
    </row>
    <row r="1261" spans="1:20" ht="15" hidden="1" x14ac:dyDescent="0.3">
      <c r="A1261" s="15" t="s">
        <v>223</v>
      </c>
      <c r="B1261" s="15" t="s">
        <v>238</v>
      </c>
      <c r="C1261" s="15" t="s">
        <v>261</v>
      </c>
      <c r="D1261" s="16" t="s">
        <v>262</v>
      </c>
      <c r="E1261" s="31">
        <v>9</v>
      </c>
      <c r="F1261" s="23">
        <v>14500</v>
      </c>
      <c r="G1261" s="23">
        <v>8100</v>
      </c>
      <c r="H1261" s="23">
        <v>18498</v>
      </c>
      <c r="I1261" s="23">
        <v>2490571</v>
      </c>
      <c r="J1261" s="18">
        <f>K1258</f>
        <v>650</v>
      </c>
      <c r="K1261" s="18">
        <v>651</v>
      </c>
      <c r="L1261" s="23">
        <f t="shared" ref="L1261:L1263" si="1653">K1261-J1261</f>
        <v>1</v>
      </c>
      <c r="M1261" s="24">
        <f t="shared" ref="M1261:M1263" si="1654">L1261*80%</f>
        <v>0.8</v>
      </c>
      <c r="N1261" s="23">
        <f t="shared" ref="N1261:N1263" si="1655">L1261*F1261</f>
        <v>14500</v>
      </c>
      <c r="O1261" s="23">
        <f t="shared" ref="O1261:O1263" si="1656">M1261*G1261</f>
        <v>6480</v>
      </c>
      <c r="P1261" s="25">
        <f t="shared" ref="P1261:P1263" si="1657">IF(M1261*H1261=0,0,IF(M1261*H1261&gt;I1261,M1261*H1261,I1261))</f>
        <v>2490571</v>
      </c>
      <c r="Q1261" s="23">
        <f t="shared" ref="Q1261:Q1263" si="1658">N1261+O1261+P1261</f>
        <v>2511551</v>
      </c>
      <c r="R1261" s="24"/>
      <c r="S1261" s="24"/>
      <c r="T1261" s="15"/>
    </row>
    <row r="1262" spans="1:20" ht="15" hidden="1" x14ac:dyDescent="0.3">
      <c r="A1262" s="15" t="s">
        <v>223</v>
      </c>
      <c r="B1262" s="15" t="s">
        <v>238</v>
      </c>
      <c r="C1262" s="15" t="s">
        <v>261</v>
      </c>
      <c r="D1262" s="16" t="s">
        <v>263</v>
      </c>
      <c r="E1262" s="31">
        <v>9</v>
      </c>
      <c r="F1262" s="23">
        <v>14500</v>
      </c>
      <c r="G1262" s="23">
        <v>8100</v>
      </c>
      <c r="H1262" s="23">
        <v>18498</v>
      </c>
      <c r="I1262" s="23">
        <v>2490571</v>
      </c>
      <c r="J1262" s="18">
        <f t="shared" ref="J1262:J1263" si="1659">K1259</f>
        <v>778</v>
      </c>
      <c r="K1262" s="18">
        <v>845</v>
      </c>
      <c r="L1262" s="23">
        <f t="shared" si="1653"/>
        <v>67</v>
      </c>
      <c r="M1262" s="24">
        <f t="shared" si="1654"/>
        <v>53.6</v>
      </c>
      <c r="N1262" s="23">
        <f t="shared" si="1655"/>
        <v>971500</v>
      </c>
      <c r="O1262" s="23">
        <f t="shared" si="1656"/>
        <v>434160</v>
      </c>
      <c r="P1262" s="25">
        <f t="shared" si="1657"/>
        <v>2490571</v>
      </c>
      <c r="Q1262" s="23">
        <f t="shared" si="1658"/>
        <v>3896231</v>
      </c>
      <c r="R1262" s="24"/>
      <c r="S1262" s="24"/>
      <c r="T1262" s="15"/>
    </row>
    <row r="1263" spans="1:20" ht="15" hidden="1" x14ac:dyDescent="0.3">
      <c r="A1263" s="15" t="s">
        <v>223</v>
      </c>
      <c r="B1263" s="15" t="s">
        <v>238</v>
      </c>
      <c r="C1263" s="15" t="s">
        <v>261</v>
      </c>
      <c r="D1263" s="16" t="s">
        <v>264</v>
      </c>
      <c r="E1263" s="31">
        <v>9</v>
      </c>
      <c r="F1263" s="23">
        <v>14500</v>
      </c>
      <c r="G1263" s="23">
        <v>8100</v>
      </c>
      <c r="H1263" s="23">
        <v>18498</v>
      </c>
      <c r="I1263" s="23">
        <v>2490571</v>
      </c>
      <c r="J1263" s="18">
        <f t="shared" si="1659"/>
        <v>1109</v>
      </c>
      <c r="K1263" s="18">
        <v>1151</v>
      </c>
      <c r="L1263" s="23">
        <f t="shared" si="1653"/>
        <v>42</v>
      </c>
      <c r="M1263" s="24">
        <f t="shared" si="1654"/>
        <v>33.6</v>
      </c>
      <c r="N1263" s="23">
        <f t="shared" si="1655"/>
        <v>609000</v>
      </c>
      <c r="O1263" s="23">
        <f t="shared" si="1656"/>
        <v>272160</v>
      </c>
      <c r="P1263" s="25">
        <f t="shared" si="1657"/>
        <v>2490571</v>
      </c>
      <c r="Q1263" s="23">
        <f t="shared" si="1658"/>
        <v>3371731</v>
      </c>
      <c r="R1263" s="24"/>
      <c r="S1263" s="24"/>
      <c r="T1263" s="15"/>
    </row>
    <row r="1264" spans="1:20" ht="15" hidden="1" x14ac:dyDescent="0.3">
      <c r="A1264" s="15" t="s">
        <v>223</v>
      </c>
      <c r="B1264" s="15" t="s">
        <v>238</v>
      </c>
      <c r="C1264" s="15" t="s">
        <v>158</v>
      </c>
      <c r="D1264" s="16" t="s">
        <v>265</v>
      </c>
      <c r="E1264" s="94" t="s">
        <v>25</v>
      </c>
      <c r="F1264" s="23">
        <v>14500</v>
      </c>
      <c r="G1264" s="23">
        <v>7710</v>
      </c>
      <c r="H1264" s="23">
        <v>18498</v>
      </c>
      <c r="I1264" s="101">
        <v>7471713</v>
      </c>
      <c r="J1264" s="18">
        <v>13301</v>
      </c>
      <c r="K1264" s="18">
        <v>13540</v>
      </c>
      <c r="L1264" s="23">
        <f t="shared" si="1579"/>
        <v>239</v>
      </c>
      <c r="M1264" s="24">
        <f t="shared" si="1580"/>
        <v>191.20000000000002</v>
      </c>
      <c r="N1264" s="23">
        <f t="shared" si="1581"/>
        <v>3465500</v>
      </c>
      <c r="O1264" s="23">
        <f t="shared" si="1582"/>
        <v>1474152.0000000002</v>
      </c>
      <c r="P1264" s="104">
        <f>IF(SUM(M1264:M1269)*H1264=0,0,IF(SUM(M1264:M1269)*H1264&gt;I1264,SUM(M1264:M1269)*H1264,I1264))</f>
        <v>8612668.8000000007</v>
      </c>
      <c r="Q1264" s="101">
        <f>SUM(N1264:N1269)+SUM(O1264:O1269)+P1264</f>
        <v>20740348.800000001</v>
      </c>
      <c r="R1264" s="24"/>
      <c r="S1264" s="24"/>
      <c r="T1264" s="15"/>
    </row>
    <row r="1265" spans="1:20" ht="15" hidden="1" x14ac:dyDescent="0.3">
      <c r="A1265" s="15" t="s">
        <v>223</v>
      </c>
      <c r="B1265" s="15" t="s">
        <v>238</v>
      </c>
      <c r="C1265" s="15" t="s">
        <v>158</v>
      </c>
      <c r="D1265" s="16" t="s">
        <v>266</v>
      </c>
      <c r="E1265" s="94" t="s">
        <v>25</v>
      </c>
      <c r="F1265" s="23">
        <v>14500</v>
      </c>
      <c r="G1265" s="23">
        <v>7710</v>
      </c>
      <c r="H1265" s="23">
        <v>18498</v>
      </c>
      <c r="I1265" s="102"/>
      <c r="J1265" s="18">
        <v>1377</v>
      </c>
      <c r="K1265" s="18">
        <v>1388</v>
      </c>
      <c r="L1265" s="23">
        <f t="shared" si="1579"/>
        <v>11</v>
      </c>
      <c r="M1265" s="24">
        <f t="shared" si="1580"/>
        <v>8.8000000000000007</v>
      </c>
      <c r="N1265" s="23">
        <f t="shared" si="1581"/>
        <v>159500</v>
      </c>
      <c r="O1265" s="23">
        <f t="shared" si="1582"/>
        <v>67848</v>
      </c>
      <c r="P1265" s="105"/>
      <c r="Q1265" s="102"/>
      <c r="R1265" s="24"/>
      <c r="S1265" s="24"/>
      <c r="T1265" s="15"/>
    </row>
    <row r="1266" spans="1:20" ht="15" hidden="1" x14ac:dyDescent="0.3">
      <c r="A1266" s="15" t="s">
        <v>223</v>
      </c>
      <c r="B1266" s="15" t="s">
        <v>238</v>
      </c>
      <c r="C1266" s="15" t="s">
        <v>158</v>
      </c>
      <c r="D1266" s="16" t="s">
        <v>267</v>
      </c>
      <c r="E1266" s="94" t="s">
        <v>25</v>
      </c>
      <c r="F1266" s="23">
        <v>14500</v>
      </c>
      <c r="G1266" s="23">
        <v>7710</v>
      </c>
      <c r="H1266" s="23">
        <v>18498</v>
      </c>
      <c r="I1266" s="102"/>
      <c r="J1266" s="18">
        <v>719</v>
      </c>
      <c r="K1266" s="18">
        <v>734</v>
      </c>
      <c r="L1266" s="23">
        <f t="shared" si="1579"/>
        <v>15</v>
      </c>
      <c r="M1266" s="24">
        <f t="shared" si="1580"/>
        <v>12</v>
      </c>
      <c r="N1266" s="23">
        <f t="shared" si="1581"/>
        <v>217500</v>
      </c>
      <c r="O1266" s="23">
        <f t="shared" si="1582"/>
        <v>92520</v>
      </c>
      <c r="P1266" s="105"/>
      <c r="Q1266" s="102"/>
      <c r="R1266" s="24"/>
      <c r="S1266" s="24"/>
      <c r="T1266" s="15"/>
    </row>
    <row r="1267" spans="1:20" ht="15" hidden="1" x14ac:dyDescent="0.3">
      <c r="A1267" s="15" t="s">
        <v>223</v>
      </c>
      <c r="B1267" s="15" t="s">
        <v>238</v>
      </c>
      <c r="C1267" s="15" t="s">
        <v>158</v>
      </c>
      <c r="D1267" s="16" t="s">
        <v>265</v>
      </c>
      <c r="E1267" s="94">
        <v>1</v>
      </c>
      <c r="F1267" s="23">
        <v>14500</v>
      </c>
      <c r="G1267" s="23">
        <v>8100</v>
      </c>
      <c r="H1267" s="23">
        <v>18498</v>
      </c>
      <c r="I1267" s="102"/>
      <c r="J1267" s="18">
        <v>13540</v>
      </c>
      <c r="K1267" s="18">
        <v>13796</v>
      </c>
      <c r="L1267" s="23">
        <f t="shared" si="1579"/>
        <v>256</v>
      </c>
      <c r="M1267" s="24">
        <f t="shared" si="1580"/>
        <v>204.8</v>
      </c>
      <c r="N1267" s="23">
        <f t="shared" si="1581"/>
        <v>3712000</v>
      </c>
      <c r="O1267" s="23">
        <f t="shared" si="1582"/>
        <v>1658880</v>
      </c>
      <c r="P1267" s="105"/>
      <c r="Q1267" s="102"/>
      <c r="R1267" s="24"/>
      <c r="S1267" s="24"/>
      <c r="T1267" s="15"/>
    </row>
    <row r="1268" spans="1:20" ht="15" hidden="1" x14ac:dyDescent="0.3">
      <c r="A1268" s="15" t="s">
        <v>223</v>
      </c>
      <c r="B1268" s="15" t="s">
        <v>238</v>
      </c>
      <c r="C1268" s="15" t="s">
        <v>158</v>
      </c>
      <c r="D1268" s="16" t="s">
        <v>266</v>
      </c>
      <c r="E1268" s="94">
        <v>1</v>
      </c>
      <c r="F1268" s="23">
        <v>14500</v>
      </c>
      <c r="G1268" s="23">
        <v>8100</v>
      </c>
      <c r="H1268" s="23">
        <v>18498</v>
      </c>
      <c r="I1268" s="102"/>
      <c r="J1268" s="18">
        <v>1388</v>
      </c>
      <c r="K1268" s="18">
        <v>1422</v>
      </c>
      <c r="L1268" s="23">
        <f t="shared" si="1579"/>
        <v>34</v>
      </c>
      <c r="M1268" s="24">
        <f t="shared" si="1580"/>
        <v>27.200000000000003</v>
      </c>
      <c r="N1268" s="23">
        <f t="shared" si="1581"/>
        <v>493000</v>
      </c>
      <c r="O1268" s="23">
        <f t="shared" si="1582"/>
        <v>220320.00000000003</v>
      </c>
      <c r="P1268" s="105"/>
      <c r="Q1268" s="102"/>
      <c r="R1268" s="24"/>
      <c r="S1268" s="24"/>
      <c r="T1268" s="15"/>
    </row>
    <row r="1269" spans="1:20" ht="15" hidden="1" x14ac:dyDescent="0.3">
      <c r="A1269" s="15" t="s">
        <v>223</v>
      </c>
      <c r="B1269" s="15" t="s">
        <v>238</v>
      </c>
      <c r="C1269" s="15" t="s">
        <v>158</v>
      </c>
      <c r="D1269" s="16" t="s">
        <v>267</v>
      </c>
      <c r="E1269" s="94">
        <v>1</v>
      </c>
      <c r="F1269" s="23">
        <v>14500</v>
      </c>
      <c r="G1269" s="23">
        <v>8100</v>
      </c>
      <c r="H1269" s="23">
        <v>18498</v>
      </c>
      <c r="I1269" s="103"/>
      <c r="J1269" s="18">
        <v>734</v>
      </c>
      <c r="K1269" s="18">
        <v>761</v>
      </c>
      <c r="L1269" s="23">
        <f t="shared" si="1579"/>
        <v>27</v>
      </c>
      <c r="M1269" s="24">
        <f t="shared" si="1580"/>
        <v>21.6</v>
      </c>
      <c r="N1269" s="23">
        <f t="shared" si="1581"/>
        <v>391500</v>
      </c>
      <c r="O1269" s="23">
        <f t="shared" si="1582"/>
        <v>174960</v>
      </c>
      <c r="P1269" s="106"/>
      <c r="Q1269" s="103"/>
      <c r="R1269" s="24"/>
      <c r="S1269" s="24"/>
      <c r="T1269" s="15"/>
    </row>
    <row r="1270" spans="1:20" ht="15" hidden="1" x14ac:dyDescent="0.3">
      <c r="A1270" s="15" t="s">
        <v>223</v>
      </c>
      <c r="B1270" s="15" t="s">
        <v>238</v>
      </c>
      <c r="C1270" s="15" t="s">
        <v>158</v>
      </c>
      <c r="D1270" s="16" t="s">
        <v>265</v>
      </c>
      <c r="E1270" s="94">
        <v>2</v>
      </c>
      <c r="F1270" s="23">
        <v>14500</v>
      </c>
      <c r="G1270" s="23">
        <v>8100</v>
      </c>
      <c r="H1270" s="23">
        <v>18498</v>
      </c>
      <c r="I1270" s="101">
        <v>7471713</v>
      </c>
      <c r="J1270" s="18">
        <v>13796</v>
      </c>
      <c r="K1270" s="18">
        <v>13978</v>
      </c>
      <c r="L1270" s="23">
        <f t="shared" si="1579"/>
        <v>182</v>
      </c>
      <c r="M1270" s="24">
        <f t="shared" si="1580"/>
        <v>145.6</v>
      </c>
      <c r="N1270" s="23">
        <f t="shared" si="1581"/>
        <v>2639000</v>
      </c>
      <c r="O1270" s="23">
        <f t="shared" si="1582"/>
        <v>1179360</v>
      </c>
      <c r="P1270" s="104">
        <f>IF(SUM(M1270:M1272)*H1270=0,0,IF(SUM(M1270:M1272)*H1270&gt;I1270,SUM(M1270:M1272)*H1270,I1270))</f>
        <v>7471713</v>
      </c>
      <c r="Q1270" s="101">
        <f>SUM(N1270:N1272)+SUM(O1270:O1272)+P1270</f>
        <v>12422993</v>
      </c>
      <c r="R1270" s="24"/>
      <c r="S1270" s="24"/>
      <c r="T1270" s="15"/>
    </row>
    <row r="1271" spans="1:20" ht="15" hidden="1" x14ac:dyDescent="0.3">
      <c r="A1271" s="15" t="s">
        <v>223</v>
      </c>
      <c r="B1271" s="15" t="s">
        <v>238</v>
      </c>
      <c r="C1271" s="15" t="s">
        <v>158</v>
      </c>
      <c r="D1271" s="16" t="s">
        <v>266</v>
      </c>
      <c r="E1271" s="94">
        <v>2</v>
      </c>
      <c r="F1271" s="23">
        <v>14500</v>
      </c>
      <c r="G1271" s="23">
        <v>8100</v>
      </c>
      <c r="H1271" s="23">
        <v>18498</v>
      </c>
      <c r="I1271" s="102"/>
      <c r="J1271" s="18">
        <v>1422</v>
      </c>
      <c r="K1271" s="18">
        <v>1448</v>
      </c>
      <c r="L1271" s="23">
        <f t="shared" si="1579"/>
        <v>26</v>
      </c>
      <c r="M1271" s="24">
        <f t="shared" si="1580"/>
        <v>20.8</v>
      </c>
      <c r="N1271" s="23">
        <f t="shared" si="1581"/>
        <v>377000</v>
      </c>
      <c r="O1271" s="23">
        <f t="shared" si="1582"/>
        <v>168480</v>
      </c>
      <c r="P1271" s="105"/>
      <c r="Q1271" s="102"/>
      <c r="R1271" s="24"/>
      <c r="S1271" s="24"/>
      <c r="T1271" s="15"/>
    </row>
    <row r="1272" spans="1:20" ht="15" hidden="1" x14ac:dyDescent="0.3">
      <c r="A1272" s="15" t="s">
        <v>223</v>
      </c>
      <c r="B1272" s="15" t="s">
        <v>238</v>
      </c>
      <c r="C1272" s="15" t="s">
        <v>158</v>
      </c>
      <c r="D1272" s="16" t="s">
        <v>267</v>
      </c>
      <c r="E1272" s="94">
        <v>2</v>
      </c>
      <c r="F1272" s="23">
        <v>14500</v>
      </c>
      <c r="G1272" s="23">
        <v>8100</v>
      </c>
      <c r="H1272" s="23">
        <v>18498</v>
      </c>
      <c r="I1272" s="103"/>
      <c r="J1272" s="18">
        <v>761</v>
      </c>
      <c r="K1272" s="18">
        <v>789</v>
      </c>
      <c r="L1272" s="23">
        <f t="shared" si="1579"/>
        <v>28</v>
      </c>
      <c r="M1272" s="24">
        <f t="shared" si="1580"/>
        <v>22.400000000000002</v>
      </c>
      <c r="N1272" s="23">
        <f t="shared" si="1581"/>
        <v>406000</v>
      </c>
      <c r="O1272" s="23">
        <f t="shared" si="1582"/>
        <v>181440.00000000003</v>
      </c>
      <c r="P1272" s="106"/>
      <c r="Q1272" s="103"/>
      <c r="R1272" s="24"/>
      <c r="S1272" s="24"/>
      <c r="T1272" s="15"/>
    </row>
    <row r="1273" spans="1:20" ht="14.15" hidden="1" customHeight="1" x14ac:dyDescent="0.3">
      <c r="A1273" s="15" t="s">
        <v>223</v>
      </c>
      <c r="B1273" s="15" t="s">
        <v>238</v>
      </c>
      <c r="C1273" s="15" t="s">
        <v>158</v>
      </c>
      <c r="D1273" s="16" t="s">
        <v>265</v>
      </c>
      <c r="E1273" s="94">
        <v>3</v>
      </c>
      <c r="F1273" s="23">
        <v>14500</v>
      </c>
      <c r="G1273" s="23">
        <v>8100</v>
      </c>
      <c r="H1273" s="23">
        <v>18498</v>
      </c>
      <c r="I1273" s="101">
        <v>7471713</v>
      </c>
      <c r="J1273" s="18">
        <v>13978</v>
      </c>
      <c r="K1273" s="18">
        <v>14325</v>
      </c>
      <c r="L1273" s="23">
        <f t="shared" si="1579"/>
        <v>347</v>
      </c>
      <c r="M1273" s="24">
        <f t="shared" si="1580"/>
        <v>277.60000000000002</v>
      </c>
      <c r="N1273" s="23">
        <f t="shared" si="1581"/>
        <v>5031500</v>
      </c>
      <c r="O1273" s="23">
        <f t="shared" si="1582"/>
        <v>2248560</v>
      </c>
      <c r="P1273" s="104">
        <f>IF(SUM(M1273:M1275)*H1273=0,0,IF(SUM(M1273:M1275)*H1273&gt;I1273,SUM(M1273:M1275)*H1273,I1273))</f>
        <v>7471713</v>
      </c>
      <c r="Q1273" s="101">
        <f>SUM(N1273:N1275)+SUM(O1273:O1275)+P1273</f>
        <v>16556053</v>
      </c>
      <c r="R1273" s="24"/>
      <c r="S1273" s="24"/>
      <c r="T1273" s="15"/>
    </row>
    <row r="1274" spans="1:20" ht="14.15" hidden="1" customHeight="1" x14ac:dyDescent="0.3">
      <c r="A1274" s="15" t="s">
        <v>223</v>
      </c>
      <c r="B1274" s="15" t="s">
        <v>238</v>
      </c>
      <c r="C1274" s="15" t="s">
        <v>158</v>
      </c>
      <c r="D1274" s="16" t="s">
        <v>266</v>
      </c>
      <c r="E1274" s="94">
        <v>3</v>
      </c>
      <c r="F1274" s="23">
        <v>14500</v>
      </c>
      <c r="G1274" s="23">
        <v>8100</v>
      </c>
      <c r="H1274" s="23">
        <v>18498</v>
      </c>
      <c r="I1274" s="102"/>
      <c r="J1274" s="18">
        <v>1448</v>
      </c>
      <c r="K1274" s="18">
        <v>1489</v>
      </c>
      <c r="L1274" s="23">
        <f t="shared" si="1579"/>
        <v>41</v>
      </c>
      <c r="M1274" s="24">
        <f t="shared" si="1580"/>
        <v>32.800000000000004</v>
      </c>
      <c r="N1274" s="23">
        <f t="shared" si="1581"/>
        <v>594500</v>
      </c>
      <c r="O1274" s="23">
        <f t="shared" si="1582"/>
        <v>265680.00000000006</v>
      </c>
      <c r="P1274" s="105"/>
      <c r="Q1274" s="102"/>
      <c r="R1274" s="24"/>
      <c r="S1274" s="24"/>
      <c r="T1274" s="15"/>
    </row>
    <row r="1275" spans="1:20" ht="14.15" hidden="1" customHeight="1" x14ac:dyDescent="0.3">
      <c r="A1275" s="15" t="s">
        <v>223</v>
      </c>
      <c r="B1275" s="15" t="s">
        <v>238</v>
      </c>
      <c r="C1275" s="15" t="s">
        <v>158</v>
      </c>
      <c r="D1275" s="16" t="s">
        <v>267</v>
      </c>
      <c r="E1275" s="94">
        <v>3</v>
      </c>
      <c r="F1275" s="23">
        <v>14500</v>
      </c>
      <c r="G1275" s="23">
        <v>8100</v>
      </c>
      <c r="H1275" s="23">
        <v>18498</v>
      </c>
      <c r="I1275" s="103"/>
      <c r="J1275" s="18">
        <v>789</v>
      </c>
      <c r="K1275" s="18">
        <v>834</v>
      </c>
      <c r="L1275" s="23">
        <f t="shared" si="1579"/>
        <v>45</v>
      </c>
      <c r="M1275" s="24">
        <f t="shared" si="1580"/>
        <v>36</v>
      </c>
      <c r="N1275" s="23">
        <f t="shared" si="1581"/>
        <v>652500</v>
      </c>
      <c r="O1275" s="23">
        <f t="shared" si="1582"/>
        <v>291600</v>
      </c>
      <c r="P1275" s="106"/>
      <c r="Q1275" s="103"/>
      <c r="R1275" s="24"/>
      <c r="S1275" s="24"/>
      <c r="T1275" s="15"/>
    </row>
    <row r="1276" spans="1:20" ht="14.15" hidden="1" customHeight="1" x14ac:dyDescent="0.3">
      <c r="A1276" s="15" t="s">
        <v>223</v>
      </c>
      <c r="B1276" s="15" t="s">
        <v>238</v>
      </c>
      <c r="C1276" s="15" t="s">
        <v>158</v>
      </c>
      <c r="D1276" s="16" t="s">
        <v>265</v>
      </c>
      <c r="E1276" s="94">
        <v>4</v>
      </c>
      <c r="F1276" s="23">
        <v>14500</v>
      </c>
      <c r="G1276" s="23">
        <v>8100</v>
      </c>
      <c r="H1276" s="23">
        <v>18498</v>
      </c>
      <c r="I1276" s="101">
        <v>7471713</v>
      </c>
      <c r="J1276" s="18">
        <v>14325</v>
      </c>
      <c r="K1276" s="18">
        <v>14951</v>
      </c>
      <c r="L1276" s="23">
        <f t="shared" si="1579"/>
        <v>626</v>
      </c>
      <c r="M1276" s="24">
        <f t="shared" si="1580"/>
        <v>500.8</v>
      </c>
      <c r="N1276" s="23">
        <f t="shared" si="1581"/>
        <v>9077000</v>
      </c>
      <c r="O1276" s="23">
        <f t="shared" si="1582"/>
        <v>4056480</v>
      </c>
      <c r="P1276" s="104">
        <f>IF(SUM(M1276:M1278)*H1276=0,0,IF(SUM(M1276:M1278)*H1276&gt;I1276,SUM(M1276:M1278)*H1276,I1276))</f>
        <v>10758436.800000001</v>
      </c>
      <c r="Q1276" s="101">
        <f>SUM(N1276:N1278)+SUM(O1276:O1278)+P1276</f>
        <v>26010896.800000001</v>
      </c>
      <c r="R1276" s="24"/>
      <c r="S1276" s="24"/>
      <c r="T1276" s="15"/>
    </row>
    <row r="1277" spans="1:20" ht="14.15" hidden="1" customHeight="1" x14ac:dyDescent="0.3">
      <c r="A1277" s="15" t="s">
        <v>223</v>
      </c>
      <c r="B1277" s="15" t="s">
        <v>238</v>
      </c>
      <c r="C1277" s="15" t="s">
        <v>158</v>
      </c>
      <c r="D1277" s="16" t="s">
        <v>266</v>
      </c>
      <c r="E1277" s="94">
        <v>4</v>
      </c>
      <c r="F1277" s="23">
        <v>14500</v>
      </c>
      <c r="G1277" s="23">
        <v>8100</v>
      </c>
      <c r="H1277" s="23">
        <v>18498</v>
      </c>
      <c r="I1277" s="102"/>
      <c r="J1277" s="18">
        <v>1489</v>
      </c>
      <c r="K1277" s="18">
        <v>1538</v>
      </c>
      <c r="L1277" s="23">
        <f t="shared" si="1579"/>
        <v>49</v>
      </c>
      <c r="M1277" s="24">
        <f t="shared" si="1580"/>
        <v>39.200000000000003</v>
      </c>
      <c r="N1277" s="23">
        <f t="shared" si="1581"/>
        <v>710500</v>
      </c>
      <c r="O1277" s="23">
        <f t="shared" si="1582"/>
        <v>317520</v>
      </c>
      <c r="P1277" s="105"/>
      <c r="Q1277" s="102"/>
      <c r="R1277" s="24"/>
      <c r="S1277" s="24"/>
      <c r="T1277" s="15"/>
    </row>
    <row r="1278" spans="1:20" ht="14.15" hidden="1" customHeight="1" x14ac:dyDescent="0.3">
      <c r="A1278" s="15" t="s">
        <v>223</v>
      </c>
      <c r="B1278" s="15" t="s">
        <v>238</v>
      </c>
      <c r="C1278" s="15" t="s">
        <v>158</v>
      </c>
      <c r="D1278" s="16" t="s">
        <v>267</v>
      </c>
      <c r="E1278" s="94">
        <v>4</v>
      </c>
      <c r="F1278" s="23">
        <v>14500</v>
      </c>
      <c r="G1278" s="23">
        <v>8100</v>
      </c>
      <c r="H1278" s="23">
        <v>18498</v>
      </c>
      <c r="I1278" s="103"/>
      <c r="J1278" s="18">
        <v>834</v>
      </c>
      <c r="K1278" s="18">
        <v>886</v>
      </c>
      <c r="L1278" s="23">
        <f t="shared" si="1579"/>
        <v>52</v>
      </c>
      <c r="M1278" s="24">
        <f t="shared" si="1580"/>
        <v>41.6</v>
      </c>
      <c r="N1278" s="23">
        <f t="shared" si="1581"/>
        <v>754000</v>
      </c>
      <c r="O1278" s="23">
        <f t="shared" si="1582"/>
        <v>336960</v>
      </c>
      <c r="P1278" s="106"/>
      <c r="Q1278" s="103"/>
      <c r="R1278" s="24"/>
      <c r="S1278" s="24"/>
      <c r="T1278" s="15"/>
    </row>
    <row r="1279" spans="1:20" ht="14.15" hidden="1" customHeight="1" x14ac:dyDescent="0.3">
      <c r="A1279" s="15" t="s">
        <v>223</v>
      </c>
      <c r="B1279" s="15" t="s">
        <v>238</v>
      </c>
      <c r="C1279" s="15" t="s">
        <v>158</v>
      </c>
      <c r="D1279" s="16" t="s">
        <v>265</v>
      </c>
      <c r="E1279" s="94">
        <v>5</v>
      </c>
      <c r="F1279" s="23">
        <v>14500</v>
      </c>
      <c r="G1279" s="23">
        <v>8100</v>
      </c>
      <c r="H1279" s="23">
        <v>18498</v>
      </c>
      <c r="I1279" s="101">
        <v>7471713</v>
      </c>
      <c r="J1279" s="18">
        <v>14951</v>
      </c>
      <c r="K1279" s="18">
        <v>15584</v>
      </c>
      <c r="L1279" s="23">
        <f t="shared" si="1579"/>
        <v>633</v>
      </c>
      <c r="M1279" s="24">
        <f t="shared" si="1580"/>
        <v>506.40000000000003</v>
      </c>
      <c r="N1279" s="23">
        <f t="shared" si="1581"/>
        <v>9178500</v>
      </c>
      <c r="O1279" s="23">
        <f t="shared" si="1582"/>
        <v>4101840.0000000005</v>
      </c>
      <c r="P1279" s="104">
        <f>IF(SUM(M1279:M1281)*H1279=0,0,IF(SUM(M1279:M1281)*H1279&gt;I1279,SUM(M1279:M1281)*H1279,I1279))</f>
        <v>10640049.600000001</v>
      </c>
      <c r="Q1279" s="101">
        <f>SUM(N1279:N1281)+SUM(O1279:O1281)+P1279</f>
        <v>25724669.600000001</v>
      </c>
      <c r="R1279" s="24"/>
      <c r="S1279" s="24"/>
      <c r="T1279" s="15"/>
    </row>
    <row r="1280" spans="1:20" ht="14.15" hidden="1" customHeight="1" x14ac:dyDescent="0.3">
      <c r="A1280" s="15" t="s">
        <v>223</v>
      </c>
      <c r="B1280" s="15" t="s">
        <v>238</v>
      </c>
      <c r="C1280" s="15" t="s">
        <v>158</v>
      </c>
      <c r="D1280" s="16" t="s">
        <v>266</v>
      </c>
      <c r="E1280" s="94">
        <v>5</v>
      </c>
      <c r="F1280" s="23">
        <v>14500</v>
      </c>
      <c r="G1280" s="23">
        <v>8100</v>
      </c>
      <c r="H1280" s="23">
        <v>18498</v>
      </c>
      <c r="I1280" s="102"/>
      <c r="J1280" s="18">
        <v>1538</v>
      </c>
      <c r="K1280" s="18">
        <v>1582</v>
      </c>
      <c r="L1280" s="23">
        <f t="shared" si="1579"/>
        <v>44</v>
      </c>
      <c r="M1280" s="24">
        <f t="shared" si="1580"/>
        <v>35.200000000000003</v>
      </c>
      <c r="N1280" s="23">
        <f t="shared" si="1581"/>
        <v>638000</v>
      </c>
      <c r="O1280" s="23">
        <f t="shared" si="1582"/>
        <v>285120</v>
      </c>
      <c r="P1280" s="105"/>
      <c r="Q1280" s="102"/>
      <c r="R1280" s="24"/>
      <c r="S1280" s="24"/>
      <c r="T1280" s="15"/>
    </row>
    <row r="1281" spans="1:20" ht="14.15" hidden="1" customHeight="1" x14ac:dyDescent="0.3">
      <c r="A1281" s="15" t="s">
        <v>223</v>
      </c>
      <c r="B1281" s="15" t="s">
        <v>238</v>
      </c>
      <c r="C1281" s="15" t="s">
        <v>158</v>
      </c>
      <c r="D1281" s="16" t="s">
        <v>267</v>
      </c>
      <c r="E1281" s="94">
        <v>5</v>
      </c>
      <c r="F1281" s="23">
        <v>14500</v>
      </c>
      <c r="G1281" s="23">
        <v>8100</v>
      </c>
      <c r="H1281" s="23">
        <v>18498</v>
      </c>
      <c r="I1281" s="103"/>
      <c r="J1281" s="18">
        <v>886</v>
      </c>
      <c r="K1281" s="18">
        <v>928</v>
      </c>
      <c r="L1281" s="23">
        <f t="shared" si="1579"/>
        <v>42</v>
      </c>
      <c r="M1281" s="24">
        <f t="shared" si="1580"/>
        <v>33.6</v>
      </c>
      <c r="N1281" s="23">
        <f t="shared" si="1581"/>
        <v>609000</v>
      </c>
      <c r="O1281" s="23">
        <f t="shared" si="1582"/>
        <v>272160</v>
      </c>
      <c r="P1281" s="106"/>
      <c r="Q1281" s="103"/>
      <c r="R1281" s="24"/>
      <c r="S1281" s="24"/>
      <c r="T1281" s="15"/>
    </row>
    <row r="1282" spans="1:20" ht="14.15" hidden="1" customHeight="1" x14ac:dyDescent="0.3">
      <c r="A1282" s="15" t="s">
        <v>223</v>
      </c>
      <c r="B1282" s="15" t="s">
        <v>238</v>
      </c>
      <c r="C1282" s="15" t="s">
        <v>158</v>
      </c>
      <c r="D1282" s="16" t="s">
        <v>265</v>
      </c>
      <c r="E1282" s="94">
        <v>6</v>
      </c>
      <c r="F1282" s="23">
        <v>14500</v>
      </c>
      <c r="G1282" s="23">
        <v>8100</v>
      </c>
      <c r="H1282" s="23">
        <v>18498</v>
      </c>
      <c r="I1282" s="101">
        <v>7471713</v>
      </c>
      <c r="J1282" s="18">
        <v>15584</v>
      </c>
      <c r="K1282" s="18">
        <v>16301</v>
      </c>
      <c r="L1282" s="23">
        <f t="shared" si="1579"/>
        <v>717</v>
      </c>
      <c r="M1282" s="24">
        <f t="shared" si="1580"/>
        <v>573.6</v>
      </c>
      <c r="N1282" s="23">
        <f t="shared" si="1581"/>
        <v>10396500</v>
      </c>
      <c r="O1282" s="23">
        <f t="shared" si="1582"/>
        <v>4646160</v>
      </c>
      <c r="P1282" s="104">
        <f>IF(SUM(M1282:M1284)*H1282=0,0,IF(SUM(M1282:M1284)*H1282&gt;I1282,SUM(M1282:M1284)*H1282,I1282))</f>
        <v>12312268.800000001</v>
      </c>
      <c r="Q1282" s="101">
        <f>SUM(N1282:N1284)+SUM(O1282:O1284)+P1282</f>
        <v>29767628.800000001</v>
      </c>
      <c r="R1282" s="24"/>
      <c r="S1282" s="24"/>
      <c r="T1282" s="15"/>
    </row>
    <row r="1283" spans="1:20" ht="14.15" hidden="1" customHeight="1" x14ac:dyDescent="0.3">
      <c r="A1283" s="15" t="s">
        <v>223</v>
      </c>
      <c r="B1283" s="15" t="s">
        <v>238</v>
      </c>
      <c r="C1283" s="15" t="s">
        <v>158</v>
      </c>
      <c r="D1283" s="16" t="s">
        <v>266</v>
      </c>
      <c r="E1283" s="94">
        <v>6</v>
      </c>
      <c r="F1283" s="23">
        <v>14500</v>
      </c>
      <c r="G1283" s="23">
        <v>8100</v>
      </c>
      <c r="H1283" s="23">
        <v>18498</v>
      </c>
      <c r="I1283" s="102"/>
      <c r="J1283" s="18">
        <v>1582</v>
      </c>
      <c r="K1283" s="18">
        <v>1642</v>
      </c>
      <c r="L1283" s="23">
        <f t="shared" si="1579"/>
        <v>60</v>
      </c>
      <c r="M1283" s="24">
        <f t="shared" si="1580"/>
        <v>48</v>
      </c>
      <c r="N1283" s="23">
        <f t="shared" si="1581"/>
        <v>870000</v>
      </c>
      <c r="O1283" s="23">
        <f t="shared" si="1582"/>
        <v>388800</v>
      </c>
      <c r="P1283" s="105"/>
      <c r="Q1283" s="102"/>
      <c r="R1283" s="24"/>
      <c r="S1283" s="24"/>
      <c r="T1283" s="15"/>
    </row>
    <row r="1284" spans="1:20" ht="14.15" hidden="1" customHeight="1" x14ac:dyDescent="0.3">
      <c r="A1284" s="15" t="s">
        <v>223</v>
      </c>
      <c r="B1284" s="15" t="s">
        <v>238</v>
      </c>
      <c r="C1284" s="15" t="s">
        <v>158</v>
      </c>
      <c r="D1284" s="16" t="s">
        <v>267</v>
      </c>
      <c r="E1284" s="94">
        <v>6</v>
      </c>
      <c r="F1284" s="23">
        <v>14500</v>
      </c>
      <c r="G1284" s="23">
        <v>8100</v>
      </c>
      <c r="H1284" s="23">
        <v>18498</v>
      </c>
      <c r="I1284" s="103"/>
      <c r="J1284" s="18">
        <v>928</v>
      </c>
      <c r="K1284" s="18">
        <v>983</v>
      </c>
      <c r="L1284" s="23">
        <f t="shared" si="1579"/>
        <v>55</v>
      </c>
      <c r="M1284" s="24">
        <f t="shared" si="1580"/>
        <v>44</v>
      </c>
      <c r="N1284" s="23">
        <f t="shared" si="1581"/>
        <v>797500</v>
      </c>
      <c r="O1284" s="23">
        <f t="shared" si="1582"/>
        <v>356400</v>
      </c>
      <c r="P1284" s="106"/>
      <c r="Q1284" s="103"/>
      <c r="R1284" s="24"/>
      <c r="S1284" s="24"/>
      <c r="T1284" s="15"/>
    </row>
    <row r="1285" spans="1:20" ht="14.15" hidden="1" customHeight="1" x14ac:dyDescent="0.3">
      <c r="A1285" s="15" t="s">
        <v>223</v>
      </c>
      <c r="B1285" s="15" t="s">
        <v>238</v>
      </c>
      <c r="C1285" s="15" t="s">
        <v>158</v>
      </c>
      <c r="D1285" s="16" t="s">
        <v>265</v>
      </c>
      <c r="E1285" s="94">
        <v>7</v>
      </c>
      <c r="F1285" s="23">
        <v>14500</v>
      </c>
      <c r="G1285" s="23">
        <v>8100</v>
      </c>
      <c r="H1285" s="23">
        <v>18498</v>
      </c>
      <c r="I1285" s="101">
        <v>7471713</v>
      </c>
      <c r="J1285" s="18">
        <f>K1282</f>
        <v>16301</v>
      </c>
      <c r="K1285" s="18">
        <v>17117</v>
      </c>
      <c r="L1285" s="23">
        <f t="shared" ref="L1285:L1287" si="1660">K1285-J1285</f>
        <v>816</v>
      </c>
      <c r="M1285" s="24">
        <f t="shared" ref="M1285:M1287" si="1661">L1285*80%</f>
        <v>652.80000000000007</v>
      </c>
      <c r="N1285" s="23">
        <f t="shared" ref="N1285:N1287" si="1662">L1285*F1285</f>
        <v>11832000</v>
      </c>
      <c r="O1285" s="23">
        <f t="shared" ref="O1285:O1287" si="1663">M1285*G1285</f>
        <v>5287680.0000000009</v>
      </c>
      <c r="P1285" s="104">
        <f>IF(SUM(M1285:M1287)*H1285=0,0,IF(SUM(M1285:M1287)*H1285&gt;I1285,SUM(M1285:M1287)*H1285,I1285))</f>
        <v>13880899.200000001</v>
      </c>
      <c r="Q1285" s="101">
        <f>SUM(N1285:N1287)+SUM(O1285:O1287)+P1285</f>
        <v>33560139.200000003</v>
      </c>
      <c r="R1285" s="24"/>
      <c r="S1285" s="24"/>
      <c r="T1285" s="15"/>
    </row>
    <row r="1286" spans="1:20" ht="14.15" hidden="1" customHeight="1" x14ac:dyDescent="0.3">
      <c r="A1286" s="15" t="s">
        <v>223</v>
      </c>
      <c r="B1286" s="15" t="s">
        <v>238</v>
      </c>
      <c r="C1286" s="15" t="s">
        <v>158</v>
      </c>
      <c r="D1286" s="16" t="s">
        <v>266</v>
      </c>
      <c r="E1286" s="94">
        <v>7</v>
      </c>
      <c r="F1286" s="23">
        <v>14500</v>
      </c>
      <c r="G1286" s="23">
        <v>8100</v>
      </c>
      <c r="H1286" s="23">
        <v>18498</v>
      </c>
      <c r="I1286" s="102"/>
      <c r="J1286" s="18">
        <f t="shared" ref="J1286:J1287" si="1664">K1283</f>
        <v>1642</v>
      </c>
      <c r="K1286" s="18">
        <v>1702</v>
      </c>
      <c r="L1286" s="23">
        <f t="shared" si="1660"/>
        <v>60</v>
      </c>
      <c r="M1286" s="24">
        <f t="shared" si="1661"/>
        <v>48</v>
      </c>
      <c r="N1286" s="23">
        <f t="shared" si="1662"/>
        <v>870000</v>
      </c>
      <c r="O1286" s="23">
        <f t="shared" si="1663"/>
        <v>388800</v>
      </c>
      <c r="P1286" s="105"/>
      <c r="Q1286" s="102"/>
      <c r="R1286" s="24"/>
      <c r="S1286" s="24"/>
      <c r="T1286" s="15"/>
    </row>
    <row r="1287" spans="1:20" ht="14.15" hidden="1" customHeight="1" x14ac:dyDescent="0.3">
      <c r="A1287" s="15" t="s">
        <v>223</v>
      </c>
      <c r="B1287" s="15" t="s">
        <v>238</v>
      </c>
      <c r="C1287" s="15" t="s">
        <v>158</v>
      </c>
      <c r="D1287" s="16" t="s">
        <v>267</v>
      </c>
      <c r="E1287" s="94">
        <v>7</v>
      </c>
      <c r="F1287" s="23">
        <v>14500</v>
      </c>
      <c r="G1287" s="23">
        <v>8100</v>
      </c>
      <c r="H1287" s="23">
        <v>18498</v>
      </c>
      <c r="I1287" s="103"/>
      <c r="J1287" s="18">
        <f t="shared" si="1664"/>
        <v>983</v>
      </c>
      <c r="K1287" s="18">
        <v>1045</v>
      </c>
      <c r="L1287" s="23">
        <f t="shared" si="1660"/>
        <v>62</v>
      </c>
      <c r="M1287" s="24">
        <f t="shared" si="1661"/>
        <v>49.6</v>
      </c>
      <c r="N1287" s="23">
        <f t="shared" si="1662"/>
        <v>899000</v>
      </c>
      <c r="O1287" s="23">
        <f t="shared" si="1663"/>
        <v>401760</v>
      </c>
      <c r="P1287" s="106"/>
      <c r="Q1287" s="103"/>
      <c r="R1287" s="24"/>
      <c r="S1287" s="24"/>
      <c r="T1287" s="15"/>
    </row>
    <row r="1288" spans="1:20" ht="14.15" hidden="1" customHeight="1" x14ac:dyDescent="0.3">
      <c r="A1288" s="15" t="s">
        <v>223</v>
      </c>
      <c r="B1288" s="15" t="s">
        <v>238</v>
      </c>
      <c r="C1288" s="15" t="s">
        <v>158</v>
      </c>
      <c r="D1288" s="16" t="s">
        <v>265</v>
      </c>
      <c r="E1288" s="94">
        <v>8</v>
      </c>
      <c r="F1288" s="23">
        <v>14500</v>
      </c>
      <c r="G1288" s="23">
        <v>8100</v>
      </c>
      <c r="H1288" s="23">
        <v>18498</v>
      </c>
      <c r="I1288" s="101">
        <v>7471713</v>
      </c>
      <c r="J1288" s="18">
        <f>K1285</f>
        <v>17117</v>
      </c>
      <c r="K1288" s="18">
        <v>18249</v>
      </c>
      <c r="L1288" s="23">
        <f t="shared" ref="L1288:L1290" si="1665">K1288-J1288</f>
        <v>1132</v>
      </c>
      <c r="M1288" s="24">
        <f t="shared" ref="M1288:M1290" si="1666">L1288*80%</f>
        <v>905.6</v>
      </c>
      <c r="N1288" s="23">
        <f t="shared" ref="N1288:N1290" si="1667">L1288*F1288</f>
        <v>16414000</v>
      </c>
      <c r="O1288" s="23">
        <f t="shared" ref="O1288:O1290" si="1668">M1288*G1288</f>
        <v>7335360</v>
      </c>
      <c r="P1288" s="104">
        <f>IF(SUM(M1288:M1290)*H1288=0,0,IF(SUM(M1288:M1290)*H1288&gt;I1288,SUM(M1288:M1290)*H1288,I1288))</f>
        <v>19030742.399999999</v>
      </c>
      <c r="Q1288" s="101">
        <f>SUM(N1288:N1290)+SUM(O1288:O1290)+P1288</f>
        <v>46011022.399999999</v>
      </c>
      <c r="R1288" s="24"/>
      <c r="S1288" s="24"/>
      <c r="T1288" s="15"/>
    </row>
    <row r="1289" spans="1:20" ht="14.15" hidden="1" customHeight="1" x14ac:dyDescent="0.3">
      <c r="A1289" s="15" t="s">
        <v>223</v>
      </c>
      <c r="B1289" s="15" t="s">
        <v>238</v>
      </c>
      <c r="C1289" s="15" t="s">
        <v>158</v>
      </c>
      <c r="D1289" s="16" t="s">
        <v>266</v>
      </c>
      <c r="E1289" s="94">
        <v>8</v>
      </c>
      <c r="F1289" s="23">
        <v>14500</v>
      </c>
      <c r="G1289" s="23">
        <v>8100</v>
      </c>
      <c r="H1289" s="23">
        <v>18498</v>
      </c>
      <c r="I1289" s="102"/>
      <c r="J1289" s="18">
        <f t="shared" ref="J1289:J1290" si="1669">K1286</f>
        <v>1702</v>
      </c>
      <c r="K1289" s="18">
        <v>1773</v>
      </c>
      <c r="L1289" s="23">
        <f t="shared" si="1665"/>
        <v>71</v>
      </c>
      <c r="M1289" s="24">
        <f t="shared" si="1666"/>
        <v>56.800000000000004</v>
      </c>
      <c r="N1289" s="23">
        <f t="shared" si="1667"/>
        <v>1029500</v>
      </c>
      <c r="O1289" s="23">
        <f t="shared" si="1668"/>
        <v>460080.00000000006</v>
      </c>
      <c r="P1289" s="105"/>
      <c r="Q1289" s="102"/>
      <c r="R1289" s="24"/>
      <c r="S1289" s="24"/>
      <c r="T1289" s="15"/>
    </row>
    <row r="1290" spans="1:20" ht="14.15" hidden="1" customHeight="1" x14ac:dyDescent="0.3">
      <c r="A1290" s="15" t="s">
        <v>223</v>
      </c>
      <c r="B1290" s="15" t="s">
        <v>238</v>
      </c>
      <c r="C1290" s="15" t="s">
        <v>158</v>
      </c>
      <c r="D1290" s="16" t="s">
        <v>267</v>
      </c>
      <c r="E1290" s="94">
        <v>8</v>
      </c>
      <c r="F1290" s="23">
        <v>14500</v>
      </c>
      <c r="G1290" s="23">
        <v>8100</v>
      </c>
      <c r="H1290" s="23">
        <v>18498</v>
      </c>
      <c r="I1290" s="103"/>
      <c r="J1290" s="18">
        <f t="shared" si="1669"/>
        <v>1045</v>
      </c>
      <c r="K1290" s="18">
        <v>1128</v>
      </c>
      <c r="L1290" s="23">
        <f t="shared" si="1665"/>
        <v>83</v>
      </c>
      <c r="M1290" s="24">
        <f t="shared" si="1666"/>
        <v>66.400000000000006</v>
      </c>
      <c r="N1290" s="23">
        <f t="shared" si="1667"/>
        <v>1203500</v>
      </c>
      <c r="O1290" s="23">
        <f t="shared" si="1668"/>
        <v>537840</v>
      </c>
      <c r="P1290" s="106"/>
      <c r="Q1290" s="103"/>
      <c r="R1290" s="24"/>
      <c r="S1290" s="24"/>
      <c r="T1290" s="15"/>
    </row>
    <row r="1291" spans="1:20" ht="14.15" hidden="1" customHeight="1" x14ac:dyDescent="0.3">
      <c r="A1291" s="15" t="s">
        <v>223</v>
      </c>
      <c r="B1291" s="15" t="s">
        <v>238</v>
      </c>
      <c r="C1291" s="15" t="s">
        <v>158</v>
      </c>
      <c r="D1291" s="16" t="s">
        <v>265</v>
      </c>
      <c r="E1291" s="31">
        <v>9</v>
      </c>
      <c r="F1291" s="23">
        <v>14500</v>
      </c>
      <c r="G1291" s="23">
        <v>8100</v>
      </c>
      <c r="H1291" s="23">
        <v>18498</v>
      </c>
      <c r="I1291" s="101">
        <v>7471713</v>
      </c>
      <c r="J1291" s="18">
        <f>K1288</f>
        <v>18249</v>
      </c>
      <c r="K1291" s="18">
        <v>19519</v>
      </c>
      <c r="L1291" s="23">
        <f t="shared" ref="L1291:L1293" si="1670">K1291-J1291</f>
        <v>1270</v>
      </c>
      <c r="M1291" s="24">
        <f t="shared" ref="M1291:M1293" si="1671">L1291*80%</f>
        <v>1016</v>
      </c>
      <c r="N1291" s="23">
        <f t="shared" ref="N1291:N1293" si="1672">L1291*F1291</f>
        <v>18415000</v>
      </c>
      <c r="O1291" s="23">
        <f t="shared" ref="O1291:O1293" si="1673">M1291*G1291</f>
        <v>8229600</v>
      </c>
      <c r="P1291" s="104">
        <f>IF(SUM(M1291:M1293)*H1291=0,0,IF(SUM(M1291:M1293)*H1291&gt;I1291,SUM(M1291:M1293)*H1291,I1291))</f>
        <v>21206107.200000003</v>
      </c>
      <c r="Q1291" s="101">
        <f>SUM(N1291:N1293)+SUM(O1291:O1293)+P1291</f>
        <v>51270447.200000003</v>
      </c>
      <c r="R1291" s="24"/>
      <c r="S1291" s="24"/>
      <c r="T1291" s="15"/>
    </row>
    <row r="1292" spans="1:20" ht="14.15" hidden="1" customHeight="1" x14ac:dyDescent="0.3">
      <c r="A1292" s="15" t="s">
        <v>223</v>
      </c>
      <c r="B1292" s="15" t="s">
        <v>238</v>
      </c>
      <c r="C1292" s="15" t="s">
        <v>158</v>
      </c>
      <c r="D1292" s="16" t="s">
        <v>266</v>
      </c>
      <c r="E1292" s="31">
        <v>9</v>
      </c>
      <c r="F1292" s="23">
        <v>14500</v>
      </c>
      <c r="G1292" s="23">
        <v>8100</v>
      </c>
      <c r="H1292" s="23">
        <v>18498</v>
      </c>
      <c r="I1292" s="102"/>
      <c r="J1292" s="18">
        <f t="shared" ref="J1292:J1293" si="1674">K1289</f>
        <v>1773</v>
      </c>
      <c r="K1292" s="18">
        <v>1847</v>
      </c>
      <c r="L1292" s="23">
        <f t="shared" si="1670"/>
        <v>74</v>
      </c>
      <c r="M1292" s="24">
        <f t="shared" si="1671"/>
        <v>59.2</v>
      </c>
      <c r="N1292" s="23">
        <f t="shared" si="1672"/>
        <v>1073000</v>
      </c>
      <c r="O1292" s="23">
        <f t="shared" si="1673"/>
        <v>479520</v>
      </c>
      <c r="P1292" s="105"/>
      <c r="Q1292" s="102"/>
      <c r="R1292" s="24"/>
      <c r="S1292" s="24"/>
      <c r="T1292" s="15"/>
    </row>
    <row r="1293" spans="1:20" ht="14.15" hidden="1" customHeight="1" x14ac:dyDescent="0.3">
      <c r="A1293" s="15" t="s">
        <v>223</v>
      </c>
      <c r="B1293" s="15" t="s">
        <v>238</v>
      </c>
      <c r="C1293" s="15" t="s">
        <v>158</v>
      </c>
      <c r="D1293" s="16" t="s">
        <v>267</v>
      </c>
      <c r="E1293" s="31">
        <v>9</v>
      </c>
      <c r="F1293" s="23">
        <v>14500</v>
      </c>
      <c r="G1293" s="23">
        <v>8100</v>
      </c>
      <c r="H1293" s="23">
        <v>18498</v>
      </c>
      <c r="I1293" s="103"/>
      <c r="J1293" s="18">
        <f t="shared" si="1674"/>
        <v>1128</v>
      </c>
      <c r="K1293" s="18">
        <v>1217</v>
      </c>
      <c r="L1293" s="23">
        <f t="shared" si="1670"/>
        <v>89</v>
      </c>
      <c r="M1293" s="24">
        <f t="shared" si="1671"/>
        <v>71.2</v>
      </c>
      <c r="N1293" s="23">
        <f t="shared" si="1672"/>
        <v>1290500</v>
      </c>
      <c r="O1293" s="23">
        <f t="shared" si="1673"/>
        <v>576720</v>
      </c>
      <c r="P1293" s="106"/>
      <c r="Q1293" s="103"/>
      <c r="R1293" s="24"/>
      <c r="S1293" s="24"/>
      <c r="T1293" s="15"/>
    </row>
    <row r="1294" spans="1:20" ht="15" hidden="1" x14ac:dyDescent="0.3">
      <c r="A1294" s="15" t="s">
        <v>268</v>
      </c>
      <c r="B1294" s="15" t="s">
        <v>269</v>
      </c>
      <c r="C1294" s="15" t="s">
        <v>270</v>
      </c>
      <c r="D1294" s="16" t="s">
        <v>155</v>
      </c>
      <c r="E1294" s="94" t="s">
        <v>25</v>
      </c>
      <c r="F1294" s="23">
        <v>14500</v>
      </c>
      <c r="G1294" s="23">
        <v>7710</v>
      </c>
      <c r="H1294" s="23">
        <v>16691</v>
      </c>
      <c r="I1294" s="101">
        <v>8018570</v>
      </c>
      <c r="J1294" s="18">
        <v>468</v>
      </c>
      <c r="K1294" s="18">
        <v>468</v>
      </c>
      <c r="L1294" s="23">
        <f t="shared" si="1579"/>
        <v>0</v>
      </c>
      <c r="M1294" s="24">
        <f t="shared" si="1580"/>
        <v>0</v>
      </c>
      <c r="N1294" s="23">
        <f t="shared" si="1581"/>
        <v>0</v>
      </c>
      <c r="O1294" s="23">
        <f t="shared" si="1582"/>
        <v>0</v>
      </c>
      <c r="P1294" s="104">
        <f>IF((M1294+M1295)*H1294=0,0,IF((M1294+M1295)*H1294&gt;I1294,(M1294+M1295)*H1294,I1294))</f>
        <v>8018570</v>
      </c>
      <c r="Q1294" s="101">
        <f>N1294+O1294+N1295+O1295+P1294</f>
        <v>8123470</v>
      </c>
      <c r="R1294" s="24"/>
      <c r="S1294" s="24"/>
      <c r="T1294" s="15"/>
    </row>
    <row r="1295" spans="1:20" ht="15" hidden="1" x14ac:dyDescent="0.3">
      <c r="A1295" s="15" t="s">
        <v>268</v>
      </c>
      <c r="B1295" s="15" t="s">
        <v>269</v>
      </c>
      <c r="C1295" s="15" t="s">
        <v>270</v>
      </c>
      <c r="D1295" s="16" t="s">
        <v>155</v>
      </c>
      <c r="E1295" s="94">
        <v>1</v>
      </c>
      <c r="F1295" s="23">
        <v>14500</v>
      </c>
      <c r="G1295" s="23">
        <v>8100</v>
      </c>
      <c r="H1295" s="23">
        <v>16691</v>
      </c>
      <c r="I1295" s="103"/>
      <c r="J1295" s="18">
        <v>468</v>
      </c>
      <c r="K1295" s="18">
        <v>473</v>
      </c>
      <c r="L1295" s="23">
        <f>K1295-J1295</f>
        <v>5</v>
      </c>
      <c r="M1295" s="24">
        <f>L1295*80%</f>
        <v>4</v>
      </c>
      <c r="N1295" s="23">
        <f>L1295*F1295</f>
        <v>72500</v>
      </c>
      <c r="O1295" s="23">
        <f>M1295*G1295</f>
        <v>32400</v>
      </c>
      <c r="P1295" s="106"/>
      <c r="Q1295" s="103"/>
      <c r="R1295" s="24"/>
      <c r="S1295" s="24"/>
      <c r="T1295" s="15"/>
    </row>
    <row r="1296" spans="1:20" ht="15" hidden="1" x14ac:dyDescent="0.3">
      <c r="A1296" s="15" t="s">
        <v>268</v>
      </c>
      <c r="B1296" s="15" t="s">
        <v>269</v>
      </c>
      <c r="C1296" s="15" t="s">
        <v>270</v>
      </c>
      <c r="D1296" s="16" t="s">
        <v>156</v>
      </c>
      <c r="E1296" s="94" t="s">
        <v>25</v>
      </c>
      <c r="F1296" s="23">
        <v>14500</v>
      </c>
      <c r="G1296" s="23">
        <v>7710</v>
      </c>
      <c r="H1296" s="23">
        <v>16691</v>
      </c>
      <c r="I1296" s="101">
        <v>7998501</v>
      </c>
      <c r="J1296" s="18">
        <v>115</v>
      </c>
      <c r="K1296" s="18">
        <v>122</v>
      </c>
      <c r="L1296" s="23">
        <f t="shared" si="1579"/>
        <v>7</v>
      </c>
      <c r="M1296" s="24">
        <f t="shared" si="1580"/>
        <v>5.6000000000000005</v>
      </c>
      <c r="N1296" s="23">
        <f t="shared" si="1581"/>
        <v>101500</v>
      </c>
      <c r="O1296" s="23">
        <f t="shared" si="1582"/>
        <v>43176.000000000007</v>
      </c>
      <c r="P1296" s="104">
        <f>IF((M1296+M1297)*H1296=0,0,IF((M1296+M1297)*H1296&gt;I1296,(M1296+M1297)*H1296,I1296))</f>
        <v>7998501</v>
      </c>
      <c r="Q1296" s="101">
        <f>N1296+O1296+N1297+O1297+P1296</f>
        <v>8688657</v>
      </c>
      <c r="R1296" s="24"/>
      <c r="S1296" s="24"/>
      <c r="T1296" s="15"/>
    </row>
    <row r="1297" spans="1:20" ht="15" hidden="1" x14ac:dyDescent="0.3">
      <c r="A1297" s="15" t="s">
        <v>268</v>
      </c>
      <c r="B1297" s="15" t="s">
        <v>269</v>
      </c>
      <c r="C1297" s="15" t="s">
        <v>270</v>
      </c>
      <c r="D1297" s="16" t="s">
        <v>156</v>
      </c>
      <c r="E1297" s="94">
        <v>1</v>
      </c>
      <c r="F1297" s="23">
        <v>14500</v>
      </c>
      <c r="G1297" s="23">
        <v>8100</v>
      </c>
      <c r="H1297" s="23">
        <v>16691</v>
      </c>
      <c r="I1297" s="103"/>
      <c r="J1297" s="18">
        <v>122</v>
      </c>
      <c r="K1297" s="18">
        <v>148</v>
      </c>
      <c r="L1297" s="23">
        <f>K1297-J1297</f>
        <v>26</v>
      </c>
      <c r="M1297" s="24">
        <f>L1297*80%</f>
        <v>20.8</v>
      </c>
      <c r="N1297" s="23">
        <f>L1297*F1297</f>
        <v>377000</v>
      </c>
      <c r="O1297" s="23">
        <f>M1297*G1297</f>
        <v>168480</v>
      </c>
      <c r="P1297" s="106"/>
      <c r="Q1297" s="103"/>
      <c r="R1297" s="24"/>
      <c r="S1297" s="24"/>
      <c r="T1297" s="15"/>
    </row>
    <row r="1298" spans="1:20" ht="15" hidden="1" x14ac:dyDescent="0.3">
      <c r="A1298" s="15" t="s">
        <v>268</v>
      </c>
      <c r="B1298" s="15" t="s">
        <v>269</v>
      </c>
      <c r="C1298" s="15" t="s">
        <v>270</v>
      </c>
      <c r="D1298" s="16" t="s">
        <v>157</v>
      </c>
      <c r="E1298" s="94" t="s">
        <v>25</v>
      </c>
      <c r="F1298" s="23">
        <v>14500</v>
      </c>
      <c r="G1298" s="23">
        <v>7710</v>
      </c>
      <c r="H1298" s="23">
        <v>16691</v>
      </c>
      <c r="I1298" s="101">
        <v>8717389</v>
      </c>
      <c r="J1298" s="18">
        <v>1067</v>
      </c>
      <c r="K1298" s="18">
        <v>1105</v>
      </c>
      <c r="L1298" s="23">
        <f t="shared" si="1579"/>
        <v>38</v>
      </c>
      <c r="M1298" s="24">
        <f t="shared" si="1580"/>
        <v>30.400000000000002</v>
      </c>
      <c r="N1298" s="23">
        <f t="shared" si="1581"/>
        <v>551000</v>
      </c>
      <c r="O1298" s="23">
        <f t="shared" si="1582"/>
        <v>234384.00000000003</v>
      </c>
      <c r="P1298" s="104">
        <f>IF((M1298+M1299)*H1298=0,0,IF((M1298+M1299)*H1298&gt;I1298,(M1298+M1299)*H1298,I1298))</f>
        <v>8717389</v>
      </c>
      <c r="Q1298" s="101">
        <f>N1298+O1298+N1299+O1299+P1298</f>
        <v>9985313</v>
      </c>
      <c r="R1298" s="24"/>
      <c r="S1298" s="24"/>
      <c r="T1298" s="15"/>
    </row>
    <row r="1299" spans="1:20" ht="15" hidden="1" x14ac:dyDescent="0.3">
      <c r="A1299" s="15" t="s">
        <v>268</v>
      </c>
      <c r="B1299" s="15" t="s">
        <v>269</v>
      </c>
      <c r="C1299" s="15" t="s">
        <v>270</v>
      </c>
      <c r="D1299" s="16" t="s">
        <v>157</v>
      </c>
      <c r="E1299" s="94">
        <v>1</v>
      </c>
      <c r="F1299" s="23">
        <v>14500</v>
      </c>
      <c r="G1299" s="23">
        <v>8100</v>
      </c>
      <c r="H1299" s="23">
        <v>16691</v>
      </c>
      <c r="I1299" s="103"/>
      <c r="J1299" s="18">
        <v>1105</v>
      </c>
      <c r="K1299" s="18">
        <v>1128</v>
      </c>
      <c r="L1299" s="23">
        <f t="shared" si="1579"/>
        <v>23</v>
      </c>
      <c r="M1299" s="24">
        <f t="shared" si="1580"/>
        <v>18.400000000000002</v>
      </c>
      <c r="N1299" s="23">
        <f t="shared" si="1581"/>
        <v>333500</v>
      </c>
      <c r="O1299" s="23">
        <f t="shared" si="1582"/>
        <v>149040.00000000003</v>
      </c>
      <c r="P1299" s="106"/>
      <c r="Q1299" s="103"/>
      <c r="R1299" s="24"/>
      <c r="S1299" s="24"/>
      <c r="T1299" s="15"/>
    </row>
    <row r="1300" spans="1:20" ht="15" hidden="1" x14ac:dyDescent="0.3">
      <c r="A1300" s="15" t="s">
        <v>268</v>
      </c>
      <c r="B1300" s="15" t="s">
        <v>269</v>
      </c>
      <c r="C1300" s="15" t="s">
        <v>270</v>
      </c>
      <c r="D1300" s="16" t="s">
        <v>155</v>
      </c>
      <c r="E1300" s="94">
        <v>2</v>
      </c>
      <c r="F1300" s="23">
        <v>14500</v>
      </c>
      <c r="G1300" s="23">
        <v>8100</v>
      </c>
      <c r="H1300" s="23">
        <v>16691</v>
      </c>
      <c r="I1300" s="23">
        <v>8018570</v>
      </c>
      <c r="J1300" s="18">
        <v>473</v>
      </c>
      <c r="K1300" s="18">
        <v>485</v>
      </c>
      <c r="L1300" s="23">
        <f t="shared" ref="L1300:L1314" si="1675">K1300-J1300</f>
        <v>12</v>
      </c>
      <c r="M1300" s="24">
        <f t="shared" ref="M1300:M1314" si="1676">L1300*80%</f>
        <v>9.6000000000000014</v>
      </c>
      <c r="N1300" s="23">
        <f t="shared" ref="N1300:N1314" si="1677">L1300*F1300</f>
        <v>174000</v>
      </c>
      <c r="O1300" s="23">
        <f t="shared" ref="O1300:O1314" si="1678">M1300*G1300</f>
        <v>77760.000000000015</v>
      </c>
      <c r="P1300" s="25">
        <f t="shared" ref="P1300:P1314" si="1679">IF(M1300*H1300=0,0,IF(M1300*H1300&gt;I1300,M1300*H1300,I1300))</f>
        <v>8018570</v>
      </c>
      <c r="Q1300" s="23">
        <f t="shared" ref="Q1300:Q1314" si="1680">N1300+O1300+P1300</f>
        <v>8270330</v>
      </c>
      <c r="R1300" s="24"/>
      <c r="S1300" s="24"/>
      <c r="T1300" s="15"/>
    </row>
    <row r="1301" spans="1:20" ht="15" hidden="1" x14ac:dyDescent="0.3">
      <c r="A1301" s="15" t="s">
        <v>268</v>
      </c>
      <c r="B1301" s="15" t="s">
        <v>269</v>
      </c>
      <c r="C1301" s="15" t="s">
        <v>270</v>
      </c>
      <c r="D1301" s="16" t="s">
        <v>156</v>
      </c>
      <c r="E1301" s="94">
        <v>2</v>
      </c>
      <c r="F1301" s="23">
        <v>14500</v>
      </c>
      <c r="G1301" s="23">
        <v>8100</v>
      </c>
      <c r="H1301" s="23">
        <v>16691</v>
      </c>
      <c r="I1301" s="23">
        <v>7998501</v>
      </c>
      <c r="J1301" s="18">
        <v>148</v>
      </c>
      <c r="K1301" s="18">
        <v>178</v>
      </c>
      <c r="L1301" s="23">
        <f t="shared" si="1675"/>
        <v>30</v>
      </c>
      <c r="M1301" s="24">
        <f t="shared" si="1676"/>
        <v>24</v>
      </c>
      <c r="N1301" s="23">
        <f t="shared" si="1677"/>
        <v>435000</v>
      </c>
      <c r="O1301" s="23">
        <f t="shared" si="1678"/>
        <v>194400</v>
      </c>
      <c r="P1301" s="25">
        <f t="shared" si="1679"/>
        <v>7998501</v>
      </c>
      <c r="Q1301" s="23">
        <f t="shared" si="1680"/>
        <v>8627901</v>
      </c>
      <c r="R1301" s="24"/>
      <c r="S1301" s="24"/>
      <c r="T1301" s="15"/>
    </row>
    <row r="1302" spans="1:20" ht="15" hidden="1" x14ac:dyDescent="0.3">
      <c r="A1302" s="15" t="s">
        <v>268</v>
      </c>
      <c r="B1302" s="15" t="s">
        <v>269</v>
      </c>
      <c r="C1302" s="15" t="s">
        <v>270</v>
      </c>
      <c r="D1302" s="16" t="s">
        <v>157</v>
      </c>
      <c r="E1302" s="94">
        <v>2</v>
      </c>
      <c r="F1302" s="23">
        <v>14500</v>
      </c>
      <c r="G1302" s="23">
        <v>8100</v>
      </c>
      <c r="H1302" s="23">
        <v>16691</v>
      </c>
      <c r="I1302" s="23">
        <v>8717389</v>
      </c>
      <c r="J1302" s="18">
        <v>1128</v>
      </c>
      <c r="K1302" s="18">
        <v>1161</v>
      </c>
      <c r="L1302" s="23">
        <f t="shared" si="1675"/>
        <v>33</v>
      </c>
      <c r="M1302" s="24">
        <f t="shared" si="1676"/>
        <v>26.400000000000002</v>
      </c>
      <c r="N1302" s="23">
        <f t="shared" si="1677"/>
        <v>478500</v>
      </c>
      <c r="O1302" s="23">
        <f t="shared" si="1678"/>
        <v>213840.00000000003</v>
      </c>
      <c r="P1302" s="25">
        <f t="shared" si="1679"/>
        <v>8717389</v>
      </c>
      <c r="Q1302" s="23">
        <f t="shared" si="1680"/>
        <v>9409729</v>
      </c>
      <c r="R1302" s="24"/>
      <c r="S1302" s="24"/>
      <c r="T1302" s="15"/>
    </row>
    <row r="1303" spans="1:20" ht="15" hidden="1" x14ac:dyDescent="0.3">
      <c r="A1303" s="15" t="s">
        <v>268</v>
      </c>
      <c r="B1303" s="15" t="s">
        <v>269</v>
      </c>
      <c r="C1303" s="15" t="s">
        <v>270</v>
      </c>
      <c r="D1303" s="16" t="s">
        <v>155</v>
      </c>
      <c r="E1303" s="94">
        <v>3</v>
      </c>
      <c r="F1303" s="23">
        <v>14500</v>
      </c>
      <c r="G1303" s="23">
        <v>8100</v>
      </c>
      <c r="H1303" s="23">
        <v>16691</v>
      </c>
      <c r="I1303" s="23">
        <v>8018570</v>
      </c>
      <c r="J1303" s="18">
        <v>485</v>
      </c>
      <c r="K1303" s="18">
        <v>492</v>
      </c>
      <c r="L1303" s="23">
        <f t="shared" si="1675"/>
        <v>7</v>
      </c>
      <c r="M1303" s="24">
        <f t="shared" si="1676"/>
        <v>5.6000000000000005</v>
      </c>
      <c r="N1303" s="23">
        <f t="shared" si="1677"/>
        <v>101500</v>
      </c>
      <c r="O1303" s="23">
        <f t="shared" si="1678"/>
        <v>45360.000000000007</v>
      </c>
      <c r="P1303" s="25">
        <f t="shared" si="1679"/>
        <v>8018570</v>
      </c>
      <c r="Q1303" s="23">
        <f t="shared" si="1680"/>
        <v>8165430</v>
      </c>
      <c r="R1303" s="24"/>
      <c r="S1303" s="24"/>
      <c r="T1303" s="15"/>
    </row>
    <row r="1304" spans="1:20" ht="15" hidden="1" x14ac:dyDescent="0.3">
      <c r="A1304" s="15" t="s">
        <v>268</v>
      </c>
      <c r="B1304" s="15" t="s">
        <v>269</v>
      </c>
      <c r="C1304" s="15" t="s">
        <v>270</v>
      </c>
      <c r="D1304" s="16" t="s">
        <v>156</v>
      </c>
      <c r="E1304" s="94">
        <v>3</v>
      </c>
      <c r="F1304" s="23">
        <v>14500</v>
      </c>
      <c r="G1304" s="23">
        <v>8100</v>
      </c>
      <c r="H1304" s="23">
        <v>16691</v>
      </c>
      <c r="I1304" s="23">
        <v>7998501</v>
      </c>
      <c r="J1304" s="18">
        <v>178</v>
      </c>
      <c r="K1304" s="18">
        <v>207</v>
      </c>
      <c r="L1304" s="23">
        <f t="shared" si="1675"/>
        <v>29</v>
      </c>
      <c r="M1304" s="24">
        <f t="shared" si="1676"/>
        <v>23.200000000000003</v>
      </c>
      <c r="N1304" s="23">
        <f t="shared" si="1677"/>
        <v>420500</v>
      </c>
      <c r="O1304" s="23">
        <f t="shared" si="1678"/>
        <v>187920.00000000003</v>
      </c>
      <c r="P1304" s="25">
        <f t="shared" si="1679"/>
        <v>7998501</v>
      </c>
      <c r="Q1304" s="23">
        <f t="shared" si="1680"/>
        <v>8606921</v>
      </c>
      <c r="R1304" s="24"/>
      <c r="S1304" s="24"/>
      <c r="T1304" s="15"/>
    </row>
    <row r="1305" spans="1:20" ht="15" hidden="1" x14ac:dyDescent="0.3">
      <c r="A1305" s="15" t="s">
        <v>268</v>
      </c>
      <c r="B1305" s="15" t="s">
        <v>269</v>
      </c>
      <c r="C1305" s="15" t="s">
        <v>270</v>
      </c>
      <c r="D1305" s="16" t="s">
        <v>157</v>
      </c>
      <c r="E1305" s="94">
        <v>3</v>
      </c>
      <c r="F1305" s="23">
        <v>14500</v>
      </c>
      <c r="G1305" s="23">
        <v>8100</v>
      </c>
      <c r="H1305" s="23">
        <v>16691</v>
      </c>
      <c r="I1305" s="23">
        <v>8717389</v>
      </c>
      <c r="J1305" s="18">
        <v>1161</v>
      </c>
      <c r="K1305" s="18">
        <v>1213</v>
      </c>
      <c r="L1305" s="23">
        <f t="shared" si="1675"/>
        <v>52</v>
      </c>
      <c r="M1305" s="24">
        <f t="shared" si="1676"/>
        <v>41.6</v>
      </c>
      <c r="N1305" s="23">
        <f t="shared" si="1677"/>
        <v>754000</v>
      </c>
      <c r="O1305" s="23">
        <f t="shared" si="1678"/>
        <v>336960</v>
      </c>
      <c r="P1305" s="25">
        <f t="shared" si="1679"/>
        <v>8717389</v>
      </c>
      <c r="Q1305" s="23">
        <f t="shared" si="1680"/>
        <v>9808349</v>
      </c>
      <c r="R1305" s="24"/>
      <c r="S1305" s="24"/>
      <c r="T1305" s="15"/>
    </row>
    <row r="1306" spans="1:20" ht="15" hidden="1" x14ac:dyDescent="0.3">
      <c r="A1306" s="15" t="s">
        <v>268</v>
      </c>
      <c r="B1306" s="15" t="s">
        <v>269</v>
      </c>
      <c r="C1306" s="15" t="s">
        <v>270</v>
      </c>
      <c r="D1306" s="16" t="s">
        <v>155</v>
      </c>
      <c r="E1306" s="94">
        <v>4</v>
      </c>
      <c r="F1306" s="23">
        <v>14500</v>
      </c>
      <c r="G1306" s="23">
        <v>8100</v>
      </c>
      <c r="H1306" s="23">
        <v>16691</v>
      </c>
      <c r="I1306" s="23">
        <v>8018570</v>
      </c>
      <c r="J1306" s="18">
        <v>492</v>
      </c>
      <c r="K1306" s="18">
        <v>684</v>
      </c>
      <c r="L1306" s="23">
        <f t="shared" si="1675"/>
        <v>192</v>
      </c>
      <c r="M1306" s="24">
        <f t="shared" si="1676"/>
        <v>153.60000000000002</v>
      </c>
      <c r="N1306" s="23">
        <f t="shared" si="1677"/>
        <v>2784000</v>
      </c>
      <c r="O1306" s="23">
        <f t="shared" si="1678"/>
        <v>1244160.0000000002</v>
      </c>
      <c r="P1306" s="25">
        <f t="shared" si="1679"/>
        <v>8018570</v>
      </c>
      <c r="Q1306" s="23">
        <f t="shared" si="1680"/>
        <v>12046730</v>
      </c>
      <c r="R1306" s="24"/>
      <c r="S1306" s="24"/>
      <c r="T1306" s="15"/>
    </row>
    <row r="1307" spans="1:20" ht="15" hidden="1" x14ac:dyDescent="0.3">
      <c r="A1307" s="15" t="s">
        <v>268</v>
      </c>
      <c r="B1307" s="15" t="s">
        <v>269</v>
      </c>
      <c r="C1307" s="15" t="s">
        <v>270</v>
      </c>
      <c r="D1307" s="16" t="s">
        <v>156</v>
      </c>
      <c r="E1307" s="94">
        <v>4</v>
      </c>
      <c r="F1307" s="23">
        <v>14500</v>
      </c>
      <c r="G1307" s="23">
        <v>8100</v>
      </c>
      <c r="H1307" s="23">
        <v>16691</v>
      </c>
      <c r="I1307" s="23">
        <v>7998501</v>
      </c>
      <c r="J1307" s="18">
        <v>207</v>
      </c>
      <c r="K1307" s="18">
        <v>247</v>
      </c>
      <c r="L1307" s="23">
        <f t="shared" si="1675"/>
        <v>40</v>
      </c>
      <c r="M1307" s="24">
        <f t="shared" si="1676"/>
        <v>32</v>
      </c>
      <c r="N1307" s="23">
        <f t="shared" si="1677"/>
        <v>580000</v>
      </c>
      <c r="O1307" s="23">
        <f t="shared" si="1678"/>
        <v>259200</v>
      </c>
      <c r="P1307" s="25">
        <f t="shared" si="1679"/>
        <v>7998501</v>
      </c>
      <c r="Q1307" s="23">
        <f t="shared" si="1680"/>
        <v>8837701</v>
      </c>
      <c r="R1307" s="24"/>
      <c r="S1307" s="24"/>
      <c r="T1307" s="15"/>
    </row>
    <row r="1308" spans="1:20" ht="15" hidden="1" x14ac:dyDescent="0.3">
      <c r="A1308" s="15" t="s">
        <v>268</v>
      </c>
      <c r="B1308" s="15" t="s">
        <v>269</v>
      </c>
      <c r="C1308" s="15" t="s">
        <v>270</v>
      </c>
      <c r="D1308" s="16" t="s">
        <v>157</v>
      </c>
      <c r="E1308" s="94">
        <v>4</v>
      </c>
      <c r="F1308" s="23">
        <v>14500</v>
      </c>
      <c r="G1308" s="23">
        <v>8100</v>
      </c>
      <c r="H1308" s="23">
        <v>16691</v>
      </c>
      <c r="I1308" s="23">
        <v>8717389</v>
      </c>
      <c r="J1308" s="18">
        <v>1213</v>
      </c>
      <c r="K1308" s="18">
        <v>1300</v>
      </c>
      <c r="L1308" s="23">
        <f t="shared" si="1675"/>
        <v>87</v>
      </c>
      <c r="M1308" s="24">
        <f t="shared" si="1676"/>
        <v>69.600000000000009</v>
      </c>
      <c r="N1308" s="23">
        <f t="shared" si="1677"/>
        <v>1261500</v>
      </c>
      <c r="O1308" s="23">
        <f t="shared" si="1678"/>
        <v>563760.00000000012</v>
      </c>
      <c r="P1308" s="25">
        <f t="shared" si="1679"/>
        <v>8717389</v>
      </c>
      <c r="Q1308" s="23">
        <f t="shared" si="1680"/>
        <v>10542649</v>
      </c>
      <c r="R1308" s="24"/>
      <c r="S1308" s="24"/>
      <c r="T1308" s="15"/>
    </row>
    <row r="1309" spans="1:20" ht="15" hidden="1" x14ac:dyDescent="0.3">
      <c r="A1309" s="15" t="s">
        <v>268</v>
      </c>
      <c r="B1309" s="15" t="s">
        <v>269</v>
      </c>
      <c r="C1309" s="15" t="s">
        <v>270</v>
      </c>
      <c r="D1309" s="16" t="s">
        <v>155</v>
      </c>
      <c r="E1309" s="94">
        <v>5</v>
      </c>
      <c r="F1309" s="23">
        <v>14500</v>
      </c>
      <c r="G1309" s="23">
        <v>8100</v>
      </c>
      <c r="H1309" s="23">
        <v>16691</v>
      </c>
      <c r="I1309" s="23">
        <v>8018570</v>
      </c>
      <c r="J1309" s="18">
        <v>684</v>
      </c>
      <c r="K1309" s="18">
        <v>712</v>
      </c>
      <c r="L1309" s="23">
        <f t="shared" si="1675"/>
        <v>28</v>
      </c>
      <c r="M1309" s="24">
        <f t="shared" si="1676"/>
        <v>22.400000000000002</v>
      </c>
      <c r="N1309" s="23">
        <f t="shared" si="1677"/>
        <v>406000</v>
      </c>
      <c r="O1309" s="23">
        <f t="shared" si="1678"/>
        <v>181440.00000000003</v>
      </c>
      <c r="P1309" s="25">
        <f t="shared" si="1679"/>
        <v>8018570</v>
      </c>
      <c r="Q1309" s="23">
        <f t="shared" si="1680"/>
        <v>8606010</v>
      </c>
      <c r="R1309" s="24"/>
      <c r="S1309" s="24"/>
      <c r="T1309" s="15"/>
    </row>
    <row r="1310" spans="1:20" ht="15" hidden="1" x14ac:dyDescent="0.3">
      <c r="A1310" s="15" t="s">
        <v>268</v>
      </c>
      <c r="B1310" s="15" t="s">
        <v>269</v>
      </c>
      <c r="C1310" s="15" t="s">
        <v>270</v>
      </c>
      <c r="D1310" s="16" t="s">
        <v>156</v>
      </c>
      <c r="E1310" s="94">
        <v>5</v>
      </c>
      <c r="F1310" s="23">
        <v>14500</v>
      </c>
      <c r="G1310" s="23">
        <v>8100</v>
      </c>
      <c r="H1310" s="23">
        <v>16691</v>
      </c>
      <c r="I1310" s="23">
        <v>7998501</v>
      </c>
      <c r="J1310" s="18">
        <v>247</v>
      </c>
      <c r="K1310" s="18">
        <v>312</v>
      </c>
      <c r="L1310" s="23">
        <f t="shared" si="1675"/>
        <v>65</v>
      </c>
      <c r="M1310" s="24">
        <f t="shared" si="1676"/>
        <v>52</v>
      </c>
      <c r="N1310" s="23">
        <f t="shared" si="1677"/>
        <v>942500</v>
      </c>
      <c r="O1310" s="23">
        <f t="shared" si="1678"/>
        <v>421200</v>
      </c>
      <c r="P1310" s="25">
        <f t="shared" si="1679"/>
        <v>7998501</v>
      </c>
      <c r="Q1310" s="23">
        <f t="shared" si="1680"/>
        <v>9362201</v>
      </c>
      <c r="R1310" s="24"/>
      <c r="S1310" s="24"/>
      <c r="T1310" s="15"/>
    </row>
    <row r="1311" spans="1:20" ht="15" hidden="1" x14ac:dyDescent="0.3">
      <c r="A1311" s="15" t="s">
        <v>268</v>
      </c>
      <c r="B1311" s="15" t="s">
        <v>269</v>
      </c>
      <c r="C1311" s="15" t="s">
        <v>270</v>
      </c>
      <c r="D1311" s="16" t="s">
        <v>157</v>
      </c>
      <c r="E1311" s="94">
        <v>5</v>
      </c>
      <c r="F1311" s="23">
        <v>14500</v>
      </c>
      <c r="G1311" s="23">
        <v>8100</v>
      </c>
      <c r="H1311" s="23">
        <v>16691</v>
      </c>
      <c r="I1311" s="23">
        <v>8717389</v>
      </c>
      <c r="J1311" s="18">
        <v>1300</v>
      </c>
      <c r="K1311" s="18">
        <v>1427</v>
      </c>
      <c r="L1311" s="23">
        <f t="shared" si="1675"/>
        <v>127</v>
      </c>
      <c r="M1311" s="24">
        <f t="shared" si="1676"/>
        <v>101.60000000000001</v>
      </c>
      <c r="N1311" s="23">
        <f t="shared" si="1677"/>
        <v>1841500</v>
      </c>
      <c r="O1311" s="23">
        <f t="shared" si="1678"/>
        <v>822960.00000000012</v>
      </c>
      <c r="P1311" s="25">
        <f t="shared" si="1679"/>
        <v>8717389</v>
      </c>
      <c r="Q1311" s="23">
        <f t="shared" si="1680"/>
        <v>11381849</v>
      </c>
      <c r="R1311" s="24"/>
      <c r="S1311" s="24"/>
      <c r="T1311" s="15"/>
    </row>
    <row r="1312" spans="1:20" ht="15" hidden="1" x14ac:dyDescent="0.3">
      <c r="A1312" s="15" t="s">
        <v>268</v>
      </c>
      <c r="B1312" s="15" t="s">
        <v>269</v>
      </c>
      <c r="C1312" s="15" t="s">
        <v>270</v>
      </c>
      <c r="D1312" s="16" t="s">
        <v>155</v>
      </c>
      <c r="E1312" s="94">
        <v>6</v>
      </c>
      <c r="F1312" s="23">
        <v>14500</v>
      </c>
      <c r="G1312" s="23">
        <v>8100</v>
      </c>
      <c r="H1312" s="23">
        <v>16691</v>
      </c>
      <c r="I1312" s="23">
        <v>8018570</v>
      </c>
      <c r="J1312" s="18">
        <v>712</v>
      </c>
      <c r="K1312" s="18">
        <v>729</v>
      </c>
      <c r="L1312" s="23">
        <f t="shared" si="1675"/>
        <v>17</v>
      </c>
      <c r="M1312" s="24">
        <f t="shared" si="1676"/>
        <v>13.600000000000001</v>
      </c>
      <c r="N1312" s="23">
        <f t="shared" si="1677"/>
        <v>246500</v>
      </c>
      <c r="O1312" s="23">
        <f t="shared" si="1678"/>
        <v>110160.00000000001</v>
      </c>
      <c r="P1312" s="25">
        <f t="shared" si="1679"/>
        <v>8018570</v>
      </c>
      <c r="Q1312" s="23">
        <f t="shared" si="1680"/>
        <v>8375230</v>
      </c>
      <c r="R1312" s="24"/>
      <c r="S1312" s="24"/>
      <c r="T1312" s="15"/>
    </row>
    <row r="1313" spans="1:20" ht="15" hidden="1" x14ac:dyDescent="0.3">
      <c r="A1313" s="15" t="s">
        <v>268</v>
      </c>
      <c r="B1313" s="15" t="s">
        <v>269</v>
      </c>
      <c r="C1313" s="15" t="s">
        <v>270</v>
      </c>
      <c r="D1313" s="16" t="s">
        <v>156</v>
      </c>
      <c r="E1313" s="94">
        <v>6</v>
      </c>
      <c r="F1313" s="23">
        <v>14500</v>
      </c>
      <c r="G1313" s="23">
        <v>8100</v>
      </c>
      <c r="H1313" s="23">
        <v>16691</v>
      </c>
      <c r="I1313" s="23">
        <v>7998501</v>
      </c>
      <c r="J1313" s="18">
        <v>312</v>
      </c>
      <c r="K1313" s="18">
        <v>396</v>
      </c>
      <c r="L1313" s="23">
        <f t="shared" si="1675"/>
        <v>84</v>
      </c>
      <c r="M1313" s="24">
        <f t="shared" si="1676"/>
        <v>67.2</v>
      </c>
      <c r="N1313" s="23">
        <f t="shared" si="1677"/>
        <v>1218000</v>
      </c>
      <c r="O1313" s="23">
        <f t="shared" si="1678"/>
        <v>544320</v>
      </c>
      <c r="P1313" s="25">
        <f t="shared" si="1679"/>
        <v>7998501</v>
      </c>
      <c r="Q1313" s="23">
        <f t="shared" si="1680"/>
        <v>9760821</v>
      </c>
      <c r="R1313" s="24"/>
      <c r="S1313" s="24"/>
      <c r="T1313" s="15"/>
    </row>
    <row r="1314" spans="1:20" ht="15" hidden="1" x14ac:dyDescent="0.3">
      <c r="A1314" s="15" t="s">
        <v>268</v>
      </c>
      <c r="B1314" s="15" t="s">
        <v>269</v>
      </c>
      <c r="C1314" s="15" t="s">
        <v>270</v>
      </c>
      <c r="D1314" s="16" t="s">
        <v>157</v>
      </c>
      <c r="E1314" s="94">
        <v>6</v>
      </c>
      <c r="F1314" s="23">
        <v>14500</v>
      </c>
      <c r="G1314" s="23">
        <v>8100</v>
      </c>
      <c r="H1314" s="23">
        <v>16691</v>
      </c>
      <c r="I1314" s="23">
        <v>8717389</v>
      </c>
      <c r="J1314" s="18">
        <v>1427</v>
      </c>
      <c r="K1314" s="18">
        <v>1681</v>
      </c>
      <c r="L1314" s="23">
        <f t="shared" si="1675"/>
        <v>254</v>
      </c>
      <c r="M1314" s="24">
        <f t="shared" si="1676"/>
        <v>203.20000000000002</v>
      </c>
      <c r="N1314" s="23">
        <f t="shared" si="1677"/>
        <v>3683000</v>
      </c>
      <c r="O1314" s="23">
        <f t="shared" si="1678"/>
        <v>1645920.0000000002</v>
      </c>
      <c r="P1314" s="25">
        <f t="shared" si="1679"/>
        <v>8717389</v>
      </c>
      <c r="Q1314" s="23">
        <f t="shared" si="1680"/>
        <v>14046309</v>
      </c>
      <c r="R1314" s="24"/>
      <c r="S1314" s="24"/>
      <c r="T1314" s="15"/>
    </row>
    <row r="1315" spans="1:20" ht="15" hidden="1" x14ac:dyDescent="0.3">
      <c r="A1315" s="15" t="s">
        <v>268</v>
      </c>
      <c r="B1315" s="15" t="s">
        <v>269</v>
      </c>
      <c r="C1315" s="15" t="s">
        <v>270</v>
      </c>
      <c r="D1315" s="16" t="s">
        <v>155</v>
      </c>
      <c r="E1315" s="94">
        <v>7</v>
      </c>
      <c r="F1315" s="23">
        <v>14500</v>
      </c>
      <c r="G1315" s="23">
        <v>8100</v>
      </c>
      <c r="H1315" s="23">
        <v>16691</v>
      </c>
      <c r="I1315" s="23">
        <v>8018570</v>
      </c>
      <c r="J1315" s="18">
        <f>K1312</f>
        <v>729</v>
      </c>
      <c r="K1315" s="18">
        <v>741</v>
      </c>
      <c r="L1315" s="23">
        <f t="shared" ref="L1315:L1317" si="1681">K1315-J1315</f>
        <v>12</v>
      </c>
      <c r="M1315" s="24">
        <f t="shared" ref="M1315:M1317" si="1682">L1315*80%</f>
        <v>9.6000000000000014</v>
      </c>
      <c r="N1315" s="23">
        <f>L1315*F1315</f>
        <v>174000</v>
      </c>
      <c r="O1315" s="23">
        <f t="shared" ref="O1315:O1317" si="1683">M1315*G1315</f>
        <v>77760.000000000015</v>
      </c>
      <c r="P1315" s="25">
        <f t="shared" ref="P1315:P1317" si="1684">IF(M1315*H1315=0,0,IF(M1315*H1315&gt;I1315,M1315*H1315,I1315))</f>
        <v>8018570</v>
      </c>
      <c r="Q1315" s="23">
        <f t="shared" ref="Q1315:Q1317" si="1685">N1315+O1315+P1315</f>
        <v>8270330</v>
      </c>
      <c r="R1315" s="24"/>
      <c r="S1315" s="24"/>
      <c r="T1315" s="15"/>
    </row>
    <row r="1316" spans="1:20" ht="15" hidden="1" x14ac:dyDescent="0.3">
      <c r="A1316" s="15" t="s">
        <v>268</v>
      </c>
      <c r="B1316" s="15" t="s">
        <v>269</v>
      </c>
      <c r="C1316" s="15" t="s">
        <v>270</v>
      </c>
      <c r="D1316" s="16" t="s">
        <v>156</v>
      </c>
      <c r="E1316" s="94">
        <v>7</v>
      </c>
      <c r="F1316" s="23">
        <v>14500</v>
      </c>
      <c r="G1316" s="23">
        <v>8100</v>
      </c>
      <c r="H1316" s="23">
        <v>16691</v>
      </c>
      <c r="I1316" s="23">
        <v>7998501</v>
      </c>
      <c r="J1316" s="18">
        <f t="shared" ref="J1316:J1317" si="1686">K1313</f>
        <v>396</v>
      </c>
      <c r="K1316" s="18">
        <v>476</v>
      </c>
      <c r="L1316" s="23">
        <f t="shared" si="1681"/>
        <v>80</v>
      </c>
      <c r="M1316" s="24">
        <f t="shared" si="1682"/>
        <v>64</v>
      </c>
      <c r="N1316" s="23">
        <f t="shared" ref="N1316:N1317" si="1687">L1316*F1316</f>
        <v>1160000</v>
      </c>
      <c r="O1316" s="23">
        <f t="shared" si="1683"/>
        <v>518400</v>
      </c>
      <c r="P1316" s="25">
        <f t="shared" si="1684"/>
        <v>7998501</v>
      </c>
      <c r="Q1316" s="23">
        <f t="shared" si="1685"/>
        <v>9676901</v>
      </c>
      <c r="R1316" s="24"/>
      <c r="S1316" s="24"/>
      <c r="T1316" s="15"/>
    </row>
    <row r="1317" spans="1:20" ht="15" hidden="1" x14ac:dyDescent="0.3">
      <c r="A1317" s="15" t="s">
        <v>268</v>
      </c>
      <c r="B1317" s="15" t="s">
        <v>269</v>
      </c>
      <c r="C1317" s="15" t="s">
        <v>270</v>
      </c>
      <c r="D1317" s="16" t="s">
        <v>157</v>
      </c>
      <c r="E1317" s="94">
        <v>7</v>
      </c>
      <c r="F1317" s="23">
        <v>14500</v>
      </c>
      <c r="G1317" s="23">
        <v>8100</v>
      </c>
      <c r="H1317" s="23">
        <v>16691</v>
      </c>
      <c r="I1317" s="23">
        <v>8717389</v>
      </c>
      <c r="J1317" s="18">
        <f t="shared" si="1686"/>
        <v>1681</v>
      </c>
      <c r="K1317" s="18">
        <v>1801</v>
      </c>
      <c r="L1317" s="23">
        <f t="shared" si="1681"/>
        <v>120</v>
      </c>
      <c r="M1317" s="24">
        <f t="shared" si="1682"/>
        <v>96</v>
      </c>
      <c r="N1317" s="23">
        <f t="shared" si="1687"/>
        <v>1740000</v>
      </c>
      <c r="O1317" s="23">
        <f t="shared" si="1683"/>
        <v>777600</v>
      </c>
      <c r="P1317" s="25">
        <f t="shared" si="1684"/>
        <v>8717389</v>
      </c>
      <c r="Q1317" s="23">
        <f t="shared" si="1685"/>
        <v>11234989</v>
      </c>
      <c r="R1317" s="24"/>
      <c r="S1317" s="24"/>
      <c r="T1317" s="15"/>
    </row>
    <row r="1318" spans="1:20" ht="15" hidden="1" x14ac:dyDescent="0.3">
      <c r="A1318" s="15" t="s">
        <v>268</v>
      </c>
      <c r="B1318" s="15" t="s">
        <v>269</v>
      </c>
      <c r="C1318" s="15" t="s">
        <v>270</v>
      </c>
      <c r="D1318" s="16" t="s">
        <v>155</v>
      </c>
      <c r="E1318" s="94">
        <v>8</v>
      </c>
      <c r="F1318" s="23">
        <v>14500</v>
      </c>
      <c r="G1318" s="23">
        <v>8100</v>
      </c>
      <c r="H1318" s="23">
        <v>16691</v>
      </c>
      <c r="I1318" s="23">
        <v>8018570</v>
      </c>
      <c r="J1318" s="18">
        <f>K1315</f>
        <v>741</v>
      </c>
      <c r="K1318" s="18">
        <v>755</v>
      </c>
      <c r="L1318" s="23">
        <f>K1318-J1318</f>
        <v>14</v>
      </c>
      <c r="M1318" s="24">
        <f t="shared" ref="M1318:M1320" si="1688">L1318*80%</f>
        <v>11.200000000000001</v>
      </c>
      <c r="N1318" s="23">
        <f>L1318*F1318</f>
        <v>203000</v>
      </c>
      <c r="O1318" s="23">
        <f t="shared" ref="O1318:O1320" si="1689">M1318*G1318</f>
        <v>90720.000000000015</v>
      </c>
      <c r="P1318" s="25">
        <f t="shared" ref="P1318:P1320" si="1690">IF(M1318*H1318=0,0,IF(M1318*H1318&gt;I1318,M1318*H1318,I1318))</f>
        <v>8018570</v>
      </c>
      <c r="Q1318" s="23">
        <f t="shared" ref="Q1318:Q1320" si="1691">N1318+O1318+P1318</f>
        <v>8312290</v>
      </c>
      <c r="R1318" s="24"/>
      <c r="S1318" s="24"/>
      <c r="T1318" s="15"/>
    </row>
    <row r="1319" spans="1:20" ht="15" hidden="1" x14ac:dyDescent="0.3">
      <c r="A1319" s="15" t="s">
        <v>268</v>
      </c>
      <c r="B1319" s="15" t="s">
        <v>269</v>
      </c>
      <c r="C1319" s="15" t="s">
        <v>270</v>
      </c>
      <c r="D1319" s="16" t="s">
        <v>156</v>
      </c>
      <c r="E1319" s="94">
        <v>8</v>
      </c>
      <c r="F1319" s="23">
        <v>14500</v>
      </c>
      <c r="G1319" s="23">
        <v>8100</v>
      </c>
      <c r="H1319" s="23">
        <v>16691</v>
      </c>
      <c r="I1319" s="23">
        <v>7998501</v>
      </c>
      <c r="J1319" s="18">
        <f t="shared" ref="J1319:J1320" si="1692">K1316</f>
        <v>476</v>
      </c>
      <c r="K1319" s="18">
        <v>543</v>
      </c>
      <c r="L1319" s="23">
        <f t="shared" ref="L1319:L1320" si="1693">K1319-J1319</f>
        <v>67</v>
      </c>
      <c r="M1319" s="24">
        <f t="shared" si="1688"/>
        <v>53.6</v>
      </c>
      <c r="N1319" s="23">
        <f t="shared" ref="N1319:N1320" si="1694">L1319*F1319</f>
        <v>971500</v>
      </c>
      <c r="O1319" s="23">
        <f t="shared" si="1689"/>
        <v>434160</v>
      </c>
      <c r="P1319" s="25">
        <f t="shared" si="1690"/>
        <v>7998501</v>
      </c>
      <c r="Q1319" s="23">
        <f t="shared" si="1691"/>
        <v>9404161</v>
      </c>
      <c r="R1319" s="24"/>
      <c r="S1319" s="24"/>
      <c r="T1319" s="15"/>
    </row>
    <row r="1320" spans="1:20" ht="15" hidden="1" x14ac:dyDescent="0.3">
      <c r="A1320" s="15" t="s">
        <v>268</v>
      </c>
      <c r="B1320" s="15" t="s">
        <v>269</v>
      </c>
      <c r="C1320" s="15" t="s">
        <v>270</v>
      </c>
      <c r="D1320" s="16" t="s">
        <v>157</v>
      </c>
      <c r="E1320" s="94">
        <v>8</v>
      </c>
      <c r="F1320" s="23">
        <v>14500</v>
      </c>
      <c r="G1320" s="23">
        <v>8100</v>
      </c>
      <c r="H1320" s="23">
        <v>16691</v>
      </c>
      <c r="I1320" s="23">
        <v>8717389</v>
      </c>
      <c r="J1320" s="18">
        <f t="shared" si="1692"/>
        <v>1801</v>
      </c>
      <c r="K1320" s="18">
        <v>2020</v>
      </c>
      <c r="L1320" s="23">
        <f t="shared" si="1693"/>
        <v>219</v>
      </c>
      <c r="M1320" s="24">
        <f t="shared" si="1688"/>
        <v>175.20000000000002</v>
      </c>
      <c r="N1320" s="23">
        <f t="shared" si="1694"/>
        <v>3175500</v>
      </c>
      <c r="O1320" s="23">
        <f t="shared" si="1689"/>
        <v>1419120.0000000002</v>
      </c>
      <c r="P1320" s="25">
        <f t="shared" si="1690"/>
        <v>8717389</v>
      </c>
      <c r="Q1320" s="23">
        <f t="shared" si="1691"/>
        <v>13312009</v>
      </c>
      <c r="R1320" s="24"/>
      <c r="S1320" s="24"/>
      <c r="T1320" s="15"/>
    </row>
    <row r="1321" spans="1:20" ht="15" hidden="1" x14ac:dyDescent="0.3">
      <c r="A1321" s="15" t="s">
        <v>268</v>
      </c>
      <c r="B1321" s="15" t="s">
        <v>269</v>
      </c>
      <c r="C1321" s="15" t="s">
        <v>270</v>
      </c>
      <c r="D1321" s="16" t="s">
        <v>155</v>
      </c>
      <c r="E1321" s="31">
        <v>9</v>
      </c>
      <c r="F1321" s="23">
        <v>14500</v>
      </c>
      <c r="G1321" s="23">
        <v>8100</v>
      </c>
      <c r="H1321" s="23">
        <v>16691</v>
      </c>
      <c r="I1321" s="23">
        <v>8018570</v>
      </c>
      <c r="J1321" s="18">
        <f>K1318</f>
        <v>755</v>
      </c>
      <c r="K1321" s="18">
        <v>775</v>
      </c>
      <c r="L1321" s="23">
        <f>K1321-J1321</f>
        <v>20</v>
      </c>
      <c r="M1321" s="24">
        <f t="shared" ref="M1321:M1323" si="1695">L1321*80%</f>
        <v>16</v>
      </c>
      <c r="N1321" s="23">
        <f>L1321*F1321</f>
        <v>290000</v>
      </c>
      <c r="O1321" s="23">
        <f t="shared" ref="O1321:O1323" si="1696">M1321*G1321</f>
        <v>129600</v>
      </c>
      <c r="P1321" s="25">
        <f t="shared" ref="P1321:P1323" si="1697">IF(M1321*H1321=0,0,IF(M1321*H1321&gt;I1321,M1321*H1321,I1321))</f>
        <v>8018570</v>
      </c>
      <c r="Q1321" s="23">
        <f t="shared" ref="Q1321:Q1323" si="1698">N1321+O1321+P1321</f>
        <v>8438170</v>
      </c>
      <c r="R1321" s="24"/>
      <c r="S1321" s="24"/>
      <c r="T1321" s="15"/>
    </row>
    <row r="1322" spans="1:20" ht="15" hidden="1" x14ac:dyDescent="0.3">
      <c r="A1322" s="15" t="s">
        <v>268</v>
      </c>
      <c r="B1322" s="15" t="s">
        <v>269</v>
      </c>
      <c r="C1322" s="15" t="s">
        <v>270</v>
      </c>
      <c r="D1322" s="16" t="s">
        <v>156</v>
      </c>
      <c r="E1322" s="31">
        <v>9</v>
      </c>
      <c r="F1322" s="23">
        <v>14500</v>
      </c>
      <c r="G1322" s="23">
        <v>8100</v>
      </c>
      <c r="H1322" s="23">
        <v>16691</v>
      </c>
      <c r="I1322" s="23">
        <v>7998501</v>
      </c>
      <c r="J1322" s="18">
        <f t="shared" ref="J1322:J1323" si="1699">K1319</f>
        <v>543</v>
      </c>
      <c r="K1322" s="18">
        <v>613</v>
      </c>
      <c r="L1322" s="23">
        <f t="shared" ref="L1322:L1323" si="1700">K1322-J1322</f>
        <v>70</v>
      </c>
      <c r="M1322" s="24">
        <f t="shared" si="1695"/>
        <v>56</v>
      </c>
      <c r="N1322" s="23">
        <f t="shared" ref="N1322:N1323" si="1701">L1322*F1322</f>
        <v>1015000</v>
      </c>
      <c r="O1322" s="23">
        <f t="shared" si="1696"/>
        <v>453600</v>
      </c>
      <c r="P1322" s="25">
        <f t="shared" si="1697"/>
        <v>7998501</v>
      </c>
      <c r="Q1322" s="23">
        <f t="shared" si="1698"/>
        <v>9467101</v>
      </c>
      <c r="R1322" s="24"/>
      <c r="S1322" s="24"/>
      <c r="T1322" s="15"/>
    </row>
    <row r="1323" spans="1:20" ht="15" hidden="1" x14ac:dyDescent="0.3">
      <c r="A1323" s="15" t="s">
        <v>268</v>
      </c>
      <c r="B1323" s="15" t="s">
        <v>269</v>
      </c>
      <c r="C1323" s="15" t="s">
        <v>270</v>
      </c>
      <c r="D1323" s="16" t="s">
        <v>157</v>
      </c>
      <c r="E1323" s="31">
        <v>9</v>
      </c>
      <c r="F1323" s="23">
        <v>14500</v>
      </c>
      <c r="G1323" s="23">
        <v>8100</v>
      </c>
      <c r="H1323" s="23">
        <v>16691</v>
      </c>
      <c r="I1323" s="23">
        <v>8717389</v>
      </c>
      <c r="J1323" s="18">
        <f t="shared" si="1699"/>
        <v>2020</v>
      </c>
      <c r="K1323" s="18">
        <v>2204</v>
      </c>
      <c r="L1323" s="23">
        <f t="shared" si="1700"/>
        <v>184</v>
      </c>
      <c r="M1323" s="24">
        <f t="shared" si="1695"/>
        <v>147.20000000000002</v>
      </c>
      <c r="N1323" s="23">
        <f t="shared" si="1701"/>
        <v>2668000</v>
      </c>
      <c r="O1323" s="23">
        <f t="shared" si="1696"/>
        <v>1192320.0000000002</v>
      </c>
      <c r="P1323" s="25">
        <f t="shared" si="1697"/>
        <v>8717389</v>
      </c>
      <c r="Q1323" s="23">
        <f t="shared" si="1698"/>
        <v>12577709</v>
      </c>
      <c r="R1323" s="24"/>
      <c r="S1323" s="24"/>
      <c r="T1323" s="15"/>
    </row>
    <row r="1324" spans="1:20" ht="15" hidden="1" x14ac:dyDescent="0.3">
      <c r="A1324" s="15" t="s">
        <v>268</v>
      </c>
      <c r="B1324" s="15" t="s">
        <v>269</v>
      </c>
      <c r="C1324" s="15" t="s">
        <v>271</v>
      </c>
      <c r="D1324" s="16" t="s">
        <v>159</v>
      </c>
      <c r="E1324" s="94" t="s">
        <v>25</v>
      </c>
      <c r="F1324" s="23">
        <v>14500</v>
      </c>
      <c r="G1324" s="23">
        <v>7710</v>
      </c>
      <c r="H1324" s="23">
        <v>16691</v>
      </c>
      <c r="I1324" s="101">
        <v>4797755</v>
      </c>
      <c r="J1324" s="18">
        <v>88</v>
      </c>
      <c r="K1324" s="18">
        <v>90</v>
      </c>
      <c r="L1324" s="23">
        <f t="shared" ref="L1324:L1337" si="1702">K1324-J1324</f>
        <v>2</v>
      </c>
      <c r="M1324" s="24">
        <f t="shared" ref="M1324:M1337" si="1703">L1324*80%</f>
        <v>1.6</v>
      </c>
      <c r="N1324" s="23">
        <f t="shared" ref="N1324:N1337" si="1704">L1324*F1324</f>
        <v>29000</v>
      </c>
      <c r="O1324" s="23">
        <f t="shared" ref="O1324:O1337" si="1705">M1324*G1324</f>
        <v>12336</v>
      </c>
      <c r="P1324" s="104">
        <f>IF((M1324+M1325)*H1324=0,0,IF((M1324+M1325)*H1324&gt;I1324,(M1324+M1325)*H1324,I1324))</f>
        <v>4797755</v>
      </c>
      <c r="Q1324" s="101">
        <f>N1324+O1324+N1325+O1325+P1324</f>
        <v>4923011</v>
      </c>
      <c r="R1324" s="24"/>
      <c r="S1324" s="24"/>
      <c r="T1324" s="15"/>
    </row>
    <row r="1325" spans="1:20" ht="15" hidden="1" x14ac:dyDescent="0.3">
      <c r="A1325" s="15" t="s">
        <v>268</v>
      </c>
      <c r="B1325" s="15" t="s">
        <v>269</v>
      </c>
      <c r="C1325" s="15" t="s">
        <v>271</v>
      </c>
      <c r="D1325" s="16" t="s">
        <v>159</v>
      </c>
      <c r="E1325" s="94">
        <v>1</v>
      </c>
      <c r="F1325" s="23">
        <v>14500</v>
      </c>
      <c r="G1325" s="23">
        <v>8100</v>
      </c>
      <c r="H1325" s="23">
        <v>16691</v>
      </c>
      <c r="I1325" s="103"/>
      <c r="J1325" s="18">
        <v>90</v>
      </c>
      <c r="K1325" s="18">
        <v>94</v>
      </c>
      <c r="L1325" s="23">
        <f>K1325-J1325</f>
        <v>4</v>
      </c>
      <c r="M1325" s="24">
        <f>L1325*80%</f>
        <v>3.2</v>
      </c>
      <c r="N1325" s="23">
        <f>L1325*F1325</f>
        <v>58000</v>
      </c>
      <c r="O1325" s="23">
        <f>M1325*G1325</f>
        <v>25920</v>
      </c>
      <c r="P1325" s="106"/>
      <c r="Q1325" s="103"/>
      <c r="R1325" s="24"/>
      <c r="S1325" s="24"/>
      <c r="T1325" s="15"/>
    </row>
    <row r="1326" spans="1:20" ht="15" hidden="1" x14ac:dyDescent="0.3">
      <c r="A1326" s="15" t="s">
        <v>268</v>
      </c>
      <c r="B1326" s="15" t="s">
        <v>269</v>
      </c>
      <c r="C1326" s="15" t="s">
        <v>271</v>
      </c>
      <c r="D1326" s="16" t="s">
        <v>162</v>
      </c>
      <c r="E1326" s="94" t="s">
        <v>25</v>
      </c>
      <c r="F1326" s="23">
        <v>14500</v>
      </c>
      <c r="G1326" s="23">
        <v>7710</v>
      </c>
      <c r="H1326" s="23">
        <v>16691</v>
      </c>
      <c r="I1326" s="101">
        <v>4753049</v>
      </c>
      <c r="J1326" s="18">
        <v>43</v>
      </c>
      <c r="K1326" s="18">
        <v>44</v>
      </c>
      <c r="L1326" s="23">
        <f t="shared" si="1702"/>
        <v>1</v>
      </c>
      <c r="M1326" s="24">
        <f t="shared" si="1703"/>
        <v>0.8</v>
      </c>
      <c r="N1326" s="23">
        <f t="shared" si="1704"/>
        <v>14500</v>
      </c>
      <c r="O1326" s="23">
        <f t="shared" si="1705"/>
        <v>6168</v>
      </c>
      <c r="P1326" s="104">
        <f>IF((M1326+M1327)*H1326=0,0,IF((M1326+M1327)*H1326&gt;I1326,(M1326+M1327)*H1326,I1326))</f>
        <v>4753049</v>
      </c>
      <c r="Q1326" s="101">
        <f>N1326+O1326+N1327+O1327+P1326</f>
        <v>4773717</v>
      </c>
      <c r="R1326" s="24"/>
      <c r="S1326" s="24"/>
      <c r="T1326" s="15"/>
    </row>
    <row r="1327" spans="1:20" ht="15" hidden="1" x14ac:dyDescent="0.3">
      <c r="A1327" s="15" t="s">
        <v>268</v>
      </c>
      <c r="B1327" s="15" t="s">
        <v>269</v>
      </c>
      <c r="C1327" s="15" t="s">
        <v>271</v>
      </c>
      <c r="D1327" s="16" t="s">
        <v>162</v>
      </c>
      <c r="E1327" s="94">
        <v>1</v>
      </c>
      <c r="F1327" s="23">
        <v>14500</v>
      </c>
      <c r="G1327" s="23">
        <v>8100</v>
      </c>
      <c r="H1327" s="23">
        <v>16691</v>
      </c>
      <c r="I1327" s="103"/>
      <c r="J1327" s="18">
        <v>44</v>
      </c>
      <c r="K1327" s="18">
        <v>44</v>
      </c>
      <c r="L1327" s="23">
        <f t="shared" si="1702"/>
        <v>0</v>
      </c>
      <c r="M1327" s="24">
        <f t="shared" si="1703"/>
        <v>0</v>
      </c>
      <c r="N1327" s="23">
        <f t="shared" si="1704"/>
        <v>0</v>
      </c>
      <c r="O1327" s="23">
        <f t="shared" si="1705"/>
        <v>0</v>
      </c>
      <c r="P1327" s="106"/>
      <c r="Q1327" s="103"/>
      <c r="R1327" s="24"/>
      <c r="S1327" s="24"/>
      <c r="T1327" s="15"/>
    </row>
    <row r="1328" spans="1:20" ht="15" hidden="1" x14ac:dyDescent="0.3">
      <c r="A1328" s="15" t="s">
        <v>268</v>
      </c>
      <c r="B1328" s="15" t="s">
        <v>269</v>
      </c>
      <c r="C1328" s="15" t="s">
        <v>271</v>
      </c>
      <c r="D1328" s="16" t="s">
        <v>159</v>
      </c>
      <c r="E1328" s="94">
        <v>2</v>
      </c>
      <c r="F1328" s="23">
        <v>14500</v>
      </c>
      <c r="G1328" s="23">
        <v>8100</v>
      </c>
      <c r="H1328" s="23">
        <v>16691</v>
      </c>
      <c r="I1328" s="23">
        <v>4797755</v>
      </c>
      <c r="J1328" s="18">
        <v>94</v>
      </c>
      <c r="K1328" s="18">
        <v>98</v>
      </c>
      <c r="L1328" s="23">
        <f t="shared" si="1702"/>
        <v>4</v>
      </c>
      <c r="M1328" s="24">
        <f t="shared" si="1703"/>
        <v>3.2</v>
      </c>
      <c r="N1328" s="23">
        <f t="shared" si="1704"/>
        <v>58000</v>
      </c>
      <c r="O1328" s="23">
        <f t="shared" si="1705"/>
        <v>25920</v>
      </c>
      <c r="P1328" s="25">
        <f t="shared" ref="P1328:P1337" si="1706">IF(M1328*H1328=0,0,IF(M1328*H1328&gt;I1328,M1328*H1328,I1328))</f>
        <v>4797755</v>
      </c>
      <c r="Q1328" s="23">
        <f>N1328+O1328+P1328</f>
        <v>4881675</v>
      </c>
      <c r="R1328" s="24"/>
      <c r="S1328" s="24"/>
      <c r="T1328" s="15"/>
    </row>
    <row r="1329" spans="1:20" ht="15" hidden="1" x14ac:dyDescent="0.3">
      <c r="A1329" s="15" t="s">
        <v>268</v>
      </c>
      <c r="B1329" s="15" t="s">
        <v>269</v>
      </c>
      <c r="C1329" s="15" t="s">
        <v>271</v>
      </c>
      <c r="D1329" s="16" t="s">
        <v>162</v>
      </c>
      <c r="E1329" s="94">
        <v>2</v>
      </c>
      <c r="F1329" s="23">
        <v>14500</v>
      </c>
      <c r="G1329" s="23">
        <v>8100</v>
      </c>
      <c r="H1329" s="23">
        <v>16691</v>
      </c>
      <c r="I1329" s="23">
        <v>4753049</v>
      </c>
      <c r="J1329" s="18">
        <v>44</v>
      </c>
      <c r="K1329" s="18">
        <v>45</v>
      </c>
      <c r="L1329" s="23">
        <f t="shared" si="1702"/>
        <v>1</v>
      </c>
      <c r="M1329" s="24">
        <f t="shared" si="1703"/>
        <v>0.8</v>
      </c>
      <c r="N1329" s="23">
        <f t="shared" si="1704"/>
        <v>14500</v>
      </c>
      <c r="O1329" s="23">
        <f t="shared" si="1705"/>
        <v>6480</v>
      </c>
      <c r="P1329" s="25">
        <f t="shared" si="1706"/>
        <v>4753049</v>
      </c>
      <c r="Q1329" s="23">
        <f t="shared" ref="Q1329:Q1336" si="1707">N1329+O1329+P1329</f>
        <v>4774029</v>
      </c>
      <c r="R1329" s="24"/>
      <c r="S1329" s="24"/>
      <c r="T1329" s="15"/>
    </row>
    <row r="1330" spans="1:20" ht="15" hidden="1" x14ac:dyDescent="0.3">
      <c r="A1330" s="15" t="s">
        <v>268</v>
      </c>
      <c r="B1330" s="15" t="s">
        <v>269</v>
      </c>
      <c r="C1330" s="15" t="s">
        <v>271</v>
      </c>
      <c r="D1330" s="16" t="s">
        <v>159</v>
      </c>
      <c r="E1330" s="94">
        <v>3</v>
      </c>
      <c r="F1330" s="23">
        <v>14500</v>
      </c>
      <c r="G1330" s="23">
        <v>8100</v>
      </c>
      <c r="H1330" s="23">
        <v>16691</v>
      </c>
      <c r="I1330" s="23">
        <v>4797755</v>
      </c>
      <c r="J1330" s="18">
        <v>98</v>
      </c>
      <c r="K1330" s="18">
        <v>104</v>
      </c>
      <c r="L1330" s="23">
        <f t="shared" si="1702"/>
        <v>6</v>
      </c>
      <c r="M1330" s="24">
        <f t="shared" si="1703"/>
        <v>4.8000000000000007</v>
      </c>
      <c r="N1330" s="23">
        <f t="shared" si="1704"/>
        <v>87000</v>
      </c>
      <c r="O1330" s="23">
        <f t="shared" si="1705"/>
        <v>38880.000000000007</v>
      </c>
      <c r="P1330" s="25">
        <f t="shared" si="1706"/>
        <v>4797755</v>
      </c>
      <c r="Q1330" s="23">
        <f t="shared" si="1707"/>
        <v>4923635</v>
      </c>
      <c r="R1330" s="24"/>
      <c r="S1330" s="24"/>
      <c r="T1330" s="15"/>
    </row>
    <row r="1331" spans="1:20" ht="15" hidden="1" x14ac:dyDescent="0.3">
      <c r="A1331" s="15" t="s">
        <v>268</v>
      </c>
      <c r="B1331" s="15" t="s">
        <v>269</v>
      </c>
      <c r="C1331" s="15" t="s">
        <v>271</v>
      </c>
      <c r="D1331" s="16" t="s">
        <v>162</v>
      </c>
      <c r="E1331" s="94">
        <v>3</v>
      </c>
      <c r="F1331" s="23">
        <v>14500</v>
      </c>
      <c r="G1331" s="23">
        <v>8100</v>
      </c>
      <c r="H1331" s="23">
        <v>16691</v>
      </c>
      <c r="I1331" s="23">
        <v>4753049</v>
      </c>
      <c r="J1331" s="18">
        <v>45</v>
      </c>
      <c r="K1331" s="18">
        <v>47</v>
      </c>
      <c r="L1331" s="23">
        <f t="shared" si="1702"/>
        <v>2</v>
      </c>
      <c r="M1331" s="24">
        <f t="shared" si="1703"/>
        <v>1.6</v>
      </c>
      <c r="N1331" s="23">
        <f t="shared" si="1704"/>
        <v>29000</v>
      </c>
      <c r="O1331" s="23">
        <f t="shared" si="1705"/>
        <v>12960</v>
      </c>
      <c r="P1331" s="25">
        <f t="shared" si="1706"/>
        <v>4753049</v>
      </c>
      <c r="Q1331" s="23">
        <f t="shared" si="1707"/>
        <v>4795009</v>
      </c>
      <c r="R1331" s="24"/>
      <c r="S1331" s="24"/>
      <c r="T1331" s="15"/>
    </row>
    <row r="1332" spans="1:20" ht="15" hidden="1" x14ac:dyDescent="0.3">
      <c r="A1332" s="15" t="s">
        <v>268</v>
      </c>
      <c r="B1332" s="15" t="s">
        <v>269</v>
      </c>
      <c r="C1332" s="15" t="s">
        <v>271</v>
      </c>
      <c r="D1332" s="16" t="s">
        <v>159</v>
      </c>
      <c r="E1332" s="94">
        <v>4</v>
      </c>
      <c r="F1332" s="23">
        <v>14500</v>
      </c>
      <c r="G1332" s="23">
        <v>8100</v>
      </c>
      <c r="H1332" s="23">
        <v>16691</v>
      </c>
      <c r="I1332" s="23">
        <v>4797755</v>
      </c>
      <c r="J1332" s="18">
        <v>104</v>
      </c>
      <c r="K1332" s="18">
        <v>112</v>
      </c>
      <c r="L1332" s="23">
        <f t="shared" si="1702"/>
        <v>8</v>
      </c>
      <c r="M1332" s="24">
        <f t="shared" si="1703"/>
        <v>6.4</v>
      </c>
      <c r="N1332" s="23">
        <f t="shared" si="1704"/>
        <v>116000</v>
      </c>
      <c r="O1332" s="23">
        <f t="shared" si="1705"/>
        <v>51840</v>
      </c>
      <c r="P1332" s="25">
        <f t="shared" si="1706"/>
        <v>4797755</v>
      </c>
      <c r="Q1332" s="23">
        <f t="shared" si="1707"/>
        <v>4965595</v>
      </c>
      <c r="R1332" s="24"/>
      <c r="S1332" s="24"/>
      <c r="T1332" s="15"/>
    </row>
    <row r="1333" spans="1:20" ht="15" hidden="1" x14ac:dyDescent="0.3">
      <c r="A1333" s="15" t="s">
        <v>268</v>
      </c>
      <c r="B1333" s="15" t="s">
        <v>269</v>
      </c>
      <c r="C1333" s="15" t="s">
        <v>271</v>
      </c>
      <c r="D1333" s="16" t="s">
        <v>162</v>
      </c>
      <c r="E1333" s="94">
        <v>4</v>
      </c>
      <c r="F1333" s="23">
        <v>14500</v>
      </c>
      <c r="G1333" s="23">
        <v>8100</v>
      </c>
      <c r="H1333" s="23">
        <v>16691</v>
      </c>
      <c r="I1333" s="23">
        <v>4753049</v>
      </c>
      <c r="J1333" s="18">
        <v>47</v>
      </c>
      <c r="K1333" s="18">
        <v>49</v>
      </c>
      <c r="L1333" s="23">
        <f t="shared" si="1702"/>
        <v>2</v>
      </c>
      <c r="M1333" s="24">
        <f t="shared" si="1703"/>
        <v>1.6</v>
      </c>
      <c r="N1333" s="23">
        <f t="shared" si="1704"/>
        <v>29000</v>
      </c>
      <c r="O1333" s="23">
        <f t="shared" si="1705"/>
        <v>12960</v>
      </c>
      <c r="P1333" s="25">
        <f t="shared" si="1706"/>
        <v>4753049</v>
      </c>
      <c r="Q1333" s="23">
        <f t="shared" si="1707"/>
        <v>4795009</v>
      </c>
      <c r="R1333" s="24"/>
      <c r="S1333" s="24"/>
      <c r="T1333" s="15"/>
    </row>
    <row r="1334" spans="1:20" ht="15" hidden="1" x14ac:dyDescent="0.3">
      <c r="A1334" s="15" t="s">
        <v>268</v>
      </c>
      <c r="B1334" s="15" t="s">
        <v>269</v>
      </c>
      <c r="C1334" s="15" t="s">
        <v>271</v>
      </c>
      <c r="D1334" s="16" t="s">
        <v>159</v>
      </c>
      <c r="E1334" s="94">
        <v>5</v>
      </c>
      <c r="F1334" s="23">
        <v>14500</v>
      </c>
      <c r="G1334" s="23">
        <v>8100</v>
      </c>
      <c r="H1334" s="23">
        <v>16691</v>
      </c>
      <c r="I1334" s="23">
        <v>4797755</v>
      </c>
      <c r="J1334" s="18">
        <v>112</v>
      </c>
      <c r="K1334" s="18">
        <v>124</v>
      </c>
      <c r="L1334" s="23">
        <f t="shared" si="1702"/>
        <v>12</v>
      </c>
      <c r="M1334" s="24">
        <f t="shared" si="1703"/>
        <v>9.6000000000000014</v>
      </c>
      <c r="N1334" s="23">
        <f t="shared" si="1704"/>
        <v>174000</v>
      </c>
      <c r="O1334" s="23">
        <f t="shared" si="1705"/>
        <v>77760.000000000015</v>
      </c>
      <c r="P1334" s="25">
        <f t="shared" si="1706"/>
        <v>4797755</v>
      </c>
      <c r="Q1334" s="23">
        <f t="shared" si="1707"/>
        <v>5049515</v>
      </c>
      <c r="R1334" s="24"/>
      <c r="S1334" s="24"/>
      <c r="T1334" s="15"/>
    </row>
    <row r="1335" spans="1:20" ht="15" hidden="1" x14ac:dyDescent="0.3">
      <c r="A1335" s="15" t="s">
        <v>268</v>
      </c>
      <c r="B1335" s="15" t="s">
        <v>269</v>
      </c>
      <c r="C1335" s="15" t="s">
        <v>271</v>
      </c>
      <c r="D1335" s="16" t="s">
        <v>162</v>
      </c>
      <c r="E1335" s="94">
        <v>5</v>
      </c>
      <c r="F1335" s="23">
        <v>14500</v>
      </c>
      <c r="G1335" s="23">
        <v>8100</v>
      </c>
      <c r="H1335" s="23">
        <v>16691</v>
      </c>
      <c r="I1335" s="23">
        <v>4753049</v>
      </c>
      <c r="J1335" s="18">
        <v>49</v>
      </c>
      <c r="K1335" s="18">
        <v>50</v>
      </c>
      <c r="L1335" s="23">
        <f t="shared" si="1702"/>
        <v>1</v>
      </c>
      <c r="M1335" s="24">
        <f t="shared" si="1703"/>
        <v>0.8</v>
      </c>
      <c r="N1335" s="23">
        <f t="shared" si="1704"/>
        <v>14500</v>
      </c>
      <c r="O1335" s="23">
        <f t="shared" si="1705"/>
        <v>6480</v>
      </c>
      <c r="P1335" s="25">
        <f t="shared" si="1706"/>
        <v>4753049</v>
      </c>
      <c r="Q1335" s="23">
        <f t="shared" si="1707"/>
        <v>4774029</v>
      </c>
      <c r="R1335" s="24"/>
      <c r="S1335" s="24"/>
      <c r="T1335" s="15"/>
    </row>
    <row r="1336" spans="1:20" ht="15" hidden="1" x14ac:dyDescent="0.3">
      <c r="A1336" s="15" t="s">
        <v>268</v>
      </c>
      <c r="B1336" s="15" t="s">
        <v>269</v>
      </c>
      <c r="C1336" s="15" t="s">
        <v>271</v>
      </c>
      <c r="D1336" s="16" t="s">
        <v>159</v>
      </c>
      <c r="E1336" s="94">
        <v>6</v>
      </c>
      <c r="F1336" s="23">
        <v>14500</v>
      </c>
      <c r="G1336" s="23">
        <v>8100</v>
      </c>
      <c r="H1336" s="23">
        <v>16691</v>
      </c>
      <c r="I1336" s="23">
        <v>4797755</v>
      </c>
      <c r="J1336" s="18">
        <v>124</v>
      </c>
      <c r="K1336" s="18">
        <v>142</v>
      </c>
      <c r="L1336" s="23">
        <f t="shared" si="1702"/>
        <v>18</v>
      </c>
      <c r="M1336" s="24">
        <f t="shared" si="1703"/>
        <v>14.4</v>
      </c>
      <c r="N1336" s="23">
        <f t="shared" si="1704"/>
        <v>261000</v>
      </c>
      <c r="O1336" s="23">
        <f t="shared" si="1705"/>
        <v>116640</v>
      </c>
      <c r="P1336" s="25">
        <f t="shared" si="1706"/>
        <v>4797755</v>
      </c>
      <c r="Q1336" s="23">
        <f t="shared" si="1707"/>
        <v>5175395</v>
      </c>
      <c r="R1336" s="24"/>
      <c r="S1336" s="24"/>
      <c r="T1336" s="15"/>
    </row>
    <row r="1337" spans="1:20" ht="15" hidden="1" x14ac:dyDescent="0.3">
      <c r="A1337" s="15" t="s">
        <v>268</v>
      </c>
      <c r="B1337" s="15" t="s">
        <v>269</v>
      </c>
      <c r="C1337" s="15" t="s">
        <v>271</v>
      </c>
      <c r="D1337" s="16" t="s">
        <v>162</v>
      </c>
      <c r="E1337" s="94">
        <v>6</v>
      </c>
      <c r="F1337" s="23">
        <v>14500</v>
      </c>
      <c r="G1337" s="23">
        <v>8100</v>
      </c>
      <c r="H1337" s="23">
        <v>16691</v>
      </c>
      <c r="I1337" s="23">
        <v>4753049</v>
      </c>
      <c r="J1337" s="18">
        <v>50</v>
      </c>
      <c r="K1337" s="18">
        <v>51</v>
      </c>
      <c r="L1337" s="23">
        <f t="shared" si="1702"/>
        <v>1</v>
      </c>
      <c r="M1337" s="24">
        <f t="shared" si="1703"/>
        <v>0.8</v>
      </c>
      <c r="N1337" s="23">
        <f t="shared" si="1704"/>
        <v>14500</v>
      </c>
      <c r="O1337" s="23">
        <f t="shared" si="1705"/>
        <v>6480</v>
      </c>
      <c r="P1337" s="25">
        <f t="shared" si="1706"/>
        <v>4753049</v>
      </c>
      <c r="Q1337" s="23">
        <f>N1337+O1337+P1337</f>
        <v>4774029</v>
      </c>
      <c r="R1337" s="24"/>
      <c r="S1337" s="24"/>
      <c r="T1337" s="15"/>
    </row>
    <row r="1338" spans="1:20" ht="15" hidden="1" x14ac:dyDescent="0.3">
      <c r="A1338" s="15" t="s">
        <v>268</v>
      </c>
      <c r="B1338" s="15" t="s">
        <v>269</v>
      </c>
      <c r="C1338" s="15" t="s">
        <v>271</v>
      </c>
      <c r="D1338" s="16" t="s">
        <v>159</v>
      </c>
      <c r="E1338" s="94">
        <v>7</v>
      </c>
      <c r="F1338" s="23">
        <v>14500</v>
      </c>
      <c r="G1338" s="23">
        <v>8100</v>
      </c>
      <c r="H1338" s="23">
        <v>16691</v>
      </c>
      <c r="I1338" s="23">
        <v>4797755</v>
      </c>
      <c r="J1338" s="18">
        <f t="shared" ref="J1338:J1343" si="1708">K1336</f>
        <v>142</v>
      </c>
      <c r="K1338" s="18">
        <v>157</v>
      </c>
      <c r="L1338" s="23">
        <f t="shared" ref="L1338:L1339" si="1709">K1338-J1338</f>
        <v>15</v>
      </c>
      <c r="M1338" s="24">
        <f t="shared" ref="M1338:M1339" si="1710">L1338*80%</f>
        <v>12</v>
      </c>
      <c r="N1338" s="23">
        <f t="shared" ref="N1338:N1339" si="1711">L1338*F1338</f>
        <v>217500</v>
      </c>
      <c r="O1338" s="23">
        <f t="shared" ref="O1338:O1339" si="1712">M1338*G1338</f>
        <v>97200</v>
      </c>
      <c r="P1338" s="25">
        <f t="shared" ref="P1338:P1339" si="1713">IF(M1338*H1338=0,0,IF(M1338*H1338&gt;I1338,M1338*H1338,I1338))</f>
        <v>4797755</v>
      </c>
      <c r="Q1338" s="23">
        <f t="shared" ref="Q1338" si="1714">N1338+O1338+P1338</f>
        <v>5112455</v>
      </c>
      <c r="R1338" s="24"/>
      <c r="S1338" s="24"/>
      <c r="T1338" s="15"/>
    </row>
    <row r="1339" spans="1:20" ht="15" hidden="1" x14ac:dyDescent="0.3">
      <c r="A1339" s="15" t="s">
        <v>268</v>
      </c>
      <c r="B1339" s="15" t="s">
        <v>269</v>
      </c>
      <c r="C1339" s="15" t="s">
        <v>271</v>
      </c>
      <c r="D1339" s="16" t="s">
        <v>162</v>
      </c>
      <c r="E1339" s="94">
        <v>7</v>
      </c>
      <c r="F1339" s="23">
        <v>14500</v>
      </c>
      <c r="G1339" s="23">
        <v>8100</v>
      </c>
      <c r="H1339" s="23">
        <v>16691</v>
      </c>
      <c r="I1339" s="23">
        <v>4753049</v>
      </c>
      <c r="J1339" s="18">
        <f t="shared" si="1708"/>
        <v>51</v>
      </c>
      <c r="K1339" s="18">
        <v>52</v>
      </c>
      <c r="L1339" s="23">
        <f t="shared" si="1709"/>
        <v>1</v>
      </c>
      <c r="M1339" s="24">
        <f t="shared" si="1710"/>
        <v>0.8</v>
      </c>
      <c r="N1339" s="23">
        <f t="shared" si="1711"/>
        <v>14500</v>
      </c>
      <c r="O1339" s="23">
        <f t="shared" si="1712"/>
        <v>6480</v>
      </c>
      <c r="P1339" s="25">
        <f t="shared" si="1713"/>
        <v>4753049</v>
      </c>
      <c r="Q1339" s="23">
        <f>N1339+O1339+P1339</f>
        <v>4774029</v>
      </c>
      <c r="R1339" s="24"/>
      <c r="S1339" s="24"/>
      <c r="T1339" s="15"/>
    </row>
    <row r="1340" spans="1:20" ht="15" hidden="1" x14ac:dyDescent="0.3">
      <c r="A1340" s="15" t="s">
        <v>268</v>
      </c>
      <c r="B1340" s="15" t="s">
        <v>269</v>
      </c>
      <c r="C1340" s="15" t="s">
        <v>271</v>
      </c>
      <c r="D1340" s="16" t="s">
        <v>159</v>
      </c>
      <c r="E1340" s="94">
        <v>8</v>
      </c>
      <c r="F1340" s="23">
        <v>14500</v>
      </c>
      <c r="G1340" s="23">
        <v>8100</v>
      </c>
      <c r="H1340" s="23">
        <v>16691</v>
      </c>
      <c r="I1340" s="23">
        <v>4797755</v>
      </c>
      <c r="J1340" s="18">
        <f t="shared" si="1708"/>
        <v>157</v>
      </c>
      <c r="K1340" s="18">
        <v>190</v>
      </c>
      <c r="L1340" s="23">
        <f t="shared" ref="L1340:L1341" si="1715">K1340-J1340</f>
        <v>33</v>
      </c>
      <c r="M1340" s="24">
        <f t="shared" ref="M1340:M1341" si="1716">L1340*80%</f>
        <v>26.400000000000002</v>
      </c>
      <c r="N1340" s="23">
        <f t="shared" ref="N1340:N1341" si="1717">L1340*F1340</f>
        <v>478500</v>
      </c>
      <c r="O1340" s="23">
        <f t="shared" ref="O1340:O1341" si="1718">M1340*G1340</f>
        <v>213840.00000000003</v>
      </c>
      <c r="P1340" s="25">
        <f t="shared" ref="P1340:P1341" si="1719">IF(M1340*H1340=0,0,IF(M1340*H1340&gt;I1340,M1340*H1340,I1340))</f>
        <v>4797755</v>
      </c>
      <c r="Q1340" s="23">
        <f t="shared" ref="Q1340" si="1720">N1340+O1340+P1340</f>
        <v>5490095</v>
      </c>
      <c r="R1340" s="24"/>
      <c r="S1340" s="24"/>
      <c r="T1340" s="15"/>
    </row>
    <row r="1341" spans="1:20" ht="15" hidden="1" x14ac:dyDescent="0.3">
      <c r="A1341" s="15" t="s">
        <v>268</v>
      </c>
      <c r="B1341" s="15" t="s">
        <v>269</v>
      </c>
      <c r="C1341" s="15" t="s">
        <v>271</v>
      </c>
      <c r="D1341" s="16" t="s">
        <v>162</v>
      </c>
      <c r="E1341" s="94">
        <v>8</v>
      </c>
      <c r="F1341" s="23">
        <v>14500</v>
      </c>
      <c r="G1341" s="23">
        <v>8100</v>
      </c>
      <c r="H1341" s="23">
        <v>16691</v>
      </c>
      <c r="I1341" s="23">
        <v>4753049</v>
      </c>
      <c r="J1341" s="18">
        <f t="shared" si="1708"/>
        <v>52</v>
      </c>
      <c r="K1341" s="18">
        <v>55</v>
      </c>
      <c r="L1341" s="23">
        <f t="shared" si="1715"/>
        <v>3</v>
      </c>
      <c r="M1341" s="24">
        <f t="shared" si="1716"/>
        <v>2.4000000000000004</v>
      </c>
      <c r="N1341" s="23">
        <f t="shared" si="1717"/>
        <v>43500</v>
      </c>
      <c r="O1341" s="23">
        <f t="shared" si="1718"/>
        <v>19440.000000000004</v>
      </c>
      <c r="P1341" s="25">
        <f t="shared" si="1719"/>
        <v>4753049</v>
      </c>
      <c r="Q1341" s="23">
        <f>N1341+O1341+P1341</f>
        <v>4815989</v>
      </c>
      <c r="R1341" s="24"/>
      <c r="S1341" s="24"/>
      <c r="T1341" s="15"/>
    </row>
    <row r="1342" spans="1:20" ht="15" hidden="1" x14ac:dyDescent="0.3">
      <c r="A1342" s="15" t="s">
        <v>268</v>
      </c>
      <c r="B1342" s="15" t="s">
        <v>269</v>
      </c>
      <c r="C1342" s="15" t="s">
        <v>271</v>
      </c>
      <c r="D1342" s="16" t="s">
        <v>159</v>
      </c>
      <c r="E1342" s="31">
        <v>9</v>
      </c>
      <c r="F1342" s="23">
        <v>14500</v>
      </c>
      <c r="G1342" s="23">
        <v>8100</v>
      </c>
      <c r="H1342" s="23">
        <v>16691</v>
      </c>
      <c r="I1342" s="23">
        <v>4797755</v>
      </c>
      <c r="J1342" s="18">
        <f t="shared" si="1708"/>
        <v>190</v>
      </c>
      <c r="K1342" s="18">
        <v>209</v>
      </c>
      <c r="L1342" s="23">
        <f t="shared" ref="L1342:L1343" si="1721">K1342-J1342</f>
        <v>19</v>
      </c>
      <c r="M1342" s="24">
        <f t="shared" ref="M1342:M1343" si="1722">L1342*80%</f>
        <v>15.200000000000001</v>
      </c>
      <c r="N1342" s="23">
        <f t="shared" ref="N1342:N1343" si="1723">L1342*F1342</f>
        <v>275500</v>
      </c>
      <c r="O1342" s="23">
        <f t="shared" ref="O1342:O1343" si="1724">M1342*G1342</f>
        <v>123120.00000000001</v>
      </c>
      <c r="P1342" s="25">
        <f t="shared" ref="P1342:P1343" si="1725">IF(M1342*H1342=0,0,IF(M1342*H1342&gt;I1342,M1342*H1342,I1342))</f>
        <v>4797755</v>
      </c>
      <c r="Q1342" s="23">
        <f t="shared" ref="Q1342" si="1726">N1342+O1342+P1342</f>
        <v>5196375</v>
      </c>
      <c r="R1342" s="24"/>
      <c r="S1342" s="24"/>
      <c r="T1342" s="15"/>
    </row>
    <row r="1343" spans="1:20" ht="15" hidden="1" x14ac:dyDescent="0.3">
      <c r="A1343" s="15" t="s">
        <v>268</v>
      </c>
      <c r="B1343" s="15" t="s">
        <v>269</v>
      </c>
      <c r="C1343" s="15" t="s">
        <v>271</v>
      </c>
      <c r="D1343" s="16" t="s">
        <v>162</v>
      </c>
      <c r="E1343" s="31">
        <v>9</v>
      </c>
      <c r="F1343" s="23">
        <v>14500</v>
      </c>
      <c r="G1343" s="23">
        <v>8100</v>
      </c>
      <c r="H1343" s="23">
        <v>16691</v>
      </c>
      <c r="I1343" s="23">
        <v>4753049</v>
      </c>
      <c r="J1343" s="18">
        <f t="shared" si="1708"/>
        <v>55</v>
      </c>
      <c r="K1343" s="18">
        <v>58</v>
      </c>
      <c r="L1343" s="23">
        <f t="shared" si="1721"/>
        <v>3</v>
      </c>
      <c r="M1343" s="24">
        <f t="shared" si="1722"/>
        <v>2.4000000000000004</v>
      </c>
      <c r="N1343" s="23">
        <f t="shared" si="1723"/>
        <v>43500</v>
      </c>
      <c r="O1343" s="23">
        <f t="shared" si="1724"/>
        <v>19440.000000000004</v>
      </c>
      <c r="P1343" s="25">
        <f t="shared" si="1725"/>
        <v>4753049</v>
      </c>
      <c r="Q1343" s="23">
        <f>N1343+O1343+P1343</f>
        <v>4815989</v>
      </c>
      <c r="R1343" s="24"/>
      <c r="S1343" s="24"/>
      <c r="T1343" s="15"/>
    </row>
    <row r="1344" spans="1:20" ht="15" hidden="1" x14ac:dyDescent="0.3">
      <c r="A1344" s="15" t="s">
        <v>268</v>
      </c>
      <c r="B1344" s="15" t="s">
        <v>269</v>
      </c>
      <c r="C1344" s="15" t="s">
        <v>272</v>
      </c>
      <c r="D1344" s="16" t="s">
        <v>166</v>
      </c>
      <c r="E1344" s="94" t="s">
        <v>25</v>
      </c>
      <c r="F1344" s="23">
        <v>14500</v>
      </c>
      <c r="G1344" s="23">
        <v>7710</v>
      </c>
      <c r="H1344" s="23">
        <v>16691</v>
      </c>
      <c r="I1344" s="101">
        <v>4797755</v>
      </c>
      <c r="J1344" s="18">
        <v>151</v>
      </c>
      <c r="K1344" s="18">
        <v>152</v>
      </c>
      <c r="L1344" s="23">
        <f t="shared" ref="L1344:L1357" si="1727">K1344-J1344</f>
        <v>1</v>
      </c>
      <c r="M1344" s="24">
        <f t="shared" ref="M1344:M1357" si="1728">L1344*80%</f>
        <v>0.8</v>
      </c>
      <c r="N1344" s="23">
        <f t="shared" ref="N1344:N1357" si="1729">L1344*F1344</f>
        <v>14500</v>
      </c>
      <c r="O1344" s="23">
        <f t="shared" ref="O1344:O1357" si="1730">M1344*G1344</f>
        <v>6168</v>
      </c>
      <c r="P1344" s="104">
        <f>IF((M1344+M1345)*H1344=0,0,IF((M1344+M1345)*H1344&gt;I1344,(M1344+M1345)*H1344,I1344))</f>
        <v>4797755</v>
      </c>
      <c r="Q1344" s="101">
        <f>N1344+O1344+N1345+O1345+P1344</f>
        <v>4818423</v>
      </c>
      <c r="R1344" s="24"/>
      <c r="S1344" s="24"/>
      <c r="T1344" s="15"/>
    </row>
    <row r="1345" spans="1:20" ht="15" hidden="1" x14ac:dyDescent="0.3">
      <c r="A1345" s="15" t="s">
        <v>268</v>
      </c>
      <c r="B1345" s="15" t="s">
        <v>269</v>
      </c>
      <c r="C1345" s="15" t="s">
        <v>272</v>
      </c>
      <c r="D1345" s="16" t="s">
        <v>166</v>
      </c>
      <c r="E1345" s="94">
        <v>1</v>
      </c>
      <c r="F1345" s="23">
        <v>14500</v>
      </c>
      <c r="G1345" s="23">
        <v>8100</v>
      </c>
      <c r="H1345" s="23">
        <v>16691</v>
      </c>
      <c r="I1345" s="103"/>
      <c r="J1345" s="18">
        <v>152</v>
      </c>
      <c r="K1345" s="18">
        <v>152</v>
      </c>
      <c r="L1345" s="23">
        <f>K1345-J1345</f>
        <v>0</v>
      </c>
      <c r="M1345" s="24">
        <f>L1345*80%</f>
        <v>0</v>
      </c>
      <c r="N1345" s="23">
        <f>L1345*F1345</f>
        <v>0</v>
      </c>
      <c r="O1345" s="23">
        <f>M1345*G1345</f>
        <v>0</v>
      </c>
      <c r="P1345" s="106"/>
      <c r="Q1345" s="103"/>
      <c r="R1345" s="24"/>
      <c r="S1345" s="24"/>
      <c r="T1345" s="15"/>
    </row>
    <row r="1346" spans="1:20" ht="15" hidden="1" x14ac:dyDescent="0.3">
      <c r="A1346" s="15" t="s">
        <v>268</v>
      </c>
      <c r="B1346" s="15" t="s">
        <v>269</v>
      </c>
      <c r="C1346" s="15" t="s">
        <v>272</v>
      </c>
      <c r="D1346" s="16" t="s">
        <v>167</v>
      </c>
      <c r="E1346" s="94" t="s">
        <v>25</v>
      </c>
      <c r="F1346" s="23">
        <v>14500</v>
      </c>
      <c r="G1346" s="23">
        <v>7710</v>
      </c>
      <c r="H1346" s="23">
        <v>16691</v>
      </c>
      <c r="I1346" s="101">
        <v>4753049</v>
      </c>
      <c r="J1346" s="18">
        <v>239</v>
      </c>
      <c r="K1346" s="18">
        <v>240</v>
      </c>
      <c r="L1346" s="23">
        <f t="shared" si="1727"/>
        <v>1</v>
      </c>
      <c r="M1346" s="24">
        <f t="shared" si="1728"/>
        <v>0.8</v>
      </c>
      <c r="N1346" s="23">
        <f t="shared" si="1729"/>
        <v>14500</v>
      </c>
      <c r="O1346" s="23">
        <f t="shared" si="1730"/>
        <v>6168</v>
      </c>
      <c r="P1346" s="104">
        <f>IF((M1346+M1347)*H1346=0,0,IF((M1346+M1347)*H1346&gt;I1346,(M1346+M1347)*H1346,I1346))</f>
        <v>4753049</v>
      </c>
      <c r="Q1346" s="101">
        <f>N1346+O1346+N1347+O1347+P1346</f>
        <v>4794697</v>
      </c>
      <c r="R1346" s="24"/>
      <c r="S1346" s="24"/>
      <c r="T1346" s="15"/>
    </row>
    <row r="1347" spans="1:20" ht="15" hidden="1" x14ac:dyDescent="0.3">
      <c r="A1347" s="15" t="s">
        <v>268</v>
      </c>
      <c r="B1347" s="15" t="s">
        <v>269</v>
      </c>
      <c r="C1347" s="15" t="s">
        <v>272</v>
      </c>
      <c r="D1347" s="16" t="s">
        <v>167</v>
      </c>
      <c r="E1347" s="94">
        <v>1</v>
      </c>
      <c r="F1347" s="23">
        <v>14500</v>
      </c>
      <c r="G1347" s="23">
        <v>8100</v>
      </c>
      <c r="H1347" s="23">
        <v>16691</v>
      </c>
      <c r="I1347" s="103">
        <v>4753049</v>
      </c>
      <c r="J1347" s="18">
        <v>240</v>
      </c>
      <c r="K1347" s="18">
        <v>241</v>
      </c>
      <c r="L1347" s="23">
        <f t="shared" si="1727"/>
        <v>1</v>
      </c>
      <c r="M1347" s="24">
        <f t="shared" si="1728"/>
        <v>0.8</v>
      </c>
      <c r="N1347" s="23">
        <f t="shared" si="1729"/>
        <v>14500</v>
      </c>
      <c r="O1347" s="23">
        <f t="shared" si="1730"/>
        <v>6480</v>
      </c>
      <c r="P1347" s="106"/>
      <c r="Q1347" s="103"/>
      <c r="R1347" s="24"/>
      <c r="S1347" s="24"/>
      <c r="T1347" s="15"/>
    </row>
    <row r="1348" spans="1:20" ht="15" hidden="1" x14ac:dyDescent="0.3">
      <c r="A1348" s="15" t="s">
        <v>268</v>
      </c>
      <c r="B1348" s="15" t="s">
        <v>269</v>
      </c>
      <c r="C1348" s="15" t="s">
        <v>272</v>
      </c>
      <c r="D1348" s="16" t="s">
        <v>166</v>
      </c>
      <c r="E1348" s="94">
        <v>2</v>
      </c>
      <c r="F1348" s="23">
        <v>14500</v>
      </c>
      <c r="G1348" s="23">
        <v>8100</v>
      </c>
      <c r="H1348" s="23">
        <v>16691</v>
      </c>
      <c r="I1348" s="23">
        <v>4797755</v>
      </c>
      <c r="J1348" s="18">
        <v>152</v>
      </c>
      <c r="K1348" s="18">
        <v>152</v>
      </c>
      <c r="L1348" s="23">
        <f t="shared" si="1727"/>
        <v>0</v>
      </c>
      <c r="M1348" s="24">
        <f t="shared" si="1728"/>
        <v>0</v>
      </c>
      <c r="N1348" s="23">
        <f t="shared" si="1729"/>
        <v>0</v>
      </c>
      <c r="O1348" s="23">
        <f t="shared" si="1730"/>
        <v>0</v>
      </c>
      <c r="P1348" s="25">
        <f t="shared" ref="P1348:P1357" si="1731">IF(M1348*H1348=0,0,IF(M1348*H1348&gt;I1348,M1348*H1348,I1348))</f>
        <v>0</v>
      </c>
      <c r="Q1348" s="23">
        <f t="shared" ref="Q1348:Q1357" si="1732">N1348+O1348+P1348</f>
        <v>0</v>
      </c>
      <c r="R1348" s="24"/>
      <c r="S1348" s="24"/>
      <c r="T1348" s="15"/>
    </row>
    <row r="1349" spans="1:20" ht="15" hidden="1" x14ac:dyDescent="0.3">
      <c r="A1349" s="15" t="s">
        <v>268</v>
      </c>
      <c r="B1349" s="15" t="s">
        <v>269</v>
      </c>
      <c r="C1349" s="15" t="s">
        <v>272</v>
      </c>
      <c r="D1349" s="16" t="s">
        <v>167</v>
      </c>
      <c r="E1349" s="94">
        <v>2</v>
      </c>
      <c r="F1349" s="23">
        <v>14500</v>
      </c>
      <c r="G1349" s="23">
        <v>8100</v>
      </c>
      <c r="H1349" s="23">
        <v>16691</v>
      </c>
      <c r="I1349" s="23">
        <v>4753049</v>
      </c>
      <c r="J1349" s="18">
        <v>241</v>
      </c>
      <c r="K1349" s="18">
        <v>242</v>
      </c>
      <c r="L1349" s="23">
        <f t="shared" si="1727"/>
        <v>1</v>
      </c>
      <c r="M1349" s="24">
        <f t="shared" si="1728"/>
        <v>0.8</v>
      </c>
      <c r="N1349" s="23">
        <f t="shared" si="1729"/>
        <v>14500</v>
      </c>
      <c r="O1349" s="23">
        <f t="shared" si="1730"/>
        <v>6480</v>
      </c>
      <c r="P1349" s="25">
        <f t="shared" si="1731"/>
        <v>4753049</v>
      </c>
      <c r="Q1349" s="23">
        <f t="shared" si="1732"/>
        <v>4774029</v>
      </c>
      <c r="R1349" s="24"/>
      <c r="S1349" s="24"/>
      <c r="T1349" s="15"/>
    </row>
    <row r="1350" spans="1:20" ht="15" hidden="1" x14ac:dyDescent="0.3">
      <c r="A1350" s="15" t="s">
        <v>268</v>
      </c>
      <c r="B1350" s="15" t="s">
        <v>269</v>
      </c>
      <c r="C1350" s="15" t="s">
        <v>272</v>
      </c>
      <c r="D1350" s="16" t="s">
        <v>166</v>
      </c>
      <c r="E1350" s="94">
        <v>3</v>
      </c>
      <c r="F1350" s="23">
        <v>14500</v>
      </c>
      <c r="G1350" s="23">
        <v>8100</v>
      </c>
      <c r="H1350" s="23">
        <v>16691</v>
      </c>
      <c r="I1350" s="23">
        <v>4797755</v>
      </c>
      <c r="J1350" s="18">
        <v>152</v>
      </c>
      <c r="K1350" s="18">
        <v>154</v>
      </c>
      <c r="L1350" s="23">
        <f t="shared" si="1727"/>
        <v>2</v>
      </c>
      <c r="M1350" s="24">
        <f t="shared" si="1728"/>
        <v>1.6</v>
      </c>
      <c r="N1350" s="23">
        <f t="shared" si="1729"/>
        <v>29000</v>
      </c>
      <c r="O1350" s="23">
        <f t="shared" si="1730"/>
        <v>12960</v>
      </c>
      <c r="P1350" s="25">
        <f t="shared" si="1731"/>
        <v>4797755</v>
      </c>
      <c r="Q1350" s="23">
        <f t="shared" si="1732"/>
        <v>4839715</v>
      </c>
      <c r="R1350" s="24"/>
      <c r="S1350" s="24"/>
      <c r="T1350" s="15"/>
    </row>
    <row r="1351" spans="1:20" ht="15" hidden="1" x14ac:dyDescent="0.3">
      <c r="A1351" s="15" t="s">
        <v>268</v>
      </c>
      <c r="B1351" s="15" t="s">
        <v>269</v>
      </c>
      <c r="C1351" s="15" t="s">
        <v>272</v>
      </c>
      <c r="D1351" s="16" t="s">
        <v>167</v>
      </c>
      <c r="E1351" s="94">
        <v>3</v>
      </c>
      <c r="F1351" s="23">
        <v>14500</v>
      </c>
      <c r="G1351" s="23">
        <v>8100</v>
      </c>
      <c r="H1351" s="23">
        <v>16691</v>
      </c>
      <c r="I1351" s="23">
        <v>4753049</v>
      </c>
      <c r="J1351" s="18">
        <v>242</v>
      </c>
      <c r="K1351" s="18">
        <v>245</v>
      </c>
      <c r="L1351" s="23">
        <f t="shared" si="1727"/>
        <v>3</v>
      </c>
      <c r="M1351" s="24">
        <f t="shared" si="1728"/>
        <v>2.4000000000000004</v>
      </c>
      <c r="N1351" s="23">
        <f t="shared" si="1729"/>
        <v>43500</v>
      </c>
      <c r="O1351" s="23">
        <f t="shared" si="1730"/>
        <v>19440.000000000004</v>
      </c>
      <c r="P1351" s="25">
        <f t="shared" si="1731"/>
        <v>4753049</v>
      </c>
      <c r="Q1351" s="23">
        <f t="shared" si="1732"/>
        <v>4815989</v>
      </c>
      <c r="R1351" s="24"/>
      <c r="S1351" s="24"/>
      <c r="T1351" s="15"/>
    </row>
    <row r="1352" spans="1:20" ht="15" hidden="1" x14ac:dyDescent="0.3">
      <c r="A1352" s="15" t="s">
        <v>268</v>
      </c>
      <c r="B1352" s="15" t="s">
        <v>269</v>
      </c>
      <c r="C1352" s="15" t="s">
        <v>272</v>
      </c>
      <c r="D1352" s="16" t="s">
        <v>166</v>
      </c>
      <c r="E1352" s="94">
        <v>4</v>
      </c>
      <c r="F1352" s="23">
        <v>14500</v>
      </c>
      <c r="G1352" s="23">
        <v>8100</v>
      </c>
      <c r="H1352" s="23">
        <v>16691</v>
      </c>
      <c r="I1352" s="23">
        <v>4797755</v>
      </c>
      <c r="J1352" s="18">
        <v>154</v>
      </c>
      <c r="K1352" s="18">
        <v>154</v>
      </c>
      <c r="L1352" s="23">
        <f t="shared" si="1727"/>
        <v>0</v>
      </c>
      <c r="M1352" s="24">
        <f t="shared" si="1728"/>
        <v>0</v>
      </c>
      <c r="N1352" s="23">
        <f t="shared" si="1729"/>
        <v>0</v>
      </c>
      <c r="O1352" s="23">
        <f t="shared" si="1730"/>
        <v>0</v>
      </c>
      <c r="P1352" s="25">
        <f t="shared" si="1731"/>
        <v>0</v>
      </c>
      <c r="Q1352" s="23">
        <f t="shared" si="1732"/>
        <v>0</v>
      </c>
      <c r="R1352" s="24"/>
      <c r="S1352" s="24"/>
      <c r="T1352" s="15"/>
    </row>
    <row r="1353" spans="1:20" ht="15" hidden="1" x14ac:dyDescent="0.3">
      <c r="A1353" s="15" t="s">
        <v>268</v>
      </c>
      <c r="B1353" s="15" t="s">
        <v>269</v>
      </c>
      <c r="C1353" s="15" t="s">
        <v>272</v>
      </c>
      <c r="D1353" s="16" t="s">
        <v>167</v>
      </c>
      <c r="E1353" s="94">
        <v>4</v>
      </c>
      <c r="F1353" s="23">
        <v>14500</v>
      </c>
      <c r="G1353" s="23">
        <v>8100</v>
      </c>
      <c r="H1353" s="23">
        <v>16691</v>
      </c>
      <c r="I1353" s="23">
        <v>4753049</v>
      </c>
      <c r="J1353" s="18">
        <v>245</v>
      </c>
      <c r="K1353" s="18">
        <v>246</v>
      </c>
      <c r="L1353" s="23">
        <f t="shared" si="1727"/>
        <v>1</v>
      </c>
      <c r="M1353" s="24">
        <f t="shared" si="1728"/>
        <v>0.8</v>
      </c>
      <c r="N1353" s="23">
        <f t="shared" si="1729"/>
        <v>14500</v>
      </c>
      <c r="O1353" s="23">
        <f t="shared" si="1730"/>
        <v>6480</v>
      </c>
      <c r="P1353" s="25">
        <f t="shared" si="1731"/>
        <v>4753049</v>
      </c>
      <c r="Q1353" s="23">
        <f t="shared" si="1732"/>
        <v>4774029</v>
      </c>
      <c r="R1353" s="24"/>
      <c r="S1353" s="24"/>
      <c r="T1353" s="15"/>
    </row>
    <row r="1354" spans="1:20" ht="15" hidden="1" x14ac:dyDescent="0.3">
      <c r="A1354" s="15" t="s">
        <v>268</v>
      </c>
      <c r="B1354" s="15" t="s">
        <v>269</v>
      </c>
      <c r="C1354" s="15" t="s">
        <v>272</v>
      </c>
      <c r="D1354" s="16" t="s">
        <v>166</v>
      </c>
      <c r="E1354" s="94">
        <v>5</v>
      </c>
      <c r="F1354" s="23">
        <v>14500</v>
      </c>
      <c r="G1354" s="23">
        <v>8100</v>
      </c>
      <c r="H1354" s="23">
        <v>16691</v>
      </c>
      <c r="I1354" s="23">
        <v>4797755</v>
      </c>
      <c r="J1354" s="18">
        <v>154</v>
      </c>
      <c r="K1354" s="18">
        <v>154</v>
      </c>
      <c r="L1354" s="23">
        <f t="shared" si="1727"/>
        <v>0</v>
      </c>
      <c r="M1354" s="24">
        <f t="shared" si="1728"/>
        <v>0</v>
      </c>
      <c r="N1354" s="23">
        <f t="shared" si="1729"/>
        <v>0</v>
      </c>
      <c r="O1354" s="23">
        <f t="shared" si="1730"/>
        <v>0</v>
      </c>
      <c r="P1354" s="25">
        <f t="shared" si="1731"/>
        <v>0</v>
      </c>
      <c r="Q1354" s="23">
        <f t="shared" si="1732"/>
        <v>0</v>
      </c>
      <c r="R1354" s="24"/>
      <c r="S1354" s="24"/>
      <c r="T1354" s="15"/>
    </row>
    <row r="1355" spans="1:20" ht="15" hidden="1" x14ac:dyDescent="0.3">
      <c r="A1355" s="15" t="s">
        <v>268</v>
      </c>
      <c r="B1355" s="15" t="s">
        <v>269</v>
      </c>
      <c r="C1355" s="15" t="s">
        <v>272</v>
      </c>
      <c r="D1355" s="16" t="s">
        <v>167</v>
      </c>
      <c r="E1355" s="94">
        <v>5</v>
      </c>
      <c r="F1355" s="23">
        <v>14500</v>
      </c>
      <c r="G1355" s="23">
        <v>8100</v>
      </c>
      <c r="H1355" s="23">
        <v>16691</v>
      </c>
      <c r="I1355" s="23">
        <v>4753049</v>
      </c>
      <c r="J1355" s="18">
        <v>246</v>
      </c>
      <c r="K1355" s="18">
        <v>248</v>
      </c>
      <c r="L1355" s="23">
        <f t="shared" si="1727"/>
        <v>2</v>
      </c>
      <c r="M1355" s="24">
        <f t="shared" si="1728"/>
        <v>1.6</v>
      </c>
      <c r="N1355" s="23">
        <f t="shared" si="1729"/>
        <v>29000</v>
      </c>
      <c r="O1355" s="23">
        <f t="shared" si="1730"/>
        <v>12960</v>
      </c>
      <c r="P1355" s="25">
        <f t="shared" si="1731"/>
        <v>4753049</v>
      </c>
      <c r="Q1355" s="23">
        <f t="shared" si="1732"/>
        <v>4795009</v>
      </c>
      <c r="R1355" s="24"/>
      <c r="S1355" s="24"/>
      <c r="T1355" s="15"/>
    </row>
    <row r="1356" spans="1:20" ht="15" hidden="1" x14ac:dyDescent="0.3">
      <c r="A1356" s="15" t="s">
        <v>268</v>
      </c>
      <c r="B1356" s="15" t="s">
        <v>269</v>
      </c>
      <c r="C1356" s="15" t="s">
        <v>272</v>
      </c>
      <c r="D1356" s="16" t="s">
        <v>166</v>
      </c>
      <c r="E1356" s="94">
        <v>6</v>
      </c>
      <c r="F1356" s="23">
        <v>14500</v>
      </c>
      <c r="G1356" s="23">
        <v>8100</v>
      </c>
      <c r="H1356" s="23">
        <v>16691</v>
      </c>
      <c r="I1356" s="23">
        <v>4797755</v>
      </c>
      <c r="J1356" s="18">
        <v>154</v>
      </c>
      <c r="K1356" s="18">
        <v>155</v>
      </c>
      <c r="L1356" s="23">
        <f t="shared" si="1727"/>
        <v>1</v>
      </c>
      <c r="M1356" s="24">
        <f t="shared" si="1728"/>
        <v>0.8</v>
      </c>
      <c r="N1356" s="23">
        <f t="shared" si="1729"/>
        <v>14500</v>
      </c>
      <c r="O1356" s="23">
        <f t="shared" si="1730"/>
        <v>6480</v>
      </c>
      <c r="P1356" s="25">
        <f t="shared" si="1731"/>
        <v>4797755</v>
      </c>
      <c r="Q1356" s="23">
        <f t="shared" si="1732"/>
        <v>4818735</v>
      </c>
      <c r="R1356" s="24"/>
      <c r="S1356" s="24"/>
      <c r="T1356" s="15"/>
    </row>
    <row r="1357" spans="1:20" ht="15" hidden="1" x14ac:dyDescent="0.3">
      <c r="A1357" s="15" t="s">
        <v>268</v>
      </c>
      <c r="B1357" s="15" t="s">
        <v>269</v>
      </c>
      <c r="C1357" s="15" t="s">
        <v>272</v>
      </c>
      <c r="D1357" s="16" t="s">
        <v>167</v>
      </c>
      <c r="E1357" s="94">
        <v>6</v>
      </c>
      <c r="F1357" s="23">
        <v>14500</v>
      </c>
      <c r="G1357" s="23">
        <v>8100</v>
      </c>
      <c r="H1357" s="23">
        <v>16691</v>
      </c>
      <c r="I1357" s="23">
        <v>4753049</v>
      </c>
      <c r="J1357" s="18">
        <v>248</v>
      </c>
      <c r="K1357" s="18">
        <v>250</v>
      </c>
      <c r="L1357" s="23">
        <f t="shared" si="1727"/>
        <v>2</v>
      </c>
      <c r="M1357" s="24">
        <f t="shared" si="1728"/>
        <v>1.6</v>
      </c>
      <c r="N1357" s="23">
        <f t="shared" si="1729"/>
        <v>29000</v>
      </c>
      <c r="O1357" s="23">
        <f t="shared" si="1730"/>
        <v>12960</v>
      </c>
      <c r="P1357" s="25">
        <f t="shared" si="1731"/>
        <v>4753049</v>
      </c>
      <c r="Q1357" s="23">
        <f t="shared" si="1732"/>
        <v>4795009</v>
      </c>
      <c r="R1357" s="24"/>
      <c r="S1357" s="24"/>
      <c r="T1357" s="15"/>
    </row>
    <row r="1358" spans="1:20" ht="15" hidden="1" x14ac:dyDescent="0.3">
      <c r="A1358" s="15" t="s">
        <v>268</v>
      </c>
      <c r="B1358" s="15" t="s">
        <v>269</v>
      </c>
      <c r="C1358" s="15" t="s">
        <v>272</v>
      </c>
      <c r="D1358" s="16" t="s">
        <v>166</v>
      </c>
      <c r="E1358" s="94">
        <v>7</v>
      </c>
      <c r="F1358" s="23">
        <v>14500</v>
      </c>
      <c r="G1358" s="23">
        <v>8100</v>
      </c>
      <c r="H1358" s="23">
        <v>16691</v>
      </c>
      <c r="I1358" s="23">
        <v>4797755</v>
      </c>
      <c r="J1358" s="18">
        <f t="shared" ref="J1358:J1363" si="1733">K1356</f>
        <v>155</v>
      </c>
      <c r="K1358" s="18">
        <v>155</v>
      </c>
      <c r="L1358" s="23">
        <f t="shared" ref="L1358:L1359" si="1734">K1358-J1358</f>
        <v>0</v>
      </c>
      <c r="M1358" s="24">
        <f t="shared" ref="M1358:M1359" si="1735">L1358*80%</f>
        <v>0</v>
      </c>
      <c r="N1358" s="23">
        <f t="shared" ref="N1358:N1359" si="1736">L1358*F1358</f>
        <v>0</v>
      </c>
      <c r="O1358" s="23">
        <f t="shared" ref="O1358:O1359" si="1737">M1358*G1358</f>
        <v>0</v>
      </c>
      <c r="P1358" s="25">
        <f t="shared" ref="P1358:P1359" si="1738">IF(M1358*H1358=0,0,IF(M1358*H1358&gt;I1358,M1358*H1358,I1358))</f>
        <v>0</v>
      </c>
      <c r="Q1358" s="23">
        <f t="shared" ref="Q1358:Q1359" si="1739">N1358+O1358+P1358</f>
        <v>0</v>
      </c>
      <c r="R1358" s="24"/>
      <c r="S1358" s="24"/>
      <c r="T1358" s="15"/>
    </row>
    <row r="1359" spans="1:20" ht="15" hidden="1" x14ac:dyDescent="0.3">
      <c r="A1359" s="15" t="s">
        <v>268</v>
      </c>
      <c r="B1359" s="15" t="s">
        <v>269</v>
      </c>
      <c r="C1359" s="15" t="s">
        <v>272</v>
      </c>
      <c r="D1359" s="16" t="s">
        <v>167</v>
      </c>
      <c r="E1359" s="94">
        <v>7</v>
      </c>
      <c r="F1359" s="23">
        <v>14500</v>
      </c>
      <c r="G1359" s="23">
        <v>8100</v>
      </c>
      <c r="H1359" s="23">
        <v>16691</v>
      </c>
      <c r="I1359" s="23">
        <v>4753049</v>
      </c>
      <c r="J1359" s="18">
        <f t="shared" si="1733"/>
        <v>250</v>
      </c>
      <c r="K1359" s="18">
        <v>252</v>
      </c>
      <c r="L1359" s="23">
        <f t="shared" si="1734"/>
        <v>2</v>
      </c>
      <c r="M1359" s="24">
        <f t="shared" si="1735"/>
        <v>1.6</v>
      </c>
      <c r="N1359" s="23">
        <f t="shared" si="1736"/>
        <v>29000</v>
      </c>
      <c r="O1359" s="23">
        <f t="shared" si="1737"/>
        <v>12960</v>
      </c>
      <c r="P1359" s="25">
        <f t="shared" si="1738"/>
        <v>4753049</v>
      </c>
      <c r="Q1359" s="23">
        <f t="shared" si="1739"/>
        <v>4795009</v>
      </c>
      <c r="R1359" s="24"/>
      <c r="S1359" s="24"/>
      <c r="T1359" s="15"/>
    </row>
    <row r="1360" spans="1:20" ht="15" hidden="1" x14ac:dyDescent="0.3">
      <c r="A1360" s="15" t="s">
        <v>268</v>
      </c>
      <c r="B1360" s="15" t="s">
        <v>269</v>
      </c>
      <c r="C1360" s="15" t="s">
        <v>272</v>
      </c>
      <c r="D1360" s="16" t="s">
        <v>166</v>
      </c>
      <c r="E1360" s="94">
        <v>8</v>
      </c>
      <c r="F1360" s="23">
        <v>14500</v>
      </c>
      <c r="G1360" s="23">
        <v>8100</v>
      </c>
      <c r="H1360" s="23">
        <v>16691</v>
      </c>
      <c r="I1360" s="23">
        <v>4797755</v>
      </c>
      <c r="J1360" s="18">
        <f t="shared" si="1733"/>
        <v>155</v>
      </c>
      <c r="K1360" s="18">
        <v>158</v>
      </c>
      <c r="L1360" s="23">
        <f t="shared" ref="L1360:L1361" si="1740">K1360-J1360</f>
        <v>3</v>
      </c>
      <c r="M1360" s="24">
        <f t="shared" ref="M1360:M1361" si="1741">L1360*80%</f>
        <v>2.4000000000000004</v>
      </c>
      <c r="N1360" s="23">
        <f t="shared" ref="N1360:N1361" si="1742">L1360*F1360</f>
        <v>43500</v>
      </c>
      <c r="O1360" s="23">
        <f t="shared" ref="O1360:O1361" si="1743">M1360*G1360</f>
        <v>19440.000000000004</v>
      </c>
      <c r="P1360" s="25">
        <f t="shared" ref="P1360:P1361" si="1744">IF(M1360*H1360=0,0,IF(M1360*H1360&gt;I1360,M1360*H1360,I1360))</f>
        <v>4797755</v>
      </c>
      <c r="Q1360" s="23">
        <f t="shared" ref="Q1360:Q1361" si="1745">N1360+O1360+P1360</f>
        <v>4860695</v>
      </c>
      <c r="R1360" s="24"/>
      <c r="S1360" s="24"/>
      <c r="T1360" s="15"/>
    </row>
    <row r="1361" spans="1:20" ht="15" hidden="1" x14ac:dyDescent="0.3">
      <c r="A1361" s="15" t="s">
        <v>268</v>
      </c>
      <c r="B1361" s="15" t="s">
        <v>269</v>
      </c>
      <c r="C1361" s="15" t="s">
        <v>272</v>
      </c>
      <c r="D1361" s="16" t="s">
        <v>167</v>
      </c>
      <c r="E1361" s="94">
        <v>8</v>
      </c>
      <c r="F1361" s="23">
        <v>14500</v>
      </c>
      <c r="G1361" s="23">
        <v>8100</v>
      </c>
      <c r="H1361" s="23">
        <v>16691</v>
      </c>
      <c r="I1361" s="23">
        <v>4753049</v>
      </c>
      <c r="J1361" s="18">
        <f t="shared" si="1733"/>
        <v>252</v>
      </c>
      <c r="K1361" s="18">
        <v>257</v>
      </c>
      <c r="L1361" s="23">
        <f t="shared" si="1740"/>
        <v>5</v>
      </c>
      <c r="M1361" s="24">
        <f t="shared" si="1741"/>
        <v>4</v>
      </c>
      <c r="N1361" s="23">
        <f t="shared" si="1742"/>
        <v>72500</v>
      </c>
      <c r="O1361" s="23">
        <f t="shared" si="1743"/>
        <v>32400</v>
      </c>
      <c r="P1361" s="25">
        <f t="shared" si="1744"/>
        <v>4753049</v>
      </c>
      <c r="Q1361" s="23">
        <f t="shared" si="1745"/>
        <v>4857949</v>
      </c>
      <c r="R1361" s="24"/>
      <c r="S1361" s="24"/>
      <c r="T1361" s="15"/>
    </row>
    <row r="1362" spans="1:20" ht="15" hidden="1" x14ac:dyDescent="0.3">
      <c r="A1362" s="15" t="s">
        <v>268</v>
      </c>
      <c r="B1362" s="15" t="s">
        <v>269</v>
      </c>
      <c r="C1362" s="15" t="s">
        <v>272</v>
      </c>
      <c r="D1362" s="16" t="s">
        <v>166</v>
      </c>
      <c r="E1362" s="31">
        <v>9</v>
      </c>
      <c r="F1362" s="23">
        <v>14500</v>
      </c>
      <c r="G1362" s="23">
        <v>8100</v>
      </c>
      <c r="H1362" s="23">
        <v>16691</v>
      </c>
      <c r="I1362" s="23">
        <v>4797755</v>
      </c>
      <c r="J1362" s="18">
        <f t="shared" si="1733"/>
        <v>158</v>
      </c>
      <c r="K1362" s="18">
        <v>161</v>
      </c>
      <c r="L1362" s="23">
        <f t="shared" ref="L1362:L1363" si="1746">K1362-J1362</f>
        <v>3</v>
      </c>
      <c r="M1362" s="24">
        <f t="shared" ref="M1362:M1363" si="1747">L1362*80%</f>
        <v>2.4000000000000004</v>
      </c>
      <c r="N1362" s="23">
        <f t="shared" ref="N1362:N1363" si="1748">L1362*F1362</f>
        <v>43500</v>
      </c>
      <c r="O1362" s="23">
        <f t="shared" ref="O1362:O1363" si="1749">M1362*G1362</f>
        <v>19440.000000000004</v>
      </c>
      <c r="P1362" s="25">
        <f t="shared" ref="P1362:P1363" si="1750">IF(M1362*H1362=0,0,IF(M1362*H1362&gt;I1362,M1362*H1362,I1362))</f>
        <v>4797755</v>
      </c>
      <c r="Q1362" s="23">
        <f t="shared" ref="Q1362:Q1363" si="1751">N1362+O1362+P1362</f>
        <v>4860695</v>
      </c>
      <c r="R1362" s="24"/>
      <c r="S1362" s="24"/>
      <c r="T1362" s="15"/>
    </row>
    <row r="1363" spans="1:20" ht="15" hidden="1" x14ac:dyDescent="0.3">
      <c r="A1363" s="15" t="s">
        <v>268</v>
      </c>
      <c r="B1363" s="15" t="s">
        <v>269</v>
      </c>
      <c r="C1363" s="15" t="s">
        <v>272</v>
      </c>
      <c r="D1363" s="16" t="s">
        <v>167</v>
      </c>
      <c r="E1363" s="31">
        <v>9</v>
      </c>
      <c r="F1363" s="23">
        <v>14500</v>
      </c>
      <c r="G1363" s="23">
        <v>8100</v>
      </c>
      <c r="H1363" s="23">
        <v>16691</v>
      </c>
      <c r="I1363" s="23">
        <v>4753049</v>
      </c>
      <c r="J1363" s="18">
        <f t="shared" si="1733"/>
        <v>257</v>
      </c>
      <c r="K1363" s="18">
        <v>269</v>
      </c>
      <c r="L1363" s="23">
        <f t="shared" si="1746"/>
        <v>12</v>
      </c>
      <c r="M1363" s="24">
        <f t="shared" si="1747"/>
        <v>9.6000000000000014</v>
      </c>
      <c r="N1363" s="23">
        <f t="shared" si="1748"/>
        <v>174000</v>
      </c>
      <c r="O1363" s="23">
        <f t="shared" si="1749"/>
        <v>77760.000000000015</v>
      </c>
      <c r="P1363" s="25">
        <f t="shared" si="1750"/>
        <v>4753049</v>
      </c>
      <c r="Q1363" s="23">
        <f t="shared" si="1751"/>
        <v>5004809</v>
      </c>
      <c r="R1363" s="24"/>
      <c r="S1363" s="24"/>
      <c r="T1363" s="15"/>
    </row>
    <row r="1364" spans="1:20" ht="15" hidden="1" x14ac:dyDescent="0.3">
      <c r="A1364" s="15" t="s">
        <v>268</v>
      </c>
      <c r="B1364" s="15" t="s">
        <v>269</v>
      </c>
      <c r="C1364" s="15" t="s">
        <v>273</v>
      </c>
      <c r="D1364" s="16" t="s">
        <v>274</v>
      </c>
      <c r="E1364" s="94" t="s">
        <v>25</v>
      </c>
      <c r="F1364" s="23">
        <v>14500</v>
      </c>
      <c r="G1364" s="23">
        <v>7710</v>
      </c>
      <c r="H1364" s="23">
        <v>16691</v>
      </c>
      <c r="I1364" s="101">
        <v>2675581</v>
      </c>
      <c r="J1364" s="18">
        <v>142</v>
      </c>
      <c r="K1364" s="18">
        <v>145</v>
      </c>
      <c r="L1364" s="23">
        <f t="shared" ref="L1364:L1384" si="1752">K1364-J1364</f>
        <v>3</v>
      </c>
      <c r="M1364" s="24">
        <f t="shared" ref="M1364:M1384" si="1753">L1364*80%</f>
        <v>2.4000000000000004</v>
      </c>
      <c r="N1364" s="23">
        <f t="shared" ref="N1364:N1384" si="1754">L1364*F1364</f>
        <v>43500</v>
      </c>
      <c r="O1364" s="23">
        <f t="shared" ref="O1364:O1384" si="1755">M1364*G1364</f>
        <v>18504.000000000004</v>
      </c>
      <c r="P1364" s="104">
        <f>IF((M1364+M1365)*H1364=0,0,IF((M1364+M1365)*H1364&gt;I1364,(M1364+M1365)*H1364,I1364))</f>
        <v>2675581</v>
      </c>
      <c r="Q1364" s="101">
        <f>N1364+O1364+N1365+O1365+P1364</f>
        <v>2863465</v>
      </c>
      <c r="R1364" s="24"/>
      <c r="S1364" s="24"/>
      <c r="T1364" s="15"/>
    </row>
    <row r="1365" spans="1:20" ht="15" hidden="1" x14ac:dyDescent="0.3">
      <c r="A1365" s="15" t="s">
        <v>268</v>
      </c>
      <c r="B1365" s="15" t="s">
        <v>269</v>
      </c>
      <c r="C1365" s="15" t="s">
        <v>273</v>
      </c>
      <c r="D1365" s="16" t="s">
        <v>274</v>
      </c>
      <c r="E1365" s="94">
        <v>1</v>
      </c>
      <c r="F1365" s="23">
        <v>14500</v>
      </c>
      <c r="G1365" s="23">
        <v>8100</v>
      </c>
      <c r="H1365" s="23">
        <v>16691</v>
      </c>
      <c r="I1365" s="103"/>
      <c r="J1365" s="18">
        <v>145</v>
      </c>
      <c r="K1365" s="18">
        <v>151</v>
      </c>
      <c r="L1365" s="23">
        <f>K1365-J1365</f>
        <v>6</v>
      </c>
      <c r="M1365" s="24">
        <f>L1365*80%</f>
        <v>4.8000000000000007</v>
      </c>
      <c r="N1365" s="23">
        <f>L1365*F1365</f>
        <v>87000</v>
      </c>
      <c r="O1365" s="23">
        <f>M1365*G1365</f>
        <v>38880.000000000007</v>
      </c>
      <c r="P1365" s="106"/>
      <c r="Q1365" s="103"/>
      <c r="R1365" s="24"/>
      <c r="S1365" s="24"/>
      <c r="T1365" s="15"/>
    </row>
    <row r="1366" spans="1:20" ht="15" hidden="1" x14ac:dyDescent="0.3">
      <c r="A1366" s="15" t="s">
        <v>268</v>
      </c>
      <c r="B1366" s="15" t="s">
        <v>269</v>
      </c>
      <c r="C1366" s="15" t="s">
        <v>273</v>
      </c>
      <c r="D1366" s="16" t="s">
        <v>275</v>
      </c>
      <c r="E1366" s="94" t="s">
        <v>25</v>
      </c>
      <c r="F1366" s="23">
        <v>14500</v>
      </c>
      <c r="G1366" s="23">
        <v>7710</v>
      </c>
      <c r="H1366" s="23">
        <v>16691</v>
      </c>
      <c r="I1366" s="101">
        <v>2697933</v>
      </c>
      <c r="J1366" s="18">
        <v>448</v>
      </c>
      <c r="K1366" s="18">
        <v>466</v>
      </c>
      <c r="L1366" s="23">
        <f t="shared" si="1752"/>
        <v>18</v>
      </c>
      <c r="M1366" s="24">
        <f t="shared" si="1753"/>
        <v>14.4</v>
      </c>
      <c r="N1366" s="23">
        <f t="shared" si="1754"/>
        <v>261000</v>
      </c>
      <c r="O1366" s="23">
        <f t="shared" si="1755"/>
        <v>111024</v>
      </c>
      <c r="P1366" s="104">
        <f>IF((M1366+M1367)*H1366=0,0,IF((M1366+M1367)*H1366&gt;I1366,(M1366+M1367)*H1366,I1366))</f>
        <v>2697933</v>
      </c>
      <c r="Q1366" s="101">
        <f>N1366+O1366+N1367+O1367+P1366</f>
        <v>3657397</v>
      </c>
      <c r="R1366" s="24"/>
      <c r="S1366" s="24"/>
      <c r="T1366" s="15"/>
    </row>
    <row r="1367" spans="1:20" ht="15" hidden="1" x14ac:dyDescent="0.3">
      <c r="A1367" s="15" t="s">
        <v>268</v>
      </c>
      <c r="B1367" s="15" t="s">
        <v>269</v>
      </c>
      <c r="C1367" s="15" t="s">
        <v>273</v>
      </c>
      <c r="D1367" s="16" t="s">
        <v>275</v>
      </c>
      <c r="E1367" s="94">
        <v>1</v>
      </c>
      <c r="F1367" s="23">
        <v>14500</v>
      </c>
      <c r="G1367" s="23">
        <v>8100</v>
      </c>
      <c r="H1367" s="23">
        <v>16691</v>
      </c>
      <c r="I1367" s="103">
        <v>2697933</v>
      </c>
      <c r="J1367" s="18">
        <v>466</v>
      </c>
      <c r="K1367" s="18">
        <v>494</v>
      </c>
      <c r="L1367" s="23">
        <f>K1367-J1367</f>
        <v>28</v>
      </c>
      <c r="M1367" s="24">
        <f>L1367*80%</f>
        <v>22.400000000000002</v>
      </c>
      <c r="N1367" s="23">
        <f>L1367*F1367</f>
        <v>406000</v>
      </c>
      <c r="O1367" s="23">
        <f>M1367*G1367</f>
        <v>181440.00000000003</v>
      </c>
      <c r="P1367" s="106"/>
      <c r="Q1367" s="103"/>
      <c r="R1367" s="24"/>
      <c r="S1367" s="24"/>
      <c r="T1367" s="15"/>
    </row>
    <row r="1368" spans="1:20" ht="15" hidden="1" x14ac:dyDescent="0.3">
      <c r="A1368" s="15" t="s">
        <v>268</v>
      </c>
      <c r="B1368" s="15" t="s">
        <v>269</v>
      </c>
      <c r="C1368" s="15" t="s">
        <v>273</v>
      </c>
      <c r="D1368" s="16" t="s">
        <v>276</v>
      </c>
      <c r="E1368" s="94" t="s">
        <v>25</v>
      </c>
      <c r="F1368" s="23">
        <v>14500</v>
      </c>
      <c r="G1368" s="23">
        <v>7710</v>
      </c>
      <c r="H1368" s="23">
        <v>16691</v>
      </c>
      <c r="I1368" s="101">
        <v>2706225</v>
      </c>
      <c r="J1368" s="18">
        <v>42</v>
      </c>
      <c r="K1368" s="18">
        <v>43</v>
      </c>
      <c r="L1368" s="23">
        <f t="shared" si="1752"/>
        <v>1</v>
      </c>
      <c r="M1368" s="24">
        <f t="shared" si="1753"/>
        <v>0.8</v>
      </c>
      <c r="N1368" s="23">
        <f t="shared" si="1754"/>
        <v>14500</v>
      </c>
      <c r="O1368" s="23">
        <f t="shared" si="1755"/>
        <v>6168</v>
      </c>
      <c r="P1368" s="104">
        <f>IF((M1368+M1369)*H1368=0,0,IF((M1368+M1369)*H1368&gt;I1368,(M1368+M1369)*H1368,I1368))</f>
        <v>2706225</v>
      </c>
      <c r="Q1368" s="101">
        <f>N1368+O1368+N1369+O1369+P1368</f>
        <v>2768853</v>
      </c>
      <c r="R1368" s="24"/>
      <c r="S1368" s="24"/>
      <c r="T1368" s="15"/>
    </row>
    <row r="1369" spans="1:20" ht="15" hidden="1" x14ac:dyDescent="0.3">
      <c r="A1369" s="15" t="s">
        <v>268</v>
      </c>
      <c r="B1369" s="15" t="s">
        <v>269</v>
      </c>
      <c r="C1369" s="15" t="s">
        <v>273</v>
      </c>
      <c r="D1369" s="16" t="s">
        <v>276</v>
      </c>
      <c r="E1369" s="94">
        <v>1</v>
      </c>
      <c r="F1369" s="23">
        <v>14500</v>
      </c>
      <c r="G1369" s="23">
        <v>8100</v>
      </c>
      <c r="H1369" s="23">
        <v>16691</v>
      </c>
      <c r="I1369" s="103">
        <v>2706225</v>
      </c>
      <c r="J1369" s="18">
        <v>43</v>
      </c>
      <c r="K1369" s="18">
        <v>45</v>
      </c>
      <c r="L1369" s="23">
        <f t="shared" si="1752"/>
        <v>2</v>
      </c>
      <c r="M1369" s="24">
        <f t="shared" si="1753"/>
        <v>1.6</v>
      </c>
      <c r="N1369" s="23">
        <f t="shared" si="1754"/>
        <v>29000</v>
      </c>
      <c r="O1369" s="23">
        <f t="shared" si="1755"/>
        <v>12960</v>
      </c>
      <c r="P1369" s="106"/>
      <c r="Q1369" s="103"/>
      <c r="R1369" s="24"/>
      <c r="S1369" s="24"/>
      <c r="T1369" s="15"/>
    </row>
    <row r="1370" spans="1:20" ht="15" hidden="1" x14ac:dyDescent="0.3">
      <c r="A1370" s="15" t="s">
        <v>268</v>
      </c>
      <c r="B1370" s="15" t="s">
        <v>269</v>
      </c>
      <c r="C1370" s="15" t="s">
        <v>273</v>
      </c>
      <c r="D1370" s="16" t="s">
        <v>274</v>
      </c>
      <c r="E1370" s="94">
        <v>2</v>
      </c>
      <c r="F1370" s="23">
        <v>14500</v>
      </c>
      <c r="G1370" s="23">
        <v>8100</v>
      </c>
      <c r="H1370" s="23">
        <v>16691</v>
      </c>
      <c r="I1370" s="23">
        <v>2675581</v>
      </c>
      <c r="J1370" s="18">
        <v>151</v>
      </c>
      <c r="K1370" s="18">
        <v>159</v>
      </c>
      <c r="L1370" s="23">
        <f t="shared" si="1752"/>
        <v>8</v>
      </c>
      <c r="M1370" s="24">
        <f t="shared" si="1753"/>
        <v>6.4</v>
      </c>
      <c r="N1370" s="23">
        <f t="shared" si="1754"/>
        <v>116000</v>
      </c>
      <c r="O1370" s="23">
        <f t="shared" si="1755"/>
        <v>51840</v>
      </c>
      <c r="P1370" s="25">
        <f t="shared" ref="P1370:P1384" si="1756">IF(M1370*H1370=0,0,IF(M1370*H1370&gt;I1370,M1370*H1370,I1370))</f>
        <v>2675581</v>
      </c>
      <c r="Q1370" s="23">
        <f t="shared" ref="Q1370:Q1384" si="1757">N1370+O1370+P1370</f>
        <v>2843421</v>
      </c>
      <c r="R1370" s="24"/>
      <c r="S1370" s="24"/>
      <c r="T1370" s="15"/>
    </row>
    <row r="1371" spans="1:20" ht="15" hidden="1" x14ac:dyDescent="0.3">
      <c r="A1371" s="15" t="s">
        <v>268</v>
      </c>
      <c r="B1371" s="15" t="s">
        <v>269</v>
      </c>
      <c r="C1371" s="15" t="s">
        <v>273</v>
      </c>
      <c r="D1371" s="16" t="s">
        <v>275</v>
      </c>
      <c r="E1371" s="94">
        <v>2</v>
      </c>
      <c r="F1371" s="23">
        <v>14500</v>
      </c>
      <c r="G1371" s="23">
        <v>8100</v>
      </c>
      <c r="H1371" s="23">
        <v>16691</v>
      </c>
      <c r="I1371" s="23">
        <v>2697933</v>
      </c>
      <c r="J1371" s="18">
        <v>494</v>
      </c>
      <c r="K1371" s="18">
        <v>522</v>
      </c>
      <c r="L1371" s="23">
        <f t="shared" si="1752"/>
        <v>28</v>
      </c>
      <c r="M1371" s="24">
        <f t="shared" si="1753"/>
        <v>22.400000000000002</v>
      </c>
      <c r="N1371" s="23">
        <f t="shared" si="1754"/>
        <v>406000</v>
      </c>
      <c r="O1371" s="23">
        <f t="shared" si="1755"/>
        <v>181440.00000000003</v>
      </c>
      <c r="P1371" s="25">
        <f t="shared" si="1756"/>
        <v>2697933</v>
      </c>
      <c r="Q1371" s="23">
        <f t="shared" si="1757"/>
        <v>3285373</v>
      </c>
      <c r="R1371" s="24"/>
      <c r="S1371" s="24"/>
      <c r="T1371" s="15"/>
    </row>
    <row r="1372" spans="1:20" ht="15" hidden="1" x14ac:dyDescent="0.3">
      <c r="A1372" s="15" t="s">
        <v>268</v>
      </c>
      <c r="B1372" s="15" t="s">
        <v>269</v>
      </c>
      <c r="C1372" s="15" t="s">
        <v>273</v>
      </c>
      <c r="D1372" s="16" t="s">
        <v>276</v>
      </c>
      <c r="E1372" s="94">
        <v>2</v>
      </c>
      <c r="F1372" s="23">
        <v>14500</v>
      </c>
      <c r="G1372" s="23">
        <v>8100</v>
      </c>
      <c r="H1372" s="23">
        <v>16691</v>
      </c>
      <c r="I1372" s="23">
        <v>2706225</v>
      </c>
      <c r="J1372" s="18">
        <v>45</v>
      </c>
      <c r="K1372" s="18">
        <v>47</v>
      </c>
      <c r="L1372" s="23">
        <f t="shared" si="1752"/>
        <v>2</v>
      </c>
      <c r="M1372" s="24">
        <f t="shared" si="1753"/>
        <v>1.6</v>
      </c>
      <c r="N1372" s="23">
        <f t="shared" si="1754"/>
        <v>29000</v>
      </c>
      <c r="O1372" s="23">
        <f t="shared" si="1755"/>
        <v>12960</v>
      </c>
      <c r="P1372" s="25">
        <f t="shared" si="1756"/>
        <v>2706225</v>
      </c>
      <c r="Q1372" s="23">
        <f t="shared" si="1757"/>
        <v>2748185</v>
      </c>
      <c r="R1372" s="24"/>
      <c r="S1372" s="24"/>
      <c r="T1372" s="15"/>
    </row>
    <row r="1373" spans="1:20" ht="15" hidden="1" x14ac:dyDescent="0.3">
      <c r="A1373" s="15" t="s">
        <v>268</v>
      </c>
      <c r="B1373" s="15" t="s">
        <v>269</v>
      </c>
      <c r="C1373" s="15" t="s">
        <v>273</v>
      </c>
      <c r="D1373" s="16" t="s">
        <v>274</v>
      </c>
      <c r="E1373" s="94">
        <v>3</v>
      </c>
      <c r="F1373" s="23">
        <v>14500</v>
      </c>
      <c r="G1373" s="23">
        <v>8100</v>
      </c>
      <c r="H1373" s="23">
        <v>16691</v>
      </c>
      <c r="I1373" s="23">
        <v>2675581</v>
      </c>
      <c r="J1373" s="18">
        <v>159</v>
      </c>
      <c r="K1373" s="18">
        <v>167</v>
      </c>
      <c r="L1373" s="23">
        <f t="shared" si="1752"/>
        <v>8</v>
      </c>
      <c r="M1373" s="24">
        <f t="shared" si="1753"/>
        <v>6.4</v>
      </c>
      <c r="N1373" s="23">
        <f t="shared" si="1754"/>
        <v>116000</v>
      </c>
      <c r="O1373" s="23">
        <f t="shared" si="1755"/>
        <v>51840</v>
      </c>
      <c r="P1373" s="25">
        <f t="shared" si="1756"/>
        <v>2675581</v>
      </c>
      <c r="Q1373" s="23">
        <f t="shared" si="1757"/>
        <v>2843421</v>
      </c>
      <c r="R1373" s="24"/>
      <c r="S1373" s="24"/>
      <c r="T1373" s="15"/>
    </row>
    <row r="1374" spans="1:20" ht="15" hidden="1" x14ac:dyDescent="0.3">
      <c r="A1374" s="15" t="s">
        <v>268</v>
      </c>
      <c r="B1374" s="15" t="s">
        <v>269</v>
      </c>
      <c r="C1374" s="15" t="s">
        <v>273</v>
      </c>
      <c r="D1374" s="16" t="s">
        <v>275</v>
      </c>
      <c r="E1374" s="94">
        <v>3</v>
      </c>
      <c r="F1374" s="23">
        <v>14500</v>
      </c>
      <c r="G1374" s="23">
        <v>8100</v>
      </c>
      <c r="H1374" s="23">
        <v>16691</v>
      </c>
      <c r="I1374" s="23">
        <v>2697933</v>
      </c>
      <c r="J1374" s="18">
        <v>522</v>
      </c>
      <c r="K1374" s="18">
        <v>571</v>
      </c>
      <c r="L1374" s="23">
        <f t="shared" si="1752"/>
        <v>49</v>
      </c>
      <c r="M1374" s="24">
        <f t="shared" si="1753"/>
        <v>39.200000000000003</v>
      </c>
      <c r="N1374" s="23">
        <f t="shared" si="1754"/>
        <v>710500</v>
      </c>
      <c r="O1374" s="23">
        <f t="shared" si="1755"/>
        <v>317520</v>
      </c>
      <c r="P1374" s="25">
        <f t="shared" si="1756"/>
        <v>2697933</v>
      </c>
      <c r="Q1374" s="23">
        <f t="shared" si="1757"/>
        <v>3725953</v>
      </c>
      <c r="R1374" s="24"/>
      <c r="S1374" s="24"/>
      <c r="T1374" s="15"/>
    </row>
    <row r="1375" spans="1:20" ht="15" hidden="1" x14ac:dyDescent="0.3">
      <c r="A1375" s="15" t="s">
        <v>268</v>
      </c>
      <c r="B1375" s="15" t="s">
        <v>269</v>
      </c>
      <c r="C1375" s="15" t="s">
        <v>273</v>
      </c>
      <c r="D1375" s="16" t="s">
        <v>276</v>
      </c>
      <c r="E1375" s="94">
        <v>3</v>
      </c>
      <c r="F1375" s="23">
        <v>14500</v>
      </c>
      <c r="G1375" s="23">
        <v>8100</v>
      </c>
      <c r="H1375" s="23">
        <v>16691</v>
      </c>
      <c r="I1375" s="23">
        <v>2706225</v>
      </c>
      <c r="J1375" s="18">
        <v>47</v>
      </c>
      <c r="K1375" s="18">
        <v>49</v>
      </c>
      <c r="L1375" s="23">
        <f t="shared" si="1752"/>
        <v>2</v>
      </c>
      <c r="M1375" s="24">
        <f t="shared" si="1753"/>
        <v>1.6</v>
      </c>
      <c r="N1375" s="23">
        <f t="shared" si="1754"/>
        <v>29000</v>
      </c>
      <c r="O1375" s="23">
        <f t="shared" si="1755"/>
        <v>12960</v>
      </c>
      <c r="P1375" s="25">
        <f t="shared" si="1756"/>
        <v>2706225</v>
      </c>
      <c r="Q1375" s="23">
        <f t="shared" si="1757"/>
        <v>2748185</v>
      </c>
      <c r="R1375" s="24"/>
      <c r="S1375" s="24"/>
      <c r="T1375" s="15"/>
    </row>
    <row r="1376" spans="1:20" ht="15" hidden="1" x14ac:dyDescent="0.3">
      <c r="A1376" s="15" t="s">
        <v>268</v>
      </c>
      <c r="B1376" s="15" t="s">
        <v>269</v>
      </c>
      <c r="C1376" s="15" t="s">
        <v>273</v>
      </c>
      <c r="D1376" s="16" t="s">
        <v>274</v>
      </c>
      <c r="E1376" s="94">
        <v>4</v>
      </c>
      <c r="F1376" s="23">
        <v>14500</v>
      </c>
      <c r="G1376" s="23">
        <v>8100</v>
      </c>
      <c r="H1376" s="23">
        <v>16691</v>
      </c>
      <c r="I1376" s="23">
        <v>2675581</v>
      </c>
      <c r="J1376" s="18">
        <v>167</v>
      </c>
      <c r="K1376" s="18">
        <v>176</v>
      </c>
      <c r="L1376" s="23">
        <f t="shared" si="1752"/>
        <v>9</v>
      </c>
      <c r="M1376" s="24">
        <f t="shared" si="1753"/>
        <v>7.2</v>
      </c>
      <c r="N1376" s="23">
        <f t="shared" si="1754"/>
        <v>130500</v>
      </c>
      <c r="O1376" s="23">
        <f t="shared" si="1755"/>
        <v>58320</v>
      </c>
      <c r="P1376" s="25">
        <f t="shared" si="1756"/>
        <v>2675581</v>
      </c>
      <c r="Q1376" s="23">
        <f t="shared" si="1757"/>
        <v>2864401</v>
      </c>
      <c r="R1376" s="24"/>
      <c r="S1376" s="24"/>
      <c r="T1376" s="15"/>
    </row>
    <row r="1377" spans="1:20" ht="15" hidden="1" x14ac:dyDescent="0.3">
      <c r="A1377" s="15" t="s">
        <v>268</v>
      </c>
      <c r="B1377" s="15" t="s">
        <v>269</v>
      </c>
      <c r="C1377" s="15" t="s">
        <v>273</v>
      </c>
      <c r="D1377" s="16" t="s">
        <v>275</v>
      </c>
      <c r="E1377" s="94">
        <v>4</v>
      </c>
      <c r="F1377" s="23">
        <v>14500</v>
      </c>
      <c r="G1377" s="23">
        <v>8100</v>
      </c>
      <c r="H1377" s="23">
        <v>16691</v>
      </c>
      <c r="I1377" s="23">
        <v>2697933</v>
      </c>
      <c r="J1377" s="18">
        <v>571</v>
      </c>
      <c r="K1377" s="18">
        <v>624</v>
      </c>
      <c r="L1377" s="23">
        <f t="shared" si="1752"/>
        <v>53</v>
      </c>
      <c r="M1377" s="24">
        <f t="shared" si="1753"/>
        <v>42.400000000000006</v>
      </c>
      <c r="N1377" s="23">
        <f t="shared" si="1754"/>
        <v>768500</v>
      </c>
      <c r="O1377" s="23">
        <f t="shared" si="1755"/>
        <v>343440.00000000006</v>
      </c>
      <c r="P1377" s="25">
        <f t="shared" si="1756"/>
        <v>2697933</v>
      </c>
      <c r="Q1377" s="23">
        <f t="shared" si="1757"/>
        <v>3809873</v>
      </c>
      <c r="R1377" s="24"/>
      <c r="S1377" s="24"/>
      <c r="T1377" s="15"/>
    </row>
    <row r="1378" spans="1:20" ht="15" hidden="1" x14ac:dyDescent="0.3">
      <c r="A1378" s="15" t="s">
        <v>268</v>
      </c>
      <c r="B1378" s="15" t="s">
        <v>269</v>
      </c>
      <c r="C1378" s="15" t="s">
        <v>273</v>
      </c>
      <c r="D1378" s="16" t="s">
        <v>276</v>
      </c>
      <c r="E1378" s="94">
        <v>4</v>
      </c>
      <c r="F1378" s="23">
        <v>14500</v>
      </c>
      <c r="G1378" s="23">
        <v>8100</v>
      </c>
      <c r="H1378" s="23">
        <v>16691</v>
      </c>
      <c r="I1378" s="23">
        <v>2706225</v>
      </c>
      <c r="J1378" s="18">
        <v>49</v>
      </c>
      <c r="K1378" s="18">
        <v>52</v>
      </c>
      <c r="L1378" s="23">
        <f t="shared" si="1752"/>
        <v>3</v>
      </c>
      <c r="M1378" s="24">
        <f t="shared" si="1753"/>
        <v>2.4000000000000004</v>
      </c>
      <c r="N1378" s="23">
        <f t="shared" si="1754"/>
        <v>43500</v>
      </c>
      <c r="O1378" s="23">
        <f t="shared" si="1755"/>
        <v>19440.000000000004</v>
      </c>
      <c r="P1378" s="25">
        <f t="shared" si="1756"/>
        <v>2706225</v>
      </c>
      <c r="Q1378" s="23">
        <f t="shared" si="1757"/>
        <v>2769165</v>
      </c>
      <c r="R1378" s="24"/>
      <c r="S1378" s="24"/>
      <c r="T1378" s="15"/>
    </row>
    <row r="1379" spans="1:20" ht="15" hidden="1" x14ac:dyDescent="0.3">
      <c r="A1379" s="15" t="s">
        <v>268</v>
      </c>
      <c r="B1379" s="15" t="s">
        <v>269</v>
      </c>
      <c r="C1379" s="15" t="s">
        <v>273</v>
      </c>
      <c r="D1379" s="16" t="s">
        <v>274</v>
      </c>
      <c r="E1379" s="94">
        <v>5</v>
      </c>
      <c r="F1379" s="23">
        <v>14500</v>
      </c>
      <c r="G1379" s="23">
        <v>8100</v>
      </c>
      <c r="H1379" s="23">
        <v>16691</v>
      </c>
      <c r="I1379" s="23">
        <v>2675581</v>
      </c>
      <c r="J1379" s="18">
        <v>176</v>
      </c>
      <c r="K1379" s="18">
        <v>190</v>
      </c>
      <c r="L1379" s="23">
        <f t="shared" si="1752"/>
        <v>14</v>
      </c>
      <c r="M1379" s="24">
        <f t="shared" si="1753"/>
        <v>11.200000000000001</v>
      </c>
      <c r="N1379" s="23">
        <f t="shared" si="1754"/>
        <v>203000</v>
      </c>
      <c r="O1379" s="23">
        <f t="shared" si="1755"/>
        <v>90720.000000000015</v>
      </c>
      <c r="P1379" s="25">
        <f t="shared" si="1756"/>
        <v>2675581</v>
      </c>
      <c r="Q1379" s="23">
        <f t="shared" si="1757"/>
        <v>2969301</v>
      </c>
      <c r="R1379" s="24"/>
      <c r="S1379" s="24"/>
      <c r="T1379" s="15"/>
    </row>
    <row r="1380" spans="1:20" ht="15" hidden="1" x14ac:dyDescent="0.3">
      <c r="A1380" s="15" t="s">
        <v>268</v>
      </c>
      <c r="B1380" s="15" t="s">
        <v>269</v>
      </c>
      <c r="C1380" s="15" t="s">
        <v>273</v>
      </c>
      <c r="D1380" s="16" t="s">
        <v>275</v>
      </c>
      <c r="E1380" s="94">
        <v>5</v>
      </c>
      <c r="F1380" s="23">
        <v>14500</v>
      </c>
      <c r="G1380" s="23">
        <v>8100</v>
      </c>
      <c r="H1380" s="23">
        <v>16691</v>
      </c>
      <c r="I1380" s="23">
        <v>2697933</v>
      </c>
      <c r="J1380" s="18">
        <v>624</v>
      </c>
      <c r="K1380" s="18">
        <v>681</v>
      </c>
      <c r="L1380" s="23">
        <f t="shared" si="1752"/>
        <v>57</v>
      </c>
      <c r="M1380" s="24">
        <f t="shared" si="1753"/>
        <v>45.6</v>
      </c>
      <c r="N1380" s="23">
        <f t="shared" si="1754"/>
        <v>826500</v>
      </c>
      <c r="O1380" s="23">
        <f t="shared" si="1755"/>
        <v>369360</v>
      </c>
      <c r="P1380" s="25">
        <f t="shared" si="1756"/>
        <v>2697933</v>
      </c>
      <c r="Q1380" s="23">
        <f t="shared" si="1757"/>
        <v>3893793</v>
      </c>
      <c r="R1380" s="24"/>
      <c r="S1380" s="24"/>
      <c r="T1380" s="15"/>
    </row>
    <row r="1381" spans="1:20" ht="15" hidden="1" x14ac:dyDescent="0.3">
      <c r="A1381" s="15" t="s">
        <v>268</v>
      </c>
      <c r="B1381" s="15" t="s">
        <v>269</v>
      </c>
      <c r="C1381" s="15" t="s">
        <v>273</v>
      </c>
      <c r="D1381" s="16" t="s">
        <v>276</v>
      </c>
      <c r="E1381" s="94">
        <v>5</v>
      </c>
      <c r="F1381" s="23">
        <v>14500</v>
      </c>
      <c r="G1381" s="23">
        <v>8100</v>
      </c>
      <c r="H1381" s="23">
        <v>16691</v>
      </c>
      <c r="I1381" s="23">
        <v>2706225</v>
      </c>
      <c r="J1381" s="18">
        <v>52</v>
      </c>
      <c r="K1381" s="18">
        <v>56</v>
      </c>
      <c r="L1381" s="23">
        <f t="shared" si="1752"/>
        <v>4</v>
      </c>
      <c r="M1381" s="24">
        <f t="shared" si="1753"/>
        <v>3.2</v>
      </c>
      <c r="N1381" s="23">
        <f t="shared" si="1754"/>
        <v>58000</v>
      </c>
      <c r="O1381" s="23">
        <f t="shared" si="1755"/>
        <v>25920</v>
      </c>
      <c r="P1381" s="25">
        <f t="shared" si="1756"/>
        <v>2706225</v>
      </c>
      <c r="Q1381" s="23">
        <f t="shared" si="1757"/>
        <v>2790145</v>
      </c>
      <c r="R1381" s="24"/>
      <c r="S1381" s="24"/>
      <c r="T1381" s="15"/>
    </row>
    <row r="1382" spans="1:20" ht="15" hidden="1" x14ac:dyDescent="0.3">
      <c r="A1382" s="15" t="s">
        <v>268</v>
      </c>
      <c r="B1382" s="15" t="s">
        <v>269</v>
      </c>
      <c r="C1382" s="15" t="s">
        <v>273</v>
      </c>
      <c r="D1382" s="16" t="s">
        <v>274</v>
      </c>
      <c r="E1382" s="94">
        <v>6</v>
      </c>
      <c r="F1382" s="23">
        <v>14500</v>
      </c>
      <c r="G1382" s="23">
        <v>8100</v>
      </c>
      <c r="H1382" s="23">
        <v>16691</v>
      </c>
      <c r="I1382" s="23">
        <v>2675581</v>
      </c>
      <c r="J1382" s="18">
        <v>190</v>
      </c>
      <c r="K1382" s="18">
        <v>202</v>
      </c>
      <c r="L1382" s="23">
        <f t="shared" si="1752"/>
        <v>12</v>
      </c>
      <c r="M1382" s="24">
        <f t="shared" si="1753"/>
        <v>9.6000000000000014</v>
      </c>
      <c r="N1382" s="23">
        <f t="shared" si="1754"/>
        <v>174000</v>
      </c>
      <c r="O1382" s="23">
        <f t="shared" si="1755"/>
        <v>77760.000000000015</v>
      </c>
      <c r="P1382" s="25">
        <f t="shared" si="1756"/>
        <v>2675581</v>
      </c>
      <c r="Q1382" s="23">
        <f t="shared" si="1757"/>
        <v>2927341</v>
      </c>
      <c r="R1382" s="24"/>
      <c r="S1382" s="24"/>
      <c r="T1382" s="15"/>
    </row>
    <row r="1383" spans="1:20" ht="15" hidden="1" x14ac:dyDescent="0.3">
      <c r="A1383" s="15" t="s">
        <v>268</v>
      </c>
      <c r="B1383" s="15" t="s">
        <v>269</v>
      </c>
      <c r="C1383" s="15" t="s">
        <v>273</v>
      </c>
      <c r="D1383" s="16" t="s">
        <v>275</v>
      </c>
      <c r="E1383" s="94">
        <v>6</v>
      </c>
      <c r="F1383" s="23">
        <v>14500</v>
      </c>
      <c r="G1383" s="23">
        <v>8100</v>
      </c>
      <c r="H1383" s="23">
        <v>16691</v>
      </c>
      <c r="I1383" s="23">
        <v>2697933</v>
      </c>
      <c r="J1383" s="18">
        <v>681</v>
      </c>
      <c r="K1383" s="18">
        <v>775</v>
      </c>
      <c r="L1383" s="23">
        <f t="shared" si="1752"/>
        <v>94</v>
      </c>
      <c r="M1383" s="24">
        <f t="shared" si="1753"/>
        <v>75.2</v>
      </c>
      <c r="N1383" s="23">
        <f t="shared" si="1754"/>
        <v>1363000</v>
      </c>
      <c r="O1383" s="23">
        <f t="shared" si="1755"/>
        <v>609120</v>
      </c>
      <c r="P1383" s="25">
        <f t="shared" si="1756"/>
        <v>2697933</v>
      </c>
      <c r="Q1383" s="23">
        <f t="shared" si="1757"/>
        <v>4670053</v>
      </c>
      <c r="R1383" s="24"/>
      <c r="S1383" s="24"/>
      <c r="T1383" s="15"/>
    </row>
    <row r="1384" spans="1:20" ht="15" hidden="1" x14ac:dyDescent="0.3">
      <c r="A1384" s="15" t="s">
        <v>268</v>
      </c>
      <c r="B1384" s="15" t="s">
        <v>269</v>
      </c>
      <c r="C1384" s="15" t="s">
        <v>273</v>
      </c>
      <c r="D1384" s="16" t="s">
        <v>276</v>
      </c>
      <c r="E1384" s="94">
        <v>6</v>
      </c>
      <c r="F1384" s="23">
        <v>14500</v>
      </c>
      <c r="G1384" s="23">
        <v>8100</v>
      </c>
      <c r="H1384" s="23">
        <v>16691</v>
      </c>
      <c r="I1384" s="23">
        <v>2706225</v>
      </c>
      <c r="J1384" s="18">
        <v>56</v>
      </c>
      <c r="K1384" s="18">
        <v>64</v>
      </c>
      <c r="L1384" s="23">
        <f t="shared" si="1752"/>
        <v>8</v>
      </c>
      <c r="M1384" s="24">
        <f t="shared" si="1753"/>
        <v>6.4</v>
      </c>
      <c r="N1384" s="23">
        <f t="shared" si="1754"/>
        <v>116000</v>
      </c>
      <c r="O1384" s="23">
        <f t="shared" si="1755"/>
        <v>51840</v>
      </c>
      <c r="P1384" s="25">
        <f t="shared" si="1756"/>
        <v>2706225</v>
      </c>
      <c r="Q1384" s="23">
        <f t="shared" si="1757"/>
        <v>2874065</v>
      </c>
      <c r="R1384" s="24"/>
      <c r="S1384" s="24"/>
      <c r="T1384" s="15"/>
    </row>
    <row r="1385" spans="1:20" ht="15" hidden="1" x14ac:dyDescent="0.3">
      <c r="A1385" s="15" t="s">
        <v>268</v>
      </c>
      <c r="B1385" s="15" t="s">
        <v>269</v>
      </c>
      <c r="C1385" s="15" t="s">
        <v>273</v>
      </c>
      <c r="D1385" s="16" t="s">
        <v>274</v>
      </c>
      <c r="E1385" s="94">
        <v>7</v>
      </c>
      <c r="F1385" s="23">
        <v>14500</v>
      </c>
      <c r="G1385" s="23">
        <v>8100</v>
      </c>
      <c r="H1385" s="23">
        <v>16691</v>
      </c>
      <c r="I1385" s="23">
        <v>2675581</v>
      </c>
      <c r="J1385" s="18">
        <f>K1382</f>
        <v>202</v>
      </c>
      <c r="K1385" s="18">
        <v>213</v>
      </c>
      <c r="L1385" s="23">
        <f t="shared" ref="L1385:L1387" si="1758">K1385-J1385</f>
        <v>11</v>
      </c>
      <c r="M1385" s="24">
        <f t="shared" ref="M1385:M1387" si="1759">L1385*80%</f>
        <v>8.8000000000000007</v>
      </c>
      <c r="N1385" s="23">
        <f t="shared" ref="N1385:N1387" si="1760">L1385*F1385</f>
        <v>159500</v>
      </c>
      <c r="O1385" s="23">
        <f t="shared" ref="O1385:O1387" si="1761">M1385*G1385</f>
        <v>71280</v>
      </c>
      <c r="P1385" s="25">
        <f t="shared" ref="P1385:P1387" si="1762">IF(M1385*H1385=0,0,IF(M1385*H1385&gt;I1385,M1385*H1385,I1385))</f>
        <v>2675581</v>
      </c>
      <c r="Q1385" s="23">
        <f t="shared" ref="Q1385:Q1387" si="1763">N1385+O1385+P1385</f>
        <v>2906361</v>
      </c>
      <c r="R1385" s="24"/>
      <c r="S1385" s="24"/>
      <c r="T1385" s="15"/>
    </row>
    <row r="1386" spans="1:20" ht="15" hidden="1" x14ac:dyDescent="0.3">
      <c r="A1386" s="15" t="s">
        <v>268</v>
      </c>
      <c r="B1386" s="15" t="s">
        <v>269</v>
      </c>
      <c r="C1386" s="15" t="s">
        <v>273</v>
      </c>
      <c r="D1386" s="16" t="s">
        <v>275</v>
      </c>
      <c r="E1386" s="94">
        <v>7</v>
      </c>
      <c r="F1386" s="23">
        <v>14500</v>
      </c>
      <c r="G1386" s="23">
        <v>8100</v>
      </c>
      <c r="H1386" s="23">
        <v>16691</v>
      </c>
      <c r="I1386" s="23">
        <v>2697933</v>
      </c>
      <c r="J1386" s="18">
        <f t="shared" ref="J1386:J1387" si="1764">K1383</f>
        <v>775</v>
      </c>
      <c r="K1386" s="18">
        <v>873</v>
      </c>
      <c r="L1386" s="23">
        <f t="shared" si="1758"/>
        <v>98</v>
      </c>
      <c r="M1386" s="24">
        <f t="shared" si="1759"/>
        <v>78.400000000000006</v>
      </c>
      <c r="N1386" s="23">
        <f t="shared" si="1760"/>
        <v>1421000</v>
      </c>
      <c r="O1386" s="23">
        <f t="shared" si="1761"/>
        <v>635040</v>
      </c>
      <c r="P1386" s="25">
        <f t="shared" si="1762"/>
        <v>2697933</v>
      </c>
      <c r="Q1386" s="23">
        <f t="shared" si="1763"/>
        <v>4753973</v>
      </c>
      <c r="R1386" s="24"/>
      <c r="S1386" s="24"/>
      <c r="T1386" s="15"/>
    </row>
    <row r="1387" spans="1:20" ht="15" hidden="1" x14ac:dyDescent="0.3">
      <c r="A1387" s="15" t="s">
        <v>268</v>
      </c>
      <c r="B1387" s="15" t="s">
        <v>269</v>
      </c>
      <c r="C1387" s="15" t="s">
        <v>273</v>
      </c>
      <c r="D1387" s="16" t="s">
        <v>276</v>
      </c>
      <c r="E1387" s="94">
        <v>7</v>
      </c>
      <c r="F1387" s="23">
        <v>14500</v>
      </c>
      <c r="G1387" s="23">
        <v>8100</v>
      </c>
      <c r="H1387" s="23">
        <v>16691</v>
      </c>
      <c r="I1387" s="23">
        <v>2706225</v>
      </c>
      <c r="J1387" s="18">
        <f t="shared" si="1764"/>
        <v>64</v>
      </c>
      <c r="K1387" s="18">
        <v>69</v>
      </c>
      <c r="L1387" s="23">
        <f t="shared" si="1758"/>
        <v>5</v>
      </c>
      <c r="M1387" s="24">
        <f t="shared" si="1759"/>
        <v>4</v>
      </c>
      <c r="N1387" s="23">
        <f t="shared" si="1760"/>
        <v>72500</v>
      </c>
      <c r="O1387" s="23">
        <f t="shared" si="1761"/>
        <v>32400</v>
      </c>
      <c r="P1387" s="25">
        <f t="shared" si="1762"/>
        <v>2706225</v>
      </c>
      <c r="Q1387" s="23">
        <f t="shared" si="1763"/>
        <v>2811125</v>
      </c>
      <c r="R1387" s="24"/>
      <c r="S1387" s="24"/>
      <c r="T1387" s="15"/>
    </row>
    <row r="1388" spans="1:20" ht="15" hidden="1" x14ac:dyDescent="0.3">
      <c r="A1388" s="15" t="s">
        <v>268</v>
      </c>
      <c r="B1388" s="15" t="s">
        <v>269</v>
      </c>
      <c r="C1388" s="15" t="s">
        <v>273</v>
      </c>
      <c r="D1388" s="16" t="s">
        <v>274</v>
      </c>
      <c r="E1388" s="94">
        <v>8</v>
      </c>
      <c r="F1388" s="23">
        <v>14500</v>
      </c>
      <c r="G1388" s="23">
        <v>8100</v>
      </c>
      <c r="H1388" s="23">
        <v>16691</v>
      </c>
      <c r="I1388" s="23">
        <v>2675581</v>
      </c>
      <c r="J1388" s="18">
        <f>K1385</f>
        <v>213</v>
      </c>
      <c r="K1388" s="18">
        <v>226</v>
      </c>
      <c r="L1388" s="23">
        <f t="shared" ref="L1388:L1390" si="1765">K1388-J1388</f>
        <v>13</v>
      </c>
      <c r="M1388" s="24">
        <f t="shared" ref="M1388:M1390" si="1766">L1388*80%</f>
        <v>10.4</v>
      </c>
      <c r="N1388" s="23">
        <f t="shared" ref="N1388:N1390" si="1767">L1388*F1388</f>
        <v>188500</v>
      </c>
      <c r="O1388" s="23">
        <f t="shared" ref="O1388:O1390" si="1768">M1388*G1388</f>
        <v>84240</v>
      </c>
      <c r="P1388" s="25">
        <f t="shared" ref="P1388:P1390" si="1769">IF(M1388*H1388=0,0,IF(M1388*H1388&gt;I1388,M1388*H1388,I1388))</f>
        <v>2675581</v>
      </c>
      <c r="Q1388" s="23">
        <f t="shared" ref="Q1388:Q1390" si="1770">N1388+O1388+P1388</f>
        <v>2948321</v>
      </c>
      <c r="R1388" s="24"/>
      <c r="S1388" s="24"/>
      <c r="T1388" s="15"/>
    </row>
    <row r="1389" spans="1:20" ht="15" hidden="1" x14ac:dyDescent="0.3">
      <c r="A1389" s="15" t="s">
        <v>268</v>
      </c>
      <c r="B1389" s="15" t="s">
        <v>269</v>
      </c>
      <c r="C1389" s="15" t="s">
        <v>273</v>
      </c>
      <c r="D1389" s="16" t="s">
        <v>275</v>
      </c>
      <c r="E1389" s="94">
        <v>8</v>
      </c>
      <c r="F1389" s="23">
        <v>14500</v>
      </c>
      <c r="G1389" s="23">
        <v>8100</v>
      </c>
      <c r="H1389" s="23">
        <v>16691</v>
      </c>
      <c r="I1389" s="23">
        <v>2697933</v>
      </c>
      <c r="J1389" s="18">
        <f t="shared" ref="J1389:J1390" si="1771">K1386</f>
        <v>873</v>
      </c>
      <c r="K1389" s="18">
        <v>982</v>
      </c>
      <c r="L1389" s="23">
        <f t="shared" si="1765"/>
        <v>109</v>
      </c>
      <c r="M1389" s="24">
        <f t="shared" si="1766"/>
        <v>87.2</v>
      </c>
      <c r="N1389" s="23">
        <f t="shared" si="1767"/>
        <v>1580500</v>
      </c>
      <c r="O1389" s="23">
        <f t="shared" si="1768"/>
        <v>706320</v>
      </c>
      <c r="P1389" s="25">
        <f t="shared" si="1769"/>
        <v>2697933</v>
      </c>
      <c r="Q1389" s="23">
        <f t="shared" si="1770"/>
        <v>4984753</v>
      </c>
      <c r="R1389" s="24"/>
      <c r="S1389" s="24"/>
      <c r="T1389" s="15"/>
    </row>
    <row r="1390" spans="1:20" ht="15" hidden="1" x14ac:dyDescent="0.3">
      <c r="A1390" s="15" t="s">
        <v>268</v>
      </c>
      <c r="B1390" s="15" t="s">
        <v>269</v>
      </c>
      <c r="C1390" s="15" t="s">
        <v>273</v>
      </c>
      <c r="D1390" s="16" t="s">
        <v>276</v>
      </c>
      <c r="E1390" s="94">
        <v>8</v>
      </c>
      <c r="F1390" s="23">
        <v>14500</v>
      </c>
      <c r="G1390" s="23">
        <v>8100</v>
      </c>
      <c r="H1390" s="23">
        <v>16691</v>
      </c>
      <c r="I1390" s="23">
        <v>2706225</v>
      </c>
      <c r="J1390" s="18">
        <f t="shared" si="1771"/>
        <v>69</v>
      </c>
      <c r="K1390" s="18">
        <v>73</v>
      </c>
      <c r="L1390" s="23">
        <f t="shared" si="1765"/>
        <v>4</v>
      </c>
      <c r="M1390" s="24">
        <f t="shared" si="1766"/>
        <v>3.2</v>
      </c>
      <c r="N1390" s="23">
        <f t="shared" si="1767"/>
        <v>58000</v>
      </c>
      <c r="O1390" s="23">
        <f t="shared" si="1768"/>
        <v>25920</v>
      </c>
      <c r="P1390" s="25">
        <f t="shared" si="1769"/>
        <v>2706225</v>
      </c>
      <c r="Q1390" s="23">
        <f t="shared" si="1770"/>
        <v>2790145</v>
      </c>
      <c r="R1390" s="24"/>
      <c r="S1390" s="24"/>
      <c r="T1390" s="15"/>
    </row>
    <row r="1391" spans="1:20" ht="15" hidden="1" x14ac:dyDescent="0.3">
      <c r="A1391" s="15" t="s">
        <v>268</v>
      </c>
      <c r="B1391" s="15" t="s">
        <v>269</v>
      </c>
      <c r="C1391" s="15" t="s">
        <v>273</v>
      </c>
      <c r="D1391" s="16" t="s">
        <v>274</v>
      </c>
      <c r="E1391" s="31">
        <v>9</v>
      </c>
      <c r="F1391" s="23">
        <v>14500</v>
      </c>
      <c r="G1391" s="23">
        <v>8100</v>
      </c>
      <c r="H1391" s="23">
        <v>16691</v>
      </c>
      <c r="I1391" s="23">
        <v>2675581</v>
      </c>
      <c r="J1391" s="18">
        <f>K1388</f>
        <v>226</v>
      </c>
      <c r="K1391" s="18">
        <v>239</v>
      </c>
      <c r="L1391" s="23">
        <f t="shared" ref="L1391:L1393" si="1772">K1391-J1391</f>
        <v>13</v>
      </c>
      <c r="M1391" s="24">
        <f t="shared" ref="M1391:M1393" si="1773">L1391*80%</f>
        <v>10.4</v>
      </c>
      <c r="N1391" s="23">
        <f t="shared" ref="N1391:N1393" si="1774">L1391*F1391</f>
        <v>188500</v>
      </c>
      <c r="O1391" s="23">
        <f t="shared" ref="O1391:O1393" si="1775">M1391*G1391</f>
        <v>84240</v>
      </c>
      <c r="P1391" s="25">
        <f t="shared" ref="P1391:P1393" si="1776">IF(M1391*H1391=0,0,IF(M1391*H1391&gt;I1391,M1391*H1391,I1391))</f>
        <v>2675581</v>
      </c>
      <c r="Q1391" s="23">
        <f t="shared" ref="Q1391:Q1393" si="1777">N1391+O1391+P1391</f>
        <v>2948321</v>
      </c>
      <c r="R1391" s="24"/>
      <c r="S1391" s="24"/>
      <c r="T1391" s="15"/>
    </row>
    <row r="1392" spans="1:20" ht="15" hidden="1" x14ac:dyDescent="0.3">
      <c r="A1392" s="15" t="s">
        <v>268</v>
      </c>
      <c r="B1392" s="15" t="s">
        <v>269</v>
      </c>
      <c r="C1392" s="15" t="s">
        <v>273</v>
      </c>
      <c r="D1392" s="16" t="s">
        <v>275</v>
      </c>
      <c r="E1392" s="31">
        <v>9</v>
      </c>
      <c r="F1392" s="23">
        <v>14500</v>
      </c>
      <c r="G1392" s="23">
        <v>8100</v>
      </c>
      <c r="H1392" s="23">
        <v>16691</v>
      </c>
      <c r="I1392" s="23">
        <v>2697933</v>
      </c>
      <c r="J1392" s="18">
        <f t="shared" ref="J1392:J1393" si="1778">K1389</f>
        <v>982</v>
      </c>
      <c r="K1392" s="18">
        <v>1089</v>
      </c>
      <c r="L1392" s="23">
        <f t="shared" si="1772"/>
        <v>107</v>
      </c>
      <c r="M1392" s="24">
        <f t="shared" si="1773"/>
        <v>85.600000000000009</v>
      </c>
      <c r="N1392" s="23">
        <f t="shared" si="1774"/>
        <v>1551500</v>
      </c>
      <c r="O1392" s="23">
        <f t="shared" si="1775"/>
        <v>693360.00000000012</v>
      </c>
      <c r="P1392" s="25">
        <f t="shared" si="1776"/>
        <v>2697933</v>
      </c>
      <c r="Q1392" s="23">
        <f t="shared" si="1777"/>
        <v>4942793</v>
      </c>
      <c r="R1392" s="24"/>
      <c r="S1392" s="24"/>
      <c r="T1392" s="15"/>
    </row>
    <row r="1393" spans="1:20" ht="15" hidden="1" x14ac:dyDescent="0.3">
      <c r="A1393" s="15" t="s">
        <v>268</v>
      </c>
      <c r="B1393" s="15" t="s">
        <v>269</v>
      </c>
      <c r="C1393" s="15" t="s">
        <v>273</v>
      </c>
      <c r="D1393" s="16" t="s">
        <v>276</v>
      </c>
      <c r="E1393" s="31">
        <v>9</v>
      </c>
      <c r="F1393" s="23">
        <v>14500</v>
      </c>
      <c r="G1393" s="23">
        <v>8100</v>
      </c>
      <c r="H1393" s="23">
        <v>16691</v>
      </c>
      <c r="I1393" s="23">
        <v>2706225</v>
      </c>
      <c r="J1393" s="18">
        <f t="shared" si="1778"/>
        <v>73</v>
      </c>
      <c r="K1393" s="18">
        <v>77</v>
      </c>
      <c r="L1393" s="23">
        <f t="shared" si="1772"/>
        <v>4</v>
      </c>
      <c r="M1393" s="24">
        <f t="shared" si="1773"/>
        <v>3.2</v>
      </c>
      <c r="N1393" s="23">
        <f t="shared" si="1774"/>
        <v>58000</v>
      </c>
      <c r="O1393" s="23">
        <f t="shared" si="1775"/>
        <v>25920</v>
      </c>
      <c r="P1393" s="25">
        <f t="shared" si="1776"/>
        <v>2706225</v>
      </c>
      <c r="Q1393" s="23">
        <f t="shared" si="1777"/>
        <v>2790145</v>
      </c>
      <c r="R1393" s="24"/>
      <c r="S1393" s="24"/>
      <c r="T1393" s="15"/>
    </row>
    <row r="1394" spans="1:20" ht="14.5" hidden="1" customHeight="1" x14ac:dyDescent="0.3">
      <c r="A1394" s="15" t="s">
        <v>268</v>
      </c>
      <c r="B1394" s="15" t="s">
        <v>269</v>
      </c>
      <c r="C1394" s="15" t="s">
        <v>277</v>
      </c>
      <c r="D1394" s="16" t="s">
        <v>278</v>
      </c>
      <c r="E1394" s="94" t="s">
        <v>25</v>
      </c>
      <c r="F1394" s="23">
        <v>14500</v>
      </c>
      <c r="G1394" s="23">
        <v>7710</v>
      </c>
      <c r="H1394" s="23">
        <v>16691</v>
      </c>
      <c r="I1394" s="101">
        <v>4794029</v>
      </c>
      <c r="J1394" s="18">
        <v>387</v>
      </c>
      <c r="K1394" s="18">
        <v>393</v>
      </c>
      <c r="L1394" s="23">
        <f t="shared" ref="L1394:L1400" si="1779">K1394-J1394</f>
        <v>6</v>
      </c>
      <c r="M1394" s="24">
        <f t="shared" ref="M1394:M1400" si="1780">L1394*80%</f>
        <v>4.8000000000000007</v>
      </c>
      <c r="N1394" s="23">
        <f t="shared" ref="N1394:N1400" si="1781">L1394*F1394</f>
        <v>87000</v>
      </c>
      <c r="O1394" s="23">
        <f t="shared" ref="O1394:O1400" si="1782">M1394*G1394</f>
        <v>37008.000000000007</v>
      </c>
      <c r="P1394" s="104">
        <f>IF((M1394+M1395)*H1394=0,0,IF((M1394+M1395)*H1394&gt;I1394,(M1394+M1395)*H1394,I1394))</f>
        <v>4794029</v>
      </c>
      <c r="Q1394" s="101">
        <f>N1394+O1394+N1395+O1395+P1394</f>
        <v>5064897</v>
      </c>
      <c r="R1394" s="24"/>
      <c r="S1394" s="24"/>
      <c r="T1394" s="15"/>
    </row>
    <row r="1395" spans="1:20" ht="15" hidden="1" x14ac:dyDescent="0.3">
      <c r="A1395" s="15" t="s">
        <v>268</v>
      </c>
      <c r="B1395" s="15" t="s">
        <v>269</v>
      </c>
      <c r="C1395" s="15" t="s">
        <v>277</v>
      </c>
      <c r="D1395" s="16" t="s">
        <v>278</v>
      </c>
      <c r="E1395" s="94">
        <v>1</v>
      </c>
      <c r="F1395" s="23">
        <v>14500</v>
      </c>
      <c r="G1395" s="23">
        <v>8100</v>
      </c>
      <c r="H1395" s="23">
        <v>16691</v>
      </c>
      <c r="I1395" s="103"/>
      <c r="J1395" s="18">
        <v>393</v>
      </c>
      <c r="K1395" s="18">
        <v>400</v>
      </c>
      <c r="L1395" s="23">
        <f t="shared" si="1779"/>
        <v>7</v>
      </c>
      <c r="M1395" s="24">
        <f t="shared" si="1780"/>
        <v>5.6000000000000005</v>
      </c>
      <c r="N1395" s="23">
        <f t="shared" si="1781"/>
        <v>101500</v>
      </c>
      <c r="O1395" s="23">
        <f t="shared" si="1782"/>
        <v>45360.000000000007</v>
      </c>
      <c r="P1395" s="106"/>
      <c r="Q1395" s="103"/>
      <c r="R1395" s="24"/>
      <c r="S1395" s="24"/>
      <c r="T1395" s="15"/>
    </row>
    <row r="1396" spans="1:20" ht="15" hidden="1" x14ac:dyDescent="0.3">
      <c r="A1396" s="15" t="s">
        <v>268</v>
      </c>
      <c r="B1396" s="15" t="s">
        <v>269</v>
      </c>
      <c r="C1396" s="15" t="s">
        <v>277</v>
      </c>
      <c r="D1396" s="16" t="s">
        <v>278</v>
      </c>
      <c r="E1396" s="94">
        <v>2</v>
      </c>
      <c r="F1396" s="23">
        <v>14500</v>
      </c>
      <c r="G1396" s="23">
        <v>8100</v>
      </c>
      <c r="H1396" s="23">
        <v>16691</v>
      </c>
      <c r="I1396" s="23">
        <v>4794029</v>
      </c>
      <c r="J1396" s="18">
        <v>400</v>
      </c>
      <c r="K1396" s="18">
        <v>435</v>
      </c>
      <c r="L1396" s="23">
        <f t="shared" si="1779"/>
        <v>35</v>
      </c>
      <c r="M1396" s="24">
        <f t="shared" si="1780"/>
        <v>28</v>
      </c>
      <c r="N1396" s="23">
        <f t="shared" si="1781"/>
        <v>507500</v>
      </c>
      <c r="O1396" s="23">
        <f t="shared" si="1782"/>
        <v>226800</v>
      </c>
      <c r="P1396" s="25">
        <f t="shared" ref="P1396:P1400" si="1783">IF(M1396*H1396=0,0,IF(M1396*H1396&gt;I1396,M1396*H1396,I1396))</f>
        <v>4794029</v>
      </c>
      <c r="Q1396" s="23">
        <f t="shared" ref="Q1396:Q1400" si="1784">N1396+O1396+P1396</f>
        <v>5528329</v>
      </c>
      <c r="R1396" s="24"/>
      <c r="S1396" s="24"/>
      <c r="T1396" s="15"/>
    </row>
    <row r="1397" spans="1:20" ht="15" hidden="1" x14ac:dyDescent="0.3">
      <c r="A1397" s="15" t="s">
        <v>268</v>
      </c>
      <c r="B1397" s="15" t="s">
        <v>269</v>
      </c>
      <c r="C1397" s="15" t="s">
        <v>277</v>
      </c>
      <c r="D1397" s="16" t="s">
        <v>278</v>
      </c>
      <c r="E1397" s="94">
        <v>3</v>
      </c>
      <c r="F1397" s="23">
        <v>14500</v>
      </c>
      <c r="G1397" s="23">
        <v>8100</v>
      </c>
      <c r="H1397" s="23">
        <v>16691</v>
      </c>
      <c r="I1397" s="23">
        <v>4794029</v>
      </c>
      <c r="J1397" s="18">
        <v>435</v>
      </c>
      <c r="K1397" s="18">
        <v>451</v>
      </c>
      <c r="L1397" s="23">
        <f t="shared" si="1779"/>
        <v>16</v>
      </c>
      <c r="M1397" s="24">
        <f t="shared" si="1780"/>
        <v>12.8</v>
      </c>
      <c r="N1397" s="23">
        <f t="shared" si="1781"/>
        <v>232000</v>
      </c>
      <c r="O1397" s="23">
        <f t="shared" si="1782"/>
        <v>103680</v>
      </c>
      <c r="P1397" s="25">
        <f t="shared" si="1783"/>
        <v>4794029</v>
      </c>
      <c r="Q1397" s="23">
        <f t="shared" si="1784"/>
        <v>5129709</v>
      </c>
      <c r="R1397" s="24"/>
      <c r="S1397" s="24"/>
      <c r="T1397" s="15"/>
    </row>
    <row r="1398" spans="1:20" ht="15" hidden="1" x14ac:dyDescent="0.3">
      <c r="A1398" s="15" t="s">
        <v>268</v>
      </c>
      <c r="B1398" s="15" t="s">
        <v>269</v>
      </c>
      <c r="C1398" s="15" t="s">
        <v>277</v>
      </c>
      <c r="D1398" s="16" t="s">
        <v>278</v>
      </c>
      <c r="E1398" s="94">
        <v>4</v>
      </c>
      <c r="F1398" s="23">
        <v>14500</v>
      </c>
      <c r="G1398" s="23">
        <v>8100</v>
      </c>
      <c r="H1398" s="23">
        <v>16691</v>
      </c>
      <c r="I1398" s="23">
        <v>4794029</v>
      </c>
      <c r="J1398" s="18">
        <v>451</v>
      </c>
      <c r="K1398" s="18">
        <v>468</v>
      </c>
      <c r="L1398" s="23">
        <f t="shared" si="1779"/>
        <v>17</v>
      </c>
      <c r="M1398" s="24">
        <f t="shared" si="1780"/>
        <v>13.600000000000001</v>
      </c>
      <c r="N1398" s="23">
        <f t="shared" si="1781"/>
        <v>246500</v>
      </c>
      <c r="O1398" s="23">
        <f t="shared" si="1782"/>
        <v>110160.00000000001</v>
      </c>
      <c r="P1398" s="25">
        <f t="shared" si="1783"/>
        <v>4794029</v>
      </c>
      <c r="Q1398" s="23">
        <f t="shared" si="1784"/>
        <v>5150689</v>
      </c>
      <c r="R1398" s="24"/>
      <c r="S1398" s="24"/>
      <c r="T1398" s="15"/>
    </row>
    <row r="1399" spans="1:20" ht="15" hidden="1" x14ac:dyDescent="0.3">
      <c r="A1399" s="15" t="s">
        <v>268</v>
      </c>
      <c r="B1399" s="15" t="s">
        <v>269</v>
      </c>
      <c r="C1399" s="15" t="s">
        <v>277</v>
      </c>
      <c r="D1399" s="16" t="s">
        <v>278</v>
      </c>
      <c r="E1399" s="94">
        <v>5</v>
      </c>
      <c r="F1399" s="23">
        <v>14500</v>
      </c>
      <c r="G1399" s="23">
        <v>8100</v>
      </c>
      <c r="H1399" s="23">
        <v>16691</v>
      </c>
      <c r="I1399" s="23">
        <v>4794029</v>
      </c>
      <c r="J1399" s="18">
        <v>468</v>
      </c>
      <c r="K1399" s="18">
        <v>506</v>
      </c>
      <c r="L1399" s="23">
        <f t="shared" si="1779"/>
        <v>38</v>
      </c>
      <c r="M1399" s="24">
        <f t="shared" si="1780"/>
        <v>30.400000000000002</v>
      </c>
      <c r="N1399" s="23">
        <f t="shared" si="1781"/>
        <v>551000</v>
      </c>
      <c r="O1399" s="23">
        <f t="shared" si="1782"/>
        <v>246240.00000000003</v>
      </c>
      <c r="P1399" s="25">
        <f t="shared" si="1783"/>
        <v>4794029</v>
      </c>
      <c r="Q1399" s="23">
        <f t="shared" si="1784"/>
        <v>5591269</v>
      </c>
      <c r="R1399" s="24"/>
      <c r="S1399" s="24"/>
      <c r="T1399" s="15"/>
    </row>
    <row r="1400" spans="1:20" ht="15" hidden="1" x14ac:dyDescent="0.3">
      <c r="A1400" s="15" t="s">
        <v>268</v>
      </c>
      <c r="B1400" s="15" t="s">
        <v>269</v>
      </c>
      <c r="C1400" s="15" t="s">
        <v>277</v>
      </c>
      <c r="D1400" s="16" t="s">
        <v>278</v>
      </c>
      <c r="E1400" s="94">
        <v>6</v>
      </c>
      <c r="F1400" s="23">
        <v>14500</v>
      </c>
      <c r="G1400" s="23">
        <v>8100</v>
      </c>
      <c r="H1400" s="23">
        <v>16691</v>
      </c>
      <c r="I1400" s="23">
        <v>4794029</v>
      </c>
      <c r="J1400" s="18">
        <v>506</v>
      </c>
      <c r="K1400" s="18">
        <v>561</v>
      </c>
      <c r="L1400" s="23">
        <f t="shared" si="1779"/>
        <v>55</v>
      </c>
      <c r="M1400" s="24">
        <f t="shared" si="1780"/>
        <v>44</v>
      </c>
      <c r="N1400" s="23">
        <f t="shared" si="1781"/>
        <v>797500</v>
      </c>
      <c r="O1400" s="23">
        <f t="shared" si="1782"/>
        <v>356400</v>
      </c>
      <c r="P1400" s="25">
        <f t="shared" si="1783"/>
        <v>4794029</v>
      </c>
      <c r="Q1400" s="23">
        <f t="shared" si="1784"/>
        <v>5947929</v>
      </c>
      <c r="R1400" s="24"/>
      <c r="S1400" s="24"/>
      <c r="T1400" s="15"/>
    </row>
    <row r="1401" spans="1:20" ht="15" hidden="1" x14ac:dyDescent="0.3">
      <c r="A1401" s="15" t="s">
        <v>268</v>
      </c>
      <c r="B1401" s="15" t="s">
        <v>269</v>
      </c>
      <c r="C1401" s="15" t="s">
        <v>277</v>
      </c>
      <c r="D1401" s="16" t="s">
        <v>278</v>
      </c>
      <c r="E1401" s="94">
        <v>7</v>
      </c>
      <c r="F1401" s="23">
        <v>14500</v>
      </c>
      <c r="G1401" s="23">
        <v>8100</v>
      </c>
      <c r="H1401" s="23">
        <v>16691</v>
      </c>
      <c r="I1401" s="23">
        <v>4794029</v>
      </c>
      <c r="J1401" s="18">
        <f>K1400</f>
        <v>561</v>
      </c>
      <c r="K1401" s="18">
        <v>639</v>
      </c>
      <c r="L1401" s="23">
        <f t="shared" ref="L1401" si="1785">K1401-J1401</f>
        <v>78</v>
      </c>
      <c r="M1401" s="24">
        <f t="shared" ref="M1401" si="1786">L1401*80%</f>
        <v>62.400000000000006</v>
      </c>
      <c r="N1401" s="23">
        <f t="shared" ref="N1401" si="1787">L1401*F1401</f>
        <v>1131000</v>
      </c>
      <c r="O1401" s="23">
        <f t="shared" ref="O1401" si="1788">M1401*G1401</f>
        <v>505440.00000000006</v>
      </c>
      <c r="P1401" s="25">
        <f t="shared" ref="P1401" si="1789">IF(M1401*H1401=0,0,IF(M1401*H1401&gt;I1401,M1401*H1401,I1401))</f>
        <v>4794029</v>
      </c>
      <c r="Q1401" s="23">
        <f t="shared" ref="Q1401" si="1790">N1401+O1401+P1401</f>
        <v>6430469</v>
      </c>
      <c r="R1401" s="24"/>
      <c r="S1401" s="24"/>
      <c r="T1401" s="15"/>
    </row>
    <row r="1402" spans="1:20" ht="15" hidden="1" x14ac:dyDescent="0.3">
      <c r="A1402" s="15" t="s">
        <v>268</v>
      </c>
      <c r="B1402" s="15" t="s">
        <v>269</v>
      </c>
      <c r="C1402" s="15" t="s">
        <v>277</v>
      </c>
      <c r="D1402" s="16" t="s">
        <v>278</v>
      </c>
      <c r="E1402" s="94">
        <v>8</v>
      </c>
      <c r="F1402" s="23">
        <v>14500</v>
      </c>
      <c r="G1402" s="23">
        <v>8100</v>
      </c>
      <c r="H1402" s="23">
        <v>16691</v>
      </c>
      <c r="I1402" s="23">
        <v>4794029</v>
      </c>
      <c r="J1402" s="18">
        <f>K1401</f>
        <v>639</v>
      </c>
      <c r="K1402" s="18">
        <v>685</v>
      </c>
      <c r="L1402" s="23">
        <f t="shared" ref="L1402" si="1791">K1402-J1402</f>
        <v>46</v>
      </c>
      <c r="M1402" s="24">
        <f t="shared" ref="M1402" si="1792">L1402*80%</f>
        <v>36.800000000000004</v>
      </c>
      <c r="N1402" s="23">
        <f t="shared" ref="N1402" si="1793">L1402*F1402</f>
        <v>667000</v>
      </c>
      <c r="O1402" s="23">
        <f t="shared" ref="O1402" si="1794">M1402*G1402</f>
        <v>298080.00000000006</v>
      </c>
      <c r="P1402" s="25">
        <f t="shared" ref="P1402" si="1795">IF(M1402*H1402=0,0,IF(M1402*H1402&gt;I1402,M1402*H1402,I1402))</f>
        <v>4794029</v>
      </c>
      <c r="Q1402" s="23">
        <f t="shared" ref="Q1402" si="1796">N1402+O1402+P1402</f>
        <v>5759109</v>
      </c>
      <c r="R1402" s="24"/>
      <c r="S1402" s="24"/>
      <c r="T1402" s="15"/>
    </row>
    <row r="1403" spans="1:20" ht="15" hidden="1" x14ac:dyDescent="0.3">
      <c r="A1403" s="15" t="s">
        <v>268</v>
      </c>
      <c r="B1403" s="15" t="s">
        <v>269</v>
      </c>
      <c r="C1403" s="15" t="s">
        <v>277</v>
      </c>
      <c r="D1403" s="16" t="s">
        <v>278</v>
      </c>
      <c r="E1403" s="31">
        <v>9</v>
      </c>
      <c r="F1403" s="23">
        <v>14500</v>
      </c>
      <c r="G1403" s="23">
        <v>8100</v>
      </c>
      <c r="H1403" s="23">
        <v>16691</v>
      </c>
      <c r="I1403" s="23">
        <v>4794029</v>
      </c>
      <c r="J1403" s="18">
        <f>K1402</f>
        <v>685</v>
      </c>
      <c r="K1403" s="18">
        <v>708</v>
      </c>
      <c r="L1403" s="23">
        <f t="shared" ref="L1403" si="1797">K1403-J1403</f>
        <v>23</v>
      </c>
      <c r="M1403" s="24">
        <f t="shared" ref="M1403" si="1798">L1403*80%</f>
        <v>18.400000000000002</v>
      </c>
      <c r="N1403" s="23">
        <f t="shared" ref="N1403" si="1799">L1403*F1403</f>
        <v>333500</v>
      </c>
      <c r="O1403" s="23">
        <f t="shared" ref="O1403" si="1800">M1403*G1403</f>
        <v>149040.00000000003</v>
      </c>
      <c r="P1403" s="25">
        <f t="shared" ref="P1403" si="1801">IF(M1403*H1403=0,0,IF(M1403*H1403&gt;I1403,M1403*H1403,I1403))</f>
        <v>4794029</v>
      </c>
      <c r="Q1403" s="23">
        <f t="shared" ref="Q1403" si="1802">N1403+O1403+P1403</f>
        <v>5276569</v>
      </c>
      <c r="R1403" s="24"/>
      <c r="S1403" s="24"/>
      <c r="T1403" s="15"/>
    </row>
    <row r="1404" spans="1:20" ht="14.5" hidden="1" customHeight="1" x14ac:dyDescent="0.3">
      <c r="A1404" s="15" t="s">
        <v>268</v>
      </c>
      <c r="B1404" s="15" t="s">
        <v>269</v>
      </c>
      <c r="C1404" s="15" t="s">
        <v>279</v>
      </c>
      <c r="D1404" s="16" t="s">
        <v>280</v>
      </c>
      <c r="E1404" s="94" t="s">
        <v>25</v>
      </c>
      <c r="F1404" s="23">
        <v>14500</v>
      </c>
      <c r="G1404" s="23">
        <v>7710</v>
      </c>
      <c r="H1404" s="23">
        <v>16691</v>
      </c>
      <c r="I1404" s="101">
        <v>4775402</v>
      </c>
      <c r="J1404" s="18">
        <v>205</v>
      </c>
      <c r="K1404" s="18">
        <v>215</v>
      </c>
      <c r="L1404" s="23">
        <f t="shared" ref="L1404:L1410" si="1803">K1404-J1404</f>
        <v>10</v>
      </c>
      <c r="M1404" s="24">
        <f t="shared" ref="M1404:M1410" si="1804">L1404*80%</f>
        <v>8</v>
      </c>
      <c r="N1404" s="23">
        <f t="shared" ref="N1404:N1410" si="1805">L1404*F1404</f>
        <v>145000</v>
      </c>
      <c r="O1404" s="23">
        <f t="shared" ref="O1404:O1410" si="1806">M1404*G1404</f>
        <v>61680</v>
      </c>
      <c r="P1404" s="104">
        <f>IF((M1404+M1405)*H1404=0,0,IF((M1404+M1405)*H1404&gt;I1404,(M1404+M1405)*H1404,I1404))</f>
        <v>4775402</v>
      </c>
      <c r="Q1404" s="101">
        <f>N1404+O1404+N1405+O1405+P1404</f>
        <v>5359722</v>
      </c>
      <c r="R1404" s="24"/>
      <c r="S1404" s="24"/>
      <c r="T1404" s="15"/>
    </row>
    <row r="1405" spans="1:20" ht="15" hidden="1" x14ac:dyDescent="0.3">
      <c r="A1405" s="15" t="s">
        <v>268</v>
      </c>
      <c r="B1405" s="15" t="s">
        <v>269</v>
      </c>
      <c r="C1405" s="15" t="s">
        <v>279</v>
      </c>
      <c r="D1405" s="16" t="s">
        <v>280</v>
      </c>
      <c r="E1405" s="94">
        <v>1</v>
      </c>
      <c r="F1405" s="23">
        <v>14500</v>
      </c>
      <c r="G1405" s="23">
        <v>8100</v>
      </c>
      <c r="H1405" s="23">
        <v>16691</v>
      </c>
      <c r="I1405" s="103"/>
      <c r="J1405" s="18">
        <v>215</v>
      </c>
      <c r="K1405" s="18">
        <v>233</v>
      </c>
      <c r="L1405" s="23">
        <f t="shared" si="1803"/>
        <v>18</v>
      </c>
      <c r="M1405" s="24">
        <f t="shared" si="1804"/>
        <v>14.4</v>
      </c>
      <c r="N1405" s="23">
        <f t="shared" si="1805"/>
        <v>261000</v>
      </c>
      <c r="O1405" s="23">
        <f t="shared" si="1806"/>
        <v>116640</v>
      </c>
      <c r="P1405" s="106"/>
      <c r="Q1405" s="103"/>
      <c r="R1405" s="24"/>
      <c r="S1405" s="24"/>
      <c r="T1405" s="15"/>
    </row>
    <row r="1406" spans="1:20" ht="15" hidden="1" x14ac:dyDescent="0.3">
      <c r="A1406" s="15" t="s">
        <v>268</v>
      </c>
      <c r="B1406" s="15" t="s">
        <v>269</v>
      </c>
      <c r="C1406" s="15" t="s">
        <v>279</v>
      </c>
      <c r="D1406" s="16" t="s">
        <v>280</v>
      </c>
      <c r="E1406" s="94">
        <v>2</v>
      </c>
      <c r="F1406" s="23">
        <v>14500</v>
      </c>
      <c r="G1406" s="23">
        <v>8100</v>
      </c>
      <c r="H1406" s="23">
        <v>16691</v>
      </c>
      <c r="I1406" s="23">
        <v>4775402</v>
      </c>
      <c r="J1406" s="18">
        <v>233</v>
      </c>
      <c r="K1406" s="18">
        <v>259</v>
      </c>
      <c r="L1406" s="23">
        <f t="shared" si="1803"/>
        <v>26</v>
      </c>
      <c r="M1406" s="24">
        <f t="shared" si="1804"/>
        <v>20.8</v>
      </c>
      <c r="N1406" s="23">
        <f t="shared" si="1805"/>
        <v>377000</v>
      </c>
      <c r="O1406" s="23">
        <f t="shared" si="1806"/>
        <v>168480</v>
      </c>
      <c r="P1406" s="25">
        <f t="shared" ref="P1406:P1410" si="1807">IF(M1406*H1406=0,0,IF(M1406*H1406&gt;I1406,M1406*H1406,I1406))</f>
        <v>4775402</v>
      </c>
      <c r="Q1406" s="23">
        <f t="shared" ref="Q1406:Q1410" si="1808">N1406+O1406+P1406</f>
        <v>5320882</v>
      </c>
      <c r="R1406" s="24"/>
      <c r="S1406" s="24"/>
      <c r="T1406" s="15"/>
    </row>
    <row r="1407" spans="1:20" ht="15" hidden="1" x14ac:dyDescent="0.3">
      <c r="A1407" s="15" t="s">
        <v>268</v>
      </c>
      <c r="B1407" s="15" t="s">
        <v>269</v>
      </c>
      <c r="C1407" s="15" t="s">
        <v>279</v>
      </c>
      <c r="D1407" s="16" t="s">
        <v>280</v>
      </c>
      <c r="E1407" s="94">
        <v>3</v>
      </c>
      <c r="F1407" s="23">
        <v>14500</v>
      </c>
      <c r="G1407" s="23">
        <v>8100</v>
      </c>
      <c r="H1407" s="23">
        <v>16691</v>
      </c>
      <c r="I1407" s="23">
        <v>4775402</v>
      </c>
      <c r="J1407" s="18">
        <v>259</v>
      </c>
      <c r="K1407" s="18">
        <v>293</v>
      </c>
      <c r="L1407" s="23">
        <f t="shared" si="1803"/>
        <v>34</v>
      </c>
      <c r="M1407" s="24">
        <f t="shared" si="1804"/>
        <v>27.200000000000003</v>
      </c>
      <c r="N1407" s="23">
        <f t="shared" si="1805"/>
        <v>493000</v>
      </c>
      <c r="O1407" s="23">
        <f t="shared" si="1806"/>
        <v>220320.00000000003</v>
      </c>
      <c r="P1407" s="25">
        <f t="shared" si="1807"/>
        <v>4775402</v>
      </c>
      <c r="Q1407" s="23">
        <f t="shared" si="1808"/>
        <v>5488722</v>
      </c>
      <c r="R1407" s="24"/>
      <c r="S1407" s="24"/>
      <c r="T1407" s="15"/>
    </row>
    <row r="1408" spans="1:20" ht="15" hidden="1" x14ac:dyDescent="0.3">
      <c r="A1408" s="15" t="s">
        <v>268</v>
      </c>
      <c r="B1408" s="15" t="s">
        <v>269</v>
      </c>
      <c r="C1408" s="15" t="s">
        <v>279</v>
      </c>
      <c r="D1408" s="16" t="s">
        <v>280</v>
      </c>
      <c r="E1408" s="94">
        <v>4</v>
      </c>
      <c r="F1408" s="23">
        <v>14500</v>
      </c>
      <c r="G1408" s="23">
        <v>8100</v>
      </c>
      <c r="H1408" s="23">
        <v>16691</v>
      </c>
      <c r="I1408" s="23">
        <v>4775402</v>
      </c>
      <c r="J1408" s="18">
        <v>293</v>
      </c>
      <c r="K1408" s="18">
        <v>335</v>
      </c>
      <c r="L1408" s="23">
        <f t="shared" si="1803"/>
        <v>42</v>
      </c>
      <c r="M1408" s="24">
        <f t="shared" si="1804"/>
        <v>33.6</v>
      </c>
      <c r="N1408" s="23">
        <f t="shared" si="1805"/>
        <v>609000</v>
      </c>
      <c r="O1408" s="23">
        <f t="shared" si="1806"/>
        <v>272160</v>
      </c>
      <c r="P1408" s="25">
        <f t="shared" si="1807"/>
        <v>4775402</v>
      </c>
      <c r="Q1408" s="23">
        <f t="shared" si="1808"/>
        <v>5656562</v>
      </c>
      <c r="R1408" s="24"/>
      <c r="S1408" s="24"/>
      <c r="T1408" s="15"/>
    </row>
    <row r="1409" spans="1:20" ht="15" hidden="1" x14ac:dyDescent="0.3">
      <c r="A1409" s="15" t="s">
        <v>268</v>
      </c>
      <c r="B1409" s="15" t="s">
        <v>269</v>
      </c>
      <c r="C1409" s="15" t="s">
        <v>279</v>
      </c>
      <c r="D1409" s="16" t="s">
        <v>280</v>
      </c>
      <c r="E1409" s="94">
        <v>5</v>
      </c>
      <c r="F1409" s="23">
        <v>14500</v>
      </c>
      <c r="G1409" s="23">
        <v>8100</v>
      </c>
      <c r="H1409" s="23">
        <v>16691</v>
      </c>
      <c r="I1409" s="23">
        <v>4775402</v>
      </c>
      <c r="J1409" s="18">
        <v>335</v>
      </c>
      <c r="K1409" s="18">
        <v>383</v>
      </c>
      <c r="L1409" s="23">
        <f t="shared" si="1803"/>
        <v>48</v>
      </c>
      <c r="M1409" s="24">
        <f t="shared" si="1804"/>
        <v>38.400000000000006</v>
      </c>
      <c r="N1409" s="23">
        <f t="shared" si="1805"/>
        <v>696000</v>
      </c>
      <c r="O1409" s="23">
        <f t="shared" si="1806"/>
        <v>311040.00000000006</v>
      </c>
      <c r="P1409" s="25">
        <f t="shared" si="1807"/>
        <v>4775402</v>
      </c>
      <c r="Q1409" s="23">
        <f t="shared" si="1808"/>
        <v>5782442</v>
      </c>
      <c r="R1409" s="24"/>
      <c r="S1409" s="24"/>
      <c r="T1409" s="15"/>
    </row>
    <row r="1410" spans="1:20" ht="15" hidden="1" x14ac:dyDescent="0.3">
      <c r="A1410" s="15" t="s">
        <v>268</v>
      </c>
      <c r="B1410" s="15" t="s">
        <v>269</v>
      </c>
      <c r="C1410" s="15" t="s">
        <v>279</v>
      </c>
      <c r="D1410" s="16" t="s">
        <v>280</v>
      </c>
      <c r="E1410" s="94">
        <v>6</v>
      </c>
      <c r="F1410" s="23">
        <v>14500</v>
      </c>
      <c r="G1410" s="23">
        <v>8100</v>
      </c>
      <c r="H1410" s="23">
        <v>16691</v>
      </c>
      <c r="I1410" s="23">
        <v>4775402</v>
      </c>
      <c r="J1410" s="18">
        <v>383</v>
      </c>
      <c r="K1410" s="18">
        <v>440</v>
      </c>
      <c r="L1410" s="23">
        <f t="shared" si="1803"/>
        <v>57</v>
      </c>
      <c r="M1410" s="24">
        <f t="shared" si="1804"/>
        <v>45.6</v>
      </c>
      <c r="N1410" s="23">
        <f t="shared" si="1805"/>
        <v>826500</v>
      </c>
      <c r="O1410" s="23">
        <f t="shared" si="1806"/>
        <v>369360</v>
      </c>
      <c r="P1410" s="25">
        <f t="shared" si="1807"/>
        <v>4775402</v>
      </c>
      <c r="Q1410" s="23">
        <f t="shared" si="1808"/>
        <v>5971262</v>
      </c>
      <c r="R1410" s="24"/>
      <c r="S1410" s="24"/>
      <c r="T1410" s="15"/>
    </row>
    <row r="1411" spans="1:20" ht="15" hidden="1" x14ac:dyDescent="0.3">
      <c r="A1411" s="15" t="s">
        <v>268</v>
      </c>
      <c r="B1411" s="15" t="s">
        <v>269</v>
      </c>
      <c r="C1411" s="15" t="s">
        <v>281</v>
      </c>
      <c r="D1411" s="16" t="s">
        <v>280</v>
      </c>
      <c r="E1411" s="94">
        <v>7</v>
      </c>
      <c r="F1411" s="23">
        <v>14500</v>
      </c>
      <c r="G1411" s="23">
        <v>8100</v>
      </c>
      <c r="H1411" s="23">
        <v>16691</v>
      </c>
      <c r="I1411" s="23">
        <v>4775402</v>
      </c>
      <c r="J1411" s="18">
        <f>K1410</f>
        <v>440</v>
      </c>
      <c r="K1411" s="18">
        <v>497</v>
      </c>
      <c r="L1411" s="23">
        <f t="shared" ref="L1411" si="1809">K1411-J1411</f>
        <v>57</v>
      </c>
      <c r="M1411" s="24">
        <f t="shared" ref="M1411" si="1810">L1411*80%</f>
        <v>45.6</v>
      </c>
      <c r="N1411" s="23">
        <f t="shared" ref="N1411" si="1811">L1411*F1411</f>
        <v>826500</v>
      </c>
      <c r="O1411" s="23">
        <f t="shared" ref="O1411" si="1812">M1411*G1411</f>
        <v>369360</v>
      </c>
      <c r="P1411" s="25">
        <f t="shared" ref="P1411" si="1813">IF(M1411*H1411=0,0,IF(M1411*H1411&gt;I1411,M1411*H1411,I1411))</f>
        <v>4775402</v>
      </c>
      <c r="Q1411" s="23">
        <f t="shared" ref="Q1411" si="1814">N1411+O1411+P1411</f>
        <v>5971262</v>
      </c>
      <c r="R1411" s="24"/>
      <c r="S1411" s="24"/>
      <c r="T1411" s="15"/>
    </row>
    <row r="1412" spans="1:20" ht="15" hidden="1" x14ac:dyDescent="0.3">
      <c r="A1412" s="15" t="s">
        <v>268</v>
      </c>
      <c r="B1412" s="15" t="s">
        <v>269</v>
      </c>
      <c r="C1412" s="15" t="s">
        <v>282</v>
      </c>
      <c r="D1412" s="16" t="s">
        <v>280</v>
      </c>
      <c r="E1412" s="94">
        <v>8</v>
      </c>
      <c r="F1412" s="23">
        <v>14500</v>
      </c>
      <c r="G1412" s="23">
        <v>8100</v>
      </c>
      <c r="H1412" s="23">
        <v>16691</v>
      </c>
      <c r="I1412" s="23">
        <v>4775402</v>
      </c>
      <c r="J1412" s="18">
        <f>K1411</f>
        <v>497</v>
      </c>
      <c r="K1412" s="18">
        <v>562</v>
      </c>
      <c r="L1412" s="23">
        <f t="shared" ref="L1412" si="1815">K1412-J1412</f>
        <v>65</v>
      </c>
      <c r="M1412" s="24">
        <f t="shared" ref="M1412" si="1816">L1412*80%</f>
        <v>52</v>
      </c>
      <c r="N1412" s="23">
        <f t="shared" ref="N1412" si="1817">L1412*F1412</f>
        <v>942500</v>
      </c>
      <c r="O1412" s="23">
        <f t="shared" ref="O1412" si="1818">M1412*G1412</f>
        <v>421200</v>
      </c>
      <c r="P1412" s="25">
        <f t="shared" ref="P1412" si="1819">IF(M1412*H1412=0,0,IF(M1412*H1412&gt;I1412,M1412*H1412,I1412))</f>
        <v>4775402</v>
      </c>
      <c r="Q1412" s="23">
        <f t="shared" ref="Q1412" si="1820">N1412+O1412+P1412</f>
        <v>6139102</v>
      </c>
      <c r="R1412" s="24"/>
      <c r="S1412" s="24"/>
      <c r="T1412" s="15"/>
    </row>
    <row r="1413" spans="1:20" ht="15" hidden="1" x14ac:dyDescent="0.3">
      <c r="A1413" s="15" t="s">
        <v>268</v>
      </c>
      <c r="B1413" s="15" t="s">
        <v>269</v>
      </c>
      <c r="C1413" s="15" t="s">
        <v>282</v>
      </c>
      <c r="D1413" s="16" t="s">
        <v>280</v>
      </c>
      <c r="E1413" s="31">
        <v>9</v>
      </c>
      <c r="F1413" s="23">
        <v>14500</v>
      </c>
      <c r="G1413" s="23">
        <v>8100</v>
      </c>
      <c r="H1413" s="23">
        <v>16691</v>
      </c>
      <c r="I1413" s="23">
        <v>4775402</v>
      </c>
      <c r="J1413" s="18">
        <f>K1412</f>
        <v>562</v>
      </c>
      <c r="K1413" s="18">
        <v>611</v>
      </c>
      <c r="L1413" s="23">
        <f t="shared" ref="L1413" si="1821">K1413-J1413</f>
        <v>49</v>
      </c>
      <c r="M1413" s="24">
        <f t="shared" ref="M1413" si="1822">L1413*80%</f>
        <v>39.200000000000003</v>
      </c>
      <c r="N1413" s="23">
        <f t="shared" ref="N1413" si="1823">L1413*F1413</f>
        <v>710500</v>
      </c>
      <c r="O1413" s="23">
        <f t="shared" ref="O1413" si="1824">M1413*G1413</f>
        <v>317520</v>
      </c>
      <c r="P1413" s="25">
        <f t="shared" ref="P1413" si="1825">IF(M1413*H1413=0,0,IF(M1413*H1413&gt;I1413,M1413*H1413,I1413))</f>
        <v>4775402</v>
      </c>
      <c r="Q1413" s="23">
        <f t="shared" ref="Q1413" si="1826">N1413+O1413+P1413</f>
        <v>5803422</v>
      </c>
      <c r="R1413" s="24"/>
      <c r="S1413" s="24"/>
      <c r="T1413" s="15"/>
    </row>
    <row r="1414" spans="1:20" ht="14.5" hidden="1" customHeight="1" x14ac:dyDescent="0.3">
      <c r="A1414" s="15" t="s">
        <v>268</v>
      </c>
      <c r="B1414" s="15" t="s">
        <v>269</v>
      </c>
      <c r="C1414" s="15" t="s">
        <v>283</v>
      </c>
      <c r="D1414" s="16" t="s">
        <v>284</v>
      </c>
      <c r="E1414" s="94" t="s">
        <v>25</v>
      </c>
      <c r="F1414" s="23">
        <v>14500</v>
      </c>
      <c r="G1414" s="23">
        <v>7710</v>
      </c>
      <c r="H1414" s="23">
        <v>16691</v>
      </c>
      <c r="I1414" s="101">
        <v>4086197</v>
      </c>
      <c r="J1414" s="18">
        <v>432</v>
      </c>
      <c r="K1414" s="18">
        <v>439</v>
      </c>
      <c r="L1414" s="23">
        <f t="shared" ref="L1414:L1420" si="1827">K1414-J1414</f>
        <v>7</v>
      </c>
      <c r="M1414" s="24">
        <f t="shared" ref="M1414:M1420" si="1828">L1414*80%</f>
        <v>5.6000000000000005</v>
      </c>
      <c r="N1414" s="23">
        <f t="shared" ref="N1414:N1420" si="1829">L1414*F1414</f>
        <v>101500</v>
      </c>
      <c r="O1414" s="23">
        <f t="shared" ref="O1414:O1420" si="1830">M1414*G1414</f>
        <v>43176.000000000007</v>
      </c>
      <c r="P1414" s="104">
        <f>IF((M1414+M1415)*H1414=0,0,IF((M1414+M1415)*H1414&gt;I1414,(M1414+M1415)*H1414,I1414))</f>
        <v>4086197</v>
      </c>
      <c r="Q1414" s="101">
        <f>N1414+O1414+N1415+O1415+P1414</f>
        <v>4545573</v>
      </c>
      <c r="R1414" s="24"/>
      <c r="S1414" s="24"/>
      <c r="T1414" s="15"/>
    </row>
    <row r="1415" spans="1:20" ht="15" hidden="1" x14ac:dyDescent="0.3">
      <c r="A1415" s="15" t="s">
        <v>268</v>
      </c>
      <c r="B1415" s="15" t="s">
        <v>269</v>
      </c>
      <c r="C1415" s="15" t="s">
        <v>283</v>
      </c>
      <c r="D1415" s="16" t="s">
        <v>284</v>
      </c>
      <c r="E1415" s="94">
        <v>1</v>
      </c>
      <c r="F1415" s="23">
        <v>14500</v>
      </c>
      <c r="G1415" s="23">
        <v>8100</v>
      </c>
      <c r="H1415" s="23">
        <v>16691</v>
      </c>
      <c r="I1415" s="103"/>
      <c r="J1415" s="18">
        <v>439</v>
      </c>
      <c r="K1415" s="18">
        <v>454</v>
      </c>
      <c r="L1415" s="23">
        <f t="shared" si="1827"/>
        <v>15</v>
      </c>
      <c r="M1415" s="24">
        <f t="shared" si="1828"/>
        <v>12</v>
      </c>
      <c r="N1415" s="23">
        <f t="shared" si="1829"/>
        <v>217500</v>
      </c>
      <c r="O1415" s="23">
        <f t="shared" si="1830"/>
        <v>97200</v>
      </c>
      <c r="P1415" s="106"/>
      <c r="Q1415" s="103"/>
      <c r="R1415" s="24"/>
      <c r="S1415" s="24"/>
      <c r="T1415" s="15"/>
    </row>
    <row r="1416" spans="1:20" ht="15" hidden="1" x14ac:dyDescent="0.3">
      <c r="A1416" s="15" t="s">
        <v>268</v>
      </c>
      <c r="B1416" s="15" t="s">
        <v>269</v>
      </c>
      <c r="C1416" s="15" t="s">
        <v>283</v>
      </c>
      <c r="D1416" s="16" t="s">
        <v>284</v>
      </c>
      <c r="E1416" s="94">
        <v>2</v>
      </c>
      <c r="F1416" s="23">
        <v>14500</v>
      </c>
      <c r="G1416" s="23">
        <v>8100</v>
      </c>
      <c r="H1416" s="23">
        <v>16691</v>
      </c>
      <c r="I1416" s="23">
        <v>4086197</v>
      </c>
      <c r="J1416" s="18">
        <v>454</v>
      </c>
      <c r="K1416" s="18">
        <v>469</v>
      </c>
      <c r="L1416" s="23">
        <f t="shared" si="1827"/>
        <v>15</v>
      </c>
      <c r="M1416" s="24">
        <f t="shared" si="1828"/>
        <v>12</v>
      </c>
      <c r="N1416" s="23">
        <f t="shared" si="1829"/>
        <v>217500</v>
      </c>
      <c r="O1416" s="23">
        <f t="shared" si="1830"/>
        <v>97200</v>
      </c>
      <c r="P1416" s="25">
        <f t="shared" ref="P1416:P1420" si="1831">IF(M1416*H1416=0,0,IF(M1416*H1416&gt;I1416,M1416*H1416,I1416))</f>
        <v>4086197</v>
      </c>
      <c r="Q1416" s="23">
        <f t="shared" ref="Q1416:Q1420" si="1832">N1416+O1416+P1416</f>
        <v>4400897</v>
      </c>
      <c r="R1416" s="24"/>
      <c r="S1416" s="24"/>
      <c r="T1416" s="15"/>
    </row>
    <row r="1417" spans="1:20" ht="15" hidden="1" x14ac:dyDescent="0.3">
      <c r="A1417" s="15" t="s">
        <v>268</v>
      </c>
      <c r="B1417" s="15" t="s">
        <v>269</v>
      </c>
      <c r="C1417" s="15" t="s">
        <v>283</v>
      </c>
      <c r="D1417" s="16" t="s">
        <v>284</v>
      </c>
      <c r="E1417" s="94">
        <v>3</v>
      </c>
      <c r="F1417" s="23">
        <v>14500</v>
      </c>
      <c r="G1417" s="23">
        <v>8100</v>
      </c>
      <c r="H1417" s="23">
        <v>16691</v>
      </c>
      <c r="I1417" s="23">
        <v>4086197</v>
      </c>
      <c r="J1417" s="18">
        <v>469</v>
      </c>
      <c r="K1417" s="18">
        <v>503</v>
      </c>
      <c r="L1417" s="39">
        <f>K1417-J1417+S1417</f>
        <v>74</v>
      </c>
      <c r="M1417" s="24">
        <f t="shared" si="1828"/>
        <v>59.2</v>
      </c>
      <c r="N1417" s="23">
        <f t="shared" si="1829"/>
        <v>1073000</v>
      </c>
      <c r="O1417" s="23">
        <f t="shared" si="1830"/>
        <v>479520</v>
      </c>
      <c r="P1417" s="25">
        <f t="shared" si="1831"/>
        <v>4086197</v>
      </c>
      <c r="Q1417" s="23">
        <f t="shared" si="1832"/>
        <v>5638717</v>
      </c>
      <c r="R1417" s="24"/>
      <c r="S1417" s="24">
        <v>40</v>
      </c>
      <c r="T1417" s="15" t="s">
        <v>285</v>
      </c>
    </row>
    <row r="1418" spans="1:20" ht="15" hidden="1" x14ac:dyDescent="0.3">
      <c r="A1418" s="15" t="s">
        <v>268</v>
      </c>
      <c r="B1418" s="15" t="s">
        <v>269</v>
      </c>
      <c r="C1418" s="15" t="s">
        <v>283</v>
      </c>
      <c r="D1418" s="16" t="s">
        <v>284</v>
      </c>
      <c r="E1418" s="94">
        <v>4</v>
      </c>
      <c r="F1418" s="23">
        <v>14500</v>
      </c>
      <c r="G1418" s="23">
        <v>8100</v>
      </c>
      <c r="H1418" s="23">
        <v>16691</v>
      </c>
      <c r="I1418" s="23">
        <v>4086197</v>
      </c>
      <c r="J1418" s="18">
        <v>503</v>
      </c>
      <c r="K1418" s="18">
        <v>536</v>
      </c>
      <c r="L1418" s="23">
        <f t="shared" si="1827"/>
        <v>33</v>
      </c>
      <c r="M1418" s="24">
        <f t="shared" si="1828"/>
        <v>26.400000000000002</v>
      </c>
      <c r="N1418" s="23">
        <f t="shared" si="1829"/>
        <v>478500</v>
      </c>
      <c r="O1418" s="23">
        <f t="shared" si="1830"/>
        <v>213840.00000000003</v>
      </c>
      <c r="P1418" s="25">
        <f t="shared" si="1831"/>
        <v>4086197</v>
      </c>
      <c r="Q1418" s="23">
        <f t="shared" si="1832"/>
        <v>4778537</v>
      </c>
      <c r="R1418" s="24"/>
      <c r="S1418" s="24"/>
      <c r="T1418" s="15"/>
    </row>
    <row r="1419" spans="1:20" ht="15" hidden="1" x14ac:dyDescent="0.3">
      <c r="A1419" s="15" t="s">
        <v>268</v>
      </c>
      <c r="B1419" s="15" t="s">
        <v>269</v>
      </c>
      <c r="C1419" s="15" t="s">
        <v>283</v>
      </c>
      <c r="D1419" s="16" t="s">
        <v>284</v>
      </c>
      <c r="E1419" s="94">
        <v>5</v>
      </c>
      <c r="F1419" s="23">
        <v>14500</v>
      </c>
      <c r="G1419" s="23">
        <v>8100</v>
      </c>
      <c r="H1419" s="23">
        <v>16691</v>
      </c>
      <c r="I1419" s="23">
        <v>4086197</v>
      </c>
      <c r="J1419" s="18">
        <v>536</v>
      </c>
      <c r="K1419" s="18">
        <v>553</v>
      </c>
      <c r="L1419" s="23">
        <f t="shared" si="1827"/>
        <v>17</v>
      </c>
      <c r="M1419" s="24">
        <f t="shared" si="1828"/>
        <v>13.600000000000001</v>
      </c>
      <c r="N1419" s="23">
        <f t="shared" si="1829"/>
        <v>246500</v>
      </c>
      <c r="O1419" s="23">
        <f t="shared" si="1830"/>
        <v>110160.00000000001</v>
      </c>
      <c r="P1419" s="25">
        <f t="shared" si="1831"/>
        <v>4086197</v>
      </c>
      <c r="Q1419" s="23">
        <f t="shared" si="1832"/>
        <v>4442857</v>
      </c>
      <c r="R1419" s="24"/>
      <c r="S1419" s="24"/>
      <c r="T1419" s="15"/>
    </row>
    <row r="1420" spans="1:20" ht="15" hidden="1" x14ac:dyDescent="0.3">
      <c r="A1420" s="15" t="s">
        <v>268</v>
      </c>
      <c r="B1420" s="15" t="s">
        <v>269</v>
      </c>
      <c r="C1420" s="15" t="s">
        <v>283</v>
      </c>
      <c r="D1420" s="16" t="s">
        <v>284</v>
      </c>
      <c r="E1420" s="94">
        <v>6</v>
      </c>
      <c r="F1420" s="23">
        <v>14500</v>
      </c>
      <c r="G1420" s="23">
        <v>8100</v>
      </c>
      <c r="H1420" s="23">
        <v>16691</v>
      </c>
      <c r="I1420" s="23">
        <v>4086197</v>
      </c>
      <c r="J1420" s="18">
        <v>553</v>
      </c>
      <c r="K1420" s="18">
        <v>573</v>
      </c>
      <c r="L1420" s="23">
        <f t="shared" si="1827"/>
        <v>20</v>
      </c>
      <c r="M1420" s="24">
        <f t="shared" si="1828"/>
        <v>16</v>
      </c>
      <c r="N1420" s="23">
        <f t="shared" si="1829"/>
        <v>290000</v>
      </c>
      <c r="O1420" s="23">
        <f t="shared" si="1830"/>
        <v>129600</v>
      </c>
      <c r="P1420" s="25">
        <f t="shared" si="1831"/>
        <v>4086197</v>
      </c>
      <c r="Q1420" s="23">
        <f t="shared" si="1832"/>
        <v>4505797</v>
      </c>
      <c r="R1420" s="24"/>
      <c r="S1420" s="24"/>
      <c r="T1420" s="15"/>
    </row>
    <row r="1421" spans="1:20" ht="15" hidden="1" x14ac:dyDescent="0.3">
      <c r="A1421" s="15" t="s">
        <v>268</v>
      </c>
      <c r="B1421" s="15" t="s">
        <v>269</v>
      </c>
      <c r="C1421" s="15" t="s">
        <v>283</v>
      </c>
      <c r="D1421" s="16" t="s">
        <v>284</v>
      </c>
      <c r="E1421" s="94">
        <v>7</v>
      </c>
      <c r="F1421" s="23">
        <v>14500</v>
      </c>
      <c r="G1421" s="23">
        <v>8100</v>
      </c>
      <c r="H1421" s="23">
        <v>16691</v>
      </c>
      <c r="I1421" s="23">
        <v>4086197</v>
      </c>
      <c r="J1421" s="18">
        <f>K1420</f>
        <v>573</v>
      </c>
      <c r="K1421" s="18">
        <v>594</v>
      </c>
      <c r="L1421" s="23">
        <f t="shared" ref="L1421" si="1833">K1421-J1421</f>
        <v>21</v>
      </c>
      <c r="M1421" s="24">
        <f t="shared" ref="M1421" si="1834">L1421*80%</f>
        <v>16.8</v>
      </c>
      <c r="N1421" s="23">
        <f t="shared" ref="N1421" si="1835">L1421*F1421</f>
        <v>304500</v>
      </c>
      <c r="O1421" s="23">
        <f t="shared" ref="O1421" si="1836">M1421*G1421</f>
        <v>136080</v>
      </c>
      <c r="P1421" s="25">
        <f t="shared" ref="P1421" si="1837">IF(M1421*H1421=0,0,IF(M1421*H1421&gt;I1421,M1421*H1421,I1421))</f>
        <v>4086197</v>
      </c>
      <c r="Q1421" s="23">
        <f t="shared" ref="Q1421" si="1838">N1421+O1421+P1421</f>
        <v>4526777</v>
      </c>
      <c r="R1421" s="24"/>
      <c r="S1421" s="24"/>
      <c r="T1421" s="15"/>
    </row>
    <row r="1422" spans="1:20" ht="15" hidden="1" x14ac:dyDescent="0.3">
      <c r="A1422" s="15" t="s">
        <v>268</v>
      </c>
      <c r="B1422" s="15" t="s">
        <v>269</v>
      </c>
      <c r="C1422" s="15" t="s">
        <v>283</v>
      </c>
      <c r="D1422" s="16" t="s">
        <v>284</v>
      </c>
      <c r="E1422" s="94">
        <v>8</v>
      </c>
      <c r="F1422" s="23">
        <v>14500</v>
      </c>
      <c r="G1422" s="23">
        <v>8100</v>
      </c>
      <c r="H1422" s="23">
        <v>16691</v>
      </c>
      <c r="I1422" s="23">
        <v>4086197</v>
      </c>
      <c r="J1422" s="18">
        <f>K1421</f>
        <v>594</v>
      </c>
      <c r="K1422" s="18">
        <v>618</v>
      </c>
      <c r="L1422" s="23">
        <f t="shared" ref="L1422" si="1839">K1422-J1422</f>
        <v>24</v>
      </c>
      <c r="M1422" s="24">
        <f t="shared" ref="M1422" si="1840">L1422*80%</f>
        <v>19.200000000000003</v>
      </c>
      <c r="N1422" s="23">
        <f t="shared" ref="N1422" si="1841">L1422*F1422</f>
        <v>348000</v>
      </c>
      <c r="O1422" s="23">
        <f t="shared" ref="O1422" si="1842">M1422*G1422</f>
        <v>155520.00000000003</v>
      </c>
      <c r="P1422" s="25">
        <f t="shared" ref="P1422" si="1843">IF(M1422*H1422=0,0,IF(M1422*H1422&gt;I1422,M1422*H1422,I1422))</f>
        <v>4086197</v>
      </c>
      <c r="Q1422" s="23">
        <f t="shared" ref="Q1422" si="1844">N1422+O1422+P1422</f>
        <v>4589717</v>
      </c>
      <c r="R1422" s="24"/>
      <c r="S1422" s="24"/>
      <c r="T1422" s="15"/>
    </row>
    <row r="1423" spans="1:20" ht="15" hidden="1" x14ac:dyDescent="0.3">
      <c r="A1423" s="15" t="s">
        <v>268</v>
      </c>
      <c r="B1423" s="15" t="s">
        <v>269</v>
      </c>
      <c r="C1423" s="15" t="s">
        <v>283</v>
      </c>
      <c r="D1423" s="16" t="s">
        <v>284</v>
      </c>
      <c r="E1423" s="31">
        <v>9</v>
      </c>
      <c r="F1423" s="23">
        <v>14500</v>
      </c>
      <c r="G1423" s="23">
        <v>8100</v>
      </c>
      <c r="H1423" s="23">
        <v>16691</v>
      </c>
      <c r="I1423" s="23">
        <v>4086197</v>
      </c>
      <c r="J1423" s="18">
        <f>K1422</f>
        <v>618</v>
      </c>
      <c r="K1423" s="18">
        <v>643</v>
      </c>
      <c r="L1423" s="23">
        <f t="shared" ref="L1423" si="1845">K1423-J1423</f>
        <v>25</v>
      </c>
      <c r="M1423" s="24">
        <f t="shared" ref="M1423" si="1846">L1423*80%</f>
        <v>20</v>
      </c>
      <c r="N1423" s="23">
        <f t="shared" ref="N1423" si="1847">L1423*F1423</f>
        <v>362500</v>
      </c>
      <c r="O1423" s="23">
        <f t="shared" ref="O1423" si="1848">M1423*G1423</f>
        <v>162000</v>
      </c>
      <c r="P1423" s="25">
        <f t="shared" ref="P1423" si="1849">IF(M1423*H1423=0,0,IF(M1423*H1423&gt;I1423,M1423*H1423,I1423))</f>
        <v>4086197</v>
      </c>
      <c r="Q1423" s="23">
        <f t="shared" ref="Q1423" si="1850">N1423+O1423+P1423</f>
        <v>4610697</v>
      </c>
      <c r="R1423" s="24"/>
      <c r="S1423" s="24"/>
      <c r="T1423" s="15"/>
    </row>
    <row r="1424" spans="1:20" ht="15" hidden="1" x14ac:dyDescent="0.3">
      <c r="A1424" s="15" t="s">
        <v>268</v>
      </c>
      <c r="B1424" s="15" t="s">
        <v>269</v>
      </c>
      <c r="C1424" s="15" t="s">
        <v>286</v>
      </c>
      <c r="D1424" s="16" t="s">
        <v>287</v>
      </c>
      <c r="E1424" s="94" t="s">
        <v>25</v>
      </c>
      <c r="F1424" s="23">
        <v>14500</v>
      </c>
      <c r="G1424" s="23">
        <v>7710</v>
      </c>
      <c r="H1424" s="23">
        <v>16691</v>
      </c>
      <c r="I1424" s="101">
        <v>6764782</v>
      </c>
      <c r="J1424" s="18">
        <v>2094</v>
      </c>
      <c r="K1424" s="18">
        <v>2250</v>
      </c>
      <c r="L1424" s="23">
        <f t="shared" ref="L1424:L1437" si="1851">K1424-J1424</f>
        <v>156</v>
      </c>
      <c r="M1424" s="24">
        <f t="shared" ref="M1424:M1437" si="1852">L1424*80%</f>
        <v>124.80000000000001</v>
      </c>
      <c r="N1424" s="23">
        <f t="shared" ref="N1424:N1437" si="1853">L1424*F1424</f>
        <v>2262000</v>
      </c>
      <c r="O1424" s="23">
        <f t="shared" ref="O1424:O1437" si="1854">M1424*G1424</f>
        <v>962208.00000000012</v>
      </c>
      <c r="P1424" s="104">
        <f>IF((M1424+M1425)*H1424=0,0,IF((M1424+M1425)*H1424&gt;I1424,(M1424+M1425)*H1424,I1424))</f>
        <v>6764782</v>
      </c>
      <c r="Q1424" s="101">
        <f>N1424+O1424+N1425+O1425+P1424</f>
        <v>14226950</v>
      </c>
      <c r="R1424" s="24"/>
      <c r="S1424" s="24"/>
      <c r="T1424" s="15"/>
    </row>
    <row r="1425" spans="1:20" ht="15" hidden="1" x14ac:dyDescent="0.3">
      <c r="A1425" s="15" t="s">
        <v>268</v>
      </c>
      <c r="B1425" s="15" t="s">
        <v>269</v>
      </c>
      <c r="C1425" s="15" t="s">
        <v>286</v>
      </c>
      <c r="D1425" s="16" t="s">
        <v>287</v>
      </c>
      <c r="E1425" s="94">
        <v>1</v>
      </c>
      <c r="F1425" s="23">
        <v>14500</v>
      </c>
      <c r="G1425" s="23">
        <v>8100</v>
      </c>
      <c r="H1425" s="23">
        <v>16691</v>
      </c>
      <c r="I1425" s="103"/>
      <c r="J1425" s="18">
        <v>2250</v>
      </c>
      <c r="K1425" s="18">
        <v>2452</v>
      </c>
      <c r="L1425" s="23">
        <f>K1425-J1425</f>
        <v>202</v>
      </c>
      <c r="M1425" s="24">
        <f>L1425*80%</f>
        <v>161.60000000000002</v>
      </c>
      <c r="N1425" s="23">
        <f>L1425*F1425</f>
        <v>2929000</v>
      </c>
      <c r="O1425" s="23">
        <f>M1425*G1425</f>
        <v>1308960.0000000002</v>
      </c>
      <c r="P1425" s="106"/>
      <c r="Q1425" s="103"/>
      <c r="R1425" s="24"/>
      <c r="S1425" s="24"/>
      <c r="T1425" s="15"/>
    </row>
    <row r="1426" spans="1:20" ht="15" hidden="1" x14ac:dyDescent="0.3">
      <c r="A1426" s="15" t="s">
        <v>268</v>
      </c>
      <c r="B1426" s="15" t="s">
        <v>269</v>
      </c>
      <c r="C1426" s="15" t="s">
        <v>286</v>
      </c>
      <c r="D1426" s="16" t="s">
        <v>288</v>
      </c>
      <c r="E1426" s="94" t="s">
        <v>25</v>
      </c>
      <c r="F1426" s="23">
        <v>14500</v>
      </c>
      <c r="G1426" s="23">
        <v>7710</v>
      </c>
      <c r="H1426" s="23">
        <v>16691</v>
      </c>
      <c r="I1426" s="101">
        <v>6138910</v>
      </c>
      <c r="J1426" s="18">
        <v>34</v>
      </c>
      <c r="K1426" s="18">
        <v>40</v>
      </c>
      <c r="L1426" s="23">
        <f t="shared" si="1851"/>
        <v>6</v>
      </c>
      <c r="M1426" s="24">
        <f t="shared" si="1852"/>
        <v>4.8000000000000007</v>
      </c>
      <c r="N1426" s="23">
        <f t="shared" si="1853"/>
        <v>87000</v>
      </c>
      <c r="O1426" s="23">
        <f t="shared" si="1854"/>
        <v>37008.000000000007</v>
      </c>
      <c r="P1426" s="104">
        <f>IF((M1426+M1427)*H1426=0,0,IF((M1426+M1427)*H1426&gt;I1426,(M1426+M1427)*H1426,I1426))</f>
        <v>6138910</v>
      </c>
      <c r="Q1426" s="101">
        <f>N1426+O1426+N1427+O1427+P1426</f>
        <v>7458778</v>
      </c>
      <c r="R1426" s="24"/>
      <c r="S1426" s="24"/>
      <c r="T1426" s="15"/>
    </row>
    <row r="1427" spans="1:20" ht="15" hidden="1" x14ac:dyDescent="0.3">
      <c r="A1427" s="15" t="s">
        <v>268</v>
      </c>
      <c r="B1427" s="15" t="s">
        <v>269</v>
      </c>
      <c r="C1427" s="15" t="s">
        <v>286</v>
      </c>
      <c r="D1427" s="16" t="s">
        <v>288</v>
      </c>
      <c r="E1427" s="94">
        <v>1</v>
      </c>
      <c r="F1427" s="23">
        <v>14500</v>
      </c>
      <c r="G1427" s="23">
        <v>8100</v>
      </c>
      <c r="H1427" s="23">
        <v>16691</v>
      </c>
      <c r="I1427" s="103">
        <v>6138910</v>
      </c>
      <c r="J1427" s="18">
        <v>40</v>
      </c>
      <c r="K1427" s="18">
        <v>97</v>
      </c>
      <c r="L1427" s="23">
        <f t="shared" si="1851"/>
        <v>57</v>
      </c>
      <c r="M1427" s="24">
        <f t="shared" si="1852"/>
        <v>45.6</v>
      </c>
      <c r="N1427" s="23">
        <f t="shared" si="1853"/>
        <v>826500</v>
      </c>
      <c r="O1427" s="23">
        <f t="shared" si="1854"/>
        <v>369360</v>
      </c>
      <c r="P1427" s="106"/>
      <c r="Q1427" s="103"/>
      <c r="R1427" s="24"/>
      <c r="S1427" s="24"/>
      <c r="T1427" s="15"/>
    </row>
    <row r="1428" spans="1:20" ht="15" hidden="1" x14ac:dyDescent="0.3">
      <c r="A1428" s="15" t="s">
        <v>268</v>
      </c>
      <c r="B1428" s="15" t="s">
        <v>269</v>
      </c>
      <c r="C1428" s="15" t="s">
        <v>286</v>
      </c>
      <c r="D1428" s="16" t="s">
        <v>287</v>
      </c>
      <c r="E1428" s="94">
        <v>2</v>
      </c>
      <c r="F1428" s="23">
        <v>14500</v>
      </c>
      <c r="G1428" s="23">
        <v>8100</v>
      </c>
      <c r="H1428" s="23">
        <v>16691</v>
      </c>
      <c r="I1428" s="23">
        <v>6764782</v>
      </c>
      <c r="J1428" s="18">
        <v>2452</v>
      </c>
      <c r="K1428" s="18">
        <v>2762</v>
      </c>
      <c r="L1428" s="39">
        <f>K1428-J1428+S1428</f>
        <v>381</v>
      </c>
      <c r="M1428" s="24">
        <f t="shared" si="1852"/>
        <v>304.8</v>
      </c>
      <c r="N1428" s="23">
        <f t="shared" si="1853"/>
        <v>5524500</v>
      </c>
      <c r="O1428" s="23">
        <f t="shared" si="1854"/>
        <v>2468880</v>
      </c>
      <c r="P1428" s="25">
        <f t="shared" ref="P1428:P1437" si="1855">IF(M1428*H1428=0,0,IF(M1428*H1428&gt;I1428,M1428*H1428,I1428))</f>
        <v>6764782</v>
      </c>
      <c r="Q1428" s="23">
        <f t="shared" ref="Q1428:Q1437" si="1856">N1428+O1428+P1428</f>
        <v>14758162</v>
      </c>
      <c r="R1428" s="24"/>
      <c r="S1428" s="24">
        <v>71</v>
      </c>
      <c r="T1428" s="15" t="s">
        <v>289</v>
      </c>
    </row>
    <row r="1429" spans="1:20" ht="15" hidden="1" x14ac:dyDescent="0.3">
      <c r="A1429" s="15" t="s">
        <v>268</v>
      </c>
      <c r="B1429" s="15" t="s">
        <v>269</v>
      </c>
      <c r="C1429" s="15" t="s">
        <v>286</v>
      </c>
      <c r="D1429" s="16" t="s">
        <v>288</v>
      </c>
      <c r="E1429" s="94">
        <v>2</v>
      </c>
      <c r="F1429" s="23">
        <v>14500</v>
      </c>
      <c r="G1429" s="23">
        <v>8100</v>
      </c>
      <c r="H1429" s="23">
        <v>16691</v>
      </c>
      <c r="I1429" s="23">
        <v>6138910</v>
      </c>
      <c r="J1429" s="18">
        <v>97</v>
      </c>
      <c r="K1429" s="18">
        <v>233</v>
      </c>
      <c r="L1429" s="23">
        <f t="shared" si="1851"/>
        <v>136</v>
      </c>
      <c r="M1429" s="24">
        <f t="shared" si="1852"/>
        <v>108.80000000000001</v>
      </c>
      <c r="N1429" s="23">
        <f t="shared" si="1853"/>
        <v>1972000</v>
      </c>
      <c r="O1429" s="23">
        <f t="shared" si="1854"/>
        <v>881280.00000000012</v>
      </c>
      <c r="P1429" s="25">
        <f t="shared" si="1855"/>
        <v>6138910</v>
      </c>
      <c r="Q1429" s="23">
        <f t="shared" si="1856"/>
        <v>8992190</v>
      </c>
      <c r="R1429" s="24"/>
      <c r="S1429" s="24"/>
      <c r="T1429" s="15"/>
    </row>
    <row r="1430" spans="1:20" ht="15" hidden="1" x14ac:dyDescent="0.3">
      <c r="A1430" s="15" t="s">
        <v>268</v>
      </c>
      <c r="B1430" s="15" t="s">
        <v>269</v>
      </c>
      <c r="C1430" s="15" t="s">
        <v>286</v>
      </c>
      <c r="D1430" s="16" t="s">
        <v>287</v>
      </c>
      <c r="E1430" s="94">
        <v>3</v>
      </c>
      <c r="F1430" s="23">
        <v>14500</v>
      </c>
      <c r="G1430" s="23">
        <v>8100</v>
      </c>
      <c r="H1430" s="23">
        <v>16691</v>
      </c>
      <c r="I1430" s="23">
        <v>6764782</v>
      </c>
      <c r="J1430" s="18">
        <v>2762</v>
      </c>
      <c r="K1430" s="18">
        <v>3343</v>
      </c>
      <c r="L1430" s="23">
        <f t="shared" si="1851"/>
        <v>581</v>
      </c>
      <c r="M1430" s="24">
        <f t="shared" si="1852"/>
        <v>464.8</v>
      </c>
      <c r="N1430" s="23">
        <f t="shared" si="1853"/>
        <v>8424500</v>
      </c>
      <c r="O1430" s="23">
        <f t="shared" si="1854"/>
        <v>3764880</v>
      </c>
      <c r="P1430" s="25">
        <f t="shared" si="1855"/>
        <v>7757976.7999999998</v>
      </c>
      <c r="Q1430" s="23">
        <f t="shared" si="1856"/>
        <v>19947356.800000001</v>
      </c>
      <c r="R1430" s="24"/>
      <c r="S1430" s="24"/>
      <c r="T1430" s="15"/>
    </row>
    <row r="1431" spans="1:20" ht="15" hidden="1" x14ac:dyDescent="0.3">
      <c r="A1431" s="15" t="s">
        <v>268</v>
      </c>
      <c r="B1431" s="15" t="s">
        <v>269</v>
      </c>
      <c r="C1431" s="15" t="s">
        <v>286</v>
      </c>
      <c r="D1431" s="16" t="s">
        <v>288</v>
      </c>
      <c r="E1431" s="94">
        <v>3</v>
      </c>
      <c r="F1431" s="23">
        <v>14500</v>
      </c>
      <c r="G1431" s="23">
        <v>8100</v>
      </c>
      <c r="H1431" s="23">
        <v>16691</v>
      </c>
      <c r="I1431" s="23">
        <v>6138910</v>
      </c>
      <c r="J1431" s="18">
        <v>233</v>
      </c>
      <c r="K1431" s="18">
        <v>267</v>
      </c>
      <c r="L1431" s="39">
        <f>K1431-J1431+S1431</f>
        <v>44</v>
      </c>
      <c r="M1431" s="24">
        <f t="shared" si="1852"/>
        <v>35.200000000000003</v>
      </c>
      <c r="N1431" s="23">
        <f t="shared" si="1853"/>
        <v>638000</v>
      </c>
      <c r="O1431" s="23">
        <f t="shared" si="1854"/>
        <v>285120</v>
      </c>
      <c r="P1431" s="25">
        <f t="shared" si="1855"/>
        <v>6138910</v>
      </c>
      <c r="Q1431" s="23">
        <f t="shared" si="1856"/>
        <v>7062030</v>
      </c>
      <c r="R1431" s="24"/>
      <c r="S1431" s="24">
        <v>10</v>
      </c>
      <c r="T1431" s="15" t="s">
        <v>290</v>
      </c>
    </row>
    <row r="1432" spans="1:20" ht="15" hidden="1" x14ac:dyDescent="0.3">
      <c r="A1432" s="15" t="s">
        <v>268</v>
      </c>
      <c r="B1432" s="15" t="s">
        <v>269</v>
      </c>
      <c r="C1432" s="15" t="s">
        <v>286</v>
      </c>
      <c r="D1432" s="16" t="s">
        <v>287</v>
      </c>
      <c r="E1432" s="94">
        <v>4</v>
      </c>
      <c r="F1432" s="23">
        <v>14500</v>
      </c>
      <c r="G1432" s="23">
        <v>8100</v>
      </c>
      <c r="H1432" s="23">
        <v>16691</v>
      </c>
      <c r="I1432" s="23">
        <v>6764782</v>
      </c>
      <c r="J1432" s="18">
        <v>3343</v>
      </c>
      <c r="K1432" s="18">
        <v>4039</v>
      </c>
      <c r="L1432" s="23">
        <f t="shared" si="1851"/>
        <v>696</v>
      </c>
      <c r="M1432" s="24">
        <f t="shared" si="1852"/>
        <v>556.80000000000007</v>
      </c>
      <c r="N1432" s="23">
        <f t="shared" si="1853"/>
        <v>10092000</v>
      </c>
      <c r="O1432" s="23">
        <f t="shared" si="1854"/>
        <v>4510080.0000000009</v>
      </c>
      <c r="P1432" s="25">
        <f t="shared" si="1855"/>
        <v>9293548.8000000007</v>
      </c>
      <c r="Q1432" s="23">
        <f t="shared" si="1856"/>
        <v>23895628.800000001</v>
      </c>
      <c r="R1432" s="24"/>
      <c r="S1432" s="24"/>
      <c r="T1432" s="15"/>
    </row>
    <row r="1433" spans="1:20" ht="15" hidden="1" x14ac:dyDescent="0.3">
      <c r="A1433" s="15" t="s">
        <v>268</v>
      </c>
      <c r="B1433" s="15" t="s">
        <v>269</v>
      </c>
      <c r="C1433" s="15" t="s">
        <v>286</v>
      </c>
      <c r="D1433" s="16" t="s">
        <v>288</v>
      </c>
      <c r="E1433" s="94">
        <v>4</v>
      </c>
      <c r="F1433" s="23">
        <v>14500</v>
      </c>
      <c r="G1433" s="23">
        <v>8100</v>
      </c>
      <c r="H1433" s="23">
        <v>16691</v>
      </c>
      <c r="I1433" s="23">
        <v>6138910</v>
      </c>
      <c r="J1433" s="18">
        <v>267</v>
      </c>
      <c r="K1433" s="18">
        <v>312</v>
      </c>
      <c r="L1433" s="23">
        <f t="shared" si="1851"/>
        <v>45</v>
      </c>
      <c r="M1433" s="24">
        <f t="shared" si="1852"/>
        <v>36</v>
      </c>
      <c r="N1433" s="23">
        <f t="shared" si="1853"/>
        <v>652500</v>
      </c>
      <c r="O1433" s="23">
        <f t="shared" si="1854"/>
        <v>291600</v>
      </c>
      <c r="P1433" s="25">
        <f t="shared" si="1855"/>
        <v>6138910</v>
      </c>
      <c r="Q1433" s="23">
        <f t="shared" si="1856"/>
        <v>7083010</v>
      </c>
      <c r="R1433" s="24"/>
      <c r="S1433" s="24"/>
      <c r="T1433" s="15"/>
    </row>
    <row r="1434" spans="1:20" ht="15" hidden="1" x14ac:dyDescent="0.3">
      <c r="A1434" s="15" t="s">
        <v>268</v>
      </c>
      <c r="B1434" s="15" t="s">
        <v>269</v>
      </c>
      <c r="C1434" s="15" t="s">
        <v>286</v>
      </c>
      <c r="D1434" s="16" t="s">
        <v>287</v>
      </c>
      <c r="E1434" s="94">
        <v>5</v>
      </c>
      <c r="F1434" s="23">
        <v>14500</v>
      </c>
      <c r="G1434" s="23">
        <v>8100</v>
      </c>
      <c r="H1434" s="23">
        <v>16691</v>
      </c>
      <c r="I1434" s="23">
        <v>6764782</v>
      </c>
      <c r="J1434" s="18">
        <v>4039</v>
      </c>
      <c r="K1434" s="18">
        <v>4699</v>
      </c>
      <c r="L1434" s="23">
        <f t="shared" si="1851"/>
        <v>660</v>
      </c>
      <c r="M1434" s="24">
        <f t="shared" si="1852"/>
        <v>528</v>
      </c>
      <c r="N1434" s="23">
        <f t="shared" si="1853"/>
        <v>9570000</v>
      </c>
      <c r="O1434" s="23">
        <f t="shared" si="1854"/>
        <v>4276800</v>
      </c>
      <c r="P1434" s="25">
        <f t="shared" si="1855"/>
        <v>8812848</v>
      </c>
      <c r="Q1434" s="23">
        <f t="shared" si="1856"/>
        <v>22659648</v>
      </c>
      <c r="R1434" s="24"/>
      <c r="S1434" s="24"/>
      <c r="T1434" s="15"/>
    </row>
    <row r="1435" spans="1:20" ht="15" hidden="1" x14ac:dyDescent="0.3">
      <c r="A1435" s="15" t="s">
        <v>268</v>
      </c>
      <c r="B1435" s="15" t="s">
        <v>269</v>
      </c>
      <c r="C1435" s="15" t="s">
        <v>286</v>
      </c>
      <c r="D1435" s="16" t="s">
        <v>288</v>
      </c>
      <c r="E1435" s="94">
        <v>5</v>
      </c>
      <c r="F1435" s="23">
        <v>14500</v>
      </c>
      <c r="G1435" s="23">
        <v>8100</v>
      </c>
      <c r="H1435" s="23">
        <v>16691</v>
      </c>
      <c r="I1435" s="23">
        <v>6138910</v>
      </c>
      <c r="J1435" s="18">
        <v>312</v>
      </c>
      <c r="K1435" s="18">
        <v>458</v>
      </c>
      <c r="L1435" s="23">
        <f t="shared" si="1851"/>
        <v>146</v>
      </c>
      <c r="M1435" s="24">
        <f t="shared" si="1852"/>
        <v>116.80000000000001</v>
      </c>
      <c r="N1435" s="23">
        <f t="shared" si="1853"/>
        <v>2117000</v>
      </c>
      <c r="O1435" s="23">
        <f t="shared" si="1854"/>
        <v>946080.00000000012</v>
      </c>
      <c r="P1435" s="25">
        <f t="shared" si="1855"/>
        <v>6138910</v>
      </c>
      <c r="Q1435" s="23">
        <f t="shared" si="1856"/>
        <v>9201990</v>
      </c>
      <c r="R1435" s="24"/>
      <c r="S1435" s="24"/>
      <c r="T1435" s="15"/>
    </row>
    <row r="1436" spans="1:20" ht="15" hidden="1" x14ac:dyDescent="0.3">
      <c r="A1436" s="15" t="s">
        <v>268</v>
      </c>
      <c r="B1436" s="15" t="s">
        <v>269</v>
      </c>
      <c r="C1436" s="15" t="s">
        <v>286</v>
      </c>
      <c r="D1436" s="16" t="s">
        <v>287</v>
      </c>
      <c r="E1436" s="94">
        <v>6</v>
      </c>
      <c r="F1436" s="23">
        <v>14500</v>
      </c>
      <c r="G1436" s="23">
        <v>8100</v>
      </c>
      <c r="H1436" s="23">
        <v>16691</v>
      </c>
      <c r="I1436" s="23">
        <v>6764782</v>
      </c>
      <c r="J1436" s="18">
        <v>4699</v>
      </c>
      <c r="K1436" s="18">
        <v>5493</v>
      </c>
      <c r="L1436" s="23">
        <f t="shared" si="1851"/>
        <v>794</v>
      </c>
      <c r="M1436" s="24">
        <f t="shared" si="1852"/>
        <v>635.20000000000005</v>
      </c>
      <c r="N1436" s="23">
        <f t="shared" si="1853"/>
        <v>11513000</v>
      </c>
      <c r="O1436" s="23">
        <f t="shared" si="1854"/>
        <v>5145120</v>
      </c>
      <c r="P1436" s="25">
        <f t="shared" si="1855"/>
        <v>10602123.200000001</v>
      </c>
      <c r="Q1436" s="23">
        <f t="shared" si="1856"/>
        <v>27260243.200000003</v>
      </c>
      <c r="R1436" s="24"/>
      <c r="S1436" s="24"/>
      <c r="T1436" s="15"/>
    </row>
    <row r="1437" spans="1:20" ht="15" hidden="1" x14ac:dyDescent="0.3">
      <c r="A1437" s="15" t="s">
        <v>268</v>
      </c>
      <c r="B1437" s="15" t="s">
        <v>269</v>
      </c>
      <c r="C1437" s="15" t="s">
        <v>286</v>
      </c>
      <c r="D1437" s="16" t="s">
        <v>288</v>
      </c>
      <c r="E1437" s="94">
        <v>6</v>
      </c>
      <c r="F1437" s="23">
        <v>14500</v>
      </c>
      <c r="G1437" s="23">
        <v>8100</v>
      </c>
      <c r="H1437" s="23">
        <v>16691</v>
      </c>
      <c r="I1437" s="23">
        <v>6138910</v>
      </c>
      <c r="J1437" s="18">
        <v>458</v>
      </c>
      <c r="K1437" s="18">
        <v>712</v>
      </c>
      <c r="L1437" s="23">
        <f t="shared" si="1851"/>
        <v>254</v>
      </c>
      <c r="M1437" s="24">
        <f t="shared" si="1852"/>
        <v>203.20000000000002</v>
      </c>
      <c r="N1437" s="23">
        <f t="shared" si="1853"/>
        <v>3683000</v>
      </c>
      <c r="O1437" s="23">
        <f t="shared" si="1854"/>
        <v>1645920.0000000002</v>
      </c>
      <c r="P1437" s="25">
        <f t="shared" si="1855"/>
        <v>6138910</v>
      </c>
      <c r="Q1437" s="23">
        <f t="shared" si="1856"/>
        <v>11467830</v>
      </c>
      <c r="R1437" s="24"/>
      <c r="S1437" s="24"/>
      <c r="T1437" s="15"/>
    </row>
    <row r="1438" spans="1:20" ht="15" hidden="1" x14ac:dyDescent="0.3">
      <c r="A1438" s="15" t="s">
        <v>268</v>
      </c>
      <c r="B1438" s="15" t="s">
        <v>269</v>
      </c>
      <c r="C1438" s="15" t="s">
        <v>286</v>
      </c>
      <c r="D1438" s="16" t="s">
        <v>287</v>
      </c>
      <c r="E1438" s="94">
        <v>7</v>
      </c>
      <c r="F1438" s="23">
        <v>14500</v>
      </c>
      <c r="G1438" s="23">
        <v>8100</v>
      </c>
      <c r="H1438" s="23">
        <v>16691</v>
      </c>
      <c r="I1438" s="23">
        <v>6764782</v>
      </c>
      <c r="J1438" s="18">
        <f t="shared" ref="J1438:J1443" si="1857">K1436</f>
        <v>5493</v>
      </c>
      <c r="K1438" s="18">
        <v>6412</v>
      </c>
      <c r="L1438" s="23">
        <f t="shared" ref="L1438:L1439" si="1858">K1438-J1438</f>
        <v>919</v>
      </c>
      <c r="M1438" s="24">
        <f t="shared" ref="M1438:M1439" si="1859">L1438*80%</f>
        <v>735.2</v>
      </c>
      <c r="N1438" s="23">
        <f t="shared" ref="N1438:N1439" si="1860">L1438*F1438</f>
        <v>13325500</v>
      </c>
      <c r="O1438" s="23">
        <f t="shared" ref="O1438:O1439" si="1861">M1438*G1438</f>
        <v>5955120</v>
      </c>
      <c r="P1438" s="25">
        <f t="shared" ref="P1438:P1439" si="1862">IF(M1438*H1438=0,0,IF(M1438*H1438&gt;I1438,M1438*H1438,I1438))</f>
        <v>12271223.200000001</v>
      </c>
      <c r="Q1438" s="23">
        <f t="shared" ref="Q1438:Q1439" si="1863">N1438+O1438+P1438</f>
        <v>31551843.200000003</v>
      </c>
      <c r="R1438" s="24"/>
      <c r="S1438" s="24"/>
      <c r="T1438" s="15"/>
    </row>
    <row r="1439" spans="1:20" ht="15" hidden="1" x14ac:dyDescent="0.3">
      <c r="A1439" s="15" t="s">
        <v>268</v>
      </c>
      <c r="B1439" s="15" t="s">
        <v>269</v>
      </c>
      <c r="C1439" s="15" t="s">
        <v>286</v>
      </c>
      <c r="D1439" s="16" t="s">
        <v>288</v>
      </c>
      <c r="E1439" s="94">
        <v>7</v>
      </c>
      <c r="F1439" s="23">
        <v>14500</v>
      </c>
      <c r="G1439" s="23">
        <v>8100</v>
      </c>
      <c r="H1439" s="23">
        <v>16691</v>
      </c>
      <c r="I1439" s="23">
        <v>6138910</v>
      </c>
      <c r="J1439" s="18">
        <f t="shared" si="1857"/>
        <v>712</v>
      </c>
      <c r="K1439" s="18">
        <v>917</v>
      </c>
      <c r="L1439" s="23">
        <f t="shared" si="1858"/>
        <v>205</v>
      </c>
      <c r="M1439" s="24">
        <f t="shared" si="1859"/>
        <v>164</v>
      </c>
      <c r="N1439" s="23">
        <f t="shared" si="1860"/>
        <v>2972500</v>
      </c>
      <c r="O1439" s="23">
        <f t="shared" si="1861"/>
        <v>1328400</v>
      </c>
      <c r="P1439" s="25">
        <f t="shared" si="1862"/>
        <v>6138910</v>
      </c>
      <c r="Q1439" s="23">
        <f t="shared" si="1863"/>
        <v>10439810</v>
      </c>
      <c r="R1439" s="24"/>
      <c r="S1439" s="24"/>
      <c r="T1439" s="15"/>
    </row>
    <row r="1440" spans="1:20" ht="15" hidden="1" x14ac:dyDescent="0.3">
      <c r="A1440" s="15" t="s">
        <v>268</v>
      </c>
      <c r="B1440" s="15" t="s">
        <v>269</v>
      </c>
      <c r="C1440" s="15" t="s">
        <v>286</v>
      </c>
      <c r="D1440" s="16" t="s">
        <v>287</v>
      </c>
      <c r="E1440" s="94">
        <v>8</v>
      </c>
      <c r="F1440" s="23">
        <v>14500</v>
      </c>
      <c r="G1440" s="23">
        <v>8100</v>
      </c>
      <c r="H1440" s="23">
        <v>16691</v>
      </c>
      <c r="I1440" s="23">
        <v>6764782</v>
      </c>
      <c r="J1440" s="18">
        <f t="shared" si="1857"/>
        <v>6412</v>
      </c>
      <c r="K1440" s="18">
        <v>7746</v>
      </c>
      <c r="L1440" s="23">
        <f>K1440-J1440</f>
        <v>1334</v>
      </c>
      <c r="M1440" s="24">
        <f t="shared" ref="M1440:M1441" si="1864">L1440*80%</f>
        <v>1067.2</v>
      </c>
      <c r="N1440" s="23">
        <f t="shared" ref="N1440:N1441" si="1865">L1440*F1440</f>
        <v>19343000</v>
      </c>
      <c r="O1440" s="23">
        <f t="shared" ref="O1440:O1441" si="1866">M1440*G1440</f>
        <v>8644320</v>
      </c>
      <c r="P1440" s="25">
        <f t="shared" ref="P1440:P1441" si="1867">IF(M1440*H1440=0,0,IF(M1440*H1440&gt;I1440,M1440*H1440,I1440))</f>
        <v>17812635.199999999</v>
      </c>
      <c r="Q1440" s="23">
        <f t="shared" ref="Q1440:Q1441" si="1868">N1440+O1440+P1440</f>
        <v>45799955.200000003</v>
      </c>
      <c r="R1440" s="24"/>
      <c r="S1440" s="24"/>
      <c r="T1440" s="15"/>
    </row>
    <row r="1441" spans="1:20" ht="15" hidden="1" x14ac:dyDescent="0.3">
      <c r="A1441" s="15" t="s">
        <v>268</v>
      </c>
      <c r="B1441" s="15" t="s">
        <v>269</v>
      </c>
      <c r="C1441" s="15" t="s">
        <v>286</v>
      </c>
      <c r="D1441" s="16" t="s">
        <v>288</v>
      </c>
      <c r="E1441" s="94">
        <v>8</v>
      </c>
      <c r="F1441" s="23">
        <v>14500</v>
      </c>
      <c r="G1441" s="23">
        <v>8100</v>
      </c>
      <c r="H1441" s="23">
        <v>16691</v>
      </c>
      <c r="I1441" s="23">
        <v>6138910</v>
      </c>
      <c r="J1441" s="18">
        <f t="shared" si="1857"/>
        <v>917</v>
      </c>
      <c r="K1441" s="18">
        <v>1152</v>
      </c>
      <c r="L1441" s="23">
        <f t="shared" ref="L1441" si="1869">K1441-J1441</f>
        <v>235</v>
      </c>
      <c r="M1441" s="24">
        <f t="shared" si="1864"/>
        <v>188</v>
      </c>
      <c r="N1441" s="23">
        <f t="shared" si="1865"/>
        <v>3407500</v>
      </c>
      <c r="O1441" s="23">
        <f t="shared" si="1866"/>
        <v>1522800</v>
      </c>
      <c r="P1441" s="25">
        <f t="shared" si="1867"/>
        <v>6138910</v>
      </c>
      <c r="Q1441" s="23">
        <f t="shared" si="1868"/>
        <v>11069210</v>
      </c>
      <c r="R1441" s="24"/>
      <c r="S1441" s="24"/>
      <c r="T1441" s="15"/>
    </row>
    <row r="1442" spans="1:20" ht="15" hidden="1" x14ac:dyDescent="0.3">
      <c r="A1442" s="15" t="s">
        <v>268</v>
      </c>
      <c r="B1442" s="15" t="s">
        <v>269</v>
      </c>
      <c r="C1442" s="15" t="s">
        <v>286</v>
      </c>
      <c r="D1442" s="16" t="s">
        <v>287</v>
      </c>
      <c r="E1442" s="31">
        <v>9</v>
      </c>
      <c r="F1442" s="23">
        <v>14500</v>
      </c>
      <c r="G1442" s="23">
        <v>8100</v>
      </c>
      <c r="H1442" s="23">
        <v>16691</v>
      </c>
      <c r="I1442" s="23">
        <v>6764782</v>
      </c>
      <c r="J1442" s="18">
        <f t="shared" si="1857"/>
        <v>7746</v>
      </c>
      <c r="K1442" s="18">
        <v>8892</v>
      </c>
      <c r="L1442" s="23">
        <f>K1442-J1442</f>
        <v>1146</v>
      </c>
      <c r="M1442" s="24">
        <f t="shared" ref="M1442:M1443" si="1870">L1442*80%</f>
        <v>916.80000000000007</v>
      </c>
      <c r="N1442" s="23">
        <f t="shared" ref="N1442:N1443" si="1871">L1442*F1442</f>
        <v>16617000</v>
      </c>
      <c r="O1442" s="23">
        <f t="shared" ref="O1442:O1443" si="1872">M1442*G1442</f>
        <v>7426080.0000000009</v>
      </c>
      <c r="P1442" s="25">
        <f t="shared" ref="P1442:P1443" si="1873">IF(M1442*H1442=0,0,IF(M1442*H1442&gt;I1442,M1442*H1442,I1442))</f>
        <v>15302308.800000001</v>
      </c>
      <c r="Q1442" s="23">
        <f t="shared" ref="Q1442:Q1443" si="1874">N1442+O1442+P1442</f>
        <v>39345388.799999997</v>
      </c>
      <c r="R1442" s="24"/>
      <c r="S1442" s="24"/>
      <c r="T1442" s="15"/>
    </row>
    <row r="1443" spans="1:20" ht="15" hidden="1" x14ac:dyDescent="0.3">
      <c r="A1443" s="15" t="s">
        <v>268</v>
      </c>
      <c r="B1443" s="15" t="s">
        <v>269</v>
      </c>
      <c r="C1443" s="15" t="s">
        <v>286</v>
      </c>
      <c r="D1443" s="16" t="s">
        <v>288</v>
      </c>
      <c r="E1443" s="31">
        <v>9</v>
      </c>
      <c r="F1443" s="23">
        <v>14500</v>
      </c>
      <c r="G1443" s="23">
        <v>8100</v>
      </c>
      <c r="H1443" s="23">
        <v>16691</v>
      </c>
      <c r="I1443" s="23">
        <v>6138910</v>
      </c>
      <c r="J1443" s="18">
        <f t="shared" si="1857"/>
        <v>1152</v>
      </c>
      <c r="K1443" s="18">
        <v>1406</v>
      </c>
      <c r="L1443" s="23">
        <f t="shared" ref="L1443" si="1875">K1443-J1443</f>
        <v>254</v>
      </c>
      <c r="M1443" s="24">
        <f t="shared" si="1870"/>
        <v>203.20000000000002</v>
      </c>
      <c r="N1443" s="23">
        <f t="shared" si="1871"/>
        <v>3683000</v>
      </c>
      <c r="O1443" s="23">
        <f t="shared" si="1872"/>
        <v>1645920.0000000002</v>
      </c>
      <c r="P1443" s="25">
        <f t="shared" si="1873"/>
        <v>6138910</v>
      </c>
      <c r="Q1443" s="23">
        <f t="shared" si="1874"/>
        <v>11467830</v>
      </c>
      <c r="R1443" s="24"/>
      <c r="S1443" s="24"/>
      <c r="T1443" s="15"/>
    </row>
    <row r="1444" spans="1:20" ht="14.5" hidden="1" customHeight="1" x14ac:dyDescent="0.3">
      <c r="A1444" s="15" t="s">
        <v>268</v>
      </c>
      <c r="B1444" s="15" t="s">
        <v>269</v>
      </c>
      <c r="C1444" s="15" t="s">
        <v>291</v>
      </c>
      <c r="D1444" s="16" t="s">
        <v>292</v>
      </c>
      <c r="E1444" s="94" t="s">
        <v>25</v>
      </c>
      <c r="F1444" s="23">
        <v>14500</v>
      </c>
      <c r="G1444" s="23">
        <v>7710</v>
      </c>
      <c r="H1444" s="23">
        <v>16691</v>
      </c>
      <c r="I1444" s="101">
        <v>2673778</v>
      </c>
      <c r="J1444" s="18">
        <v>605</v>
      </c>
      <c r="K1444" s="18">
        <v>628</v>
      </c>
      <c r="L1444" s="23">
        <f t="shared" ref="L1444:L1450" si="1876">K1444-J1444</f>
        <v>23</v>
      </c>
      <c r="M1444" s="24">
        <f t="shared" ref="M1444:M1450" si="1877">L1444*80%</f>
        <v>18.400000000000002</v>
      </c>
      <c r="N1444" s="23">
        <f t="shared" ref="N1444:N1450" si="1878">L1444*F1444</f>
        <v>333500</v>
      </c>
      <c r="O1444" s="23">
        <f t="shared" ref="O1444:O1450" si="1879">M1444*G1444</f>
        <v>141864.00000000003</v>
      </c>
      <c r="P1444" s="104">
        <f>IF((M1444+M1445)*H1444=0,0,IF((M1444+M1445)*H1444&gt;I1444,(M1444+M1445)*H1444,I1444))</f>
        <v>2673778</v>
      </c>
      <c r="Q1444" s="101">
        <f>N1444+O1444+N1445+O1445+P1444</f>
        <v>3841482</v>
      </c>
      <c r="R1444" s="24"/>
      <c r="S1444" s="24"/>
      <c r="T1444" s="15"/>
    </row>
    <row r="1445" spans="1:20" ht="15" hidden="1" x14ac:dyDescent="0.3">
      <c r="A1445" s="15" t="s">
        <v>268</v>
      </c>
      <c r="B1445" s="15" t="s">
        <v>269</v>
      </c>
      <c r="C1445" s="15" t="s">
        <v>291</v>
      </c>
      <c r="D1445" s="16" t="s">
        <v>292</v>
      </c>
      <c r="E1445" s="94">
        <v>1</v>
      </c>
      <c r="F1445" s="23">
        <v>14500</v>
      </c>
      <c r="G1445" s="23">
        <v>8100</v>
      </c>
      <c r="H1445" s="23">
        <v>16691</v>
      </c>
      <c r="I1445" s="103"/>
      <c r="J1445" s="18">
        <v>628</v>
      </c>
      <c r="K1445" s="18">
        <v>661</v>
      </c>
      <c r="L1445" s="23">
        <f t="shared" si="1876"/>
        <v>33</v>
      </c>
      <c r="M1445" s="24">
        <f t="shared" si="1877"/>
        <v>26.400000000000002</v>
      </c>
      <c r="N1445" s="23">
        <f t="shared" si="1878"/>
        <v>478500</v>
      </c>
      <c r="O1445" s="23">
        <f t="shared" si="1879"/>
        <v>213840.00000000003</v>
      </c>
      <c r="P1445" s="106"/>
      <c r="Q1445" s="103"/>
      <c r="R1445" s="24"/>
      <c r="S1445" s="24"/>
      <c r="T1445" s="15"/>
    </row>
    <row r="1446" spans="1:20" ht="15" hidden="1" x14ac:dyDescent="0.3">
      <c r="A1446" s="15" t="s">
        <v>268</v>
      </c>
      <c r="B1446" s="15" t="s">
        <v>269</v>
      </c>
      <c r="C1446" s="15" t="s">
        <v>291</v>
      </c>
      <c r="D1446" s="16" t="s">
        <v>292</v>
      </c>
      <c r="E1446" s="94">
        <v>2</v>
      </c>
      <c r="F1446" s="23">
        <v>14500</v>
      </c>
      <c r="G1446" s="23">
        <v>8100</v>
      </c>
      <c r="H1446" s="23">
        <v>16691</v>
      </c>
      <c r="I1446" s="23">
        <v>2673778</v>
      </c>
      <c r="J1446" s="18">
        <v>661</v>
      </c>
      <c r="K1446" s="18">
        <v>693</v>
      </c>
      <c r="L1446" s="23">
        <f t="shared" si="1876"/>
        <v>32</v>
      </c>
      <c r="M1446" s="24">
        <f t="shared" si="1877"/>
        <v>25.6</v>
      </c>
      <c r="N1446" s="23">
        <f t="shared" si="1878"/>
        <v>464000</v>
      </c>
      <c r="O1446" s="23">
        <f t="shared" si="1879"/>
        <v>207360</v>
      </c>
      <c r="P1446" s="25">
        <f t="shared" ref="P1446:P1450" si="1880">IF(M1446*H1446=0,0,IF(M1446*H1446&gt;I1446,M1446*H1446,I1446))</f>
        <v>2673778</v>
      </c>
      <c r="Q1446" s="23">
        <f t="shared" ref="Q1446:Q1450" si="1881">N1446+O1446+P1446</f>
        <v>3345138</v>
      </c>
      <c r="R1446" s="24"/>
      <c r="S1446" s="24"/>
      <c r="T1446" s="15"/>
    </row>
    <row r="1447" spans="1:20" ht="15" hidden="1" x14ac:dyDescent="0.3">
      <c r="A1447" s="15" t="s">
        <v>268</v>
      </c>
      <c r="B1447" s="15" t="s">
        <v>269</v>
      </c>
      <c r="C1447" s="15" t="s">
        <v>291</v>
      </c>
      <c r="D1447" s="16" t="s">
        <v>292</v>
      </c>
      <c r="E1447" s="94">
        <v>3</v>
      </c>
      <c r="F1447" s="23">
        <v>14500</v>
      </c>
      <c r="G1447" s="23">
        <v>8100</v>
      </c>
      <c r="H1447" s="23">
        <v>16691</v>
      </c>
      <c r="I1447" s="23">
        <v>2673778</v>
      </c>
      <c r="J1447" s="18">
        <v>693</v>
      </c>
      <c r="K1447" s="18">
        <v>749</v>
      </c>
      <c r="L1447" s="23">
        <f t="shared" si="1876"/>
        <v>56</v>
      </c>
      <c r="M1447" s="24">
        <f t="shared" si="1877"/>
        <v>44.800000000000004</v>
      </c>
      <c r="N1447" s="23">
        <f t="shared" si="1878"/>
        <v>812000</v>
      </c>
      <c r="O1447" s="23">
        <f t="shared" si="1879"/>
        <v>362880.00000000006</v>
      </c>
      <c r="P1447" s="25">
        <f t="shared" si="1880"/>
        <v>2673778</v>
      </c>
      <c r="Q1447" s="23">
        <f t="shared" si="1881"/>
        <v>3848658</v>
      </c>
      <c r="R1447" s="24"/>
      <c r="S1447" s="24"/>
      <c r="T1447" s="15"/>
    </row>
    <row r="1448" spans="1:20" ht="15" hidden="1" x14ac:dyDescent="0.3">
      <c r="A1448" s="15" t="s">
        <v>268</v>
      </c>
      <c r="B1448" s="15" t="s">
        <v>269</v>
      </c>
      <c r="C1448" s="15" t="s">
        <v>291</v>
      </c>
      <c r="D1448" s="16" t="s">
        <v>292</v>
      </c>
      <c r="E1448" s="94">
        <v>4</v>
      </c>
      <c r="F1448" s="23">
        <v>14500</v>
      </c>
      <c r="G1448" s="23">
        <v>8100</v>
      </c>
      <c r="H1448" s="23">
        <v>16691</v>
      </c>
      <c r="I1448" s="23">
        <v>2673778</v>
      </c>
      <c r="J1448" s="18">
        <v>749</v>
      </c>
      <c r="K1448" s="18">
        <v>805</v>
      </c>
      <c r="L1448" s="23">
        <f t="shared" si="1876"/>
        <v>56</v>
      </c>
      <c r="M1448" s="24">
        <f t="shared" si="1877"/>
        <v>44.800000000000004</v>
      </c>
      <c r="N1448" s="23">
        <f t="shared" si="1878"/>
        <v>812000</v>
      </c>
      <c r="O1448" s="23">
        <f t="shared" si="1879"/>
        <v>362880.00000000006</v>
      </c>
      <c r="P1448" s="25">
        <f t="shared" si="1880"/>
        <v>2673778</v>
      </c>
      <c r="Q1448" s="23">
        <f t="shared" si="1881"/>
        <v>3848658</v>
      </c>
      <c r="R1448" s="24"/>
      <c r="S1448" s="24"/>
      <c r="T1448" s="15"/>
    </row>
    <row r="1449" spans="1:20" ht="15" hidden="1" x14ac:dyDescent="0.3">
      <c r="A1449" s="15" t="s">
        <v>268</v>
      </c>
      <c r="B1449" s="15" t="s">
        <v>269</v>
      </c>
      <c r="C1449" s="15" t="s">
        <v>291</v>
      </c>
      <c r="D1449" s="16" t="s">
        <v>292</v>
      </c>
      <c r="E1449" s="94">
        <v>5</v>
      </c>
      <c r="F1449" s="23">
        <v>14500</v>
      </c>
      <c r="G1449" s="23">
        <v>8100</v>
      </c>
      <c r="H1449" s="23">
        <v>16691</v>
      </c>
      <c r="I1449" s="23">
        <v>2673778</v>
      </c>
      <c r="J1449" s="18">
        <v>805</v>
      </c>
      <c r="K1449" s="18">
        <v>855</v>
      </c>
      <c r="L1449" s="23">
        <f t="shared" si="1876"/>
        <v>50</v>
      </c>
      <c r="M1449" s="24">
        <f t="shared" si="1877"/>
        <v>40</v>
      </c>
      <c r="N1449" s="23">
        <f t="shared" si="1878"/>
        <v>725000</v>
      </c>
      <c r="O1449" s="23">
        <f t="shared" si="1879"/>
        <v>324000</v>
      </c>
      <c r="P1449" s="25">
        <f t="shared" si="1880"/>
        <v>2673778</v>
      </c>
      <c r="Q1449" s="23">
        <f t="shared" si="1881"/>
        <v>3722778</v>
      </c>
      <c r="R1449" s="24"/>
      <c r="S1449" s="24"/>
      <c r="T1449" s="15"/>
    </row>
    <row r="1450" spans="1:20" ht="15" hidden="1" x14ac:dyDescent="0.3">
      <c r="A1450" s="15" t="s">
        <v>268</v>
      </c>
      <c r="B1450" s="15" t="s">
        <v>269</v>
      </c>
      <c r="C1450" s="15" t="s">
        <v>291</v>
      </c>
      <c r="D1450" s="16" t="s">
        <v>292</v>
      </c>
      <c r="E1450" s="94">
        <v>6</v>
      </c>
      <c r="F1450" s="23">
        <v>14500</v>
      </c>
      <c r="G1450" s="23">
        <v>8100</v>
      </c>
      <c r="H1450" s="23">
        <v>16691</v>
      </c>
      <c r="I1450" s="23">
        <v>2673778</v>
      </c>
      <c r="J1450" s="18">
        <v>855</v>
      </c>
      <c r="K1450" s="18">
        <v>911</v>
      </c>
      <c r="L1450" s="23">
        <f t="shared" si="1876"/>
        <v>56</v>
      </c>
      <c r="M1450" s="24">
        <f t="shared" si="1877"/>
        <v>44.800000000000004</v>
      </c>
      <c r="N1450" s="23">
        <f t="shared" si="1878"/>
        <v>812000</v>
      </c>
      <c r="O1450" s="23">
        <f t="shared" si="1879"/>
        <v>362880.00000000006</v>
      </c>
      <c r="P1450" s="25">
        <f t="shared" si="1880"/>
        <v>2673778</v>
      </c>
      <c r="Q1450" s="23">
        <f t="shared" si="1881"/>
        <v>3848658</v>
      </c>
      <c r="R1450" s="24"/>
      <c r="S1450" s="24"/>
      <c r="T1450" s="15"/>
    </row>
    <row r="1451" spans="1:20" ht="15" hidden="1" x14ac:dyDescent="0.3">
      <c r="A1451" s="15" t="s">
        <v>268</v>
      </c>
      <c r="B1451" s="15" t="s">
        <v>269</v>
      </c>
      <c r="C1451" s="15" t="s">
        <v>291</v>
      </c>
      <c r="D1451" s="16" t="s">
        <v>292</v>
      </c>
      <c r="E1451" s="94">
        <v>7</v>
      </c>
      <c r="F1451" s="23">
        <v>14500</v>
      </c>
      <c r="G1451" s="23">
        <v>8100</v>
      </c>
      <c r="H1451" s="23">
        <v>16691</v>
      </c>
      <c r="I1451" s="23">
        <v>2673778</v>
      </c>
      <c r="J1451" s="18">
        <f>K1450</f>
        <v>911</v>
      </c>
      <c r="K1451" s="18">
        <v>969</v>
      </c>
      <c r="L1451" s="23">
        <f t="shared" ref="L1451" si="1882">K1451-J1451</f>
        <v>58</v>
      </c>
      <c r="M1451" s="24">
        <f t="shared" ref="M1451" si="1883">L1451*80%</f>
        <v>46.400000000000006</v>
      </c>
      <c r="N1451" s="23">
        <f t="shared" ref="N1451" si="1884">L1451*F1451</f>
        <v>841000</v>
      </c>
      <c r="O1451" s="23">
        <f t="shared" ref="O1451" si="1885">M1451*G1451</f>
        <v>375840.00000000006</v>
      </c>
      <c r="P1451" s="25">
        <f t="shared" ref="P1451" si="1886">IF(M1451*H1451=0,0,IF(M1451*H1451&gt;I1451,M1451*H1451,I1451))</f>
        <v>2673778</v>
      </c>
      <c r="Q1451" s="23">
        <f t="shared" ref="Q1451" si="1887">N1451+O1451+P1451</f>
        <v>3890618</v>
      </c>
      <c r="R1451" s="24"/>
      <c r="S1451" s="24"/>
      <c r="T1451" s="15"/>
    </row>
    <row r="1452" spans="1:20" ht="15" hidden="1" x14ac:dyDescent="0.3">
      <c r="A1452" s="15" t="s">
        <v>268</v>
      </c>
      <c r="B1452" s="15" t="s">
        <v>269</v>
      </c>
      <c r="C1452" s="15" t="s">
        <v>291</v>
      </c>
      <c r="D1452" s="16" t="s">
        <v>292</v>
      </c>
      <c r="E1452" s="94">
        <v>8</v>
      </c>
      <c r="F1452" s="23">
        <v>14500</v>
      </c>
      <c r="G1452" s="23">
        <v>8100</v>
      </c>
      <c r="H1452" s="23">
        <v>16691</v>
      </c>
      <c r="I1452" s="23">
        <v>2673778</v>
      </c>
      <c r="J1452" s="18">
        <f>K1451</f>
        <v>969</v>
      </c>
      <c r="K1452" s="18">
        <v>1027</v>
      </c>
      <c r="L1452" s="23">
        <f t="shared" ref="L1452" si="1888">K1452-J1452</f>
        <v>58</v>
      </c>
      <c r="M1452" s="24">
        <f t="shared" ref="M1452" si="1889">L1452*80%</f>
        <v>46.400000000000006</v>
      </c>
      <c r="N1452" s="23">
        <f t="shared" ref="N1452" si="1890">L1452*F1452</f>
        <v>841000</v>
      </c>
      <c r="O1452" s="23">
        <f t="shared" ref="O1452" si="1891">M1452*G1452</f>
        <v>375840.00000000006</v>
      </c>
      <c r="P1452" s="25">
        <f t="shared" ref="P1452" si="1892">IF(M1452*H1452=0,0,IF(M1452*H1452&gt;I1452,M1452*H1452,I1452))</f>
        <v>2673778</v>
      </c>
      <c r="Q1452" s="23">
        <f t="shared" ref="Q1452" si="1893">N1452+O1452+P1452</f>
        <v>3890618</v>
      </c>
      <c r="R1452" s="24"/>
      <c r="S1452" s="24"/>
      <c r="T1452" s="15"/>
    </row>
    <row r="1453" spans="1:20" ht="15" hidden="1" x14ac:dyDescent="0.3">
      <c r="A1453" s="15" t="s">
        <v>268</v>
      </c>
      <c r="B1453" s="15" t="s">
        <v>269</v>
      </c>
      <c r="C1453" s="15" t="s">
        <v>291</v>
      </c>
      <c r="D1453" s="16" t="s">
        <v>292</v>
      </c>
      <c r="E1453" s="31">
        <v>9</v>
      </c>
      <c r="F1453" s="23">
        <v>14500</v>
      </c>
      <c r="G1453" s="23">
        <v>8100</v>
      </c>
      <c r="H1453" s="23">
        <v>16691</v>
      </c>
      <c r="I1453" s="23">
        <v>2673778</v>
      </c>
      <c r="J1453" s="18">
        <f>K1452</f>
        <v>1027</v>
      </c>
      <c r="K1453" s="18">
        <v>1077</v>
      </c>
      <c r="L1453" s="23">
        <f t="shared" ref="L1453" si="1894">K1453-J1453</f>
        <v>50</v>
      </c>
      <c r="M1453" s="24">
        <f t="shared" ref="M1453" si="1895">L1453*80%</f>
        <v>40</v>
      </c>
      <c r="N1453" s="23">
        <f t="shared" ref="N1453" si="1896">L1453*F1453</f>
        <v>725000</v>
      </c>
      <c r="O1453" s="23">
        <f t="shared" ref="O1453" si="1897">M1453*G1453</f>
        <v>324000</v>
      </c>
      <c r="P1453" s="25">
        <f t="shared" ref="P1453" si="1898">IF(M1453*H1453=0,0,IF(M1453*H1453&gt;I1453,M1453*H1453,I1453))</f>
        <v>2673778</v>
      </c>
      <c r="Q1453" s="23">
        <f t="shared" ref="Q1453" si="1899">N1453+O1453+P1453</f>
        <v>3722778</v>
      </c>
      <c r="R1453" s="24"/>
      <c r="S1453" s="24"/>
      <c r="T1453" s="15"/>
    </row>
    <row r="1454" spans="1:20" ht="14.5" hidden="1" customHeight="1" x14ac:dyDescent="0.3">
      <c r="A1454" s="15" t="s">
        <v>268</v>
      </c>
      <c r="B1454" s="15" t="s">
        <v>269</v>
      </c>
      <c r="C1454" s="15" t="s">
        <v>293</v>
      </c>
      <c r="D1454" s="16" t="s">
        <v>294</v>
      </c>
      <c r="E1454" s="94" t="s">
        <v>25</v>
      </c>
      <c r="F1454" s="23">
        <v>14500</v>
      </c>
      <c r="G1454" s="23">
        <v>7710</v>
      </c>
      <c r="H1454" s="23">
        <v>16691</v>
      </c>
      <c r="I1454" s="101">
        <v>2691444</v>
      </c>
      <c r="J1454" s="18">
        <v>642</v>
      </c>
      <c r="K1454" s="18">
        <v>666</v>
      </c>
      <c r="L1454" s="23">
        <f t="shared" ref="L1454:L1464" si="1900">K1454-J1454</f>
        <v>24</v>
      </c>
      <c r="M1454" s="24">
        <f t="shared" ref="M1454:M1464" si="1901">L1454*80%</f>
        <v>19.200000000000003</v>
      </c>
      <c r="N1454" s="23">
        <f t="shared" ref="N1454:N1464" si="1902">L1454*F1454</f>
        <v>348000</v>
      </c>
      <c r="O1454" s="23">
        <f t="shared" ref="O1454:O1464" si="1903">M1454*G1454</f>
        <v>148032.00000000003</v>
      </c>
      <c r="P1454" s="104">
        <f>IF((M1454+M1455)*H1454=0,0,IF((M1454+M1455)*H1454&gt;I1454,(M1454+M1455)*H1454,I1454))</f>
        <v>2691444</v>
      </c>
      <c r="Q1454" s="101">
        <f>N1454+O1454+N1455+O1455+P1454</f>
        <v>4110596</v>
      </c>
      <c r="R1454" s="24"/>
      <c r="S1454" s="24"/>
      <c r="T1454" s="15"/>
    </row>
    <row r="1455" spans="1:20" ht="15" hidden="1" x14ac:dyDescent="0.3">
      <c r="A1455" s="15" t="s">
        <v>268</v>
      </c>
      <c r="B1455" s="15" t="s">
        <v>269</v>
      </c>
      <c r="C1455" s="15" t="s">
        <v>293</v>
      </c>
      <c r="D1455" s="16" t="s">
        <v>294</v>
      </c>
      <c r="E1455" s="94">
        <v>1</v>
      </c>
      <c r="F1455" s="23">
        <v>14500</v>
      </c>
      <c r="G1455" s="23">
        <v>8100</v>
      </c>
      <c r="H1455" s="23">
        <v>16691</v>
      </c>
      <c r="I1455" s="103"/>
      <c r="J1455" s="18">
        <v>666</v>
      </c>
      <c r="K1455" s="18">
        <v>710</v>
      </c>
      <c r="L1455" s="23">
        <f t="shared" si="1900"/>
        <v>44</v>
      </c>
      <c r="M1455" s="24">
        <f t="shared" si="1901"/>
        <v>35.200000000000003</v>
      </c>
      <c r="N1455" s="23">
        <f t="shared" si="1902"/>
        <v>638000</v>
      </c>
      <c r="O1455" s="23">
        <f t="shared" si="1903"/>
        <v>285120</v>
      </c>
      <c r="P1455" s="106"/>
      <c r="Q1455" s="103"/>
      <c r="R1455" s="24"/>
      <c r="S1455" s="24"/>
      <c r="T1455" s="15"/>
    </row>
    <row r="1456" spans="1:20" ht="15" hidden="1" x14ac:dyDescent="0.3">
      <c r="A1456" s="15" t="s">
        <v>268</v>
      </c>
      <c r="B1456" s="15" t="s">
        <v>269</v>
      </c>
      <c r="C1456" s="15" t="s">
        <v>293</v>
      </c>
      <c r="D1456" s="16" t="s">
        <v>294</v>
      </c>
      <c r="E1456" s="94">
        <v>2</v>
      </c>
      <c r="F1456" s="23">
        <v>14500</v>
      </c>
      <c r="G1456" s="23">
        <v>8100</v>
      </c>
      <c r="H1456" s="23">
        <v>16691</v>
      </c>
      <c r="I1456" s="23">
        <v>2691444</v>
      </c>
      <c r="J1456" s="18">
        <v>710</v>
      </c>
      <c r="K1456" s="18">
        <v>749</v>
      </c>
      <c r="L1456" s="23">
        <f t="shared" si="1900"/>
        <v>39</v>
      </c>
      <c r="M1456" s="24">
        <f t="shared" si="1901"/>
        <v>31.200000000000003</v>
      </c>
      <c r="N1456" s="23">
        <f t="shared" si="1902"/>
        <v>565500</v>
      </c>
      <c r="O1456" s="23">
        <f t="shared" si="1903"/>
        <v>252720.00000000003</v>
      </c>
      <c r="P1456" s="25">
        <f t="shared" ref="P1456:P1460" si="1904">IF(M1456*H1456=0,0,IF(M1456*H1456&gt;I1456,M1456*H1456,I1456))</f>
        <v>2691444</v>
      </c>
      <c r="Q1456" s="23">
        <f t="shared" ref="Q1456:Q1460" si="1905">N1456+O1456+P1456</f>
        <v>3509664</v>
      </c>
      <c r="R1456" s="24"/>
      <c r="S1456" s="24"/>
      <c r="T1456" s="15"/>
    </row>
    <row r="1457" spans="1:20" ht="15" hidden="1" x14ac:dyDescent="0.3">
      <c r="A1457" s="15" t="s">
        <v>268</v>
      </c>
      <c r="B1457" s="15" t="s">
        <v>269</v>
      </c>
      <c r="C1457" s="15" t="s">
        <v>293</v>
      </c>
      <c r="D1457" s="16" t="s">
        <v>294</v>
      </c>
      <c r="E1457" s="94">
        <v>3</v>
      </c>
      <c r="F1457" s="23">
        <v>14500</v>
      </c>
      <c r="G1457" s="23">
        <v>8100</v>
      </c>
      <c r="H1457" s="23">
        <v>16691</v>
      </c>
      <c r="I1457" s="23">
        <v>2691444</v>
      </c>
      <c r="J1457" s="18">
        <v>749</v>
      </c>
      <c r="K1457" s="18">
        <v>808</v>
      </c>
      <c r="L1457" s="23">
        <f t="shared" si="1900"/>
        <v>59</v>
      </c>
      <c r="M1457" s="24">
        <f t="shared" si="1901"/>
        <v>47.2</v>
      </c>
      <c r="N1457" s="23">
        <f t="shared" si="1902"/>
        <v>855500</v>
      </c>
      <c r="O1457" s="23">
        <f t="shared" si="1903"/>
        <v>382320</v>
      </c>
      <c r="P1457" s="25">
        <f t="shared" si="1904"/>
        <v>2691444</v>
      </c>
      <c r="Q1457" s="23">
        <f t="shared" si="1905"/>
        <v>3929264</v>
      </c>
      <c r="R1457" s="24"/>
      <c r="S1457" s="24"/>
      <c r="T1457" s="15"/>
    </row>
    <row r="1458" spans="1:20" ht="15" hidden="1" x14ac:dyDescent="0.3">
      <c r="A1458" s="15" t="s">
        <v>268</v>
      </c>
      <c r="B1458" s="15" t="s">
        <v>269</v>
      </c>
      <c r="C1458" s="15" t="s">
        <v>293</v>
      </c>
      <c r="D1458" s="16" t="s">
        <v>294</v>
      </c>
      <c r="E1458" s="94">
        <v>4</v>
      </c>
      <c r="F1458" s="23">
        <v>14500</v>
      </c>
      <c r="G1458" s="23">
        <v>8100</v>
      </c>
      <c r="H1458" s="23">
        <v>16691</v>
      </c>
      <c r="I1458" s="23">
        <v>2691444</v>
      </c>
      <c r="J1458" s="18">
        <v>808</v>
      </c>
      <c r="K1458" s="18">
        <v>891</v>
      </c>
      <c r="L1458" s="23">
        <f t="shared" si="1900"/>
        <v>83</v>
      </c>
      <c r="M1458" s="24">
        <f t="shared" si="1901"/>
        <v>66.400000000000006</v>
      </c>
      <c r="N1458" s="23">
        <f t="shared" si="1902"/>
        <v>1203500</v>
      </c>
      <c r="O1458" s="23">
        <f t="shared" si="1903"/>
        <v>537840</v>
      </c>
      <c r="P1458" s="25">
        <f t="shared" si="1904"/>
        <v>2691444</v>
      </c>
      <c r="Q1458" s="23">
        <f t="shared" si="1905"/>
        <v>4432784</v>
      </c>
      <c r="R1458" s="24"/>
      <c r="S1458" s="24"/>
      <c r="T1458" s="15"/>
    </row>
    <row r="1459" spans="1:20" ht="15" hidden="1" x14ac:dyDescent="0.3">
      <c r="A1459" s="15" t="s">
        <v>268</v>
      </c>
      <c r="B1459" s="15" t="s">
        <v>269</v>
      </c>
      <c r="C1459" s="15" t="s">
        <v>293</v>
      </c>
      <c r="D1459" s="16" t="s">
        <v>294</v>
      </c>
      <c r="E1459" s="94">
        <v>5</v>
      </c>
      <c r="F1459" s="23">
        <v>14500</v>
      </c>
      <c r="G1459" s="23">
        <v>8100</v>
      </c>
      <c r="H1459" s="23">
        <v>16691</v>
      </c>
      <c r="I1459" s="23">
        <v>2691444</v>
      </c>
      <c r="J1459" s="18">
        <v>891</v>
      </c>
      <c r="K1459" s="18">
        <v>958</v>
      </c>
      <c r="L1459" s="23">
        <f t="shared" si="1900"/>
        <v>67</v>
      </c>
      <c r="M1459" s="24">
        <f t="shared" si="1901"/>
        <v>53.6</v>
      </c>
      <c r="N1459" s="23">
        <f t="shared" si="1902"/>
        <v>971500</v>
      </c>
      <c r="O1459" s="23">
        <f t="shared" si="1903"/>
        <v>434160</v>
      </c>
      <c r="P1459" s="25">
        <f t="shared" si="1904"/>
        <v>2691444</v>
      </c>
      <c r="Q1459" s="23">
        <f t="shared" si="1905"/>
        <v>4097104</v>
      </c>
      <c r="R1459" s="24"/>
      <c r="S1459" s="24"/>
      <c r="T1459" s="15"/>
    </row>
    <row r="1460" spans="1:20" ht="15" hidden="1" x14ac:dyDescent="0.3">
      <c r="A1460" s="15" t="s">
        <v>268</v>
      </c>
      <c r="B1460" s="15" t="s">
        <v>269</v>
      </c>
      <c r="C1460" s="15" t="s">
        <v>293</v>
      </c>
      <c r="D1460" s="16" t="s">
        <v>294</v>
      </c>
      <c r="E1460" s="94">
        <v>6</v>
      </c>
      <c r="F1460" s="23">
        <v>14500</v>
      </c>
      <c r="G1460" s="23">
        <v>8100</v>
      </c>
      <c r="H1460" s="23">
        <v>16691</v>
      </c>
      <c r="I1460" s="23">
        <v>2691444</v>
      </c>
      <c r="J1460" s="18">
        <v>958</v>
      </c>
      <c r="K1460" s="18">
        <v>1042</v>
      </c>
      <c r="L1460" s="23">
        <f t="shared" si="1900"/>
        <v>84</v>
      </c>
      <c r="M1460" s="24">
        <f t="shared" si="1901"/>
        <v>67.2</v>
      </c>
      <c r="N1460" s="23">
        <f t="shared" si="1902"/>
        <v>1218000</v>
      </c>
      <c r="O1460" s="23">
        <f t="shared" si="1903"/>
        <v>544320</v>
      </c>
      <c r="P1460" s="25">
        <f t="shared" si="1904"/>
        <v>2691444</v>
      </c>
      <c r="Q1460" s="23">
        <f t="shared" si="1905"/>
        <v>4453764</v>
      </c>
      <c r="R1460" s="24"/>
      <c r="S1460" s="24"/>
      <c r="T1460" s="15"/>
    </row>
    <row r="1461" spans="1:20" ht="15" hidden="1" x14ac:dyDescent="0.3">
      <c r="A1461" s="15" t="s">
        <v>268</v>
      </c>
      <c r="B1461" s="15" t="s">
        <v>269</v>
      </c>
      <c r="C1461" s="15" t="s">
        <v>293</v>
      </c>
      <c r="D1461" s="16" t="s">
        <v>294</v>
      </c>
      <c r="E1461" s="94">
        <v>7</v>
      </c>
      <c r="F1461" s="23">
        <v>14500</v>
      </c>
      <c r="G1461" s="23">
        <v>8100</v>
      </c>
      <c r="H1461" s="23">
        <v>16691</v>
      </c>
      <c r="I1461" s="23">
        <v>2691444</v>
      </c>
      <c r="J1461" s="18">
        <f>K1460</f>
        <v>1042</v>
      </c>
      <c r="K1461" s="18">
        <v>1112</v>
      </c>
      <c r="L1461" s="23">
        <f t="shared" ref="L1461" si="1906">K1461-J1461</f>
        <v>70</v>
      </c>
      <c r="M1461" s="24">
        <f t="shared" ref="M1461" si="1907">L1461*80%</f>
        <v>56</v>
      </c>
      <c r="N1461" s="23">
        <f t="shared" ref="N1461" si="1908">L1461*F1461</f>
        <v>1015000</v>
      </c>
      <c r="O1461" s="23">
        <f t="shared" ref="O1461" si="1909">M1461*G1461</f>
        <v>453600</v>
      </c>
      <c r="P1461" s="25">
        <f t="shared" ref="P1461" si="1910">IF(M1461*H1461=0,0,IF(M1461*H1461&gt;I1461,M1461*H1461,I1461))</f>
        <v>2691444</v>
      </c>
      <c r="Q1461" s="23">
        <f t="shared" ref="Q1461" si="1911">N1461+O1461+P1461</f>
        <v>4160044</v>
      </c>
      <c r="R1461" s="24"/>
      <c r="S1461" s="24"/>
      <c r="T1461" s="15"/>
    </row>
    <row r="1462" spans="1:20" ht="15" hidden="1" x14ac:dyDescent="0.3">
      <c r="A1462" s="15" t="s">
        <v>268</v>
      </c>
      <c r="B1462" s="15" t="s">
        <v>269</v>
      </c>
      <c r="C1462" s="15" t="s">
        <v>293</v>
      </c>
      <c r="D1462" s="16" t="s">
        <v>294</v>
      </c>
      <c r="E1462" s="94">
        <v>8</v>
      </c>
      <c r="F1462" s="23">
        <v>14500</v>
      </c>
      <c r="G1462" s="23">
        <v>8100</v>
      </c>
      <c r="H1462" s="23">
        <v>16691</v>
      </c>
      <c r="I1462" s="23">
        <v>2691444</v>
      </c>
      <c r="J1462" s="18">
        <f>K1461</f>
        <v>1112</v>
      </c>
      <c r="K1462" s="18">
        <v>1181</v>
      </c>
      <c r="L1462" s="23">
        <f t="shared" ref="L1462" si="1912">K1462-J1462</f>
        <v>69</v>
      </c>
      <c r="M1462" s="24">
        <f t="shared" ref="M1462" si="1913">L1462*80%</f>
        <v>55.2</v>
      </c>
      <c r="N1462" s="23">
        <f t="shared" ref="N1462" si="1914">L1462*F1462</f>
        <v>1000500</v>
      </c>
      <c r="O1462" s="23">
        <f t="shared" ref="O1462" si="1915">M1462*G1462</f>
        <v>447120</v>
      </c>
      <c r="P1462" s="25">
        <f t="shared" ref="P1462" si="1916">IF(M1462*H1462=0,0,IF(M1462*H1462&gt;I1462,M1462*H1462,I1462))</f>
        <v>2691444</v>
      </c>
      <c r="Q1462" s="23">
        <f t="shared" ref="Q1462" si="1917">N1462+O1462+P1462</f>
        <v>4139064</v>
      </c>
      <c r="R1462" s="24"/>
      <c r="S1462" s="24"/>
      <c r="T1462" s="15"/>
    </row>
    <row r="1463" spans="1:20" ht="15" hidden="1" x14ac:dyDescent="0.3">
      <c r="A1463" s="15" t="s">
        <v>268</v>
      </c>
      <c r="B1463" s="15" t="s">
        <v>269</v>
      </c>
      <c r="C1463" s="15" t="s">
        <v>293</v>
      </c>
      <c r="D1463" s="16" t="s">
        <v>294</v>
      </c>
      <c r="E1463" s="31">
        <v>9</v>
      </c>
      <c r="F1463" s="23">
        <v>14500</v>
      </c>
      <c r="G1463" s="23">
        <v>8100</v>
      </c>
      <c r="H1463" s="23">
        <v>16691</v>
      </c>
      <c r="I1463" s="23">
        <v>2691444</v>
      </c>
      <c r="J1463" s="18">
        <f>K1462</f>
        <v>1181</v>
      </c>
      <c r="K1463" s="18">
        <v>1228</v>
      </c>
      <c r="L1463" s="23">
        <f t="shared" ref="L1463" si="1918">K1463-J1463</f>
        <v>47</v>
      </c>
      <c r="M1463" s="24">
        <f t="shared" ref="M1463" si="1919">L1463*80%</f>
        <v>37.6</v>
      </c>
      <c r="N1463" s="23">
        <f t="shared" ref="N1463" si="1920">L1463*F1463</f>
        <v>681500</v>
      </c>
      <c r="O1463" s="23">
        <f t="shared" ref="O1463" si="1921">M1463*G1463</f>
        <v>304560</v>
      </c>
      <c r="P1463" s="25">
        <f t="shared" ref="P1463" si="1922">IF(M1463*H1463=0,0,IF(M1463*H1463&gt;I1463,M1463*H1463,I1463))</f>
        <v>2691444</v>
      </c>
      <c r="Q1463" s="23">
        <f t="shared" ref="Q1463" si="1923">N1463+O1463+P1463</f>
        <v>3677504</v>
      </c>
      <c r="R1463" s="24"/>
      <c r="S1463" s="24"/>
      <c r="T1463" s="15"/>
    </row>
    <row r="1464" spans="1:20" ht="15" hidden="1" x14ac:dyDescent="0.3">
      <c r="A1464" s="15" t="s">
        <v>268</v>
      </c>
      <c r="B1464" s="15" t="s">
        <v>269</v>
      </c>
      <c r="C1464" s="15" t="s">
        <v>295</v>
      </c>
      <c r="D1464" s="16" t="s">
        <v>296</v>
      </c>
      <c r="E1464" s="94" t="s">
        <v>25</v>
      </c>
      <c r="F1464" s="23">
        <v>14500</v>
      </c>
      <c r="G1464" s="23">
        <v>7710</v>
      </c>
      <c r="H1464" s="23">
        <v>16691</v>
      </c>
      <c r="I1464" s="101">
        <v>2159548</v>
      </c>
      <c r="J1464" s="18">
        <v>503</v>
      </c>
      <c r="K1464" s="18">
        <v>511</v>
      </c>
      <c r="L1464" s="23">
        <f t="shared" si="1900"/>
        <v>8</v>
      </c>
      <c r="M1464" s="24">
        <f t="shared" si="1901"/>
        <v>6.4</v>
      </c>
      <c r="N1464" s="23">
        <f t="shared" si="1902"/>
        <v>116000</v>
      </c>
      <c r="O1464" s="23">
        <f t="shared" si="1903"/>
        <v>49344</v>
      </c>
      <c r="P1464" s="104">
        <f>IF((M1464+M1465)*H1464=0,0,IF((M1464+M1465)*H1464&gt;I1464,(M1464+M1465)*H1464,I1464))</f>
        <v>2159548</v>
      </c>
      <c r="Q1464" s="101">
        <f>N1464+O1464+N1465+O1465+P1464</f>
        <v>2534692</v>
      </c>
      <c r="R1464" s="24"/>
      <c r="S1464" s="24"/>
      <c r="T1464" s="15"/>
    </row>
    <row r="1465" spans="1:20" ht="15" hidden="1" x14ac:dyDescent="0.3">
      <c r="A1465" s="15" t="s">
        <v>268</v>
      </c>
      <c r="B1465" s="15" t="s">
        <v>269</v>
      </c>
      <c r="C1465" s="15" t="s">
        <v>295</v>
      </c>
      <c r="D1465" s="16" t="s">
        <v>296</v>
      </c>
      <c r="E1465" s="94">
        <v>1</v>
      </c>
      <c r="F1465" s="23">
        <v>14500</v>
      </c>
      <c r="G1465" s="23">
        <v>8100</v>
      </c>
      <c r="H1465" s="23">
        <v>16691</v>
      </c>
      <c r="I1465" s="103"/>
      <c r="J1465" s="18">
        <v>511</v>
      </c>
      <c r="K1465" s="18">
        <v>521</v>
      </c>
      <c r="L1465" s="23">
        <f>K1465-J1465</f>
        <v>10</v>
      </c>
      <c r="M1465" s="24">
        <f>L1465*80%</f>
        <v>8</v>
      </c>
      <c r="N1465" s="23">
        <f>L1465*F1465</f>
        <v>145000</v>
      </c>
      <c r="O1465" s="23">
        <f>M1465*G1465</f>
        <v>64800</v>
      </c>
      <c r="P1465" s="106"/>
      <c r="Q1465" s="103"/>
      <c r="R1465" s="24"/>
      <c r="S1465" s="24"/>
      <c r="T1465" s="15"/>
    </row>
    <row r="1466" spans="1:20" ht="15" hidden="1" x14ac:dyDescent="0.3">
      <c r="A1466" s="15" t="s">
        <v>268</v>
      </c>
      <c r="B1466" s="15" t="s">
        <v>269</v>
      </c>
      <c r="C1466" s="15" t="s">
        <v>295</v>
      </c>
      <c r="D1466" s="16" t="s">
        <v>297</v>
      </c>
      <c r="E1466" s="94" t="s">
        <v>25</v>
      </c>
      <c r="F1466" s="23">
        <v>14500</v>
      </c>
      <c r="G1466" s="23">
        <v>7710</v>
      </c>
      <c r="H1466" s="23">
        <v>16691</v>
      </c>
      <c r="I1466" s="101">
        <v>2159548</v>
      </c>
      <c r="J1466" s="18">
        <v>98</v>
      </c>
      <c r="K1466" s="18">
        <v>102</v>
      </c>
      <c r="L1466" s="23">
        <f t="shared" ref="L1466:L1477" si="1924">K1466-J1466</f>
        <v>4</v>
      </c>
      <c r="M1466" s="24">
        <f t="shared" ref="M1466:M1477" si="1925">L1466*80%</f>
        <v>3.2</v>
      </c>
      <c r="N1466" s="23">
        <f t="shared" ref="N1466:N1477" si="1926">L1466*F1466</f>
        <v>58000</v>
      </c>
      <c r="O1466" s="23">
        <f t="shared" ref="O1466:O1477" si="1927">M1466*G1466</f>
        <v>24672</v>
      </c>
      <c r="P1466" s="104">
        <f>IF((M1466+M1467)*H1466=0,0,IF((M1466+M1467)*H1466&gt;I1466,(M1466+M1467)*H1466,I1466))</f>
        <v>2159548</v>
      </c>
      <c r="Q1466" s="101">
        <f>N1466+O1466+N1467+O1467+P1466</f>
        <v>2305160</v>
      </c>
      <c r="R1466" s="24"/>
      <c r="S1466" s="24"/>
      <c r="T1466" s="15"/>
    </row>
    <row r="1467" spans="1:20" ht="15" hidden="1" x14ac:dyDescent="0.3">
      <c r="A1467" s="15" t="s">
        <v>268</v>
      </c>
      <c r="B1467" s="15" t="s">
        <v>269</v>
      </c>
      <c r="C1467" s="15" t="s">
        <v>295</v>
      </c>
      <c r="D1467" s="16" t="s">
        <v>297</v>
      </c>
      <c r="E1467" s="94">
        <v>1</v>
      </c>
      <c r="F1467" s="23">
        <v>14500</v>
      </c>
      <c r="G1467" s="23">
        <v>8100</v>
      </c>
      <c r="H1467" s="23">
        <v>16691</v>
      </c>
      <c r="I1467" s="103"/>
      <c r="J1467" s="18">
        <v>102</v>
      </c>
      <c r="K1467" s="18">
        <v>105</v>
      </c>
      <c r="L1467" s="23">
        <f t="shared" si="1924"/>
        <v>3</v>
      </c>
      <c r="M1467" s="24">
        <f t="shared" si="1925"/>
        <v>2.4000000000000004</v>
      </c>
      <c r="N1467" s="23">
        <f t="shared" si="1926"/>
        <v>43500</v>
      </c>
      <c r="O1467" s="23">
        <f t="shared" si="1927"/>
        <v>19440.000000000004</v>
      </c>
      <c r="P1467" s="106"/>
      <c r="Q1467" s="103"/>
      <c r="R1467" s="24"/>
      <c r="S1467" s="24"/>
      <c r="T1467" s="15"/>
    </row>
    <row r="1468" spans="1:20" ht="15" hidden="1" x14ac:dyDescent="0.3">
      <c r="A1468" s="15" t="s">
        <v>268</v>
      </c>
      <c r="B1468" s="15" t="s">
        <v>269</v>
      </c>
      <c r="C1468" s="15" t="s">
        <v>295</v>
      </c>
      <c r="D1468" s="16" t="s">
        <v>296</v>
      </c>
      <c r="E1468" s="94">
        <v>2</v>
      </c>
      <c r="F1468" s="23">
        <v>14500</v>
      </c>
      <c r="G1468" s="23">
        <v>8100</v>
      </c>
      <c r="H1468" s="23">
        <v>16691</v>
      </c>
      <c r="I1468" s="23">
        <v>2159548</v>
      </c>
      <c r="J1468" s="18">
        <v>521</v>
      </c>
      <c r="K1468" s="18">
        <v>535</v>
      </c>
      <c r="L1468" s="23">
        <f t="shared" si="1924"/>
        <v>14</v>
      </c>
      <c r="M1468" s="24">
        <f t="shared" si="1925"/>
        <v>11.200000000000001</v>
      </c>
      <c r="N1468" s="23">
        <f t="shared" si="1926"/>
        <v>203000</v>
      </c>
      <c r="O1468" s="23">
        <f t="shared" si="1927"/>
        <v>90720.000000000015</v>
      </c>
      <c r="P1468" s="25">
        <f t="shared" ref="P1468:P1477" si="1928">IF(M1468*H1468=0,0,IF(M1468*H1468&gt;I1468,M1468*H1468,I1468))</f>
        <v>2159548</v>
      </c>
      <c r="Q1468" s="23">
        <f t="shared" ref="Q1468:Q1477" si="1929">N1468+O1468+P1468</f>
        <v>2453268</v>
      </c>
      <c r="R1468" s="24"/>
      <c r="S1468" s="24"/>
      <c r="T1468" s="15"/>
    </row>
    <row r="1469" spans="1:20" ht="15" hidden="1" x14ac:dyDescent="0.3">
      <c r="A1469" s="15" t="s">
        <v>268</v>
      </c>
      <c r="B1469" s="15" t="s">
        <v>269</v>
      </c>
      <c r="C1469" s="15" t="s">
        <v>295</v>
      </c>
      <c r="D1469" s="16" t="s">
        <v>297</v>
      </c>
      <c r="E1469" s="94">
        <v>2</v>
      </c>
      <c r="F1469" s="23">
        <v>14500</v>
      </c>
      <c r="G1469" s="23">
        <v>8100</v>
      </c>
      <c r="H1469" s="23">
        <v>16691</v>
      </c>
      <c r="I1469" s="23">
        <v>2159548</v>
      </c>
      <c r="J1469" s="18">
        <v>105</v>
      </c>
      <c r="K1469" s="18">
        <v>107</v>
      </c>
      <c r="L1469" s="23">
        <f t="shared" si="1924"/>
        <v>2</v>
      </c>
      <c r="M1469" s="24">
        <f t="shared" si="1925"/>
        <v>1.6</v>
      </c>
      <c r="N1469" s="23">
        <f t="shared" si="1926"/>
        <v>29000</v>
      </c>
      <c r="O1469" s="23">
        <f t="shared" si="1927"/>
        <v>12960</v>
      </c>
      <c r="P1469" s="25">
        <f t="shared" si="1928"/>
        <v>2159548</v>
      </c>
      <c r="Q1469" s="23">
        <f t="shared" si="1929"/>
        <v>2201508</v>
      </c>
      <c r="R1469" s="24"/>
      <c r="S1469" s="24"/>
      <c r="T1469" s="15"/>
    </row>
    <row r="1470" spans="1:20" ht="15" hidden="1" x14ac:dyDescent="0.3">
      <c r="A1470" s="15" t="s">
        <v>268</v>
      </c>
      <c r="B1470" s="15" t="s">
        <v>269</v>
      </c>
      <c r="C1470" s="15" t="s">
        <v>295</v>
      </c>
      <c r="D1470" s="16" t="s">
        <v>296</v>
      </c>
      <c r="E1470" s="94">
        <v>3</v>
      </c>
      <c r="F1470" s="23">
        <v>14500</v>
      </c>
      <c r="G1470" s="23">
        <v>8100</v>
      </c>
      <c r="H1470" s="23">
        <v>16691</v>
      </c>
      <c r="I1470" s="23">
        <v>2159548</v>
      </c>
      <c r="J1470" s="18">
        <v>535</v>
      </c>
      <c r="K1470" s="18">
        <v>555</v>
      </c>
      <c r="L1470" s="23">
        <f t="shared" si="1924"/>
        <v>20</v>
      </c>
      <c r="M1470" s="24">
        <f t="shared" si="1925"/>
        <v>16</v>
      </c>
      <c r="N1470" s="23">
        <f t="shared" si="1926"/>
        <v>290000</v>
      </c>
      <c r="O1470" s="23">
        <f t="shared" si="1927"/>
        <v>129600</v>
      </c>
      <c r="P1470" s="25">
        <f t="shared" si="1928"/>
        <v>2159548</v>
      </c>
      <c r="Q1470" s="23">
        <f t="shared" si="1929"/>
        <v>2579148</v>
      </c>
      <c r="R1470" s="24"/>
      <c r="S1470" s="24"/>
      <c r="T1470" s="15"/>
    </row>
    <row r="1471" spans="1:20" ht="15" hidden="1" x14ac:dyDescent="0.3">
      <c r="A1471" s="15" t="s">
        <v>268</v>
      </c>
      <c r="B1471" s="15" t="s">
        <v>269</v>
      </c>
      <c r="C1471" s="15" t="s">
        <v>295</v>
      </c>
      <c r="D1471" s="16" t="s">
        <v>297</v>
      </c>
      <c r="E1471" s="94">
        <v>3</v>
      </c>
      <c r="F1471" s="23">
        <v>14500</v>
      </c>
      <c r="G1471" s="23">
        <v>8100</v>
      </c>
      <c r="H1471" s="23">
        <v>16691</v>
      </c>
      <c r="I1471" s="23">
        <v>2159548</v>
      </c>
      <c r="J1471" s="18">
        <v>107</v>
      </c>
      <c r="K1471" s="18">
        <v>111</v>
      </c>
      <c r="L1471" s="23">
        <f t="shared" si="1924"/>
        <v>4</v>
      </c>
      <c r="M1471" s="24">
        <f t="shared" si="1925"/>
        <v>3.2</v>
      </c>
      <c r="N1471" s="23">
        <f t="shared" si="1926"/>
        <v>58000</v>
      </c>
      <c r="O1471" s="23">
        <f t="shared" si="1927"/>
        <v>25920</v>
      </c>
      <c r="P1471" s="25">
        <f t="shared" si="1928"/>
        <v>2159548</v>
      </c>
      <c r="Q1471" s="23">
        <f t="shared" si="1929"/>
        <v>2243468</v>
      </c>
      <c r="R1471" s="24"/>
      <c r="S1471" s="24"/>
      <c r="T1471" s="15"/>
    </row>
    <row r="1472" spans="1:20" ht="15" hidden="1" x14ac:dyDescent="0.3">
      <c r="A1472" s="15" t="s">
        <v>268</v>
      </c>
      <c r="B1472" s="15" t="s">
        <v>269</v>
      </c>
      <c r="C1472" s="15" t="s">
        <v>295</v>
      </c>
      <c r="D1472" s="16" t="s">
        <v>296</v>
      </c>
      <c r="E1472" s="94">
        <v>4</v>
      </c>
      <c r="F1472" s="23">
        <v>14500</v>
      </c>
      <c r="G1472" s="23">
        <v>8100</v>
      </c>
      <c r="H1472" s="23">
        <v>16691</v>
      </c>
      <c r="I1472" s="23">
        <v>2159548</v>
      </c>
      <c r="J1472" s="18">
        <v>555</v>
      </c>
      <c r="K1472" s="18">
        <v>578</v>
      </c>
      <c r="L1472" s="23">
        <f t="shared" si="1924"/>
        <v>23</v>
      </c>
      <c r="M1472" s="24">
        <f t="shared" si="1925"/>
        <v>18.400000000000002</v>
      </c>
      <c r="N1472" s="23">
        <f t="shared" si="1926"/>
        <v>333500</v>
      </c>
      <c r="O1472" s="23">
        <f t="shared" si="1927"/>
        <v>149040.00000000003</v>
      </c>
      <c r="P1472" s="25">
        <f t="shared" si="1928"/>
        <v>2159548</v>
      </c>
      <c r="Q1472" s="23">
        <f t="shared" si="1929"/>
        <v>2642088</v>
      </c>
      <c r="R1472" s="24"/>
      <c r="S1472" s="24"/>
      <c r="T1472" s="15"/>
    </row>
    <row r="1473" spans="1:20" ht="15" hidden="1" x14ac:dyDescent="0.3">
      <c r="A1473" s="15" t="s">
        <v>268</v>
      </c>
      <c r="B1473" s="15" t="s">
        <v>269</v>
      </c>
      <c r="C1473" s="15" t="s">
        <v>295</v>
      </c>
      <c r="D1473" s="16" t="s">
        <v>297</v>
      </c>
      <c r="E1473" s="94">
        <v>4</v>
      </c>
      <c r="F1473" s="23">
        <v>14500</v>
      </c>
      <c r="G1473" s="23">
        <v>8100</v>
      </c>
      <c r="H1473" s="23">
        <v>16691</v>
      </c>
      <c r="I1473" s="23">
        <v>2159548</v>
      </c>
      <c r="J1473" s="18">
        <v>111</v>
      </c>
      <c r="K1473" s="18">
        <v>116</v>
      </c>
      <c r="L1473" s="23">
        <f t="shared" si="1924"/>
        <v>5</v>
      </c>
      <c r="M1473" s="24">
        <f t="shared" si="1925"/>
        <v>4</v>
      </c>
      <c r="N1473" s="23">
        <f t="shared" si="1926"/>
        <v>72500</v>
      </c>
      <c r="O1473" s="23">
        <f t="shared" si="1927"/>
        <v>32400</v>
      </c>
      <c r="P1473" s="25">
        <f t="shared" si="1928"/>
        <v>2159548</v>
      </c>
      <c r="Q1473" s="23">
        <f t="shared" si="1929"/>
        <v>2264448</v>
      </c>
      <c r="R1473" s="24"/>
      <c r="S1473" s="24"/>
      <c r="T1473" s="15"/>
    </row>
    <row r="1474" spans="1:20" ht="15" hidden="1" x14ac:dyDescent="0.3">
      <c r="A1474" s="15" t="s">
        <v>268</v>
      </c>
      <c r="B1474" s="15" t="s">
        <v>269</v>
      </c>
      <c r="C1474" s="15" t="s">
        <v>295</v>
      </c>
      <c r="D1474" s="16" t="s">
        <v>296</v>
      </c>
      <c r="E1474" s="94">
        <v>5</v>
      </c>
      <c r="F1474" s="23">
        <v>14500</v>
      </c>
      <c r="G1474" s="23">
        <v>8100</v>
      </c>
      <c r="H1474" s="23">
        <v>16691</v>
      </c>
      <c r="I1474" s="23">
        <v>2159548</v>
      </c>
      <c r="J1474" s="18">
        <v>578</v>
      </c>
      <c r="K1474" s="18">
        <v>602</v>
      </c>
      <c r="L1474" s="23">
        <f t="shared" si="1924"/>
        <v>24</v>
      </c>
      <c r="M1474" s="24">
        <f t="shared" si="1925"/>
        <v>19.200000000000003</v>
      </c>
      <c r="N1474" s="23">
        <f t="shared" si="1926"/>
        <v>348000</v>
      </c>
      <c r="O1474" s="23">
        <f t="shared" si="1927"/>
        <v>155520.00000000003</v>
      </c>
      <c r="P1474" s="25">
        <f t="shared" si="1928"/>
        <v>2159548</v>
      </c>
      <c r="Q1474" s="23">
        <f t="shared" si="1929"/>
        <v>2663068</v>
      </c>
      <c r="R1474" s="24"/>
      <c r="S1474" s="24"/>
      <c r="T1474" s="15"/>
    </row>
    <row r="1475" spans="1:20" ht="15" hidden="1" x14ac:dyDescent="0.3">
      <c r="A1475" s="15" t="s">
        <v>268</v>
      </c>
      <c r="B1475" s="15" t="s">
        <v>269</v>
      </c>
      <c r="C1475" s="15" t="s">
        <v>295</v>
      </c>
      <c r="D1475" s="16" t="s">
        <v>297</v>
      </c>
      <c r="E1475" s="94">
        <v>5</v>
      </c>
      <c r="F1475" s="23">
        <v>14500</v>
      </c>
      <c r="G1475" s="23">
        <v>8100</v>
      </c>
      <c r="H1475" s="23">
        <v>16691</v>
      </c>
      <c r="I1475" s="23">
        <v>2159548</v>
      </c>
      <c r="J1475" s="18">
        <v>116</v>
      </c>
      <c r="K1475" s="18">
        <v>119</v>
      </c>
      <c r="L1475" s="23">
        <f t="shared" si="1924"/>
        <v>3</v>
      </c>
      <c r="M1475" s="24">
        <f t="shared" si="1925"/>
        <v>2.4000000000000004</v>
      </c>
      <c r="N1475" s="23">
        <f t="shared" si="1926"/>
        <v>43500</v>
      </c>
      <c r="O1475" s="23">
        <f t="shared" si="1927"/>
        <v>19440.000000000004</v>
      </c>
      <c r="P1475" s="25">
        <f t="shared" si="1928"/>
        <v>2159548</v>
      </c>
      <c r="Q1475" s="23">
        <f t="shared" si="1929"/>
        <v>2222488</v>
      </c>
      <c r="R1475" s="24"/>
      <c r="S1475" s="24"/>
      <c r="T1475" s="15"/>
    </row>
    <row r="1476" spans="1:20" ht="15" hidden="1" x14ac:dyDescent="0.3">
      <c r="A1476" s="15" t="s">
        <v>268</v>
      </c>
      <c r="B1476" s="15" t="s">
        <v>269</v>
      </c>
      <c r="C1476" s="15" t="s">
        <v>295</v>
      </c>
      <c r="D1476" s="16" t="s">
        <v>296</v>
      </c>
      <c r="E1476" s="94">
        <v>6</v>
      </c>
      <c r="F1476" s="23">
        <v>14500</v>
      </c>
      <c r="G1476" s="23">
        <v>8100</v>
      </c>
      <c r="H1476" s="23">
        <v>16691</v>
      </c>
      <c r="I1476" s="23">
        <v>2159548</v>
      </c>
      <c r="J1476" s="18">
        <v>602</v>
      </c>
      <c r="K1476" s="18">
        <v>631</v>
      </c>
      <c r="L1476" s="23">
        <f t="shared" si="1924"/>
        <v>29</v>
      </c>
      <c r="M1476" s="24">
        <f t="shared" si="1925"/>
        <v>23.200000000000003</v>
      </c>
      <c r="N1476" s="23">
        <f t="shared" si="1926"/>
        <v>420500</v>
      </c>
      <c r="O1476" s="23">
        <f t="shared" si="1927"/>
        <v>187920.00000000003</v>
      </c>
      <c r="P1476" s="25">
        <f t="shared" si="1928"/>
        <v>2159548</v>
      </c>
      <c r="Q1476" s="23">
        <f t="shared" si="1929"/>
        <v>2767968</v>
      </c>
      <c r="R1476" s="24"/>
      <c r="S1476" s="24"/>
      <c r="T1476" s="15"/>
    </row>
    <row r="1477" spans="1:20" ht="15" hidden="1" x14ac:dyDescent="0.3">
      <c r="A1477" s="15" t="s">
        <v>268</v>
      </c>
      <c r="B1477" s="15" t="s">
        <v>269</v>
      </c>
      <c r="C1477" s="15" t="s">
        <v>295</v>
      </c>
      <c r="D1477" s="16" t="s">
        <v>297</v>
      </c>
      <c r="E1477" s="94">
        <v>6</v>
      </c>
      <c r="F1477" s="23">
        <v>14500</v>
      </c>
      <c r="G1477" s="23">
        <v>8100</v>
      </c>
      <c r="H1477" s="23">
        <v>16691</v>
      </c>
      <c r="I1477" s="23">
        <v>2159548</v>
      </c>
      <c r="J1477" s="18">
        <v>119</v>
      </c>
      <c r="K1477" s="18">
        <v>123</v>
      </c>
      <c r="L1477" s="23">
        <f t="shared" si="1924"/>
        <v>4</v>
      </c>
      <c r="M1477" s="24">
        <f t="shared" si="1925"/>
        <v>3.2</v>
      </c>
      <c r="N1477" s="23">
        <f t="shared" si="1926"/>
        <v>58000</v>
      </c>
      <c r="O1477" s="23">
        <f t="shared" si="1927"/>
        <v>25920</v>
      </c>
      <c r="P1477" s="25">
        <f t="shared" si="1928"/>
        <v>2159548</v>
      </c>
      <c r="Q1477" s="23">
        <f t="shared" si="1929"/>
        <v>2243468</v>
      </c>
      <c r="R1477" s="24"/>
      <c r="S1477" s="24"/>
      <c r="T1477" s="15"/>
    </row>
    <row r="1478" spans="1:20" ht="15" hidden="1" x14ac:dyDescent="0.3">
      <c r="A1478" s="15" t="s">
        <v>268</v>
      </c>
      <c r="B1478" s="15" t="s">
        <v>269</v>
      </c>
      <c r="C1478" s="15" t="s">
        <v>295</v>
      </c>
      <c r="D1478" s="16" t="s">
        <v>296</v>
      </c>
      <c r="E1478" s="94">
        <v>7</v>
      </c>
      <c r="F1478" s="23">
        <v>14500</v>
      </c>
      <c r="G1478" s="23">
        <v>8100</v>
      </c>
      <c r="H1478" s="23">
        <v>16691</v>
      </c>
      <c r="I1478" s="23">
        <v>2159548</v>
      </c>
      <c r="J1478" s="18">
        <f t="shared" ref="J1478:J1483" si="1930">K1476</f>
        <v>631</v>
      </c>
      <c r="K1478" s="18">
        <v>660</v>
      </c>
      <c r="L1478" s="23">
        <f t="shared" ref="L1478:L1479" si="1931">K1478-J1478</f>
        <v>29</v>
      </c>
      <c r="M1478" s="24">
        <f t="shared" ref="M1478:M1479" si="1932">L1478*80%</f>
        <v>23.200000000000003</v>
      </c>
      <c r="N1478" s="23">
        <f t="shared" ref="N1478:N1479" si="1933">L1478*F1478</f>
        <v>420500</v>
      </c>
      <c r="O1478" s="23">
        <f t="shared" ref="O1478:O1479" si="1934">M1478*G1478</f>
        <v>187920.00000000003</v>
      </c>
      <c r="P1478" s="25">
        <f t="shared" ref="P1478:P1479" si="1935">IF(M1478*H1478=0,0,IF(M1478*H1478&gt;I1478,M1478*H1478,I1478))</f>
        <v>2159548</v>
      </c>
      <c r="Q1478" s="23">
        <f t="shared" ref="Q1478:Q1479" si="1936">N1478+O1478+P1478</f>
        <v>2767968</v>
      </c>
      <c r="R1478" s="24"/>
      <c r="S1478" s="24"/>
      <c r="T1478" s="15"/>
    </row>
    <row r="1479" spans="1:20" ht="15" hidden="1" x14ac:dyDescent="0.3">
      <c r="A1479" s="15" t="s">
        <v>268</v>
      </c>
      <c r="B1479" s="15" t="s">
        <v>269</v>
      </c>
      <c r="C1479" s="15" t="s">
        <v>295</v>
      </c>
      <c r="D1479" s="16" t="s">
        <v>297</v>
      </c>
      <c r="E1479" s="94">
        <v>7</v>
      </c>
      <c r="F1479" s="23">
        <v>14500</v>
      </c>
      <c r="G1479" s="23">
        <v>8100</v>
      </c>
      <c r="H1479" s="23">
        <v>16691</v>
      </c>
      <c r="I1479" s="23">
        <v>2159548</v>
      </c>
      <c r="J1479" s="18">
        <f t="shared" si="1930"/>
        <v>123</v>
      </c>
      <c r="K1479" s="18">
        <v>126</v>
      </c>
      <c r="L1479" s="23">
        <f t="shared" si="1931"/>
        <v>3</v>
      </c>
      <c r="M1479" s="24">
        <f t="shared" si="1932"/>
        <v>2.4000000000000004</v>
      </c>
      <c r="N1479" s="23">
        <f t="shared" si="1933"/>
        <v>43500</v>
      </c>
      <c r="O1479" s="23">
        <f t="shared" si="1934"/>
        <v>19440.000000000004</v>
      </c>
      <c r="P1479" s="25">
        <f t="shared" si="1935"/>
        <v>2159548</v>
      </c>
      <c r="Q1479" s="23">
        <f t="shared" si="1936"/>
        <v>2222488</v>
      </c>
      <c r="R1479" s="24"/>
      <c r="S1479" s="24"/>
      <c r="T1479" s="15"/>
    </row>
    <row r="1480" spans="1:20" ht="15" hidden="1" x14ac:dyDescent="0.3">
      <c r="A1480" s="15" t="s">
        <v>268</v>
      </c>
      <c r="B1480" s="15" t="s">
        <v>269</v>
      </c>
      <c r="C1480" s="15" t="s">
        <v>295</v>
      </c>
      <c r="D1480" s="16" t="s">
        <v>296</v>
      </c>
      <c r="E1480" s="94">
        <v>8</v>
      </c>
      <c r="F1480" s="23">
        <v>14500</v>
      </c>
      <c r="G1480" s="23">
        <v>8100</v>
      </c>
      <c r="H1480" s="23">
        <v>16691</v>
      </c>
      <c r="I1480" s="23">
        <v>2159548</v>
      </c>
      <c r="J1480" s="18">
        <f t="shared" si="1930"/>
        <v>660</v>
      </c>
      <c r="K1480" s="18">
        <v>682</v>
      </c>
      <c r="L1480" s="23">
        <f t="shared" ref="L1480:L1481" si="1937">K1480-J1480</f>
        <v>22</v>
      </c>
      <c r="M1480" s="24">
        <f t="shared" ref="M1480:M1481" si="1938">L1480*80%</f>
        <v>17.600000000000001</v>
      </c>
      <c r="N1480" s="23">
        <f t="shared" ref="N1480:N1481" si="1939">L1480*F1480</f>
        <v>319000</v>
      </c>
      <c r="O1480" s="23">
        <f t="shared" ref="O1480:O1481" si="1940">M1480*G1480</f>
        <v>142560</v>
      </c>
      <c r="P1480" s="25">
        <f t="shared" ref="P1480:P1481" si="1941">IF(M1480*H1480=0,0,IF(M1480*H1480&gt;I1480,M1480*H1480,I1480))</f>
        <v>2159548</v>
      </c>
      <c r="Q1480" s="23">
        <f t="shared" ref="Q1480:Q1481" si="1942">N1480+O1480+P1480</f>
        <v>2621108</v>
      </c>
      <c r="R1480" s="24"/>
      <c r="S1480" s="24"/>
      <c r="T1480" s="15"/>
    </row>
    <row r="1481" spans="1:20" ht="15" hidden="1" x14ac:dyDescent="0.3">
      <c r="A1481" s="15" t="s">
        <v>268</v>
      </c>
      <c r="B1481" s="15" t="s">
        <v>269</v>
      </c>
      <c r="C1481" s="15" t="s">
        <v>295</v>
      </c>
      <c r="D1481" s="16" t="s">
        <v>297</v>
      </c>
      <c r="E1481" s="94">
        <v>8</v>
      </c>
      <c r="F1481" s="23">
        <v>14500</v>
      </c>
      <c r="G1481" s="23">
        <v>8100</v>
      </c>
      <c r="H1481" s="23">
        <v>16691</v>
      </c>
      <c r="I1481" s="23">
        <v>2159548</v>
      </c>
      <c r="J1481" s="18">
        <f t="shared" si="1930"/>
        <v>126</v>
      </c>
      <c r="K1481" s="18">
        <v>130</v>
      </c>
      <c r="L1481" s="23">
        <f t="shared" si="1937"/>
        <v>4</v>
      </c>
      <c r="M1481" s="24">
        <f t="shared" si="1938"/>
        <v>3.2</v>
      </c>
      <c r="N1481" s="23">
        <f t="shared" si="1939"/>
        <v>58000</v>
      </c>
      <c r="O1481" s="23">
        <f t="shared" si="1940"/>
        <v>25920</v>
      </c>
      <c r="P1481" s="25">
        <f t="shared" si="1941"/>
        <v>2159548</v>
      </c>
      <c r="Q1481" s="23">
        <f t="shared" si="1942"/>
        <v>2243468</v>
      </c>
      <c r="R1481" s="24"/>
      <c r="S1481" s="24"/>
      <c r="T1481" s="15"/>
    </row>
    <row r="1482" spans="1:20" ht="15" hidden="1" x14ac:dyDescent="0.3">
      <c r="A1482" s="15" t="s">
        <v>268</v>
      </c>
      <c r="B1482" s="15" t="s">
        <v>269</v>
      </c>
      <c r="C1482" s="15" t="s">
        <v>295</v>
      </c>
      <c r="D1482" s="16" t="s">
        <v>296</v>
      </c>
      <c r="E1482" s="31">
        <v>9</v>
      </c>
      <c r="F1482" s="23">
        <v>14500</v>
      </c>
      <c r="G1482" s="23">
        <v>8100</v>
      </c>
      <c r="H1482" s="23">
        <v>16691</v>
      </c>
      <c r="I1482" s="23">
        <v>2159548</v>
      </c>
      <c r="J1482" s="18">
        <f t="shared" si="1930"/>
        <v>682</v>
      </c>
      <c r="K1482" s="18">
        <v>700</v>
      </c>
      <c r="L1482" s="23">
        <f t="shared" ref="L1482:L1483" si="1943">K1482-J1482</f>
        <v>18</v>
      </c>
      <c r="M1482" s="24">
        <f t="shared" ref="M1482:M1483" si="1944">L1482*80%</f>
        <v>14.4</v>
      </c>
      <c r="N1482" s="23">
        <f t="shared" ref="N1482:N1483" si="1945">L1482*F1482</f>
        <v>261000</v>
      </c>
      <c r="O1482" s="23">
        <f t="shared" ref="O1482:O1483" si="1946">M1482*G1482</f>
        <v>116640</v>
      </c>
      <c r="P1482" s="25">
        <f t="shared" ref="P1482:P1483" si="1947">IF(M1482*H1482=0,0,IF(M1482*H1482&gt;I1482,M1482*H1482,I1482))</f>
        <v>2159548</v>
      </c>
      <c r="Q1482" s="23">
        <f t="shared" ref="Q1482:Q1483" si="1948">N1482+O1482+P1482</f>
        <v>2537188</v>
      </c>
      <c r="R1482" s="24"/>
      <c r="S1482" s="24"/>
      <c r="T1482" s="15"/>
    </row>
    <row r="1483" spans="1:20" ht="15" hidden="1" x14ac:dyDescent="0.3">
      <c r="A1483" s="15" t="s">
        <v>268</v>
      </c>
      <c r="B1483" s="15" t="s">
        <v>269</v>
      </c>
      <c r="C1483" s="15" t="s">
        <v>295</v>
      </c>
      <c r="D1483" s="16" t="s">
        <v>297</v>
      </c>
      <c r="E1483" s="31">
        <v>9</v>
      </c>
      <c r="F1483" s="23">
        <v>14500</v>
      </c>
      <c r="G1483" s="23">
        <v>8100</v>
      </c>
      <c r="H1483" s="23">
        <v>16691</v>
      </c>
      <c r="I1483" s="23">
        <v>2159548</v>
      </c>
      <c r="J1483" s="18">
        <f t="shared" si="1930"/>
        <v>130</v>
      </c>
      <c r="K1483" s="18">
        <v>134</v>
      </c>
      <c r="L1483" s="23">
        <f t="shared" si="1943"/>
        <v>4</v>
      </c>
      <c r="M1483" s="24">
        <f t="shared" si="1944"/>
        <v>3.2</v>
      </c>
      <c r="N1483" s="23">
        <f t="shared" si="1945"/>
        <v>58000</v>
      </c>
      <c r="O1483" s="23">
        <f t="shared" si="1946"/>
        <v>25920</v>
      </c>
      <c r="P1483" s="25">
        <f t="shared" si="1947"/>
        <v>2159548</v>
      </c>
      <c r="Q1483" s="23">
        <f t="shared" si="1948"/>
        <v>2243468</v>
      </c>
      <c r="R1483" s="24"/>
      <c r="S1483" s="24"/>
      <c r="T1483" s="15"/>
    </row>
    <row r="1484" spans="1:20" ht="14.5" hidden="1" customHeight="1" x14ac:dyDescent="0.3">
      <c r="A1484" s="15" t="s">
        <v>268</v>
      </c>
      <c r="B1484" s="15" t="s">
        <v>269</v>
      </c>
      <c r="C1484" s="15" t="s">
        <v>298</v>
      </c>
      <c r="D1484" s="16" t="s">
        <v>299</v>
      </c>
      <c r="E1484" s="94" t="s">
        <v>25</v>
      </c>
      <c r="F1484" s="23">
        <v>14500</v>
      </c>
      <c r="G1484" s="23">
        <v>7710</v>
      </c>
      <c r="H1484" s="23">
        <v>16691</v>
      </c>
      <c r="I1484" s="101">
        <v>2177214</v>
      </c>
      <c r="J1484" s="18">
        <v>500</v>
      </c>
      <c r="K1484" s="18">
        <v>512</v>
      </c>
      <c r="L1484" s="23">
        <f t="shared" ref="L1484:L1490" si="1949">K1484-J1484</f>
        <v>12</v>
      </c>
      <c r="M1484" s="24">
        <f t="shared" ref="M1484:M1490" si="1950">L1484*80%</f>
        <v>9.6000000000000014</v>
      </c>
      <c r="N1484" s="23">
        <f t="shared" ref="N1484:N1490" si="1951">L1484*F1484</f>
        <v>174000</v>
      </c>
      <c r="O1484" s="23">
        <f t="shared" ref="O1484:O1494" si="1952">M1484*G1484</f>
        <v>74016.000000000015</v>
      </c>
      <c r="P1484" s="104">
        <f>IF((M1484+M1485)*H1484=0,0,IF((M1484+M1485)*H1484&gt;I1484,(M1484+M1485)*H1484,I1484))</f>
        <v>2177214</v>
      </c>
      <c r="Q1484" s="101">
        <f>N1484+O1484+N1485+O1485+P1484</f>
        <v>2760910</v>
      </c>
      <c r="R1484" s="24"/>
      <c r="S1484" s="24"/>
      <c r="T1484" s="15"/>
    </row>
    <row r="1485" spans="1:20" ht="15" hidden="1" x14ac:dyDescent="0.3">
      <c r="A1485" s="15" t="s">
        <v>268</v>
      </c>
      <c r="B1485" s="15" t="s">
        <v>269</v>
      </c>
      <c r="C1485" s="15" t="s">
        <v>298</v>
      </c>
      <c r="D1485" s="16" t="s">
        <v>299</v>
      </c>
      <c r="E1485" s="94">
        <v>1</v>
      </c>
      <c r="F1485" s="23">
        <v>14500</v>
      </c>
      <c r="G1485" s="23">
        <v>8100</v>
      </c>
      <c r="H1485" s="23">
        <v>16691</v>
      </c>
      <c r="I1485" s="103"/>
      <c r="J1485" s="18">
        <v>512</v>
      </c>
      <c r="K1485" s="18">
        <v>528</v>
      </c>
      <c r="L1485" s="23">
        <f t="shared" si="1949"/>
        <v>16</v>
      </c>
      <c r="M1485" s="24">
        <f t="shared" si="1950"/>
        <v>12.8</v>
      </c>
      <c r="N1485" s="23">
        <f t="shared" si="1951"/>
        <v>232000</v>
      </c>
      <c r="O1485" s="23">
        <f t="shared" si="1952"/>
        <v>103680</v>
      </c>
      <c r="P1485" s="106"/>
      <c r="Q1485" s="103"/>
      <c r="R1485" s="24"/>
      <c r="S1485" s="24"/>
      <c r="T1485" s="15"/>
    </row>
    <row r="1486" spans="1:20" ht="15" hidden="1" x14ac:dyDescent="0.3">
      <c r="A1486" s="15" t="s">
        <v>268</v>
      </c>
      <c r="B1486" s="15" t="s">
        <v>269</v>
      </c>
      <c r="C1486" s="15" t="s">
        <v>298</v>
      </c>
      <c r="D1486" s="16" t="s">
        <v>299</v>
      </c>
      <c r="E1486" s="94">
        <v>2</v>
      </c>
      <c r="F1486" s="23">
        <v>14500</v>
      </c>
      <c r="G1486" s="23">
        <v>8100</v>
      </c>
      <c r="H1486" s="23">
        <v>16691</v>
      </c>
      <c r="I1486" s="23">
        <v>2177214</v>
      </c>
      <c r="J1486" s="18">
        <v>528</v>
      </c>
      <c r="K1486" s="18">
        <v>557</v>
      </c>
      <c r="L1486" s="23">
        <f t="shared" si="1949"/>
        <v>29</v>
      </c>
      <c r="M1486" s="24">
        <f t="shared" si="1950"/>
        <v>23.200000000000003</v>
      </c>
      <c r="N1486" s="23">
        <f t="shared" si="1951"/>
        <v>420500</v>
      </c>
      <c r="O1486" s="23">
        <f t="shared" si="1952"/>
        <v>187920.00000000003</v>
      </c>
      <c r="P1486" s="25">
        <f t="shared" ref="P1486:P1490" si="1953">IF(M1486*H1486=0,0,IF(M1486*H1486&gt;I1486,M1486*H1486,I1486))</f>
        <v>2177214</v>
      </c>
      <c r="Q1486" s="23">
        <f t="shared" ref="Q1486:Q1490" si="1954">N1486+O1486+P1486</f>
        <v>2785634</v>
      </c>
      <c r="R1486" s="24"/>
      <c r="S1486" s="24"/>
      <c r="T1486" s="15"/>
    </row>
    <row r="1487" spans="1:20" ht="15" hidden="1" x14ac:dyDescent="0.3">
      <c r="A1487" s="15" t="s">
        <v>268</v>
      </c>
      <c r="B1487" s="15" t="s">
        <v>269</v>
      </c>
      <c r="C1487" s="15" t="s">
        <v>298</v>
      </c>
      <c r="D1487" s="16" t="s">
        <v>299</v>
      </c>
      <c r="E1487" s="94">
        <v>3</v>
      </c>
      <c r="F1487" s="23">
        <v>14500</v>
      </c>
      <c r="G1487" s="23">
        <v>8100</v>
      </c>
      <c r="H1487" s="23">
        <v>16691</v>
      </c>
      <c r="I1487" s="23">
        <v>2177214</v>
      </c>
      <c r="J1487" s="18">
        <v>557</v>
      </c>
      <c r="K1487" s="18">
        <v>594</v>
      </c>
      <c r="L1487" s="23">
        <f t="shared" si="1949"/>
        <v>37</v>
      </c>
      <c r="M1487" s="24">
        <f t="shared" si="1950"/>
        <v>29.6</v>
      </c>
      <c r="N1487" s="23">
        <f t="shared" si="1951"/>
        <v>536500</v>
      </c>
      <c r="O1487" s="23">
        <f t="shared" si="1952"/>
        <v>239760</v>
      </c>
      <c r="P1487" s="25">
        <f t="shared" si="1953"/>
        <v>2177214</v>
      </c>
      <c r="Q1487" s="23">
        <f t="shared" si="1954"/>
        <v>2953474</v>
      </c>
      <c r="R1487" s="24"/>
      <c r="S1487" s="24"/>
      <c r="T1487" s="15"/>
    </row>
    <row r="1488" spans="1:20" ht="15" hidden="1" x14ac:dyDescent="0.3">
      <c r="A1488" s="15" t="s">
        <v>268</v>
      </c>
      <c r="B1488" s="15" t="s">
        <v>269</v>
      </c>
      <c r="C1488" s="15" t="s">
        <v>298</v>
      </c>
      <c r="D1488" s="16" t="s">
        <v>299</v>
      </c>
      <c r="E1488" s="94">
        <v>4</v>
      </c>
      <c r="F1488" s="23">
        <v>14500</v>
      </c>
      <c r="G1488" s="23">
        <v>8100</v>
      </c>
      <c r="H1488" s="23">
        <v>16691</v>
      </c>
      <c r="I1488" s="23">
        <v>2177214</v>
      </c>
      <c r="J1488" s="18">
        <v>594</v>
      </c>
      <c r="K1488" s="18">
        <v>623</v>
      </c>
      <c r="L1488" s="23">
        <f t="shared" si="1949"/>
        <v>29</v>
      </c>
      <c r="M1488" s="24">
        <f t="shared" si="1950"/>
        <v>23.200000000000003</v>
      </c>
      <c r="N1488" s="23">
        <f t="shared" si="1951"/>
        <v>420500</v>
      </c>
      <c r="O1488" s="23">
        <f t="shared" si="1952"/>
        <v>187920.00000000003</v>
      </c>
      <c r="P1488" s="25">
        <f t="shared" si="1953"/>
        <v>2177214</v>
      </c>
      <c r="Q1488" s="23">
        <f t="shared" si="1954"/>
        <v>2785634</v>
      </c>
      <c r="R1488" s="24"/>
      <c r="S1488" s="24"/>
      <c r="T1488" s="15"/>
    </row>
    <row r="1489" spans="1:20" ht="15" hidden="1" x14ac:dyDescent="0.3">
      <c r="A1489" s="15" t="s">
        <v>268</v>
      </c>
      <c r="B1489" s="15" t="s">
        <v>269</v>
      </c>
      <c r="C1489" s="15" t="s">
        <v>298</v>
      </c>
      <c r="D1489" s="16" t="s">
        <v>299</v>
      </c>
      <c r="E1489" s="94">
        <v>5</v>
      </c>
      <c r="F1489" s="23">
        <v>14500</v>
      </c>
      <c r="G1489" s="23">
        <v>8100</v>
      </c>
      <c r="H1489" s="23">
        <v>16691</v>
      </c>
      <c r="I1489" s="23">
        <v>2177214</v>
      </c>
      <c r="J1489" s="18">
        <v>623</v>
      </c>
      <c r="K1489" s="18">
        <v>653</v>
      </c>
      <c r="L1489" s="23">
        <f t="shared" si="1949"/>
        <v>30</v>
      </c>
      <c r="M1489" s="24">
        <f t="shared" si="1950"/>
        <v>24</v>
      </c>
      <c r="N1489" s="23">
        <f t="shared" si="1951"/>
        <v>435000</v>
      </c>
      <c r="O1489" s="23">
        <f t="shared" si="1952"/>
        <v>194400</v>
      </c>
      <c r="P1489" s="25">
        <f t="shared" si="1953"/>
        <v>2177214</v>
      </c>
      <c r="Q1489" s="23">
        <f t="shared" si="1954"/>
        <v>2806614</v>
      </c>
      <c r="R1489" s="24"/>
      <c r="S1489" s="24"/>
      <c r="T1489" s="15"/>
    </row>
    <row r="1490" spans="1:20" ht="15" hidden="1" x14ac:dyDescent="0.3">
      <c r="A1490" s="15" t="s">
        <v>268</v>
      </c>
      <c r="B1490" s="15" t="s">
        <v>269</v>
      </c>
      <c r="C1490" s="15" t="s">
        <v>298</v>
      </c>
      <c r="D1490" s="16" t="s">
        <v>299</v>
      </c>
      <c r="E1490" s="94">
        <v>6</v>
      </c>
      <c r="F1490" s="23">
        <v>14500</v>
      </c>
      <c r="G1490" s="23">
        <v>8100</v>
      </c>
      <c r="H1490" s="23">
        <v>16691</v>
      </c>
      <c r="I1490" s="23">
        <v>2177214</v>
      </c>
      <c r="J1490" s="18">
        <v>653</v>
      </c>
      <c r="K1490" s="18">
        <v>687</v>
      </c>
      <c r="L1490" s="23">
        <f t="shared" si="1949"/>
        <v>34</v>
      </c>
      <c r="M1490" s="24">
        <f t="shared" si="1950"/>
        <v>27.200000000000003</v>
      </c>
      <c r="N1490" s="23">
        <f t="shared" si="1951"/>
        <v>493000</v>
      </c>
      <c r="O1490" s="23">
        <f t="shared" si="1952"/>
        <v>220320.00000000003</v>
      </c>
      <c r="P1490" s="25">
        <f t="shared" si="1953"/>
        <v>2177214</v>
      </c>
      <c r="Q1490" s="23">
        <f t="shared" si="1954"/>
        <v>2890534</v>
      </c>
      <c r="R1490" s="24"/>
      <c r="S1490" s="24"/>
      <c r="T1490" s="15"/>
    </row>
    <row r="1491" spans="1:20" ht="15" hidden="1" x14ac:dyDescent="0.3">
      <c r="A1491" s="15" t="s">
        <v>268</v>
      </c>
      <c r="B1491" s="15" t="s">
        <v>269</v>
      </c>
      <c r="C1491" s="15" t="s">
        <v>298</v>
      </c>
      <c r="D1491" s="16" t="s">
        <v>299</v>
      </c>
      <c r="E1491" s="94">
        <v>7</v>
      </c>
      <c r="F1491" s="23">
        <v>14500</v>
      </c>
      <c r="G1491" s="23">
        <v>8100</v>
      </c>
      <c r="H1491" s="23">
        <v>16691</v>
      </c>
      <c r="I1491" s="23">
        <v>2177214</v>
      </c>
      <c r="J1491" s="18">
        <f>K1490</f>
        <v>687</v>
      </c>
      <c r="K1491" s="18">
        <v>719</v>
      </c>
      <c r="L1491" s="23">
        <f t="shared" ref="L1491" si="1955">K1491-J1491</f>
        <v>32</v>
      </c>
      <c r="M1491" s="24">
        <f t="shared" ref="M1491" si="1956">L1491*80%</f>
        <v>25.6</v>
      </c>
      <c r="N1491" s="23">
        <f t="shared" ref="N1491" si="1957">L1491*F1491</f>
        <v>464000</v>
      </c>
      <c r="O1491" s="23">
        <f t="shared" ref="O1491" si="1958">M1491*G1491</f>
        <v>207360</v>
      </c>
      <c r="P1491" s="25">
        <f t="shared" ref="P1491" si="1959">IF(M1491*H1491=0,0,IF(M1491*H1491&gt;I1491,M1491*H1491,I1491))</f>
        <v>2177214</v>
      </c>
      <c r="Q1491" s="23">
        <f t="shared" ref="Q1491" si="1960">N1491+O1491+P1491</f>
        <v>2848574</v>
      </c>
      <c r="R1491" s="24"/>
      <c r="S1491" s="24"/>
      <c r="T1491" s="15"/>
    </row>
    <row r="1492" spans="1:20" ht="15" hidden="1" x14ac:dyDescent="0.3">
      <c r="A1492" s="15" t="s">
        <v>268</v>
      </c>
      <c r="B1492" s="15" t="s">
        <v>269</v>
      </c>
      <c r="C1492" s="15" t="s">
        <v>298</v>
      </c>
      <c r="D1492" s="16" t="s">
        <v>299</v>
      </c>
      <c r="E1492" s="94">
        <v>8</v>
      </c>
      <c r="F1492" s="23">
        <v>14500</v>
      </c>
      <c r="G1492" s="23">
        <v>8100</v>
      </c>
      <c r="H1492" s="23">
        <v>16691</v>
      </c>
      <c r="I1492" s="23">
        <v>2177214</v>
      </c>
      <c r="J1492" s="18">
        <f>K1491</f>
        <v>719</v>
      </c>
      <c r="K1492" s="18">
        <v>753</v>
      </c>
      <c r="L1492" s="23">
        <f t="shared" ref="L1492" si="1961">K1492-J1492</f>
        <v>34</v>
      </c>
      <c r="M1492" s="24">
        <f t="shared" ref="M1492" si="1962">L1492*80%</f>
        <v>27.200000000000003</v>
      </c>
      <c r="N1492" s="23">
        <f t="shared" ref="N1492" si="1963">L1492*F1492</f>
        <v>493000</v>
      </c>
      <c r="O1492" s="23">
        <f t="shared" ref="O1492" si="1964">M1492*G1492</f>
        <v>220320.00000000003</v>
      </c>
      <c r="P1492" s="25">
        <f t="shared" ref="P1492" si="1965">IF(M1492*H1492=0,0,IF(M1492*H1492&gt;I1492,M1492*H1492,I1492))</f>
        <v>2177214</v>
      </c>
      <c r="Q1492" s="23">
        <f t="shared" ref="Q1492" si="1966">N1492+O1492+P1492</f>
        <v>2890534</v>
      </c>
      <c r="R1492" s="24"/>
      <c r="S1492" s="24"/>
      <c r="T1492" s="15"/>
    </row>
    <row r="1493" spans="1:20" ht="15" hidden="1" x14ac:dyDescent="0.3">
      <c r="A1493" s="15" t="s">
        <v>268</v>
      </c>
      <c r="B1493" s="15" t="s">
        <v>269</v>
      </c>
      <c r="C1493" s="15" t="s">
        <v>298</v>
      </c>
      <c r="D1493" s="16" t="s">
        <v>299</v>
      </c>
      <c r="E1493" s="31">
        <v>9</v>
      </c>
      <c r="F1493" s="23">
        <v>14500</v>
      </c>
      <c r="G1493" s="23">
        <v>8100</v>
      </c>
      <c r="H1493" s="23">
        <v>16691</v>
      </c>
      <c r="I1493" s="23">
        <v>2177214</v>
      </c>
      <c r="J1493" s="18">
        <f>K1492</f>
        <v>753</v>
      </c>
      <c r="K1493" s="18">
        <v>784</v>
      </c>
      <c r="L1493" s="23">
        <f t="shared" ref="L1493" si="1967">K1493-J1493</f>
        <v>31</v>
      </c>
      <c r="M1493" s="24">
        <f t="shared" ref="M1493" si="1968">L1493*80%</f>
        <v>24.8</v>
      </c>
      <c r="N1493" s="23">
        <f t="shared" ref="N1493" si="1969">L1493*F1493</f>
        <v>449500</v>
      </c>
      <c r="O1493" s="23">
        <f t="shared" ref="O1493" si="1970">M1493*G1493</f>
        <v>200880</v>
      </c>
      <c r="P1493" s="25">
        <f t="shared" ref="P1493" si="1971">IF(M1493*H1493=0,0,IF(M1493*H1493&gt;I1493,M1493*H1493,I1493))</f>
        <v>2177214</v>
      </c>
      <c r="Q1493" s="23">
        <f t="shared" ref="Q1493" si="1972">N1493+O1493+P1493</f>
        <v>2827594</v>
      </c>
      <c r="R1493" s="24"/>
      <c r="S1493" s="24"/>
      <c r="T1493" s="15"/>
    </row>
    <row r="1494" spans="1:20" ht="15" hidden="1" x14ac:dyDescent="0.3">
      <c r="A1494" s="15" t="s">
        <v>300</v>
      </c>
      <c r="B1494" s="15" t="s">
        <v>301</v>
      </c>
      <c r="C1494" s="15" t="s">
        <v>302</v>
      </c>
      <c r="D1494" s="16" t="s">
        <v>303</v>
      </c>
      <c r="E1494" s="94">
        <v>4</v>
      </c>
      <c r="F1494" s="23">
        <v>17220</v>
      </c>
      <c r="G1494" s="23">
        <v>12600</v>
      </c>
      <c r="H1494" s="23"/>
      <c r="I1494" s="23"/>
      <c r="J1494" s="18">
        <v>16</v>
      </c>
      <c r="K1494" s="18">
        <v>19</v>
      </c>
      <c r="L1494" s="23">
        <f>K1494-J1494</f>
        <v>3</v>
      </c>
      <c r="M1494" s="24">
        <f>L1494*80%</f>
        <v>2.4000000000000004</v>
      </c>
      <c r="N1494" s="23">
        <f>L1494*F1494</f>
        <v>51660</v>
      </c>
      <c r="O1494" s="23">
        <f t="shared" si="1952"/>
        <v>30240.000000000004</v>
      </c>
      <c r="P1494" s="25">
        <f>IF(M1494*H1494=0,0,IF(M1494*H1494&gt;I1494,M1494*H1494,I1494))</f>
        <v>0</v>
      </c>
      <c r="Q1494" s="23">
        <f>N1494+O1494+P1494</f>
        <v>81900</v>
      </c>
      <c r="R1494" s="24"/>
      <c r="S1494" s="24"/>
      <c r="T1494" s="33" t="s">
        <v>304</v>
      </c>
    </row>
    <row r="1495" spans="1:20" ht="15" hidden="1" x14ac:dyDescent="0.3">
      <c r="A1495" s="15" t="s">
        <v>300</v>
      </c>
      <c r="B1495" s="15" t="s">
        <v>301</v>
      </c>
      <c r="C1495" s="15" t="s">
        <v>302</v>
      </c>
      <c r="D1495" s="16" t="s">
        <v>305</v>
      </c>
      <c r="E1495" s="94">
        <v>4</v>
      </c>
      <c r="F1495" s="23">
        <v>17220</v>
      </c>
      <c r="G1495" s="23">
        <v>12600</v>
      </c>
      <c r="H1495" s="23"/>
      <c r="I1495" s="23"/>
      <c r="J1495" s="18">
        <v>18</v>
      </c>
      <c r="K1495" s="18">
        <v>21</v>
      </c>
      <c r="L1495" s="23">
        <f t="shared" ref="L1495:L1509" si="1973">K1495-J1495</f>
        <v>3</v>
      </c>
      <c r="M1495" s="24">
        <f t="shared" ref="M1495:M1579" si="1974">L1495*80%</f>
        <v>2.4000000000000004</v>
      </c>
      <c r="N1495" s="23">
        <f t="shared" ref="N1495:N1509" si="1975">L1495*F1495</f>
        <v>51660</v>
      </c>
      <c r="O1495" s="23">
        <f t="shared" ref="O1495:O1509" si="1976">M1495*G1495</f>
        <v>30240.000000000004</v>
      </c>
      <c r="P1495" s="25">
        <f t="shared" ref="P1495:P1509" si="1977">IF(M1495*H1495=0,0,IF(M1495*H1495&gt;I1495,M1495*H1495,I1495))</f>
        <v>0</v>
      </c>
      <c r="Q1495" s="23">
        <f t="shared" ref="Q1495:Q1509" si="1978">N1495+O1495+P1495</f>
        <v>81900</v>
      </c>
      <c r="R1495" s="24"/>
      <c r="S1495" s="24"/>
      <c r="T1495" s="15"/>
    </row>
    <row r="1496" spans="1:20" ht="15" hidden="1" x14ac:dyDescent="0.3">
      <c r="A1496" s="15" t="s">
        <v>300</v>
      </c>
      <c r="B1496" s="15" t="s">
        <v>301</v>
      </c>
      <c r="C1496" s="15" t="s">
        <v>302</v>
      </c>
      <c r="D1496" s="16" t="s">
        <v>87</v>
      </c>
      <c r="E1496" s="94">
        <v>4</v>
      </c>
      <c r="F1496" s="23">
        <v>17220</v>
      </c>
      <c r="G1496" s="23">
        <v>12600</v>
      </c>
      <c r="H1496" s="23"/>
      <c r="I1496" s="23"/>
      <c r="J1496" s="18">
        <v>17</v>
      </c>
      <c r="K1496" s="18">
        <v>22</v>
      </c>
      <c r="L1496" s="23">
        <f t="shared" si="1973"/>
        <v>5</v>
      </c>
      <c r="M1496" s="24">
        <f t="shared" si="1974"/>
        <v>4</v>
      </c>
      <c r="N1496" s="23">
        <f t="shared" si="1975"/>
        <v>86100</v>
      </c>
      <c r="O1496" s="23">
        <f t="shared" si="1976"/>
        <v>50400</v>
      </c>
      <c r="P1496" s="25">
        <f t="shared" si="1977"/>
        <v>0</v>
      </c>
      <c r="Q1496" s="23">
        <f t="shared" si="1978"/>
        <v>136500</v>
      </c>
      <c r="R1496" s="24"/>
      <c r="S1496" s="24"/>
      <c r="T1496" s="15"/>
    </row>
    <row r="1497" spans="1:20" ht="15" hidden="1" x14ac:dyDescent="0.3">
      <c r="A1497" s="15" t="s">
        <v>300</v>
      </c>
      <c r="B1497" s="15" t="s">
        <v>301</v>
      </c>
      <c r="C1497" s="15" t="s">
        <v>302</v>
      </c>
      <c r="D1497" s="16" t="s">
        <v>303</v>
      </c>
      <c r="E1497" s="94">
        <v>5</v>
      </c>
      <c r="F1497" s="23">
        <v>17220</v>
      </c>
      <c r="G1497" s="23">
        <v>12600</v>
      </c>
      <c r="H1497" s="23"/>
      <c r="I1497" s="23"/>
      <c r="J1497" s="18">
        <v>19</v>
      </c>
      <c r="K1497" s="18">
        <v>39</v>
      </c>
      <c r="L1497" s="23">
        <f t="shared" si="1973"/>
        <v>20</v>
      </c>
      <c r="M1497" s="24">
        <f t="shared" si="1974"/>
        <v>16</v>
      </c>
      <c r="N1497" s="23">
        <f t="shared" si="1975"/>
        <v>344400</v>
      </c>
      <c r="O1497" s="23">
        <f t="shared" si="1976"/>
        <v>201600</v>
      </c>
      <c r="P1497" s="25">
        <f t="shared" si="1977"/>
        <v>0</v>
      </c>
      <c r="Q1497" s="23">
        <f t="shared" si="1978"/>
        <v>546000</v>
      </c>
      <c r="R1497" s="24"/>
      <c r="S1497" s="24"/>
      <c r="T1497" s="15"/>
    </row>
    <row r="1498" spans="1:20" ht="15" hidden="1" x14ac:dyDescent="0.3">
      <c r="A1498" s="15" t="s">
        <v>300</v>
      </c>
      <c r="B1498" s="15" t="s">
        <v>301</v>
      </c>
      <c r="C1498" s="15" t="s">
        <v>302</v>
      </c>
      <c r="D1498" s="16" t="s">
        <v>305</v>
      </c>
      <c r="E1498" s="94">
        <v>5</v>
      </c>
      <c r="F1498" s="23">
        <v>17220</v>
      </c>
      <c r="G1498" s="23">
        <v>12600</v>
      </c>
      <c r="H1498" s="23"/>
      <c r="I1498" s="23"/>
      <c r="J1498" s="18">
        <v>21</v>
      </c>
      <c r="K1498" s="18">
        <v>35</v>
      </c>
      <c r="L1498" s="23">
        <f t="shared" si="1973"/>
        <v>14</v>
      </c>
      <c r="M1498" s="24">
        <f t="shared" si="1974"/>
        <v>11.200000000000001</v>
      </c>
      <c r="N1498" s="23">
        <f t="shared" si="1975"/>
        <v>241080</v>
      </c>
      <c r="O1498" s="23">
        <f t="shared" si="1976"/>
        <v>141120</v>
      </c>
      <c r="P1498" s="25">
        <f t="shared" si="1977"/>
        <v>0</v>
      </c>
      <c r="Q1498" s="23">
        <f t="shared" si="1978"/>
        <v>382200</v>
      </c>
      <c r="R1498" s="24"/>
      <c r="S1498" s="24"/>
      <c r="T1498" s="15"/>
    </row>
    <row r="1499" spans="1:20" ht="15" hidden="1" x14ac:dyDescent="0.3">
      <c r="A1499" s="15" t="s">
        <v>300</v>
      </c>
      <c r="B1499" s="15" t="s">
        <v>301</v>
      </c>
      <c r="C1499" s="15" t="s">
        <v>302</v>
      </c>
      <c r="D1499" s="16" t="s">
        <v>87</v>
      </c>
      <c r="E1499" s="94">
        <v>5</v>
      </c>
      <c r="F1499" s="23">
        <v>17220</v>
      </c>
      <c r="G1499" s="23">
        <v>12600</v>
      </c>
      <c r="H1499" s="23"/>
      <c r="I1499" s="23"/>
      <c r="J1499" s="18">
        <v>22</v>
      </c>
      <c r="K1499" s="18">
        <v>40</v>
      </c>
      <c r="L1499" s="23">
        <f t="shared" si="1973"/>
        <v>18</v>
      </c>
      <c r="M1499" s="24">
        <f t="shared" si="1974"/>
        <v>14.4</v>
      </c>
      <c r="N1499" s="23">
        <f t="shared" si="1975"/>
        <v>309960</v>
      </c>
      <c r="O1499" s="23">
        <f t="shared" si="1976"/>
        <v>181440</v>
      </c>
      <c r="P1499" s="25">
        <f t="shared" si="1977"/>
        <v>0</v>
      </c>
      <c r="Q1499" s="23">
        <f t="shared" si="1978"/>
        <v>491400</v>
      </c>
      <c r="R1499" s="24"/>
      <c r="S1499" s="24"/>
      <c r="T1499" s="15"/>
    </row>
    <row r="1500" spans="1:20" ht="15" hidden="1" x14ac:dyDescent="0.3">
      <c r="A1500" s="15" t="s">
        <v>300</v>
      </c>
      <c r="B1500" s="15" t="s">
        <v>301</v>
      </c>
      <c r="C1500" s="15" t="s">
        <v>302</v>
      </c>
      <c r="D1500" s="16" t="s">
        <v>126</v>
      </c>
      <c r="E1500" s="94">
        <v>5</v>
      </c>
      <c r="F1500" s="23">
        <v>17220</v>
      </c>
      <c r="G1500" s="23">
        <v>12600</v>
      </c>
      <c r="H1500" s="23"/>
      <c r="I1500" s="23"/>
      <c r="J1500" s="18">
        <v>21</v>
      </c>
      <c r="K1500" s="18">
        <v>21</v>
      </c>
      <c r="L1500" s="23">
        <f t="shared" si="1973"/>
        <v>0</v>
      </c>
      <c r="M1500" s="24">
        <f t="shared" si="1974"/>
        <v>0</v>
      </c>
      <c r="N1500" s="23">
        <f t="shared" si="1975"/>
        <v>0</v>
      </c>
      <c r="O1500" s="23">
        <f t="shared" si="1976"/>
        <v>0</v>
      </c>
      <c r="P1500" s="25">
        <f t="shared" si="1977"/>
        <v>0</v>
      </c>
      <c r="Q1500" s="23">
        <f t="shared" si="1978"/>
        <v>0</v>
      </c>
      <c r="R1500" s="24"/>
      <c r="S1500" s="24"/>
      <c r="T1500" s="15"/>
    </row>
    <row r="1501" spans="1:20" ht="15" hidden="1" x14ac:dyDescent="0.3">
      <c r="A1501" s="15" t="s">
        <v>300</v>
      </c>
      <c r="B1501" s="15" t="s">
        <v>301</v>
      </c>
      <c r="C1501" s="15" t="s">
        <v>302</v>
      </c>
      <c r="D1501" s="16" t="s">
        <v>134</v>
      </c>
      <c r="E1501" s="94">
        <v>5</v>
      </c>
      <c r="F1501" s="23">
        <v>17220</v>
      </c>
      <c r="G1501" s="23">
        <v>12600</v>
      </c>
      <c r="H1501" s="23"/>
      <c r="I1501" s="23"/>
      <c r="J1501" s="18">
        <v>75</v>
      </c>
      <c r="K1501" s="18">
        <v>85</v>
      </c>
      <c r="L1501" s="23">
        <f t="shared" si="1973"/>
        <v>10</v>
      </c>
      <c r="M1501" s="24">
        <f t="shared" si="1974"/>
        <v>8</v>
      </c>
      <c r="N1501" s="23">
        <f t="shared" si="1975"/>
        <v>172200</v>
      </c>
      <c r="O1501" s="23">
        <f t="shared" si="1976"/>
        <v>100800</v>
      </c>
      <c r="P1501" s="25">
        <f t="shared" si="1977"/>
        <v>0</v>
      </c>
      <c r="Q1501" s="23">
        <f t="shared" si="1978"/>
        <v>273000</v>
      </c>
      <c r="R1501" s="24"/>
      <c r="S1501" s="24"/>
      <c r="T1501" s="15"/>
    </row>
    <row r="1502" spans="1:20" ht="15" hidden="1" x14ac:dyDescent="0.3">
      <c r="A1502" s="15" t="s">
        <v>300</v>
      </c>
      <c r="B1502" s="15" t="s">
        <v>301</v>
      </c>
      <c r="C1502" s="15" t="s">
        <v>302</v>
      </c>
      <c r="D1502" s="16" t="s">
        <v>78</v>
      </c>
      <c r="E1502" s="94">
        <v>5</v>
      </c>
      <c r="F1502" s="23">
        <v>17220</v>
      </c>
      <c r="G1502" s="23">
        <v>12600</v>
      </c>
      <c r="H1502" s="23"/>
      <c r="I1502" s="23"/>
      <c r="J1502" s="18">
        <v>41</v>
      </c>
      <c r="K1502" s="18">
        <v>41</v>
      </c>
      <c r="L1502" s="23">
        <f t="shared" si="1973"/>
        <v>0</v>
      </c>
      <c r="M1502" s="24">
        <f t="shared" si="1974"/>
        <v>0</v>
      </c>
      <c r="N1502" s="23">
        <f t="shared" si="1975"/>
        <v>0</v>
      </c>
      <c r="O1502" s="23">
        <f t="shared" si="1976"/>
        <v>0</v>
      </c>
      <c r="P1502" s="25">
        <f t="shared" si="1977"/>
        <v>0</v>
      </c>
      <c r="Q1502" s="23">
        <f t="shared" si="1978"/>
        <v>0</v>
      </c>
      <c r="R1502" s="24"/>
      <c r="S1502" s="24"/>
      <c r="T1502" s="15"/>
    </row>
    <row r="1503" spans="1:20" ht="15" hidden="1" x14ac:dyDescent="0.3">
      <c r="A1503" s="15" t="s">
        <v>300</v>
      </c>
      <c r="B1503" s="15" t="s">
        <v>301</v>
      </c>
      <c r="C1503" s="15" t="s">
        <v>302</v>
      </c>
      <c r="D1503" s="16" t="s">
        <v>303</v>
      </c>
      <c r="E1503" s="94">
        <v>6</v>
      </c>
      <c r="F1503" s="23">
        <v>17220</v>
      </c>
      <c r="G1503" s="23">
        <v>12600</v>
      </c>
      <c r="H1503" s="23"/>
      <c r="I1503" s="23"/>
      <c r="J1503" s="18">
        <v>39</v>
      </c>
      <c r="K1503" s="18">
        <v>49</v>
      </c>
      <c r="L1503" s="23">
        <f t="shared" si="1973"/>
        <v>10</v>
      </c>
      <c r="M1503" s="24">
        <f t="shared" si="1974"/>
        <v>8</v>
      </c>
      <c r="N1503" s="23">
        <f t="shared" si="1975"/>
        <v>172200</v>
      </c>
      <c r="O1503" s="23">
        <f t="shared" si="1976"/>
        <v>100800</v>
      </c>
      <c r="P1503" s="25">
        <f t="shared" si="1977"/>
        <v>0</v>
      </c>
      <c r="Q1503" s="23">
        <f t="shared" si="1978"/>
        <v>273000</v>
      </c>
      <c r="R1503" s="24"/>
      <c r="S1503" s="24"/>
      <c r="T1503" s="15"/>
    </row>
    <row r="1504" spans="1:20" ht="15" hidden="1" x14ac:dyDescent="0.3">
      <c r="A1504" s="15" t="s">
        <v>300</v>
      </c>
      <c r="B1504" s="15" t="s">
        <v>301</v>
      </c>
      <c r="C1504" s="15" t="s">
        <v>302</v>
      </c>
      <c r="D1504" s="16" t="s">
        <v>305</v>
      </c>
      <c r="E1504" s="94">
        <v>6</v>
      </c>
      <c r="F1504" s="23">
        <v>17220</v>
      </c>
      <c r="G1504" s="23">
        <v>12600</v>
      </c>
      <c r="H1504" s="23"/>
      <c r="I1504" s="23"/>
      <c r="J1504" s="18">
        <v>35</v>
      </c>
      <c r="K1504" s="18">
        <v>40</v>
      </c>
      <c r="L1504" s="23">
        <f t="shared" si="1973"/>
        <v>5</v>
      </c>
      <c r="M1504" s="24">
        <f t="shared" si="1974"/>
        <v>4</v>
      </c>
      <c r="N1504" s="23">
        <f t="shared" si="1975"/>
        <v>86100</v>
      </c>
      <c r="O1504" s="23">
        <f t="shared" si="1976"/>
        <v>50400</v>
      </c>
      <c r="P1504" s="25">
        <f t="shared" si="1977"/>
        <v>0</v>
      </c>
      <c r="Q1504" s="23">
        <f t="shared" si="1978"/>
        <v>136500</v>
      </c>
      <c r="R1504" s="24"/>
      <c r="S1504" s="24"/>
      <c r="T1504" s="15"/>
    </row>
    <row r="1505" spans="1:20" ht="15" hidden="1" x14ac:dyDescent="0.3">
      <c r="A1505" s="15" t="s">
        <v>300</v>
      </c>
      <c r="B1505" s="15" t="s">
        <v>301</v>
      </c>
      <c r="C1505" s="15" t="s">
        <v>302</v>
      </c>
      <c r="D1505" s="16" t="s">
        <v>87</v>
      </c>
      <c r="E1505" s="94">
        <v>6</v>
      </c>
      <c r="F1505" s="23">
        <v>17220</v>
      </c>
      <c r="G1505" s="23">
        <v>12600</v>
      </c>
      <c r="H1505" s="23"/>
      <c r="I1505" s="23"/>
      <c r="J1505" s="18">
        <v>40</v>
      </c>
      <c r="K1505" s="18">
        <v>72</v>
      </c>
      <c r="L1505" s="23">
        <f t="shared" si="1973"/>
        <v>32</v>
      </c>
      <c r="M1505" s="24">
        <f t="shared" si="1974"/>
        <v>25.6</v>
      </c>
      <c r="N1505" s="23">
        <f t="shared" si="1975"/>
        <v>551040</v>
      </c>
      <c r="O1505" s="23">
        <f t="shared" si="1976"/>
        <v>322560</v>
      </c>
      <c r="P1505" s="25">
        <f t="shared" si="1977"/>
        <v>0</v>
      </c>
      <c r="Q1505" s="23">
        <f t="shared" si="1978"/>
        <v>873600</v>
      </c>
      <c r="R1505" s="24"/>
      <c r="S1505" s="24"/>
      <c r="T1505" s="15"/>
    </row>
    <row r="1506" spans="1:20" ht="15" hidden="1" x14ac:dyDescent="0.3">
      <c r="A1506" s="15" t="s">
        <v>300</v>
      </c>
      <c r="B1506" s="15" t="s">
        <v>301</v>
      </c>
      <c r="C1506" s="15" t="s">
        <v>302</v>
      </c>
      <c r="D1506" s="16" t="s">
        <v>126</v>
      </c>
      <c r="E1506" s="94">
        <v>6</v>
      </c>
      <c r="F1506" s="23">
        <v>17220</v>
      </c>
      <c r="G1506" s="23">
        <v>12600</v>
      </c>
      <c r="H1506" s="23"/>
      <c r="I1506" s="23"/>
      <c r="J1506" s="18">
        <v>21</v>
      </c>
      <c r="K1506" s="18">
        <v>21</v>
      </c>
      <c r="L1506" s="23">
        <f t="shared" si="1973"/>
        <v>0</v>
      </c>
      <c r="M1506" s="24">
        <f t="shared" si="1974"/>
        <v>0</v>
      </c>
      <c r="N1506" s="23">
        <f t="shared" si="1975"/>
        <v>0</v>
      </c>
      <c r="O1506" s="23">
        <f t="shared" si="1976"/>
        <v>0</v>
      </c>
      <c r="P1506" s="25">
        <f t="shared" si="1977"/>
        <v>0</v>
      </c>
      <c r="Q1506" s="23">
        <f t="shared" si="1978"/>
        <v>0</v>
      </c>
      <c r="R1506" s="24"/>
      <c r="S1506" s="24"/>
      <c r="T1506" s="15"/>
    </row>
    <row r="1507" spans="1:20" ht="15" hidden="1" x14ac:dyDescent="0.3">
      <c r="A1507" s="15" t="s">
        <v>300</v>
      </c>
      <c r="B1507" s="15" t="s">
        <v>301</v>
      </c>
      <c r="C1507" s="15" t="s">
        <v>302</v>
      </c>
      <c r="D1507" s="16" t="s">
        <v>134</v>
      </c>
      <c r="E1507" s="94">
        <v>6</v>
      </c>
      <c r="F1507" s="23">
        <v>17220</v>
      </c>
      <c r="G1507" s="23">
        <v>12600</v>
      </c>
      <c r="H1507" s="23"/>
      <c r="I1507" s="23"/>
      <c r="J1507" s="18">
        <v>85</v>
      </c>
      <c r="K1507" s="18">
        <v>85</v>
      </c>
      <c r="L1507" s="23">
        <f t="shared" si="1973"/>
        <v>0</v>
      </c>
      <c r="M1507" s="24">
        <f t="shared" si="1974"/>
        <v>0</v>
      </c>
      <c r="N1507" s="23">
        <f t="shared" si="1975"/>
        <v>0</v>
      </c>
      <c r="O1507" s="23">
        <f t="shared" si="1976"/>
        <v>0</v>
      </c>
      <c r="P1507" s="25">
        <f t="shared" si="1977"/>
        <v>0</v>
      </c>
      <c r="Q1507" s="23">
        <f t="shared" si="1978"/>
        <v>0</v>
      </c>
      <c r="R1507" s="24"/>
      <c r="S1507" s="24"/>
      <c r="T1507" s="15"/>
    </row>
    <row r="1508" spans="1:20" ht="15" hidden="1" x14ac:dyDescent="0.3">
      <c r="A1508" s="15" t="s">
        <v>300</v>
      </c>
      <c r="B1508" s="15" t="s">
        <v>301</v>
      </c>
      <c r="C1508" s="15" t="s">
        <v>302</v>
      </c>
      <c r="D1508" s="16" t="s">
        <v>78</v>
      </c>
      <c r="E1508" s="94">
        <v>6</v>
      </c>
      <c r="F1508" s="23">
        <v>17220</v>
      </c>
      <c r="G1508" s="23">
        <v>12600</v>
      </c>
      <c r="H1508" s="23"/>
      <c r="I1508" s="23"/>
      <c r="J1508" s="18">
        <v>41</v>
      </c>
      <c r="K1508" s="18">
        <v>41</v>
      </c>
      <c r="L1508" s="23">
        <f t="shared" si="1973"/>
        <v>0</v>
      </c>
      <c r="M1508" s="24">
        <f t="shared" si="1974"/>
        <v>0</v>
      </c>
      <c r="N1508" s="23">
        <f t="shared" si="1975"/>
        <v>0</v>
      </c>
      <c r="O1508" s="23">
        <f t="shared" si="1976"/>
        <v>0</v>
      </c>
      <c r="P1508" s="25">
        <f t="shared" si="1977"/>
        <v>0</v>
      </c>
      <c r="Q1508" s="23">
        <f t="shared" si="1978"/>
        <v>0</v>
      </c>
      <c r="R1508" s="24"/>
      <c r="S1508" s="24"/>
      <c r="T1508" s="15"/>
    </row>
    <row r="1509" spans="1:20" ht="15" hidden="1" x14ac:dyDescent="0.3">
      <c r="A1509" s="15" t="s">
        <v>300</v>
      </c>
      <c r="B1509" s="15" t="s">
        <v>301</v>
      </c>
      <c r="C1509" s="15" t="s">
        <v>302</v>
      </c>
      <c r="D1509" s="16" t="s">
        <v>306</v>
      </c>
      <c r="E1509" s="94">
        <v>6</v>
      </c>
      <c r="F1509" s="23">
        <v>17220</v>
      </c>
      <c r="G1509" s="23">
        <v>12600</v>
      </c>
      <c r="H1509" s="23"/>
      <c r="I1509" s="23"/>
      <c r="J1509" s="18">
        <v>46</v>
      </c>
      <c r="K1509" s="18">
        <v>48</v>
      </c>
      <c r="L1509" s="23">
        <f t="shared" si="1973"/>
        <v>2</v>
      </c>
      <c r="M1509" s="24">
        <f t="shared" si="1974"/>
        <v>1.6</v>
      </c>
      <c r="N1509" s="23">
        <f t="shared" si="1975"/>
        <v>34440</v>
      </c>
      <c r="O1509" s="23">
        <f t="shared" si="1976"/>
        <v>20160</v>
      </c>
      <c r="P1509" s="25">
        <f t="shared" si="1977"/>
        <v>0</v>
      </c>
      <c r="Q1509" s="23">
        <f t="shared" si="1978"/>
        <v>54600</v>
      </c>
      <c r="R1509" s="24"/>
      <c r="S1509" s="24"/>
      <c r="T1509" s="15"/>
    </row>
    <row r="1510" spans="1:20" ht="15" hidden="1" x14ac:dyDescent="0.3">
      <c r="A1510" s="15" t="s">
        <v>300</v>
      </c>
      <c r="B1510" s="15" t="s">
        <v>301</v>
      </c>
      <c r="C1510" s="15" t="s">
        <v>302</v>
      </c>
      <c r="D1510" s="16" t="s">
        <v>303</v>
      </c>
      <c r="E1510" s="94">
        <v>7</v>
      </c>
      <c r="F1510" s="23">
        <v>17220</v>
      </c>
      <c r="G1510" s="23">
        <v>12600</v>
      </c>
      <c r="H1510" s="23"/>
      <c r="I1510" s="23"/>
      <c r="J1510" s="18">
        <f>K1503</f>
        <v>49</v>
      </c>
      <c r="K1510" s="18">
        <v>59</v>
      </c>
      <c r="L1510" s="23">
        <f t="shared" ref="L1510:L1516" si="1979">K1510-J1510</f>
        <v>10</v>
      </c>
      <c r="M1510" s="24">
        <f t="shared" ref="M1510:M1516" si="1980">L1510*80%</f>
        <v>8</v>
      </c>
      <c r="N1510" s="23">
        <f t="shared" ref="N1510:N1516" si="1981">L1510*F1510</f>
        <v>172200</v>
      </c>
      <c r="O1510" s="23">
        <f t="shared" ref="O1510:O1516" si="1982">M1510*G1510</f>
        <v>100800</v>
      </c>
      <c r="P1510" s="25">
        <f t="shared" ref="P1510:P1516" si="1983">IF(M1510*H1510=0,0,IF(M1510*H1510&gt;I1510,M1510*H1510,I1510))</f>
        <v>0</v>
      </c>
      <c r="Q1510" s="23">
        <f t="shared" ref="Q1510:Q1516" si="1984">N1510+O1510+P1510</f>
        <v>273000</v>
      </c>
      <c r="R1510" s="24"/>
      <c r="S1510" s="24"/>
      <c r="T1510" s="15"/>
    </row>
    <row r="1511" spans="1:20" ht="15" hidden="1" x14ac:dyDescent="0.3">
      <c r="A1511" s="15" t="s">
        <v>300</v>
      </c>
      <c r="B1511" s="15" t="s">
        <v>301</v>
      </c>
      <c r="C1511" s="15" t="s">
        <v>302</v>
      </c>
      <c r="D1511" s="16" t="s">
        <v>305</v>
      </c>
      <c r="E1511" s="94">
        <v>7</v>
      </c>
      <c r="F1511" s="23">
        <v>17220</v>
      </c>
      <c r="G1511" s="23">
        <v>12600</v>
      </c>
      <c r="H1511" s="23"/>
      <c r="I1511" s="23"/>
      <c r="J1511" s="18">
        <f t="shared" ref="J1511:J1516" si="1985">K1504</f>
        <v>40</v>
      </c>
      <c r="K1511" s="18">
        <v>46</v>
      </c>
      <c r="L1511" s="23">
        <f t="shared" si="1979"/>
        <v>6</v>
      </c>
      <c r="M1511" s="24">
        <f t="shared" si="1980"/>
        <v>4.8000000000000007</v>
      </c>
      <c r="N1511" s="23">
        <f t="shared" si="1981"/>
        <v>103320</v>
      </c>
      <c r="O1511" s="23">
        <f t="shared" si="1982"/>
        <v>60480.000000000007</v>
      </c>
      <c r="P1511" s="25">
        <f t="shared" si="1983"/>
        <v>0</v>
      </c>
      <c r="Q1511" s="23">
        <f t="shared" si="1984"/>
        <v>163800</v>
      </c>
      <c r="R1511" s="24"/>
      <c r="S1511" s="24"/>
      <c r="T1511" s="15"/>
    </row>
    <row r="1512" spans="1:20" ht="15" hidden="1" x14ac:dyDescent="0.3">
      <c r="A1512" s="15" t="s">
        <v>300</v>
      </c>
      <c r="B1512" s="15" t="s">
        <v>301</v>
      </c>
      <c r="C1512" s="15" t="s">
        <v>302</v>
      </c>
      <c r="D1512" s="16" t="s">
        <v>87</v>
      </c>
      <c r="E1512" s="94">
        <v>7</v>
      </c>
      <c r="F1512" s="23">
        <v>17220</v>
      </c>
      <c r="G1512" s="23">
        <v>12600</v>
      </c>
      <c r="H1512" s="23"/>
      <c r="I1512" s="23"/>
      <c r="J1512" s="18">
        <f t="shared" si="1985"/>
        <v>72</v>
      </c>
      <c r="K1512" s="18">
        <v>102</v>
      </c>
      <c r="L1512" s="23">
        <f t="shared" si="1979"/>
        <v>30</v>
      </c>
      <c r="M1512" s="24">
        <f t="shared" si="1980"/>
        <v>24</v>
      </c>
      <c r="N1512" s="23">
        <f t="shared" si="1981"/>
        <v>516600</v>
      </c>
      <c r="O1512" s="23">
        <f t="shared" si="1982"/>
        <v>302400</v>
      </c>
      <c r="P1512" s="25">
        <f t="shared" si="1983"/>
        <v>0</v>
      </c>
      <c r="Q1512" s="23">
        <f t="shared" si="1984"/>
        <v>819000</v>
      </c>
      <c r="R1512" s="24"/>
      <c r="S1512" s="24"/>
      <c r="T1512" s="15"/>
    </row>
    <row r="1513" spans="1:20" ht="15" hidden="1" x14ac:dyDescent="0.3">
      <c r="A1513" s="15" t="s">
        <v>300</v>
      </c>
      <c r="B1513" s="15" t="s">
        <v>301</v>
      </c>
      <c r="C1513" s="15" t="s">
        <v>302</v>
      </c>
      <c r="D1513" s="16" t="s">
        <v>126</v>
      </c>
      <c r="E1513" s="94">
        <v>7</v>
      </c>
      <c r="F1513" s="23">
        <v>17220</v>
      </c>
      <c r="G1513" s="23">
        <v>12600</v>
      </c>
      <c r="H1513" s="23"/>
      <c r="I1513" s="23"/>
      <c r="J1513" s="18">
        <f t="shared" si="1985"/>
        <v>21</v>
      </c>
      <c r="K1513" s="18">
        <v>22</v>
      </c>
      <c r="L1513" s="23">
        <f t="shared" si="1979"/>
        <v>1</v>
      </c>
      <c r="M1513" s="24">
        <f t="shared" si="1980"/>
        <v>0.8</v>
      </c>
      <c r="N1513" s="23">
        <f t="shared" si="1981"/>
        <v>17220</v>
      </c>
      <c r="O1513" s="23">
        <f t="shared" si="1982"/>
        <v>10080</v>
      </c>
      <c r="P1513" s="25">
        <f t="shared" si="1983"/>
        <v>0</v>
      </c>
      <c r="Q1513" s="23">
        <f t="shared" si="1984"/>
        <v>27300</v>
      </c>
      <c r="R1513" s="24"/>
      <c r="S1513" s="24"/>
      <c r="T1513" s="15"/>
    </row>
    <row r="1514" spans="1:20" ht="15" hidden="1" x14ac:dyDescent="0.3">
      <c r="A1514" s="15" t="s">
        <v>300</v>
      </c>
      <c r="B1514" s="15" t="s">
        <v>301</v>
      </c>
      <c r="C1514" s="15" t="s">
        <v>302</v>
      </c>
      <c r="D1514" s="16" t="s">
        <v>134</v>
      </c>
      <c r="E1514" s="94">
        <v>7</v>
      </c>
      <c r="F1514" s="23">
        <v>17220</v>
      </c>
      <c r="G1514" s="23">
        <v>12600</v>
      </c>
      <c r="H1514" s="23"/>
      <c r="I1514" s="23"/>
      <c r="J1514" s="18">
        <f t="shared" si="1985"/>
        <v>85</v>
      </c>
      <c r="K1514" s="18">
        <v>90</v>
      </c>
      <c r="L1514" s="23">
        <f t="shared" si="1979"/>
        <v>5</v>
      </c>
      <c r="M1514" s="24">
        <f t="shared" si="1980"/>
        <v>4</v>
      </c>
      <c r="N1514" s="23">
        <f t="shared" si="1981"/>
        <v>86100</v>
      </c>
      <c r="O1514" s="23">
        <f t="shared" si="1982"/>
        <v>50400</v>
      </c>
      <c r="P1514" s="25">
        <f t="shared" si="1983"/>
        <v>0</v>
      </c>
      <c r="Q1514" s="23">
        <f t="shared" si="1984"/>
        <v>136500</v>
      </c>
      <c r="R1514" s="24"/>
      <c r="S1514" s="24"/>
      <c r="T1514" s="15"/>
    </row>
    <row r="1515" spans="1:20" ht="15" hidden="1" x14ac:dyDescent="0.3">
      <c r="A1515" s="15" t="s">
        <v>300</v>
      </c>
      <c r="B1515" s="15" t="s">
        <v>301</v>
      </c>
      <c r="C1515" s="15" t="s">
        <v>302</v>
      </c>
      <c r="D1515" s="16" t="s">
        <v>78</v>
      </c>
      <c r="E1515" s="94">
        <v>7</v>
      </c>
      <c r="F1515" s="23">
        <v>17220</v>
      </c>
      <c r="G1515" s="23">
        <v>12600</v>
      </c>
      <c r="H1515" s="23"/>
      <c r="I1515" s="23"/>
      <c r="J1515" s="18">
        <f t="shared" si="1985"/>
        <v>41</v>
      </c>
      <c r="K1515" s="18">
        <v>41</v>
      </c>
      <c r="L1515" s="23">
        <f t="shared" si="1979"/>
        <v>0</v>
      </c>
      <c r="M1515" s="24">
        <f t="shared" si="1980"/>
        <v>0</v>
      </c>
      <c r="N1515" s="23">
        <f t="shared" si="1981"/>
        <v>0</v>
      </c>
      <c r="O1515" s="23">
        <f t="shared" si="1982"/>
        <v>0</v>
      </c>
      <c r="P1515" s="25">
        <f t="shared" si="1983"/>
        <v>0</v>
      </c>
      <c r="Q1515" s="23">
        <f t="shared" si="1984"/>
        <v>0</v>
      </c>
      <c r="R1515" s="24"/>
      <c r="S1515" s="24"/>
      <c r="T1515" s="15"/>
    </row>
    <row r="1516" spans="1:20" ht="15" hidden="1" x14ac:dyDescent="0.3">
      <c r="A1516" s="15" t="s">
        <v>300</v>
      </c>
      <c r="B1516" s="15" t="s">
        <v>301</v>
      </c>
      <c r="C1516" s="15" t="s">
        <v>302</v>
      </c>
      <c r="D1516" s="16" t="s">
        <v>306</v>
      </c>
      <c r="E1516" s="94">
        <v>7</v>
      </c>
      <c r="F1516" s="23">
        <v>17220</v>
      </c>
      <c r="G1516" s="23">
        <v>12600</v>
      </c>
      <c r="H1516" s="23"/>
      <c r="I1516" s="23"/>
      <c r="J1516" s="18">
        <f t="shared" si="1985"/>
        <v>48</v>
      </c>
      <c r="K1516" s="18">
        <v>55</v>
      </c>
      <c r="L1516" s="23">
        <f t="shared" si="1979"/>
        <v>7</v>
      </c>
      <c r="M1516" s="24">
        <f t="shared" si="1980"/>
        <v>5.6000000000000005</v>
      </c>
      <c r="N1516" s="23">
        <f t="shared" si="1981"/>
        <v>120540</v>
      </c>
      <c r="O1516" s="23">
        <f t="shared" si="1982"/>
        <v>70560</v>
      </c>
      <c r="P1516" s="25">
        <f t="shared" si="1983"/>
        <v>0</v>
      </c>
      <c r="Q1516" s="23">
        <f t="shared" si="1984"/>
        <v>191100</v>
      </c>
      <c r="R1516" s="24"/>
      <c r="S1516" s="24"/>
      <c r="T1516" s="15"/>
    </row>
    <row r="1517" spans="1:20" ht="15" hidden="1" x14ac:dyDescent="0.3">
      <c r="A1517" s="15" t="s">
        <v>300</v>
      </c>
      <c r="B1517" s="15" t="s">
        <v>301</v>
      </c>
      <c r="C1517" s="15" t="s">
        <v>302</v>
      </c>
      <c r="D1517" s="16" t="s">
        <v>303</v>
      </c>
      <c r="E1517" s="94">
        <v>8</v>
      </c>
      <c r="F1517" s="23">
        <v>17220</v>
      </c>
      <c r="G1517" s="23">
        <v>12600</v>
      </c>
      <c r="H1517" s="23"/>
      <c r="I1517" s="23"/>
      <c r="J1517" s="18">
        <f>K1510</f>
        <v>59</v>
      </c>
      <c r="K1517" s="18">
        <v>66</v>
      </c>
      <c r="L1517" s="23">
        <f t="shared" ref="L1517:L1523" si="1986">K1517-J1517</f>
        <v>7</v>
      </c>
      <c r="M1517" s="24">
        <f t="shared" ref="M1517:M1523" si="1987">L1517*80%</f>
        <v>5.6000000000000005</v>
      </c>
      <c r="N1517" s="23">
        <f t="shared" ref="N1517:N1523" si="1988">L1517*F1517</f>
        <v>120540</v>
      </c>
      <c r="O1517" s="23">
        <f t="shared" ref="O1517:O1523" si="1989">M1517*G1517</f>
        <v>70560</v>
      </c>
      <c r="P1517" s="25">
        <f t="shared" ref="P1517:P1523" si="1990">IF(M1517*H1517=0,0,IF(M1517*H1517&gt;I1517,M1517*H1517,I1517))</f>
        <v>0</v>
      </c>
      <c r="Q1517" s="23">
        <f t="shared" ref="Q1517:Q1523" si="1991">N1517+O1517+P1517</f>
        <v>191100</v>
      </c>
      <c r="R1517" s="24"/>
      <c r="S1517" s="24"/>
      <c r="T1517" s="15"/>
    </row>
    <row r="1518" spans="1:20" ht="15" hidden="1" x14ac:dyDescent="0.3">
      <c r="A1518" s="15" t="s">
        <v>300</v>
      </c>
      <c r="B1518" s="15" t="s">
        <v>301</v>
      </c>
      <c r="C1518" s="15" t="s">
        <v>302</v>
      </c>
      <c r="D1518" s="16" t="s">
        <v>305</v>
      </c>
      <c r="E1518" s="94">
        <v>8</v>
      </c>
      <c r="F1518" s="23">
        <v>17220</v>
      </c>
      <c r="G1518" s="23">
        <v>12600</v>
      </c>
      <c r="H1518" s="23"/>
      <c r="I1518" s="23"/>
      <c r="J1518" s="18">
        <f t="shared" ref="J1518:J1523" si="1992">K1511</f>
        <v>46</v>
      </c>
      <c r="K1518" s="18">
        <v>51</v>
      </c>
      <c r="L1518" s="23">
        <f t="shared" si="1986"/>
        <v>5</v>
      </c>
      <c r="M1518" s="24">
        <f t="shared" si="1987"/>
        <v>4</v>
      </c>
      <c r="N1518" s="23">
        <f t="shared" si="1988"/>
        <v>86100</v>
      </c>
      <c r="O1518" s="23">
        <f t="shared" si="1989"/>
        <v>50400</v>
      </c>
      <c r="P1518" s="25">
        <f t="shared" si="1990"/>
        <v>0</v>
      </c>
      <c r="Q1518" s="23">
        <f t="shared" si="1991"/>
        <v>136500</v>
      </c>
      <c r="R1518" s="24"/>
      <c r="S1518" s="24"/>
      <c r="T1518" s="15"/>
    </row>
    <row r="1519" spans="1:20" ht="15" hidden="1" x14ac:dyDescent="0.3">
      <c r="A1519" s="15" t="s">
        <v>300</v>
      </c>
      <c r="B1519" s="15" t="s">
        <v>301</v>
      </c>
      <c r="C1519" s="15" t="s">
        <v>302</v>
      </c>
      <c r="D1519" s="16" t="s">
        <v>87</v>
      </c>
      <c r="E1519" s="94">
        <v>8</v>
      </c>
      <c r="F1519" s="23">
        <v>17220</v>
      </c>
      <c r="G1519" s="23">
        <v>12600</v>
      </c>
      <c r="H1519" s="23"/>
      <c r="I1519" s="23"/>
      <c r="J1519" s="18">
        <f t="shared" si="1992"/>
        <v>102</v>
      </c>
      <c r="K1519" s="18">
        <v>128</v>
      </c>
      <c r="L1519" s="23">
        <f t="shared" si="1986"/>
        <v>26</v>
      </c>
      <c r="M1519" s="24">
        <f t="shared" si="1987"/>
        <v>20.8</v>
      </c>
      <c r="N1519" s="23">
        <f t="shared" si="1988"/>
        <v>447720</v>
      </c>
      <c r="O1519" s="23">
        <f t="shared" si="1989"/>
        <v>262080</v>
      </c>
      <c r="P1519" s="25">
        <f t="shared" si="1990"/>
        <v>0</v>
      </c>
      <c r="Q1519" s="23">
        <f t="shared" si="1991"/>
        <v>709800</v>
      </c>
      <c r="R1519" s="24"/>
      <c r="S1519" s="24"/>
      <c r="T1519" s="15"/>
    </row>
    <row r="1520" spans="1:20" ht="15" hidden="1" x14ac:dyDescent="0.3">
      <c r="A1520" s="15" t="s">
        <v>300</v>
      </c>
      <c r="B1520" s="15" t="s">
        <v>301</v>
      </c>
      <c r="C1520" s="15" t="s">
        <v>302</v>
      </c>
      <c r="D1520" s="16" t="s">
        <v>126</v>
      </c>
      <c r="E1520" s="94">
        <v>8</v>
      </c>
      <c r="F1520" s="23">
        <v>17220</v>
      </c>
      <c r="G1520" s="23">
        <v>12600</v>
      </c>
      <c r="H1520" s="23"/>
      <c r="I1520" s="23"/>
      <c r="J1520" s="18">
        <f t="shared" si="1992"/>
        <v>22</v>
      </c>
      <c r="K1520" s="18">
        <v>22</v>
      </c>
      <c r="L1520" s="23">
        <f t="shared" si="1986"/>
        <v>0</v>
      </c>
      <c r="M1520" s="24">
        <f t="shared" si="1987"/>
        <v>0</v>
      </c>
      <c r="N1520" s="23">
        <f t="shared" si="1988"/>
        <v>0</v>
      </c>
      <c r="O1520" s="23">
        <f t="shared" si="1989"/>
        <v>0</v>
      </c>
      <c r="P1520" s="25">
        <f t="shared" si="1990"/>
        <v>0</v>
      </c>
      <c r="Q1520" s="23">
        <f t="shared" si="1991"/>
        <v>0</v>
      </c>
      <c r="R1520" s="24"/>
      <c r="S1520" s="24"/>
      <c r="T1520" s="15"/>
    </row>
    <row r="1521" spans="1:20" ht="15" hidden="1" x14ac:dyDescent="0.3">
      <c r="A1521" s="15" t="s">
        <v>300</v>
      </c>
      <c r="B1521" s="15" t="s">
        <v>301</v>
      </c>
      <c r="C1521" s="15" t="s">
        <v>302</v>
      </c>
      <c r="D1521" s="16" t="s">
        <v>134</v>
      </c>
      <c r="E1521" s="94">
        <v>8</v>
      </c>
      <c r="F1521" s="23">
        <v>17220</v>
      </c>
      <c r="G1521" s="23">
        <v>12600</v>
      </c>
      <c r="H1521" s="23"/>
      <c r="I1521" s="23"/>
      <c r="J1521" s="18">
        <f t="shared" si="1992"/>
        <v>90</v>
      </c>
      <c r="K1521" s="18">
        <v>102</v>
      </c>
      <c r="L1521" s="23">
        <f t="shared" si="1986"/>
        <v>12</v>
      </c>
      <c r="M1521" s="24">
        <f t="shared" si="1987"/>
        <v>9.6000000000000014</v>
      </c>
      <c r="N1521" s="23">
        <f t="shared" si="1988"/>
        <v>206640</v>
      </c>
      <c r="O1521" s="23">
        <f t="shared" si="1989"/>
        <v>120960.00000000001</v>
      </c>
      <c r="P1521" s="25">
        <f t="shared" si="1990"/>
        <v>0</v>
      </c>
      <c r="Q1521" s="23">
        <f t="shared" si="1991"/>
        <v>327600</v>
      </c>
      <c r="R1521" s="24"/>
      <c r="S1521" s="24"/>
      <c r="T1521" s="15"/>
    </row>
    <row r="1522" spans="1:20" ht="15" hidden="1" x14ac:dyDescent="0.3">
      <c r="A1522" s="15" t="s">
        <v>300</v>
      </c>
      <c r="B1522" s="15" t="s">
        <v>301</v>
      </c>
      <c r="C1522" s="15" t="s">
        <v>302</v>
      </c>
      <c r="D1522" s="16" t="s">
        <v>78</v>
      </c>
      <c r="E1522" s="94">
        <v>8</v>
      </c>
      <c r="F1522" s="23">
        <v>17220</v>
      </c>
      <c r="G1522" s="23">
        <v>12600</v>
      </c>
      <c r="H1522" s="23"/>
      <c r="I1522" s="23"/>
      <c r="J1522" s="18">
        <f t="shared" si="1992"/>
        <v>41</v>
      </c>
      <c r="K1522" s="18">
        <v>41</v>
      </c>
      <c r="L1522" s="23">
        <f t="shared" si="1986"/>
        <v>0</v>
      </c>
      <c r="M1522" s="24">
        <f t="shared" si="1987"/>
        <v>0</v>
      </c>
      <c r="N1522" s="23">
        <f t="shared" si="1988"/>
        <v>0</v>
      </c>
      <c r="O1522" s="23">
        <f t="shared" si="1989"/>
        <v>0</v>
      </c>
      <c r="P1522" s="25">
        <f t="shared" si="1990"/>
        <v>0</v>
      </c>
      <c r="Q1522" s="23">
        <f t="shared" si="1991"/>
        <v>0</v>
      </c>
      <c r="R1522" s="24"/>
      <c r="S1522" s="24"/>
      <c r="T1522" s="15"/>
    </row>
    <row r="1523" spans="1:20" ht="15" hidden="1" x14ac:dyDescent="0.3">
      <c r="A1523" s="15" t="s">
        <v>300</v>
      </c>
      <c r="B1523" s="15" t="s">
        <v>301</v>
      </c>
      <c r="C1523" s="15" t="s">
        <v>302</v>
      </c>
      <c r="D1523" s="16" t="s">
        <v>306</v>
      </c>
      <c r="E1523" s="94">
        <v>8</v>
      </c>
      <c r="F1523" s="23">
        <v>17220</v>
      </c>
      <c r="G1523" s="23">
        <v>12600</v>
      </c>
      <c r="H1523" s="23"/>
      <c r="I1523" s="23"/>
      <c r="J1523" s="18">
        <f t="shared" si="1992"/>
        <v>55</v>
      </c>
      <c r="K1523" s="18">
        <v>65</v>
      </c>
      <c r="L1523" s="23">
        <f t="shared" si="1986"/>
        <v>10</v>
      </c>
      <c r="M1523" s="24">
        <f t="shared" si="1987"/>
        <v>8</v>
      </c>
      <c r="N1523" s="23">
        <f t="shared" si="1988"/>
        <v>172200</v>
      </c>
      <c r="O1523" s="23">
        <f t="shared" si="1989"/>
        <v>100800</v>
      </c>
      <c r="P1523" s="25">
        <f t="shared" si="1990"/>
        <v>0</v>
      </c>
      <c r="Q1523" s="23">
        <f t="shared" si="1991"/>
        <v>273000</v>
      </c>
      <c r="R1523" s="24"/>
      <c r="S1523" s="24"/>
      <c r="T1523" s="15"/>
    </row>
    <row r="1524" spans="1:20" ht="15" hidden="1" x14ac:dyDescent="0.3">
      <c r="A1524" s="15" t="s">
        <v>300</v>
      </c>
      <c r="B1524" s="15" t="s">
        <v>301</v>
      </c>
      <c r="C1524" s="15" t="s">
        <v>302</v>
      </c>
      <c r="D1524" s="16" t="s">
        <v>303</v>
      </c>
      <c r="E1524" s="31">
        <v>9</v>
      </c>
      <c r="F1524" s="23">
        <v>17220</v>
      </c>
      <c r="G1524" s="23">
        <v>12600</v>
      </c>
      <c r="H1524" s="23"/>
      <c r="I1524" s="23"/>
      <c r="J1524" s="18">
        <f>K1517</f>
        <v>66</v>
      </c>
      <c r="K1524" s="18">
        <v>69</v>
      </c>
      <c r="L1524" s="23">
        <f t="shared" ref="L1524:L1530" si="1993">K1524-J1524</f>
        <v>3</v>
      </c>
      <c r="M1524" s="24">
        <f t="shared" ref="M1524:M1530" si="1994">L1524*80%</f>
        <v>2.4000000000000004</v>
      </c>
      <c r="N1524" s="23">
        <f t="shared" ref="N1524:N1530" si="1995">L1524*F1524</f>
        <v>51660</v>
      </c>
      <c r="O1524" s="23">
        <f t="shared" ref="O1524:O1530" si="1996">M1524*G1524</f>
        <v>30240.000000000004</v>
      </c>
      <c r="P1524" s="25">
        <f t="shared" ref="P1524:P1530" si="1997">IF(M1524*H1524=0,0,IF(M1524*H1524&gt;I1524,M1524*H1524,I1524))</f>
        <v>0</v>
      </c>
      <c r="Q1524" s="23">
        <f t="shared" ref="Q1524:Q1530" si="1998">N1524+O1524+P1524</f>
        <v>81900</v>
      </c>
      <c r="R1524" s="24"/>
      <c r="S1524" s="24"/>
      <c r="T1524" s="15"/>
    </row>
    <row r="1525" spans="1:20" ht="15" hidden="1" x14ac:dyDescent="0.3">
      <c r="A1525" s="15" t="s">
        <v>300</v>
      </c>
      <c r="B1525" s="15" t="s">
        <v>301</v>
      </c>
      <c r="C1525" s="15" t="s">
        <v>302</v>
      </c>
      <c r="D1525" s="16" t="s">
        <v>305</v>
      </c>
      <c r="E1525" s="31">
        <v>9</v>
      </c>
      <c r="F1525" s="23">
        <v>17220</v>
      </c>
      <c r="G1525" s="23">
        <v>12600</v>
      </c>
      <c r="H1525" s="23"/>
      <c r="I1525" s="23"/>
      <c r="J1525" s="18">
        <f t="shared" ref="J1525:J1530" si="1999">K1518</f>
        <v>51</v>
      </c>
      <c r="K1525" s="18">
        <v>54</v>
      </c>
      <c r="L1525" s="23">
        <f t="shared" si="1993"/>
        <v>3</v>
      </c>
      <c r="M1525" s="24">
        <f t="shared" si="1994"/>
        <v>2.4000000000000004</v>
      </c>
      <c r="N1525" s="23">
        <f t="shared" si="1995"/>
        <v>51660</v>
      </c>
      <c r="O1525" s="23">
        <f t="shared" si="1996"/>
        <v>30240.000000000004</v>
      </c>
      <c r="P1525" s="25">
        <f t="shared" si="1997"/>
        <v>0</v>
      </c>
      <c r="Q1525" s="23">
        <f t="shared" si="1998"/>
        <v>81900</v>
      </c>
      <c r="R1525" s="24"/>
      <c r="S1525" s="24"/>
      <c r="T1525" s="15"/>
    </row>
    <row r="1526" spans="1:20" ht="15" hidden="1" x14ac:dyDescent="0.3">
      <c r="A1526" s="15" t="s">
        <v>300</v>
      </c>
      <c r="B1526" s="15" t="s">
        <v>301</v>
      </c>
      <c r="C1526" s="15" t="s">
        <v>302</v>
      </c>
      <c r="D1526" s="16" t="s">
        <v>87</v>
      </c>
      <c r="E1526" s="31">
        <v>9</v>
      </c>
      <c r="F1526" s="23">
        <v>17220</v>
      </c>
      <c r="G1526" s="23">
        <v>12600</v>
      </c>
      <c r="H1526" s="23"/>
      <c r="I1526" s="23"/>
      <c r="J1526" s="18">
        <f t="shared" si="1999"/>
        <v>128</v>
      </c>
      <c r="K1526" s="18">
        <v>145</v>
      </c>
      <c r="L1526" s="23">
        <f t="shared" si="1993"/>
        <v>17</v>
      </c>
      <c r="M1526" s="24">
        <f t="shared" si="1994"/>
        <v>13.600000000000001</v>
      </c>
      <c r="N1526" s="23">
        <f t="shared" si="1995"/>
        <v>292740</v>
      </c>
      <c r="O1526" s="23">
        <f t="shared" si="1996"/>
        <v>171360.00000000003</v>
      </c>
      <c r="P1526" s="25">
        <f t="shared" si="1997"/>
        <v>0</v>
      </c>
      <c r="Q1526" s="23">
        <f t="shared" si="1998"/>
        <v>464100</v>
      </c>
      <c r="R1526" s="24"/>
      <c r="S1526" s="24"/>
      <c r="T1526" s="15"/>
    </row>
    <row r="1527" spans="1:20" ht="15" hidden="1" x14ac:dyDescent="0.3">
      <c r="A1527" s="15" t="s">
        <v>300</v>
      </c>
      <c r="B1527" s="15" t="s">
        <v>301</v>
      </c>
      <c r="C1527" s="15" t="s">
        <v>302</v>
      </c>
      <c r="D1527" s="16" t="s">
        <v>126</v>
      </c>
      <c r="E1527" s="31">
        <v>9</v>
      </c>
      <c r="F1527" s="23">
        <v>17220</v>
      </c>
      <c r="G1527" s="23">
        <v>12600</v>
      </c>
      <c r="H1527" s="23"/>
      <c r="I1527" s="23"/>
      <c r="J1527" s="18">
        <f t="shared" si="1999"/>
        <v>22</v>
      </c>
      <c r="K1527" s="18">
        <v>22</v>
      </c>
      <c r="L1527" s="23">
        <f t="shared" si="1993"/>
        <v>0</v>
      </c>
      <c r="M1527" s="24">
        <f t="shared" si="1994"/>
        <v>0</v>
      </c>
      <c r="N1527" s="23">
        <f t="shared" si="1995"/>
        <v>0</v>
      </c>
      <c r="O1527" s="23">
        <f t="shared" si="1996"/>
        <v>0</v>
      </c>
      <c r="P1527" s="25">
        <f t="shared" si="1997"/>
        <v>0</v>
      </c>
      <c r="Q1527" s="23">
        <f t="shared" si="1998"/>
        <v>0</v>
      </c>
      <c r="R1527" s="24"/>
      <c r="S1527" s="24"/>
      <c r="T1527" s="15"/>
    </row>
    <row r="1528" spans="1:20" ht="15" hidden="1" x14ac:dyDescent="0.3">
      <c r="A1528" s="15" t="s">
        <v>300</v>
      </c>
      <c r="B1528" s="15" t="s">
        <v>301</v>
      </c>
      <c r="C1528" s="15" t="s">
        <v>302</v>
      </c>
      <c r="D1528" s="16" t="s">
        <v>134</v>
      </c>
      <c r="E1528" s="31">
        <v>9</v>
      </c>
      <c r="F1528" s="23">
        <v>17220</v>
      </c>
      <c r="G1528" s="23">
        <v>12600</v>
      </c>
      <c r="H1528" s="23"/>
      <c r="I1528" s="23"/>
      <c r="J1528" s="18">
        <f t="shared" si="1999"/>
        <v>102</v>
      </c>
      <c r="K1528" s="18">
        <v>109</v>
      </c>
      <c r="L1528" s="23">
        <f t="shared" si="1993"/>
        <v>7</v>
      </c>
      <c r="M1528" s="24">
        <f t="shared" si="1994"/>
        <v>5.6000000000000005</v>
      </c>
      <c r="N1528" s="23">
        <f t="shared" si="1995"/>
        <v>120540</v>
      </c>
      <c r="O1528" s="23">
        <f t="shared" si="1996"/>
        <v>70560</v>
      </c>
      <c r="P1528" s="25">
        <f t="shared" si="1997"/>
        <v>0</v>
      </c>
      <c r="Q1528" s="23">
        <f t="shared" si="1998"/>
        <v>191100</v>
      </c>
      <c r="R1528" s="24"/>
      <c r="S1528" s="24"/>
      <c r="T1528" s="15"/>
    </row>
    <row r="1529" spans="1:20" ht="15" hidden="1" x14ac:dyDescent="0.3">
      <c r="A1529" s="15" t="s">
        <v>300</v>
      </c>
      <c r="B1529" s="15" t="s">
        <v>301</v>
      </c>
      <c r="C1529" s="15" t="s">
        <v>302</v>
      </c>
      <c r="D1529" s="16" t="s">
        <v>78</v>
      </c>
      <c r="E1529" s="31">
        <v>9</v>
      </c>
      <c r="F1529" s="23">
        <v>17220</v>
      </c>
      <c r="G1529" s="23">
        <v>12600</v>
      </c>
      <c r="H1529" s="23"/>
      <c r="I1529" s="23"/>
      <c r="J1529" s="18">
        <f t="shared" si="1999"/>
        <v>41</v>
      </c>
      <c r="K1529" s="18">
        <v>42</v>
      </c>
      <c r="L1529" s="23">
        <f t="shared" si="1993"/>
        <v>1</v>
      </c>
      <c r="M1529" s="24">
        <f t="shared" si="1994"/>
        <v>0.8</v>
      </c>
      <c r="N1529" s="23">
        <f t="shared" si="1995"/>
        <v>17220</v>
      </c>
      <c r="O1529" s="23">
        <f t="shared" si="1996"/>
        <v>10080</v>
      </c>
      <c r="P1529" s="25">
        <f t="shared" si="1997"/>
        <v>0</v>
      </c>
      <c r="Q1529" s="23">
        <f t="shared" si="1998"/>
        <v>27300</v>
      </c>
      <c r="R1529" s="24"/>
      <c r="S1529" s="24"/>
      <c r="T1529" s="15"/>
    </row>
    <row r="1530" spans="1:20" ht="15" hidden="1" x14ac:dyDescent="0.3">
      <c r="A1530" s="15" t="s">
        <v>300</v>
      </c>
      <c r="B1530" s="15" t="s">
        <v>301</v>
      </c>
      <c r="C1530" s="15" t="s">
        <v>302</v>
      </c>
      <c r="D1530" s="16" t="s">
        <v>306</v>
      </c>
      <c r="E1530" s="31">
        <v>9</v>
      </c>
      <c r="F1530" s="23">
        <v>17220</v>
      </c>
      <c r="G1530" s="23">
        <v>12600</v>
      </c>
      <c r="H1530" s="23"/>
      <c r="I1530" s="23"/>
      <c r="J1530" s="18">
        <f t="shared" si="1999"/>
        <v>65</v>
      </c>
      <c r="K1530" s="18">
        <v>68</v>
      </c>
      <c r="L1530" s="23">
        <f t="shared" si="1993"/>
        <v>3</v>
      </c>
      <c r="M1530" s="24">
        <f t="shared" si="1994"/>
        <v>2.4000000000000004</v>
      </c>
      <c r="N1530" s="23">
        <f t="shared" si="1995"/>
        <v>51660</v>
      </c>
      <c r="O1530" s="23">
        <f t="shared" si="1996"/>
        <v>30240.000000000004</v>
      </c>
      <c r="P1530" s="25">
        <f t="shared" si="1997"/>
        <v>0</v>
      </c>
      <c r="Q1530" s="23">
        <f t="shared" si="1998"/>
        <v>81900</v>
      </c>
      <c r="R1530" s="24"/>
      <c r="S1530" s="24"/>
      <c r="T1530" s="15"/>
    </row>
    <row r="1531" spans="1:20" ht="15" hidden="1" x14ac:dyDescent="0.3">
      <c r="A1531" s="15" t="s">
        <v>307</v>
      </c>
      <c r="B1531" s="15" t="s">
        <v>308</v>
      </c>
      <c r="C1531" s="15" t="s">
        <v>309</v>
      </c>
      <c r="D1531" s="16" t="s">
        <v>310</v>
      </c>
      <c r="E1531" s="94" t="s">
        <v>25</v>
      </c>
      <c r="F1531" s="23">
        <v>12000</v>
      </c>
      <c r="G1531" s="23">
        <v>17000</v>
      </c>
      <c r="H1531" s="23">
        <v>10331</v>
      </c>
      <c r="I1531" s="101">
        <v>7122191</v>
      </c>
      <c r="J1531" s="18">
        <v>18</v>
      </c>
      <c r="K1531" s="18">
        <v>19</v>
      </c>
      <c r="L1531" s="23">
        <f t="shared" ref="L1531:L1621" si="2000">K1531-J1531</f>
        <v>1</v>
      </c>
      <c r="M1531" s="24">
        <f t="shared" si="1974"/>
        <v>0.8</v>
      </c>
      <c r="N1531" s="23">
        <f t="shared" ref="N1531:N1621" si="2001">L1531*F1531</f>
        <v>12000</v>
      </c>
      <c r="O1531" s="23">
        <f t="shared" ref="O1531:O1621" si="2002">M1531*G1531</f>
        <v>13600</v>
      </c>
      <c r="P1531" s="104">
        <f>IF(SUM(M1531:M1538)*H1531=0,0,IF(SUM(M1531:M1538)*H1531&gt;I1531,SUM(M1531:M1538)*H1531,I1531))</f>
        <v>7122191</v>
      </c>
      <c r="Q1531" s="101">
        <f>SUM(N1531:N1538)+SUM(O1531:O1538)+P1531</f>
        <v>7634191</v>
      </c>
      <c r="R1531" s="24"/>
      <c r="S1531" s="24"/>
      <c r="T1531" s="15"/>
    </row>
    <row r="1532" spans="1:20" ht="15" hidden="1" x14ac:dyDescent="0.3">
      <c r="A1532" s="15" t="s">
        <v>307</v>
      </c>
      <c r="B1532" s="15" t="s">
        <v>308</v>
      </c>
      <c r="C1532" s="15" t="s">
        <v>309</v>
      </c>
      <c r="D1532" s="16" t="s">
        <v>310</v>
      </c>
      <c r="E1532" s="94">
        <v>1</v>
      </c>
      <c r="F1532" s="23">
        <v>12000</v>
      </c>
      <c r="G1532" s="23">
        <v>17000</v>
      </c>
      <c r="H1532" s="23">
        <v>10331</v>
      </c>
      <c r="I1532" s="102"/>
      <c r="J1532" s="18">
        <v>19</v>
      </c>
      <c r="K1532" s="18">
        <v>25</v>
      </c>
      <c r="L1532" s="23">
        <f>K1532-J1532</f>
        <v>6</v>
      </c>
      <c r="M1532" s="24">
        <f>L1532*80%</f>
        <v>4.8000000000000007</v>
      </c>
      <c r="N1532" s="23">
        <f>L1532*F1532</f>
        <v>72000</v>
      </c>
      <c r="O1532" s="23">
        <f>M1532*G1532</f>
        <v>81600.000000000015</v>
      </c>
      <c r="P1532" s="105"/>
      <c r="Q1532" s="102"/>
      <c r="R1532" s="24"/>
      <c r="S1532" s="24"/>
      <c r="T1532" s="15"/>
    </row>
    <row r="1533" spans="1:20" ht="15" hidden="1" x14ac:dyDescent="0.3">
      <c r="A1533" s="15" t="s">
        <v>307</v>
      </c>
      <c r="B1533" s="15" t="s">
        <v>308</v>
      </c>
      <c r="C1533" s="15" t="s">
        <v>309</v>
      </c>
      <c r="D1533" s="16" t="s">
        <v>72</v>
      </c>
      <c r="E1533" s="94" t="s">
        <v>25</v>
      </c>
      <c r="F1533" s="23">
        <v>12000</v>
      </c>
      <c r="G1533" s="23">
        <v>17000</v>
      </c>
      <c r="H1533" s="23">
        <v>10331</v>
      </c>
      <c r="I1533" s="102"/>
      <c r="J1533" s="18">
        <v>23</v>
      </c>
      <c r="K1533" s="18">
        <v>25</v>
      </c>
      <c r="L1533" s="23">
        <f t="shared" si="2000"/>
        <v>2</v>
      </c>
      <c r="M1533" s="24">
        <f t="shared" si="1974"/>
        <v>1.6</v>
      </c>
      <c r="N1533" s="23">
        <f t="shared" si="2001"/>
        <v>24000</v>
      </c>
      <c r="O1533" s="23">
        <f t="shared" si="2002"/>
        <v>27200</v>
      </c>
      <c r="P1533" s="105"/>
      <c r="Q1533" s="102"/>
      <c r="R1533" s="24"/>
      <c r="S1533" s="24"/>
      <c r="T1533" s="15"/>
    </row>
    <row r="1534" spans="1:20" ht="15" hidden="1" x14ac:dyDescent="0.3">
      <c r="A1534" s="15" t="s">
        <v>307</v>
      </c>
      <c r="B1534" s="15" t="s">
        <v>308</v>
      </c>
      <c r="C1534" s="15" t="s">
        <v>309</v>
      </c>
      <c r="D1534" s="16" t="s">
        <v>72</v>
      </c>
      <c r="E1534" s="94">
        <v>1</v>
      </c>
      <c r="F1534" s="23">
        <v>12000</v>
      </c>
      <c r="G1534" s="23">
        <v>17000</v>
      </c>
      <c r="H1534" s="23">
        <v>10331</v>
      </c>
      <c r="I1534" s="102"/>
      <c r="J1534" s="18">
        <v>25</v>
      </c>
      <c r="K1534" s="18">
        <v>28</v>
      </c>
      <c r="L1534" s="23">
        <f>K1534-J1534</f>
        <v>3</v>
      </c>
      <c r="M1534" s="24">
        <f>L1534*80%</f>
        <v>2.4000000000000004</v>
      </c>
      <c r="N1534" s="23">
        <f>L1534*F1534</f>
        <v>36000</v>
      </c>
      <c r="O1534" s="23">
        <f>M1534*G1534</f>
        <v>40800.000000000007</v>
      </c>
      <c r="P1534" s="105"/>
      <c r="Q1534" s="102"/>
      <c r="R1534" s="24"/>
      <c r="S1534" s="24"/>
      <c r="T1534" s="15"/>
    </row>
    <row r="1535" spans="1:20" ht="15" hidden="1" x14ac:dyDescent="0.3">
      <c r="A1535" s="15" t="s">
        <v>307</v>
      </c>
      <c r="B1535" s="15" t="s">
        <v>308</v>
      </c>
      <c r="C1535" s="15" t="s">
        <v>309</v>
      </c>
      <c r="D1535" s="16" t="s">
        <v>75</v>
      </c>
      <c r="E1535" s="94" t="s">
        <v>25</v>
      </c>
      <c r="F1535" s="23">
        <v>12000</v>
      </c>
      <c r="G1535" s="23">
        <v>17000</v>
      </c>
      <c r="H1535" s="23">
        <v>10331</v>
      </c>
      <c r="I1535" s="102"/>
      <c r="J1535" s="18">
        <v>80</v>
      </c>
      <c r="K1535" s="18">
        <v>83</v>
      </c>
      <c r="L1535" s="23">
        <f t="shared" si="2000"/>
        <v>3</v>
      </c>
      <c r="M1535" s="24">
        <f t="shared" si="1974"/>
        <v>2.4000000000000004</v>
      </c>
      <c r="N1535" s="23">
        <f t="shared" si="2001"/>
        <v>36000</v>
      </c>
      <c r="O1535" s="23">
        <f t="shared" si="2002"/>
        <v>40800.000000000007</v>
      </c>
      <c r="P1535" s="105"/>
      <c r="Q1535" s="102"/>
      <c r="R1535" s="24"/>
      <c r="S1535" s="24"/>
      <c r="T1535" s="15"/>
    </row>
    <row r="1536" spans="1:20" ht="15" hidden="1" x14ac:dyDescent="0.3">
      <c r="A1536" s="15" t="s">
        <v>307</v>
      </c>
      <c r="B1536" s="15" t="s">
        <v>308</v>
      </c>
      <c r="C1536" s="15" t="s">
        <v>309</v>
      </c>
      <c r="D1536" s="16" t="s">
        <v>75</v>
      </c>
      <c r="E1536" s="94">
        <v>1</v>
      </c>
      <c r="F1536" s="23">
        <v>12000</v>
      </c>
      <c r="G1536" s="23">
        <v>17000</v>
      </c>
      <c r="H1536" s="23">
        <v>10331</v>
      </c>
      <c r="I1536" s="102"/>
      <c r="J1536" s="18">
        <v>83</v>
      </c>
      <c r="K1536" s="18">
        <v>87</v>
      </c>
      <c r="L1536" s="23">
        <f>K1536-J1536</f>
        <v>4</v>
      </c>
      <c r="M1536" s="24">
        <f>L1536*80%</f>
        <v>3.2</v>
      </c>
      <c r="N1536" s="23">
        <f>L1536*F1536</f>
        <v>48000</v>
      </c>
      <c r="O1536" s="23">
        <f>M1536*G1536</f>
        <v>54400</v>
      </c>
      <c r="P1536" s="105"/>
      <c r="Q1536" s="102"/>
      <c r="R1536" s="24"/>
      <c r="S1536" s="24"/>
      <c r="T1536" s="15"/>
    </row>
    <row r="1537" spans="1:20" ht="15" hidden="1" x14ac:dyDescent="0.3">
      <c r="A1537" s="15" t="s">
        <v>307</v>
      </c>
      <c r="B1537" s="15" t="s">
        <v>308</v>
      </c>
      <c r="C1537" s="15" t="s">
        <v>309</v>
      </c>
      <c r="D1537" s="16" t="s">
        <v>311</v>
      </c>
      <c r="E1537" s="94" t="s">
        <v>25</v>
      </c>
      <c r="F1537" s="23">
        <v>12000</v>
      </c>
      <c r="G1537" s="23">
        <v>17000</v>
      </c>
      <c r="H1537" s="23">
        <v>10331</v>
      </c>
      <c r="I1537" s="102"/>
      <c r="J1537" s="18">
        <v>24</v>
      </c>
      <c r="K1537" s="18">
        <v>24</v>
      </c>
      <c r="L1537" s="23">
        <f t="shared" si="2000"/>
        <v>0</v>
      </c>
      <c r="M1537" s="24">
        <f t="shared" si="1974"/>
        <v>0</v>
      </c>
      <c r="N1537" s="23">
        <f t="shared" si="2001"/>
        <v>0</v>
      </c>
      <c r="O1537" s="23">
        <f t="shared" si="2002"/>
        <v>0</v>
      </c>
      <c r="P1537" s="105"/>
      <c r="Q1537" s="102"/>
      <c r="R1537" s="24"/>
      <c r="S1537" s="24"/>
      <c r="T1537" s="15"/>
    </row>
    <row r="1538" spans="1:20" ht="15" hidden="1" x14ac:dyDescent="0.3">
      <c r="A1538" s="15" t="s">
        <v>307</v>
      </c>
      <c r="B1538" s="15" t="s">
        <v>308</v>
      </c>
      <c r="C1538" s="15" t="s">
        <v>309</v>
      </c>
      <c r="D1538" s="16" t="s">
        <v>311</v>
      </c>
      <c r="E1538" s="94">
        <v>1</v>
      </c>
      <c r="F1538" s="23">
        <v>12000</v>
      </c>
      <c r="G1538" s="23">
        <v>17000</v>
      </c>
      <c r="H1538" s="23">
        <v>10331</v>
      </c>
      <c r="I1538" s="103"/>
      <c r="J1538" s="18">
        <v>24</v>
      </c>
      <c r="K1538" s="18">
        <v>25</v>
      </c>
      <c r="L1538" s="23">
        <f>K1538-J1538</f>
        <v>1</v>
      </c>
      <c r="M1538" s="24">
        <f>L1538*80%</f>
        <v>0.8</v>
      </c>
      <c r="N1538" s="23">
        <f>L1538*F1538</f>
        <v>12000</v>
      </c>
      <c r="O1538" s="23">
        <f>M1538*G1538</f>
        <v>13600</v>
      </c>
      <c r="P1538" s="106"/>
      <c r="Q1538" s="103"/>
      <c r="R1538" s="24"/>
      <c r="S1538" s="24"/>
      <c r="T1538" s="15"/>
    </row>
    <row r="1539" spans="1:20" ht="15" hidden="1" x14ac:dyDescent="0.3">
      <c r="A1539" s="15" t="s">
        <v>307</v>
      </c>
      <c r="B1539" s="15" t="s">
        <v>308</v>
      </c>
      <c r="C1539" s="15" t="s">
        <v>309</v>
      </c>
      <c r="D1539" s="16" t="s">
        <v>306</v>
      </c>
      <c r="E1539" s="94" t="s">
        <v>25</v>
      </c>
      <c r="F1539" s="23">
        <v>12000</v>
      </c>
      <c r="G1539" s="23">
        <v>17000</v>
      </c>
      <c r="H1539" s="23">
        <v>10331</v>
      </c>
      <c r="I1539" s="101">
        <v>7122191</v>
      </c>
      <c r="J1539" s="18">
        <v>184</v>
      </c>
      <c r="K1539" s="18">
        <v>192</v>
      </c>
      <c r="L1539" s="23">
        <f t="shared" si="2000"/>
        <v>8</v>
      </c>
      <c r="M1539" s="24">
        <f t="shared" si="1974"/>
        <v>6.4</v>
      </c>
      <c r="N1539" s="23">
        <f t="shared" si="2001"/>
        <v>96000</v>
      </c>
      <c r="O1539" s="23">
        <f t="shared" si="2002"/>
        <v>108800</v>
      </c>
      <c r="P1539" s="104">
        <f>IF(SUM(M1539:M1548)*H1539=0,0,IF(SUM(M1539:M1548)*H1539&gt;I1539,SUM(M1539:M1548)*H1539,I1539))</f>
        <v>7122191</v>
      </c>
      <c r="Q1539" s="101">
        <f>SUM(N1539:N1548)+SUM(O1539:O1548)+P1539</f>
        <v>10526991</v>
      </c>
      <c r="R1539" s="24"/>
      <c r="S1539" s="24"/>
      <c r="T1539" s="15"/>
    </row>
    <row r="1540" spans="1:20" ht="15" hidden="1" x14ac:dyDescent="0.3">
      <c r="A1540" s="15" t="s">
        <v>307</v>
      </c>
      <c r="B1540" s="15" t="s">
        <v>308</v>
      </c>
      <c r="C1540" s="15" t="s">
        <v>309</v>
      </c>
      <c r="D1540" s="16" t="s">
        <v>306</v>
      </c>
      <c r="E1540" s="94">
        <v>1</v>
      </c>
      <c r="F1540" s="23">
        <v>12000</v>
      </c>
      <c r="G1540" s="23">
        <v>17000</v>
      </c>
      <c r="H1540" s="23">
        <v>10331</v>
      </c>
      <c r="I1540" s="102"/>
      <c r="J1540" s="18">
        <v>192</v>
      </c>
      <c r="K1540" s="18">
        <v>249</v>
      </c>
      <c r="L1540" s="23">
        <f>K1540-J1540</f>
        <v>57</v>
      </c>
      <c r="M1540" s="24">
        <f>L1540*80%</f>
        <v>45.6</v>
      </c>
      <c r="N1540" s="23">
        <f>L1540*F1540</f>
        <v>684000</v>
      </c>
      <c r="O1540" s="23">
        <f>M1540*G1540</f>
        <v>775200</v>
      </c>
      <c r="P1540" s="105"/>
      <c r="Q1540" s="102"/>
      <c r="R1540" s="24"/>
      <c r="S1540" s="24"/>
      <c r="T1540" s="15"/>
    </row>
    <row r="1541" spans="1:20" ht="15" hidden="1" x14ac:dyDescent="0.3">
      <c r="A1541" s="15" t="s">
        <v>307</v>
      </c>
      <c r="B1541" s="15" t="s">
        <v>308</v>
      </c>
      <c r="C1541" s="15" t="s">
        <v>309</v>
      </c>
      <c r="D1541" s="16" t="s">
        <v>312</v>
      </c>
      <c r="E1541" s="94" t="s">
        <v>25</v>
      </c>
      <c r="F1541" s="23">
        <v>12000</v>
      </c>
      <c r="G1541" s="23">
        <v>17000</v>
      </c>
      <c r="H1541" s="23">
        <v>10331</v>
      </c>
      <c r="I1541" s="102"/>
      <c r="J1541" s="18">
        <v>74</v>
      </c>
      <c r="K1541" s="18">
        <v>88</v>
      </c>
      <c r="L1541" s="23">
        <f t="shared" si="2000"/>
        <v>14</v>
      </c>
      <c r="M1541" s="24">
        <f t="shared" si="1974"/>
        <v>11.200000000000001</v>
      </c>
      <c r="N1541" s="23">
        <f t="shared" si="2001"/>
        <v>168000</v>
      </c>
      <c r="O1541" s="23">
        <f t="shared" si="2002"/>
        <v>190400.00000000003</v>
      </c>
      <c r="P1541" s="105"/>
      <c r="Q1541" s="102"/>
      <c r="R1541" s="24"/>
      <c r="S1541" s="24"/>
      <c r="T1541" s="15"/>
    </row>
    <row r="1542" spans="1:20" ht="15" hidden="1" x14ac:dyDescent="0.3">
      <c r="A1542" s="15" t="s">
        <v>307</v>
      </c>
      <c r="B1542" s="15" t="s">
        <v>308</v>
      </c>
      <c r="C1542" s="15" t="s">
        <v>309</v>
      </c>
      <c r="D1542" s="16" t="s">
        <v>312</v>
      </c>
      <c r="E1542" s="94">
        <v>1</v>
      </c>
      <c r="F1542" s="23">
        <v>12000</v>
      </c>
      <c r="G1542" s="23">
        <v>17000</v>
      </c>
      <c r="H1542" s="23">
        <v>10331</v>
      </c>
      <c r="I1542" s="102"/>
      <c r="J1542" s="18">
        <v>88</v>
      </c>
      <c r="K1542" s="18">
        <v>113</v>
      </c>
      <c r="L1542" s="23">
        <f>K1542-J1542</f>
        <v>25</v>
      </c>
      <c r="M1542" s="24">
        <f>L1542*80%</f>
        <v>20</v>
      </c>
      <c r="N1542" s="23">
        <f>L1542*F1542</f>
        <v>300000</v>
      </c>
      <c r="O1542" s="23">
        <f>M1542*G1542</f>
        <v>340000</v>
      </c>
      <c r="P1542" s="105"/>
      <c r="Q1542" s="102"/>
      <c r="R1542" s="24"/>
      <c r="S1542" s="24"/>
      <c r="T1542" s="15"/>
    </row>
    <row r="1543" spans="1:20" ht="15" hidden="1" x14ac:dyDescent="0.3">
      <c r="A1543" s="15" t="s">
        <v>307</v>
      </c>
      <c r="B1543" s="15" t="s">
        <v>308</v>
      </c>
      <c r="C1543" s="15" t="s">
        <v>309</v>
      </c>
      <c r="D1543" s="16" t="s">
        <v>313</v>
      </c>
      <c r="E1543" s="94" t="s">
        <v>25</v>
      </c>
      <c r="F1543" s="23">
        <v>12000</v>
      </c>
      <c r="G1543" s="23">
        <v>17000</v>
      </c>
      <c r="H1543" s="23">
        <v>10331</v>
      </c>
      <c r="I1543" s="102"/>
      <c r="J1543" s="18">
        <v>14</v>
      </c>
      <c r="K1543" s="18">
        <v>17</v>
      </c>
      <c r="L1543" s="23">
        <f t="shared" si="2000"/>
        <v>3</v>
      </c>
      <c r="M1543" s="24">
        <f t="shared" si="1974"/>
        <v>2.4000000000000004</v>
      </c>
      <c r="N1543" s="23">
        <f t="shared" si="2001"/>
        <v>36000</v>
      </c>
      <c r="O1543" s="23">
        <f t="shared" si="2002"/>
        <v>40800.000000000007</v>
      </c>
      <c r="P1543" s="105"/>
      <c r="Q1543" s="102"/>
      <c r="R1543" s="24"/>
      <c r="S1543" s="24"/>
      <c r="T1543" s="15"/>
    </row>
    <row r="1544" spans="1:20" ht="15" hidden="1" x14ac:dyDescent="0.3">
      <c r="A1544" s="15" t="s">
        <v>307</v>
      </c>
      <c r="B1544" s="15" t="s">
        <v>308</v>
      </c>
      <c r="C1544" s="15" t="s">
        <v>309</v>
      </c>
      <c r="D1544" s="16" t="s">
        <v>313</v>
      </c>
      <c r="E1544" s="94">
        <v>1</v>
      </c>
      <c r="F1544" s="23">
        <v>12000</v>
      </c>
      <c r="G1544" s="23">
        <v>17000</v>
      </c>
      <c r="H1544" s="23">
        <v>10331</v>
      </c>
      <c r="I1544" s="102"/>
      <c r="J1544" s="18">
        <v>17</v>
      </c>
      <c r="K1544" s="18">
        <v>23</v>
      </c>
      <c r="L1544" s="23">
        <f>K1544-J1544</f>
        <v>6</v>
      </c>
      <c r="M1544" s="24">
        <f>L1544*80%</f>
        <v>4.8000000000000007</v>
      </c>
      <c r="N1544" s="23">
        <f>L1544*F1544</f>
        <v>72000</v>
      </c>
      <c r="O1544" s="23">
        <f>M1544*G1544</f>
        <v>81600.000000000015</v>
      </c>
      <c r="P1544" s="105"/>
      <c r="Q1544" s="102"/>
      <c r="R1544" s="24"/>
      <c r="S1544" s="24"/>
      <c r="T1544" s="15"/>
    </row>
    <row r="1545" spans="1:20" ht="15" hidden="1" x14ac:dyDescent="0.3">
      <c r="A1545" s="15" t="s">
        <v>307</v>
      </c>
      <c r="B1545" s="15" t="s">
        <v>308</v>
      </c>
      <c r="C1545" s="15" t="s">
        <v>309</v>
      </c>
      <c r="D1545" s="16" t="s">
        <v>314</v>
      </c>
      <c r="E1545" s="94" t="s">
        <v>25</v>
      </c>
      <c r="F1545" s="23">
        <v>12000</v>
      </c>
      <c r="G1545" s="23">
        <v>17000</v>
      </c>
      <c r="H1545" s="23">
        <v>10331</v>
      </c>
      <c r="I1545" s="102"/>
      <c r="J1545" s="18">
        <v>46</v>
      </c>
      <c r="K1545" s="18">
        <v>46</v>
      </c>
      <c r="L1545" s="23">
        <f t="shared" si="2000"/>
        <v>0</v>
      </c>
      <c r="M1545" s="24">
        <f t="shared" si="1974"/>
        <v>0</v>
      </c>
      <c r="N1545" s="23">
        <f t="shared" si="2001"/>
        <v>0</v>
      </c>
      <c r="O1545" s="23">
        <f t="shared" si="2002"/>
        <v>0</v>
      </c>
      <c r="P1545" s="105"/>
      <c r="Q1545" s="102"/>
      <c r="R1545" s="24"/>
      <c r="S1545" s="24"/>
      <c r="T1545" s="15"/>
    </row>
    <row r="1546" spans="1:20" ht="15" hidden="1" x14ac:dyDescent="0.3">
      <c r="A1546" s="15" t="s">
        <v>307</v>
      </c>
      <c r="B1546" s="15" t="s">
        <v>308</v>
      </c>
      <c r="C1546" s="15" t="s">
        <v>309</v>
      </c>
      <c r="D1546" s="16" t="s">
        <v>314</v>
      </c>
      <c r="E1546" s="94">
        <v>1</v>
      </c>
      <c r="F1546" s="23">
        <v>12000</v>
      </c>
      <c r="G1546" s="23">
        <v>17000</v>
      </c>
      <c r="H1546" s="23">
        <v>10331</v>
      </c>
      <c r="I1546" s="102"/>
      <c r="J1546" s="18">
        <v>46</v>
      </c>
      <c r="K1546" s="18">
        <v>60</v>
      </c>
      <c r="L1546" s="23">
        <f>K1546-J1546</f>
        <v>14</v>
      </c>
      <c r="M1546" s="24">
        <f>L1546*80%</f>
        <v>11.200000000000001</v>
      </c>
      <c r="N1546" s="23">
        <f>L1546*F1546</f>
        <v>168000</v>
      </c>
      <c r="O1546" s="23">
        <f>M1546*G1546</f>
        <v>190400.00000000003</v>
      </c>
      <c r="P1546" s="105"/>
      <c r="Q1546" s="102"/>
      <c r="R1546" s="24"/>
      <c r="S1546" s="24"/>
      <c r="T1546" s="15"/>
    </row>
    <row r="1547" spans="1:20" ht="15" hidden="1" x14ac:dyDescent="0.3">
      <c r="A1547" s="15" t="s">
        <v>307</v>
      </c>
      <c r="B1547" s="15" t="s">
        <v>308</v>
      </c>
      <c r="C1547" s="15" t="s">
        <v>309</v>
      </c>
      <c r="D1547" s="16" t="s">
        <v>315</v>
      </c>
      <c r="E1547" s="94" t="s">
        <v>25</v>
      </c>
      <c r="F1547" s="23">
        <v>12000</v>
      </c>
      <c r="G1547" s="23">
        <v>17000</v>
      </c>
      <c r="H1547" s="23">
        <v>10331</v>
      </c>
      <c r="I1547" s="102"/>
      <c r="J1547" s="18">
        <v>72</v>
      </c>
      <c r="K1547" s="18">
        <v>73</v>
      </c>
      <c r="L1547" s="23">
        <f t="shared" si="2000"/>
        <v>1</v>
      </c>
      <c r="M1547" s="24">
        <f t="shared" si="1974"/>
        <v>0.8</v>
      </c>
      <c r="N1547" s="23">
        <f t="shared" si="2001"/>
        <v>12000</v>
      </c>
      <c r="O1547" s="23">
        <f t="shared" si="2002"/>
        <v>13600</v>
      </c>
      <c r="P1547" s="105"/>
      <c r="Q1547" s="102"/>
      <c r="R1547" s="24"/>
      <c r="S1547" s="24"/>
      <c r="T1547" s="15"/>
    </row>
    <row r="1548" spans="1:20" ht="15" hidden="1" x14ac:dyDescent="0.3">
      <c r="A1548" s="15" t="s">
        <v>307</v>
      </c>
      <c r="B1548" s="15" t="s">
        <v>308</v>
      </c>
      <c r="C1548" s="15" t="s">
        <v>309</v>
      </c>
      <c r="D1548" s="16" t="s">
        <v>315</v>
      </c>
      <c r="E1548" s="94">
        <v>1</v>
      </c>
      <c r="F1548" s="23">
        <v>12000</v>
      </c>
      <c r="G1548" s="23">
        <v>17000</v>
      </c>
      <c r="H1548" s="23">
        <v>10331</v>
      </c>
      <c r="I1548" s="103"/>
      <c r="J1548" s="18">
        <v>73</v>
      </c>
      <c r="K1548" s="18">
        <v>78</v>
      </c>
      <c r="L1548" s="23">
        <f t="shared" si="2000"/>
        <v>5</v>
      </c>
      <c r="M1548" s="24">
        <f t="shared" si="1974"/>
        <v>4</v>
      </c>
      <c r="N1548" s="23">
        <f t="shared" si="2001"/>
        <v>60000</v>
      </c>
      <c r="O1548" s="23">
        <f t="shared" si="2002"/>
        <v>68000</v>
      </c>
      <c r="P1548" s="106"/>
      <c r="Q1548" s="103"/>
      <c r="R1548" s="24"/>
      <c r="S1548" s="24"/>
      <c r="T1548" s="15"/>
    </row>
    <row r="1549" spans="1:20" ht="15" hidden="1" x14ac:dyDescent="0.3">
      <c r="A1549" s="15" t="s">
        <v>307</v>
      </c>
      <c r="B1549" s="15" t="s">
        <v>308</v>
      </c>
      <c r="C1549" s="15" t="s">
        <v>309</v>
      </c>
      <c r="D1549" s="16" t="s">
        <v>310</v>
      </c>
      <c r="E1549" s="94">
        <v>2</v>
      </c>
      <c r="F1549" s="23">
        <v>12000</v>
      </c>
      <c r="G1549" s="23">
        <v>17000</v>
      </c>
      <c r="H1549" s="23">
        <v>10331</v>
      </c>
      <c r="I1549" s="101">
        <v>7122191</v>
      </c>
      <c r="J1549" s="18">
        <v>25</v>
      </c>
      <c r="K1549" s="18">
        <v>27</v>
      </c>
      <c r="L1549" s="23">
        <f t="shared" si="2000"/>
        <v>2</v>
      </c>
      <c r="M1549" s="24">
        <f t="shared" si="1974"/>
        <v>1.6</v>
      </c>
      <c r="N1549" s="23">
        <f t="shared" si="2001"/>
        <v>24000</v>
      </c>
      <c r="O1549" s="23">
        <f t="shared" si="2002"/>
        <v>27200</v>
      </c>
      <c r="P1549" s="104">
        <f>IF(SUM(M1549:M1552)*H1549=0,0,IF(SUM(M1549:M1552)*H1549&gt;I1549,SUM(M1549:M1552)*H1549,I1549))</f>
        <v>7122191</v>
      </c>
      <c r="Q1549" s="101">
        <f>SUM(N1549:N1552)+SUM(O1549:O1552)+P1549</f>
        <v>7378191</v>
      </c>
      <c r="R1549" s="24"/>
      <c r="S1549" s="24"/>
      <c r="T1549" s="15"/>
    </row>
    <row r="1550" spans="1:20" ht="15" hidden="1" x14ac:dyDescent="0.3">
      <c r="A1550" s="15" t="s">
        <v>307</v>
      </c>
      <c r="B1550" s="15" t="s">
        <v>308</v>
      </c>
      <c r="C1550" s="15" t="s">
        <v>309</v>
      </c>
      <c r="D1550" s="16" t="s">
        <v>72</v>
      </c>
      <c r="E1550" s="94">
        <v>2</v>
      </c>
      <c r="F1550" s="23">
        <v>12000</v>
      </c>
      <c r="G1550" s="23">
        <v>17000</v>
      </c>
      <c r="H1550" s="23">
        <v>10331</v>
      </c>
      <c r="I1550" s="102"/>
      <c r="J1550" s="18">
        <v>28</v>
      </c>
      <c r="K1550" s="18">
        <v>29</v>
      </c>
      <c r="L1550" s="23">
        <f t="shared" si="2000"/>
        <v>1</v>
      </c>
      <c r="M1550" s="24">
        <f t="shared" si="1974"/>
        <v>0.8</v>
      </c>
      <c r="N1550" s="23">
        <f t="shared" si="2001"/>
        <v>12000</v>
      </c>
      <c r="O1550" s="23">
        <f t="shared" si="2002"/>
        <v>13600</v>
      </c>
      <c r="P1550" s="105"/>
      <c r="Q1550" s="102"/>
      <c r="R1550" s="24"/>
      <c r="S1550" s="24"/>
      <c r="T1550" s="15"/>
    </row>
    <row r="1551" spans="1:20" ht="15" hidden="1" x14ac:dyDescent="0.3">
      <c r="A1551" s="15" t="s">
        <v>307</v>
      </c>
      <c r="B1551" s="15" t="s">
        <v>308</v>
      </c>
      <c r="C1551" s="15" t="s">
        <v>309</v>
      </c>
      <c r="D1551" s="16" t="s">
        <v>75</v>
      </c>
      <c r="E1551" s="94">
        <v>2</v>
      </c>
      <c r="F1551" s="23">
        <v>12000</v>
      </c>
      <c r="G1551" s="23">
        <v>17000</v>
      </c>
      <c r="H1551" s="23">
        <v>10331</v>
      </c>
      <c r="I1551" s="102"/>
      <c r="J1551" s="18">
        <v>87</v>
      </c>
      <c r="K1551" s="18">
        <v>93</v>
      </c>
      <c r="L1551" s="23">
        <f t="shared" si="2000"/>
        <v>6</v>
      </c>
      <c r="M1551" s="24">
        <f t="shared" si="1974"/>
        <v>4.8000000000000007</v>
      </c>
      <c r="N1551" s="23">
        <f t="shared" si="2001"/>
        <v>72000</v>
      </c>
      <c r="O1551" s="23">
        <f t="shared" si="2002"/>
        <v>81600.000000000015</v>
      </c>
      <c r="P1551" s="105"/>
      <c r="Q1551" s="102"/>
      <c r="R1551" s="24"/>
      <c r="S1551" s="24"/>
      <c r="T1551" s="15"/>
    </row>
    <row r="1552" spans="1:20" ht="15" hidden="1" x14ac:dyDescent="0.3">
      <c r="A1552" s="15" t="s">
        <v>307</v>
      </c>
      <c r="B1552" s="15" t="s">
        <v>308</v>
      </c>
      <c r="C1552" s="15" t="s">
        <v>309</v>
      </c>
      <c r="D1552" s="16" t="s">
        <v>311</v>
      </c>
      <c r="E1552" s="94">
        <v>2</v>
      </c>
      <c r="F1552" s="23">
        <v>12000</v>
      </c>
      <c r="G1552" s="23">
        <v>17000</v>
      </c>
      <c r="H1552" s="23">
        <v>10331</v>
      </c>
      <c r="I1552" s="103"/>
      <c r="J1552" s="18">
        <v>25</v>
      </c>
      <c r="K1552" s="18">
        <v>26</v>
      </c>
      <c r="L1552" s="23">
        <f t="shared" si="2000"/>
        <v>1</v>
      </c>
      <c r="M1552" s="24">
        <f t="shared" si="1974"/>
        <v>0.8</v>
      </c>
      <c r="N1552" s="23">
        <f t="shared" si="2001"/>
        <v>12000</v>
      </c>
      <c r="O1552" s="23">
        <f t="shared" si="2002"/>
        <v>13600</v>
      </c>
      <c r="P1552" s="106"/>
      <c r="Q1552" s="103"/>
      <c r="R1552" s="24"/>
      <c r="S1552" s="24"/>
      <c r="T1552" s="15"/>
    </row>
    <row r="1553" spans="1:20" ht="15" hidden="1" x14ac:dyDescent="0.3">
      <c r="A1553" s="15" t="s">
        <v>307</v>
      </c>
      <c r="B1553" s="15" t="s">
        <v>308</v>
      </c>
      <c r="C1553" s="15" t="s">
        <v>309</v>
      </c>
      <c r="D1553" s="16" t="s">
        <v>306</v>
      </c>
      <c r="E1553" s="94">
        <v>2</v>
      </c>
      <c r="F1553" s="23">
        <v>12000</v>
      </c>
      <c r="G1553" s="23">
        <v>17000</v>
      </c>
      <c r="H1553" s="23">
        <v>10331</v>
      </c>
      <c r="I1553" s="101">
        <v>7122191</v>
      </c>
      <c r="J1553" s="18">
        <v>249</v>
      </c>
      <c r="K1553" s="18">
        <v>268</v>
      </c>
      <c r="L1553" s="23">
        <f t="shared" si="2000"/>
        <v>19</v>
      </c>
      <c r="M1553" s="24">
        <f t="shared" si="1974"/>
        <v>15.200000000000001</v>
      </c>
      <c r="N1553" s="23">
        <f t="shared" si="2001"/>
        <v>228000</v>
      </c>
      <c r="O1553" s="23">
        <f t="shared" si="2002"/>
        <v>258400.00000000003</v>
      </c>
      <c r="P1553" s="104">
        <f>IF(SUM(M1553:M1557)*H1553=0,0,IF(SUM(M1553:M1557)*H1553&gt;I1553,SUM(M1553:M1557)*H1553,I1553))</f>
        <v>7122191</v>
      </c>
      <c r="Q1553" s="101">
        <f>SUM(N1553:N1557)+SUM(O1553:O1557)+P1553</f>
        <v>8914191</v>
      </c>
      <c r="R1553" s="24"/>
      <c r="S1553" s="24"/>
      <c r="T1553" s="15"/>
    </row>
    <row r="1554" spans="1:20" ht="15" hidden="1" x14ac:dyDescent="0.3">
      <c r="A1554" s="15" t="s">
        <v>307</v>
      </c>
      <c r="B1554" s="15" t="s">
        <v>308</v>
      </c>
      <c r="C1554" s="15" t="s">
        <v>309</v>
      </c>
      <c r="D1554" s="16" t="s">
        <v>312</v>
      </c>
      <c r="E1554" s="94">
        <v>2</v>
      </c>
      <c r="F1554" s="23">
        <v>12000</v>
      </c>
      <c r="G1554" s="23">
        <v>17000</v>
      </c>
      <c r="H1554" s="23">
        <v>10331</v>
      </c>
      <c r="I1554" s="102"/>
      <c r="J1554" s="18">
        <v>113</v>
      </c>
      <c r="K1554" s="18">
        <v>134</v>
      </c>
      <c r="L1554" s="23">
        <f t="shared" si="2000"/>
        <v>21</v>
      </c>
      <c r="M1554" s="24">
        <f t="shared" si="1974"/>
        <v>16.8</v>
      </c>
      <c r="N1554" s="23">
        <f t="shared" si="2001"/>
        <v>252000</v>
      </c>
      <c r="O1554" s="23">
        <f t="shared" si="2002"/>
        <v>285600</v>
      </c>
      <c r="P1554" s="105"/>
      <c r="Q1554" s="102"/>
      <c r="R1554" s="24"/>
      <c r="S1554" s="24"/>
      <c r="T1554" s="15"/>
    </row>
    <row r="1555" spans="1:20" ht="15" hidden="1" x14ac:dyDescent="0.3">
      <c r="A1555" s="15" t="s">
        <v>307</v>
      </c>
      <c r="B1555" s="15" t="s">
        <v>308</v>
      </c>
      <c r="C1555" s="15" t="s">
        <v>309</v>
      </c>
      <c r="D1555" s="16" t="s">
        <v>313</v>
      </c>
      <c r="E1555" s="94">
        <v>2</v>
      </c>
      <c r="F1555" s="23">
        <v>12000</v>
      </c>
      <c r="G1555" s="23">
        <v>17000</v>
      </c>
      <c r="H1555" s="23">
        <v>10331</v>
      </c>
      <c r="I1555" s="102"/>
      <c r="J1555" s="18">
        <v>23</v>
      </c>
      <c r="K1555" s="18">
        <v>29</v>
      </c>
      <c r="L1555" s="23">
        <f t="shared" si="2000"/>
        <v>6</v>
      </c>
      <c r="M1555" s="24">
        <f t="shared" si="1974"/>
        <v>4.8000000000000007</v>
      </c>
      <c r="N1555" s="23">
        <f t="shared" si="2001"/>
        <v>72000</v>
      </c>
      <c r="O1555" s="23">
        <f t="shared" si="2002"/>
        <v>81600.000000000015</v>
      </c>
      <c r="P1555" s="105"/>
      <c r="Q1555" s="102"/>
      <c r="R1555" s="24"/>
      <c r="S1555" s="24"/>
      <c r="T1555" s="15"/>
    </row>
    <row r="1556" spans="1:20" ht="15" hidden="1" x14ac:dyDescent="0.3">
      <c r="A1556" s="15" t="s">
        <v>307</v>
      </c>
      <c r="B1556" s="15" t="s">
        <v>308</v>
      </c>
      <c r="C1556" s="15" t="s">
        <v>309</v>
      </c>
      <c r="D1556" s="16" t="s">
        <v>314</v>
      </c>
      <c r="E1556" s="94">
        <v>2</v>
      </c>
      <c r="F1556" s="23">
        <v>12000</v>
      </c>
      <c r="G1556" s="23">
        <v>17000</v>
      </c>
      <c r="H1556" s="23">
        <v>10331</v>
      </c>
      <c r="I1556" s="102"/>
      <c r="J1556" s="18">
        <v>60</v>
      </c>
      <c r="K1556" s="18">
        <v>79</v>
      </c>
      <c r="L1556" s="23">
        <f t="shared" si="2000"/>
        <v>19</v>
      </c>
      <c r="M1556" s="24">
        <f t="shared" si="1974"/>
        <v>15.200000000000001</v>
      </c>
      <c r="N1556" s="23">
        <f t="shared" si="2001"/>
        <v>228000</v>
      </c>
      <c r="O1556" s="23">
        <f t="shared" si="2002"/>
        <v>258400.00000000003</v>
      </c>
      <c r="P1556" s="105"/>
      <c r="Q1556" s="102"/>
      <c r="R1556" s="24"/>
      <c r="S1556" s="24"/>
      <c r="T1556" s="15"/>
    </row>
    <row r="1557" spans="1:20" ht="15" hidden="1" x14ac:dyDescent="0.3">
      <c r="A1557" s="15" t="s">
        <v>307</v>
      </c>
      <c r="B1557" s="15" t="s">
        <v>308</v>
      </c>
      <c r="C1557" s="15" t="s">
        <v>309</v>
      </c>
      <c r="D1557" s="16" t="s">
        <v>315</v>
      </c>
      <c r="E1557" s="94">
        <v>2</v>
      </c>
      <c r="F1557" s="23">
        <v>12000</v>
      </c>
      <c r="G1557" s="23">
        <v>17000</v>
      </c>
      <c r="H1557" s="23">
        <v>10331</v>
      </c>
      <c r="I1557" s="103"/>
      <c r="J1557" s="18">
        <v>78</v>
      </c>
      <c r="K1557" s="18">
        <v>83</v>
      </c>
      <c r="L1557" s="23">
        <f t="shared" si="2000"/>
        <v>5</v>
      </c>
      <c r="M1557" s="24">
        <f t="shared" si="1974"/>
        <v>4</v>
      </c>
      <c r="N1557" s="23">
        <f t="shared" si="2001"/>
        <v>60000</v>
      </c>
      <c r="O1557" s="23">
        <f t="shared" si="2002"/>
        <v>68000</v>
      </c>
      <c r="P1557" s="106"/>
      <c r="Q1557" s="103"/>
      <c r="R1557" s="24"/>
      <c r="S1557" s="24"/>
      <c r="T1557" s="15"/>
    </row>
    <row r="1558" spans="1:20" ht="15" hidden="1" x14ac:dyDescent="0.3">
      <c r="A1558" s="15" t="s">
        <v>307</v>
      </c>
      <c r="B1558" s="15" t="s">
        <v>308</v>
      </c>
      <c r="C1558" s="15" t="s">
        <v>309</v>
      </c>
      <c r="D1558" s="16" t="s">
        <v>310</v>
      </c>
      <c r="E1558" s="94">
        <v>3</v>
      </c>
      <c r="F1558" s="23">
        <v>12000</v>
      </c>
      <c r="G1558" s="23">
        <v>17000</v>
      </c>
      <c r="H1558" s="23">
        <v>10331</v>
      </c>
      <c r="I1558" s="101">
        <v>7122191</v>
      </c>
      <c r="J1558" s="18">
        <v>27</v>
      </c>
      <c r="K1558" s="18">
        <v>32</v>
      </c>
      <c r="L1558" s="23">
        <f t="shared" si="2000"/>
        <v>5</v>
      </c>
      <c r="M1558" s="24">
        <f t="shared" si="1974"/>
        <v>4</v>
      </c>
      <c r="N1558" s="23">
        <f t="shared" si="2001"/>
        <v>60000</v>
      </c>
      <c r="O1558" s="23">
        <f t="shared" si="2002"/>
        <v>68000</v>
      </c>
      <c r="P1558" s="104">
        <f>IF(SUM(M1558:M1561)*H1558=0,0,IF(SUM(M1558:M1561)*H1558&gt;I1558,SUM(M1558:M1561)*H1558,I1558))</f>
        <v>7122191</v>
      </c>
      <c r="Q1558" s="101">
        <f>SUM(N1558:N1561)+SUM(O1558:O1561)+P1558</f>
        <v>7634191</v>
      </c>
      <c r="R1558" s="24"/>
      <c r="S1558" s="24"/>
      <c r="T1558" s="15"/>
    </row>
    <row r="1559" spans="1:20" ht="15" hidden="1" x14ac:dyDescent="0.3">
      <c r="A1559" s="15" t="s">
        <v>307</v>
      </c>
      <c r="B1559" s="15" t="s">
        <v>308</v>
      </c>
      <c r="C1559" s="15" t="s">
        <v>309</v>
      </c>
      <c r="D1559" s="16" t="s">
        <v>72</v>
      </c>
      <c r="E1559" s="94">
        <v>3</v>
      </c>
      <c r="F1559" s="23">
        <v>12000</v>
      </c>
      <c r="G1559" s="23">
        <v>17000</v>
      </c>
      <c r="H1559" s="23">
        <v>10331</v>
      </c>
      <c r="I1559" s="102"/>
      <c r="J1559" s="18">
        <v>29</v>
      </c>
      <c r="K1559" s="18">
        <v>32</v>
      </c>
      <c r="L1559" s="23">
        <f t="shared" si="2000"/>
        <v>3</v>
      </c>
      <c r="M1559" s="24">
        <f t="shared" si="1974"/>
        <v>2.4000000000000004</v>
      </c>
      <c r="N1559" s="23">
        <f t="shared" si="2001"/>
        <v>36000</v>
      </c>
      <c r="O1559" s="23">
        <f t="shared" si="2002"/>
        <v>40800.000000000007</v>
      </c>
      <c r="P1559" s="105"/>
      <c r="Q1559" s="102"/>
      <c r="R1559" s="24"/>
      <c r="S1559" s="24"/>
      <c r="T1559" s="15"/>
    </row>
    <row r="1560" spans="1:20" ht="15" hidden="1" x14ac:dyDescent="0.3">
      <c r="A1560" s="15" t="s">
        <v>307</v>
      </c>
      <c r="B1560" s="15" t="s">
        <v>308</v>
      </c>
      <c r="C1560" s="15" t="s">
        <v>309</v>
      </c>
      <c r="D1560" s="16" t="s">
        <v>75</v>
      </c>
      <c r="E1560" s="94">
        <v>3</v>
      </c>
      <c r="F1560" s="23">
        <v>12000</v>
      </c>
      <c r="G1560" s="23">
        <v>17000</v>
      </c>
      <c r="H1560" s="23">
        <v>10331</v>
      </c>
      <c r="I1560" s="102"/>
      <c r="J1560" s="18">
        <v>93</v>
      </c>
      <c r="K1560" s="18">
        <v>104</v>
      </c>
      <c r="L1560" s="23">
        <f t="shared" si="2000"/>
        <v>11</v>
      </c>
      <c r="M1560" s="24">
        <f t="shared" si="1974"/>
        <v>8.8000000000000007</v>
      </c>
      <c r="N1560" s="23">
        <f t="shared" si="2001"/>
        <v>132000</v>
      </c>
      <c r="O1560" s="23">
        <f t="shared" si="2002"/>
        <v>149600</v>
      </c>
      <c r="P1560" s="105"/>
      <c r="Q1560" s="102"/>
      <c r="R1560" s="24"/>
      <c r="S1560" s="24"/>
      <c r="T1560" s="15"/>
    </row>
    <row r="1561" spans="1:20" ht="15" hidden="1" x14ac:dyDescent="0.3">
      <c r="A1561" s="15" t="s">
        <v>307</v>
      </c>
      <c r="B1561" s="15" t="s">
        <v>308</v>
      </c>
      <c r="C1561" s="15" t="s">
        <v>309</v>
      </c>
      <c r="D1561" s="16" t="s">
        <v>311</v>
      </c>
      <c r="E1561" s="94">
        <v>3</v>
      </c>
      <c r="F1561" s="23">
        <v>12000</v>
      </c>
      <c r="G1561" s="23">
        <v>17000</v>
      </c>
      <c r="H1561" s="23">
        <v>10331</v>
      </c>
      <c r="I1561" s="103"/>
      <c r="J1561" s="18">
        <v>26</v>
      </c>
      <c r="K1561" s="18">
        <v>27</v>
      </c>
      <c r="L1561" s="23">
        <f t="shared" si="2000"/>
        <v>1</v>
      </c>
      <c r="M1561" s="24">
        <f t="shared" si="1974"/>
        <v>0.8</v>
      </c>
      <c r="N1561" s="23">
        <f t="shared" si="2001"/>
        <v>12000</v>
      </c>
      <c r="O1561" s="23">
        <f t="shared" si="2002"/>
        <v>13600</v>
      </c>
      <c r="P1561" s="106"/>
      <c r="Q1561" s="103"/>
      <c r="R1561" s="24"/>
      <c r="S1561" s="24"/>
      <c r="T1561" s="15"/>
    </row>
    <row r="1562" spans="1:20" ht="15" hidden="1" x14ac:dyDescent="0.3">
      <c r="A1562" s="15" t="s">
        <v>307</v>
      </c>
      <c r="B1562" s="15" t="s">
        <v>308</v>
      </c>
      <c r="C1562" s="15" t="s">
        <v>309</v>
      </c>
      <c r="D1562" s="16" t="s">
        <v>306</v>
      </c>
      <c r="E1562" s="94">
        <v>3</v>
      </c>
      <c r="F1562" s="23">
        <v>12000</v>
      </c>
      <c r="G1562" s="23">
        <v>17000</v>
      </c>
      <c r="H1562" s="23">
        <v>10331</v>
      </c>
      <c r="I1562" s="101">
        <v>7122191</v>
      </c>
      <c r="J1562" s="18">
        <v>268</v>
      </c>
      <c r="K1562" s="18">
        <v>351</v>
      </c>
      <c r="L1562" s="23">
        <f t="shared" si="2000"/>
        <v>83</v>
      </c>
      <c r="M1562" s="24">
        <f t="shared" si="1974"/>
        <v>66.400000000000006</v>
      </c>
      <c r="N1562" s="23">
        <f t="shared" si="2001"/>
        <v>996000</v>
      </c>
      <c r="O1562" s="23">
        <f t="shared" si="2002"/>
        <v>1128800</v>
      </c>
      <c r="P1562" s="104">
        <f>IF(SUM(M1562:M1566)*H1562=0,0,IF(SUM(M1562:M1566)*H1562&gt;I1562,SUM(M1562:M1566)*H1562,I1562))</f>
        <v>7122191</v>
      </c>
      <c r="Q1562" s="101">
        <f>SUM(N1562:N1566)+SUM(O1562:O1566)+P1562</f>
        <v>11755791</v>
      </c>
      <c r="R1562" s="24"/>
      <c r="S1562" s="24"/>
      <c r="T1562" s="15"/>
    </row>
    <row r="1563" spans="1:20" ht="15" hidden="1" x14ac:dyDescent="0.3">
      <c r="A1563" s="15" t="s">
        <v>307</v>
      </c>
      <c r="B1563" s="15" t="s">
        <v>308</v>
      </c>
      <c r="C1563" s="15" t="s">
        <v>309</v>
      </c>
      <c r="D1563" s="16" t="s">
        <v>312</v>
      </c>
      <c r="E1563" s="94">
        <v>3</v>
      </c>
      <c r="F1563" s="23">
        <v>12000</v>
      </c>
      <c r="G1563" s="23">
        <v>17000</v>
      </c>
      <c r="H1563" s="23">
        <v>10331</v>
      </c>
      <c r="I1563" s="102"/>
      <c r="J1563" s="18">
        <v>134</v>
      </c>
      <c r="K1563" s="18">
        <v>180</v>
      </c>
      <c r="L1563" s="23">
        <f t="shared" si="2000"/>
        <v>46</v>
      </c>
      <c r="M1563" s="24">
        <f t="shared" si="1974"/>
        <v>36.800000000000004</v>
      </c>
      <c r="N1563" s="23">
        <f t="shared" si="2001"/>
        <v>552000</v>
      </c>
      <c r="O1563" s="23">
        <f t="shared" si="2002"/>
        <v>625600.00000000012</v>
      </c>
      <c r="P1563" s="105"/>
      <c r="Q1563" s="102"/>
      <c r="R1563" s="24"/>
      <c r="S1563" s="24"/>
      <c r="T1563" s="15"/>
    </row>
    <row r="1564" spans="1:20" ht="15" hidden="1" x14ac:dyDescent="0.3">
      <c r="A1564" s="15" t="s">
        <v>307</v>
      </c>
      <c r="B1564" s="15" t="s">
        <v>308</v>
      </c>
      <c r="C1564" s="15" t="s">
        <v>309</v>
      </c>
      <c r="D1564" s="16" t="s">
        <v>313</v>
      </c>
      <c r="E1564" s="94">
        <v>3</v>
      </c>
      <c r="F1564" s="23">
        <v>12000</v>
      </c>
      <c r="G1564" s="23">
        <v>17000</v>
      </c>
      <c r="H1564" s="23">
        <v>10331</v>
      </c>
      <c r="I1564" s="102"/>
      <c r="J1564" s="18">
        <v>29</v>
      </c>
      <c r="K1564" s="18">
        <v>45</v>
      </c>
      <c r="L1564" s="23">
        <f t="shared" si="2000"/>
        <v>16</v>
      </c>
      <c r="M1564" s="24">
        <f t="shared" si="1974"/>
        <v>12.8</v>
      </c>
      <c r="N1564" s="23">
        <f t="shared" si="2001"/>
        <v>192000</v>
      </c>
      <c r="O1564" s="23">
        <f t="shared" si="2002"/>
        <v>217600</v>
      </c>
      <c r="P1564" s="105"/>
      <c r="Q1564" s="102"/>
      <c r="R1564" s="24"/>
      <c r="S1564" s="24"/>
      <c r="T1564" s="15"/>
    </row>
    <row r="1565" spans="1:20" ht="15" hidden="1" x14ac:dyDescent="0.3">
      <c r="A1565" s="15" t="s">
        <v>307</v>
      </c>
      <c r="B1565" s="15" t="s">
        <v>308</v>
      </c>
      <c r="C1565" s="15" t="s">
        <v>309</v>
      </c>
      <c r="D1565" s="16" t="s">
        <v>314</v>
      </c>
      <c r="E1565" s="94">
        <v>3</v>
      </c>
      <c r="F1565" s="23">
        <v>12000</v>
      </c>
      <c r="G1565" s="23">
        <v>17000</v>
      </c>
      <c r="H1565" s="23">
        <v>10331</v>
      </c>
      <c r="I1565" s="102"/>
      <c r="J1565" s="18">
        <v>79</v>
      </c>
      <c r="K1565" s="18">
        <v>111</v>
      </c>
      <c r="L1565" s="23">
        <f t="shared" si="2000"/>
        <v>32</v>
      </c>
      <c r="M1565" s="24">
        <f t="shared" si="1974"/>
        <v>25.6</v>
      </c>
      <c r="N1565" s="23">
        <f t="shared" si="2001"/>
        <v>384000</v>
      </c>
      <c r="O1565" s="23">
        <f t="shared" si="2002"/>
        <v>435200</v>
      </c>
      <c r="P1565" s="105"/>
      <c r="Q1565" s="102"/>
      <c r="R1565" s="24"/>
      <c r="S1565" s="24"/>
      <c r="T1565" s="15"/>
    </row>
    <row r="1566" spans="1:20" ht="15" hidden="1" x14ac:dyDescent="0.3">
      <c r="A1566" s="15" t="s">
        <v>307</v>
      </c>
      <c r="B1566" s="15" t="s">
        <v>308</v>
      </c>
      <c r="C1566" s="15" t="s">
        <v>309</v>
      </c>
      <c r="D1566" s="16" t="s">
        <v>315</v>
      </c>
      <c r="E1566" s="94">
        <v>3</v>
      </c>
      <c r="F1566" s="23">
        <v>12000</v>
      </c>
      <c r="G1566" s="23">
        <v>17000</v>
      </c>
      <c r="H1566" s="23">
        <v>10331</v>
      </c>
      <c r="I1566" s="103"/>
      <c r="J1566" s="18">
        <v>83</v>
      </c>
      <c r="K1566" s="18">
        <v>87</v>
      </c>
      <c r="L1566" s="23">
        <f t="shared" si="2000"/>
        <v>4</v>
      </c>
      <c r="M1566" s="24">
        <f t="shared" si="1974"/>
        <v>3.2</v>
      </c>
      <c r="N1566" s="23">
        <f t="shared" si="2001"/>
        <v>48000</v>
      </c>
      <c r="O1566" s="23">
        <f t="shared" si="2002"/>
        <v>54400</v>
      </c>
      <c r="P1566" s="106"/>
      <c r="Q1566" s="103"/>
      <c r="R1566" s="24"/>
      <c r="S1566" s="24"/>
      <c r="T1566" s="15"/>
    </row>
    <row r="1567" spans="1:20" ht="15" hidden="1" x14ac:dyDescent="0.3">
      <c r="A1567" s="15" t="s">
        <v>307</v>
      </c>
      <c r="B1567" s="15" t="s">
        <v>308</v>
      </c>
      <c r="C1567" s="15" t="s">
        <v>309</v>
      </c>
      <c r="D1567" s="16" t="s">
        <v>310</v>
      </c>
      <c r="E1567" s="94">
        <v>4</v>
      </c>
      <c r="F1567" s="23">
        <v>12000</v>
      </c>
      <c r="G1567" s="23">
        <v>17000</v>
      </c>
      <c r="H1567" s="23">
        <v>10331</v>
      </c>
      <c r="I1567" s="101">
        <v>7122191</v>
      </c>
      <c r="J1567" s="18">
        <v>32</v>
      </c>
      <c r="K1567" s="18">
        <v>40</v>
      </c>
      <c r="L1567" s="23">
        <f t="shared" si="2000"/>
        <v>8</v>
      </c>
      <c r="M1567" s="24">
        <f t="shared" si="1974"/>
        <v>6.4</v>
      </c>
      <c r="N1567" s="23">
        <f t="shared" si="2001"/>
        <v>96000</v>
      </c>
      <c r="O1567" s="23">
        <f t="shared" si="2002"/>
        <v>108800</v>
      </c>
      <c r="P1567" s="104">
        <f>IF(SUM(M1567:M1570)*H1567=0,0,IF(SUM(M1567:M1570)*H1567&gt;I1567,SUM(M1567:M1570)*H1567,I1567))</f>
        <v>7122191</v>
      </c>
      <c r="Q1567" s="101">
        <f>SUM(N1567:N1570)+SUM(O1567:O1570)+P1567</f>
        <v>7762191</v>
      </c>
      <c r="R1567" s="24"/>
      <c r="S1567" s="24"/>
      <c r="T1567" s="15"/>
    </row>
    <row r="1568" spans="1:20" ht="15" hidden="1" x14ac:dyDescent="0.3">
      <c r="A1568" s="15" t="s">
        <v>307</v>
      </c>
      <c r="B1568" s="15" t="s">
        <v>308</v>
      </c>
      <c r="C1568" s="15" t="s">
        <v>309</v>
      </c>
      <c r="D1568" s="16" t="s">
        <v>72</v>
      </c>
      <c r="E1568" s="94">
        <v>4</v>
      </c>
      <c r="F1568" s="23">
        <v>12000</v>
      </c>
      <c r="G1568" s="23">
        <v>17000</v>
      </c>
      <c r="H1568" s="23">
        <v>10331</v>
      </c>
      <c r="I1568" s="102"/>
      <c r="J1568" s="18">
        <v>32</v>
      </c>
      <c r="K1568" s="18">
        <v>35</v>
      </c>
      <c r="L1568" s="23">
        <f t="shared" si="2000"/>
        <v>3</v>
      </c>
      <c r="M1568" s="24">
        <f t="shared" si="1974"/>
        <v>2.4000000000000004</v>
      </c>
      <c r="N1568" s="23">
        <f t="shared" si="2001"/>
        <v>36000</v>
      </c>
      <c r="O1568" s="23">
        <f t="shared" si="2002"/>
        <v>40800.000000000007</v>
      </c>
      <c r="P1568" s="105"/>
      <c r="Q1568" s="102"/>
      <c r="R1568" s="24"/>
      <c r="S1568" s="24"/>
      <c r="T1568" s="15"/>
    </row>
    <row r="1569" spans="1:20" ht="15" hidden="1" x14ac:dyDescent="0.3">
      <c r="A1569" s="15" t="s">
        <v>307</v>
      </c>
      <c r="B1569" s="15" t="s">
        <v>308</v>
      </c>
      <c r="C1569" s="15" t="s">
        <v>309</v>
      </c>
      <c r="D1569" s="16" t="s">
        <v>75</v>
      </c>
      <c r="E1569" s="94">
        <v>4</v>
      </c>
      <c r="F1569" s="23">
        <v>12000</v>
      </c>
      <c r="G1569" s="23">
        <v>17000</v>
      </c>
      <c r="H1569" s="23">
        <v>10331</v>
      </c>
      <c r="I1569" s="102"/>
      <c r="J1569" s="18">
        <v>104</v>
      </c>
      <c r="K1569" s="18">
        <v>116</v>
      </c>
      <c r="L1569" s="23">
        <f t="shared" si="2000"/>
        <v>12</v>
      </c>
      <c r="M1569" s="24">
        <f t="shared" si="1974"/>
        <v>9.6000000000000014</v>
      </c>
      <c r="N1569" s="23">
        <f t="shared" si="2001"/>
        <v>144000</v>
      </c>
      <c r="O1569" s="23">
        <f t="shared" si="2002"/>
        <v>163200.00000000003</v>
      </c>
      <c r="P1569" s="105"/>
      <c r="Q1569" s="102"/>
      <c r="R1569" s="24"/>
      <c r="S1569" s="24"/>
      <c r="T1569" s="15"/>
    </row>
    <row r="1570" spans="1:20" ht="15" hidden="1" x14ac:dyDescent="0.3">
      <c r="A1570" s="15" t="s">
        <v>307</v>
      </c>
      <c r="B1570" s="15" t="s">
        <v>308</v>
      </c>
      <c r="C1570" s="15" t="s">
        <v>309</v>
      </c>
      <c r="D1570" s="16" t="s">
        <v>311</v>
      </c>
      <c r="E1570" s="94">
        <v>4</v>
      </c>
      <c r="F1570" s="23">
        <v>12000</v>
      </c>
      <c r="G1570" s="23">
        <v>17000</v>
      </c>
      <c r="H1570" s="23">
        <v>10331</v>
      </c>
      <c r="I1570" s="103"/>
      <c r="J1570" s="18">
        <v>27</v>
      </c>
      <c r="K1570" s="18">
        <v>29</v>
      </c>
      <c r="L1570" s="23">
        <f t="shared" si="2000"/>
        <v>2</v>
      </c>
      <c r="M1570" s="24">
        <f t="shared" si="1974"/>
        <v>1.6</v>
      </c>
      <c r="N1570" s="23">
        <f t="shared" si="2001"/>
        <v>24000</v>
      </c>
      <c r="O1570" s="23">
        <f t="shared" si="2002"/>
        <v>27200</v>
      </c>
      <c r="P1570" s="106"/>
      <c r="Q1570" s="103"/>
      <c r="R1570" s="24"/>
      <c r="S1570" s="24"/>
      <c r="T1570" s="15"/>
    </row>
    <row r="1571" spans="1:20" ht="15" hidden="1" x14ac:dyDescent="0.3">
      <c r="A1571" s="15" t="s">
        <v>307</v>
      </c>
      <c r="B1571" s="15" t="s">
        <v>308</v>
      </c>
      <c r="C1571" s="15" t="s">
        <v>309</v>
      </c>
      <c r="D1571" s="16" t="s">
        <v>306</v>
      </c>
      <c r="E1571" s="94">
        <v>4</v>
      </c>
      <c r="F1571" s="23">
        <v>12000</v>
      </c>
      <c r="G1571" s="23">
        <v>17000</v>
      </c>
      <c r="H1571" s="23">
        <v>10331</v>
      </c>
      <c r="I1571" s="101">
        <v>7122191</v>
      </c>
      <c r="J1571" s="18">
        <v>351</v>
      </c>
      <c r="K1571" s="18">
        <v>516</v>
      </c>
      <c r="L1571" s="23">
        <f t="shared" si="2000"/>
        <v>165</v>
      </c>
      <c r="M1571" s="24">
        <f t="shared" si="1974"/>
        <v>132</v>
      </c>
      <c r="N1571" s="23">
        <f t="shared" si="2001"/>
        <v>1980000</v>
      </c>
      <c r="O1571" s="23">
        <f t="shared" si="2002"/>
        <v>2244000</v>
      </c>
      <c r="P1571" s="104">
        <f>IF(SUM(M1571:M1575)*H1571=0,0,IF(SUM(M1571:M1575)*H1571&gt;I1571,SUM(M1571:M1575)*H1571,I1571))</f>
        <v>7122191</v>
      </c>
      <c r="Q1571" s="101">
        <f>SUM(N1571:N1575)+SUM(O1571:O1575)+P1571</f>
        <v>14955791</v>
      </c>
      <c r="R1571" s="24"/>
      <c r="S1571" s="24"/>
      <c r="T1571" s="15"/>
    </row>
    <row r="1572" spans="1:20" ht="15" hidden="1" x14ac:dyDescent="0.3">
      <c r="A1572" s="15" t="s">
        <v>307</v>
      </c>
      <c r="B1572" s="15" t="s">
        <v>308</v>
      </c>
      <c r="C1572" s="15" t="s">
        <v>309</v>
      </c>
      <c r="D1572" s="16" t="s">
        <v>312</v>
      </c>
      <c r="E1572" s="94">
        <v>4</v>
      </c>
      <c r="F1572" s="23">
        <v>12000</v>
      </c>
      <c r="G1572" s="23">
        <v>17000</v>
      </c>
      <c r="H1572" s="23">
        <v>10331</v>
      </c>
      <c r="I1572" s="102"/>
      <c r="J1572" s="18">
        <v>180</v>
      </c>
      <c r="K1572" s="18">
        <v>249</v>
      </c>
      <c r="L1572" s="23">
        <f t="shared" si="2000"/>
        <v>69</v>
      </c>
      <c r="M1572" s="24">
        <f t="shared" si="1974"/>
        <v>55.2</v>
      </c>
      <c r="N1572" s="23">
        <f t="shared" si="2001"/>
        <v>828000</v>
      </c>
      <c r="O1572" s="23">
        <f t="shared" si="2002"/>
        <v>938400</v>
      </c>
      <c r="P1572" s="105"/>
      <c r="Q1572" s="102"/>
      <c r="R1572" s="24"/>
      <c r="S1572" s="24"/>
      <c r="T1572" s="15"/>
    </row>
    <row r="1573" spans="1:20" ht="15" hidden="1" x14ac:dyDescent="0.3">
      <c r="A1573" s="15" t="s">
        <v>307</v>
      </c>
      <c r="B1573" s="15" t="s">
        <v>308</v>
      </c>
      <c r="C1573" s="15" t="s">
        <v>309</v>
      </c>
      <c r="D1573" s="16" t="s">
        <v>313</v>
      </c>
      <c r="E1573" s="94">
        <v>4</v>
      </c>
      <c r="F1573" s="23">
        <v>12000</v>
      </c>
      <c r="G1573" s="23">
        <v>17000</v>
      </c>
      <c r="H1573" s="23">
        <v>10331</v>
      </c>
      <c r="I1573" s="102"/>
      <c r="J1573" s="18">
        <v>45</v>
      </c>
      <c r="K1573" s="18">
        <v>67</v>
      </c>
      <c r="L1573" s="23">
        <f t="shared" si="2000"/>
        <v>22</v>
      </c>
      <c r="M1573" s="24">
        <f t="shared" si="1974"/>
        <v>17.600000000000001</v>
      </c>
      <c r="N1573" s="23">
        <f t="shared" si="2001"/>
        <v>264000</v>
      </c>
      <c r="O1573" s="23">
        <f t="shared" si="2002"/>
        <v>299200</v>
      </c>
      <c r="P1573" s="105"/>
      <c r="Q1573" s="102"/>
      <c r="R1573" s="24"/>
      <c r="S1573" s="24"/>
      <c r="T1573" s="15"/>
    </row>
    <row r="1574" spans="1:20" ht="15" hidden="1" x14ac:dyDescent="0.3">
      <c r="A1574" s="15" t="s">
        <v>307</v>
      </c>
      <c r="B1574" s="15" t="s">
        <v>308</v>
      </c>
      <c r="C1574" s="15" t="s">
        <v>309</v>
      </c>
      <c r="D1574" s="16" t="s">
        <v>314</v>
      </c>
      <c r="E1574" s="94">
        <v>4</v>
      </c>
      <c r="F1574" s="23">
        <v>12000</v>
      </c>
      <c r="G1574" s="23">
        <v>17000</v>
      </c>
      <c r="H1574" s="23">
        <v>10331</v>
      </c>
      <c r="I1574" s="102"/>
      <c r="J1574" s="18">
        <v>111</v>
      </c>
      <c r="K1574" s="18">
        <v>157</v>
      </c>
      <c r="L1574" s="23">
        <f t="shared" si="2000"/>
        <v>46</v>
      </c>
      <c r="M1574" s="24">
        <f t="shared" si="1974"/>
        <v>36.800000000000004</v>
      </c>
      <c r="N1574" s="23">
        <f t="shared" si="2001"/>
        <v>552000</v>
      </c>
      <c r="O1574" s="23">
        <f t="shared" si="2002"/>
        <v>625600.00000000012</v>
      </c>
      <c r="P1574" s="105"/>
      <c r="Q1574" s="102"/>
      <c r="R1574" s="24"/>
      <c r="S1574" s="24"/>
      <c r="T1574" s="15"/>
    </row>
    <row r="1575" spans="1:20" ht="15" hidden="1" x14ac:dyDescent="0.3">
      <c r="A1575" s="15" t="s">
        <v>307</v>
      </c>
      <c r="B1575" s="15" t="s">
        <v>308</v>
      </c>
      <c r="C1575" s="15" t="s">
        <v>309</v>
      </c>
      <c r="D1575" s="16" t="s">
        <v>315</v>
      </c>
      <c r="E1575" s="94">
        <v>4</v>
      </c>
      <c r="F1575" s="23">
        <v>12000</v>
      </c>
      <c r="G1575" s="23">
        <v>17000</v>
      </c>
      <c r="H1575" s="23">
        <v>10331</v>
      </c>
      <c r="I1575" s="103"/>
      <c r="J1575" s="18">
        <v>87</v>
      </c>
      <c r="K1575" s="18">
        <v>91</v>
      </c>
      <c r="L1575" s="23">
        <f t="shared" si="2000"/>
        <v>4</v>
      </c>
      <c r="M1575" s="24">
        <f t="shared" si="1974"/>
        <v>3.2</v>
      </c>
      <c r="N1575" s="23">
        <f t="shared" si="2001"/>
        <v>48000</v>
      </c>
      <c r="O1575" s="23">
        <f t="shared" si="2002"/>
        <v>54400</v>
      </c>
      <c r="P1575" s="106"/>
      <c r="Q1575" s="103"/>
      <c r="R1575" s="24"/>
      <c r="S1575" s="24"/>
      <c r="T1575" s="15"/>
    </row>
    <row r="1576" spans="1:20" ht="15" hidden="1" x14ac:dyDescent="0.3">
      <c r="A1576" s="15" t="s">
        <v>307</v>
      </c>
      <c r="B1576" s="15" t="s">
        <v>308</v>
      </c>
      <c r="C1576" s="15" t="s">
        <v>309</v>
      </c>
      <c r="D1576" s="16" t="s">
        <v>310</v>
      </c>
      <c r="E1576" s="94">
        <v>5</v>
      </c>
      <c r="F1576" s="23">
        <v>12000</v>
      </c>
      <c r="G1576" s="23">
        <v>17000</v>
      </c>
      <c r="H1576" s="23">
        <v>10331</v>
      </c>
      <c r="I1576" s="101">
        <v>7122191</v>
      </c>
      <c r="J1576" s="18">
        <v>40</v>
      </c>
      <c r="K1576" s="18">
        <v>46</v>
      </c>
      <c r="L1576" s="23">
        <f t="shared" si="2000"/>
        <v>6</v>
      </c>
      <c r="M1576" s="24">
        <f t="shared" si="1974"/>
        <v>4.8000000000000007</v>
      </c>
      <c r="N1576" s="23">
        <f t="shared" si="2001"/>
        <v>72000</v>
      </c>
      <c r="O1576" s="23">
        <f t="shared" si="2002"/>
        <v>81600.000000000015</v>
      </c>
      <c r="P1576" s="104">
        <f>IF(SUM(M1576:M1579)*H1576=0,0,IF(SUM(M1576:M1579)*H1576&gt;I1576,SUM(M1576:M1579)*H1576,I1576))</f>
        <v>7122191</v>
      </c>
      <c r="Q1576" s="101">
        <f>SUM(N1576:N1579)+SUM(O1576:O1579)+P1576</f>
        <v>7710991</v>
      </c>
      <c r="R1576" s="24"/>
      <c r="S1576" s="24"/>
      <c r="T1576" s="15"/>
    </row>
    <row r="1577" spans="1:20" ht="15" hidden="1" x14ac:dyDescent="0.3">
      <c r="A1577" s="15" t="s">
        <v>307</v>
      </c>
      <c r="B1577" s="15" t="s">
        <v>308</v>
      </c>
      <c r="C1577" s="15" t="s">
        <v>309</v>
      </c>
      <c r="D1577" s="16" t="s">
        <v>72</v>
      </c>
      <c r="E1577" s="94">
        <v>5</v>
      </c>
      <c r="F1577" s="23">
        <v>12000</v>
      </c>
      <c r="G1577" s="23">
        <v>17000</v>
      </c>
      <c r="H1577" s="23">
        <v>10331</v>
      </c>
      <c r="I1577" s="102"/>
      <c r="J1577" s="18">
        <v>35</v>
      </c>
      <c r="K1577" s="18">
        <v>37</v>
      </c>
      <c r="L1577" s="23">
        <f t="shared" si="2000"/>
        <v>2</v>
      </c>
      <c r="M1577" s="24">
        <f t="shared" si="1974"/>
        <v>1.6</v>
      </c>
      <c r="N1577" s="23">
        <f t="shared" si="2001"/>
        <v>24000</v>
      </c>
      <c r="O1577" s="23">
        <f t="shared" si="2002"/>
        <v>27200</v>
      </c>
      <c r="P1577" s="105"/>
      <c r="Q1577" s="102"/>
      <c r="R1577" s="24"/>
      <c r="S1577" s="24"/>
      <c r="T1577" s="15"/>
    </row>
    <row r="1578" spans="1:20" ht="15" hidden="1" x14ac:dyDescent="0.3">
      <c r="A1578" s="15" t="s">
        <v>307</v>
      </c>
      <c r="B1578" s="15" t="s">
        <v>308</v>
      </c>
      <c r="C1578" s="15" t="s">
        <v>309</v>
      </c>
      <c r="D1578" s="16" t="s">
        <v>75</v>
      </c>
      <c r="E1578" s="94">
        <v>5</v>
      </c>
      <c r="F1578" s="23">
        <v>12000</v>
      </c>
      <c r="G1578" s="23">
        <v>17000</v>
      </c>
      <c r="H1578" s="23">
        <v>10331</v>
      </c>
      <c r="I1578" s="102"/>
      <c r="J1578" s="18">
        <v>116</v>
      </c>
      <c r="K1578" s="18">
        <v>129</v>
      </c>
      <c r="L1578" s="23">
        <f t="shared" si="2000"/>
        <v>13</v>
      </c>
      <c r="M1578" s="24">
        <f t="shared" si="1974"/>
        <v>10.4</v>
      </c>
      <c r="N1578" s="23">
        <f t="shared" si="2001"/>
        <v>156000</v>
      </c>
      <c r="O1578" s="23">
        <f t="shared" si="2002"/>
        <v>176800</v>
      </c>
      <c r="P1578" s="105"/>
      <c r="Q1578" s="102"/>
      <c r="R1578" s="24"/>
      <c r="S1578" s="24"/>
      <c r="T1578" s="15"/>
    </row>
    <row r="1579" spans="1:20" ht="15" hidden="1" x14ac:dyDescent="0.3">
      <c r="A1579" s="15" t="s">
        <v>307</v>
      </c>
      <c r="B1579" s="15" t="s">
        <v>308</v>
      </c>
      <c r="C1579" s="15" t="s">
        <v>309</v>
      </c>
      <c r="D1579" s="16" t="s">
        <v>311</v>
      </c>
      <c r="E1579" s="94">
        <v>5</v>
      </c>
      <c r="F1579" s="23">
        <v>12000</v>
      </c>
      <c r="G1579" s="23">
        <v>17000</v>
      </c>
      <c r="H1579" s="23">
        <v>10331</v>
      </c>
      <c r="I1579" s="103"/>
      <c r="J1579" s="18">
        <v>29</v>
      </c>
      <c r="K1579" s="18">
        <v>31</v>
      </c>
      <c r="L1579" s="23">
        <f t="shared" si="2000"/>
        <v>2</v>
      </c>
      <c r="M1579" s="24">
        <f t="shared" si="1974"/>
        <v>1.6</v>
      </c>
      <c r="N1579" s="23">
        <f t="shared" si="2001"/>
        <v>24000</v>
      </c>
      <c r="O1579" s="23">
        <f t="shared" si="2002"/>
        <v>27200</v>
      </c>
      <c r="P1579" s="106"/>
      <c r="Q1579" s="103"/>
      <c r="R1579" s="24"/>
      <c r="S1579" s="24"/>
      <c r="T1579" s="15"/>
    </row>
    <row r="1580" spans="1:20" ht="15" hidden="1" x14ac:dyDescent="0.3">
      <c r="A1580" s="15" t="s">
        <v>307</v>
      </c>
      <c r="B1580" s="15" t="s">
        <v>308</v>
      </c>
      <c r="C1580" s="15" t="s">
        <v>309</v>
      </c>
      <c r="D1580" s="16" t="s">
        <v>306</v>
      </c>
      <c r="E1580" s="94">
        <v>5</v>
      </c>
      <c r="F1580" s="23">
        <v>12000</v>
      </c>
      <c r="G1580" s="23">
        <v>17000</v>
      </c>
      <c r="H1580" s="23">
        <v>10331</v>
      </c>
      <c r="I1580" s="101">
        <v>7122191</v>
      </c>
      <c r="J1580" s="18">
        <v>516</v>
      </c>
      <c r="K1580" s="18">
        <v>872</v>
      </c>
      <c r="L1580" s="23">
        <f t="shared" si="2000"/>
        <v>356</v>
      </c>
      <c r="M1580" s="24">
        <f t="shared" ref="M1580:M1692" si="2003">L1580*80%</f>
        <v>284.8</v>
      </c>
      <c r="N1580" s="23">
        <f t="shared" si="2001"/>
        <v>4272000</v>
      </c>
      <c r="O1580" s="23">
        <f t="shared" si="2002"/>
        <v>4841600</v>
      </c>
      <c r="P1580" s="104">
        <f>IF(SUM(M1580:M1584)*H1580=0,0,IF(SUM(M1580:M1584)*H1580&gt;I1580,SUM(M1580:M1584)*H1580,I1580))</f>
        <v>7122191</v>
      </c>
      <c r="Q1580" s="101">
        <f>SUM(N1580:N1584)+SUM(O1580:O1584)+P1580</f>
        <v>20690191</v>
      </c>
      <c r="R1580" s="24"/>
      <c r="S1580" s="24"/>
      <c r="T1580" s="15"/>
    </row>
    <row r="1581" spans="1:20" ht="15" hidden="1" x14ac:dyDescent="0.3">
      <c r="A1581" s="15" t="s">
        <v>307</v>
      </c>
      <c r="B1581" s="15" t="s">
        <v>308</v>
      </c>
      <c r="C1581" s="15" t="s">
        <v>309</v>
      </c>
      <c r="D1581" s="16" t="s">
        <v>312</v>
      </c>
      <c r="E1581" s="94">
        <v>5</v>
      </c>
      <c r="F1581" s="23">
        <v>12000</v>
      </c>
      <c r="G1581" s="23">
        <v>17000</v>
      </c>
      <c r="H1581" s="23">
        <v>10331</v>
      </c>
      <c r="I1581" s="102"/>
      <c r="J1581" s="18">
        <v>249</v>
      </c>
      <c r="K1581" s="18">
        <v>328</v>
      </c>
      <c r="L1581" s="23">
        <f t="shared" si="2000"/>
        <v>79</v>
      </c>
      <c r="M1581" s="24">
        <f t="shared" si="2003"/>
        <v>63.2</v>
      </c>
      <c r="N1581" s="23">
        <f t="shared" si="2001"/>
        <v>948000</v>
      </c>
      <c r="O1581" s="23">
        <f t="shared" si="2002"/>
        <v>1074400</v>
      </c>
      <c r="P1581" s="105"/>
      <c r="Q1581" s="102"/>
      <c r="R1581" s="24"/>
      <c r="S1581" s="24"/>
      <c r="T1581" s="15"/>
    </row>
    <row r="1582" spans="1:20" ht="15" hidden="1" x14ac:dyDescent="0.3">
      <c r="A1582" s="15" t="s">
        <v>307</v>
      </c>
      <c r="B1582" s="15" t="s">
        <v>308</v>
      </c>
      <c r="C1582" s="15" t="s">
        <v>309</v>
      </c>
      <c r="D1582" s="16" t="s">
        <v>313</v>
      </c>
      <c r="E1582" s="94">
        <v>5</v>
      </c>
      <c r="F1582" s="23">
        <v>12000</v>
      </c>
      <c r="G1582" s="23">
        <v>17000</v>
      </c>
      <c r="H1582" s="23">
        <v>10331</v>
      </c>
      <c r="I1582" s="102"/>
      <c r="J1582" s="18">
        <v>67</v>
      </c>
      <c r="K1582" s="18">
        <v>94</v>
      </c>
      <c r="L1582" s="23">
        <f t="shared" si="2000"/>
        <v>27</v>
      </c>
      <c r="M1582" s="24">
        <f t="shared" si="2003"/>
        <v>21.6</v>
      </c>
      <c r="N1582" s="23">
        <f t="shared" si="2001"/>
        <v>324000</v>
      </c>
      <c r="O1582" s="23">
        <f t="shared" si="2002"/>
        <v>367200</v>
      </c>
      <c r="P1582" s="105"/>
      <c r="Q1582" s="102"/>
      <c r="R1582" s="24"/>
      <c r="S1582" s="24"/>
      <c r="T1582" s="15"/>
    </row>
    <row r="1583" spans="1:20" ht="15" hidden="1" x14ac:dyDescent="0.3">
      <c r="A1583" s="15" t="s">
        <v>307</v>
      </c>
      <c r="B1583" s="15" t="s">
        <v>308</v>
      </c>
      <c r="C1583" s="15" t="s">
        <v>309</v>
      </c>
      <c r="D1583" s="16" t="s">
        <v>314</v>
      </c>
      <c r="E1583" s="94">
        <v>5</v>
      </c>
      <c r="F1583" s="23">
        <v>12000</v>
      </c>
      <c r="G1583" s="23">
        <v>17000</v>
      </c>
      <c r="H1583" s="23">
        <v>10331</v>
      </c>
      <c r="I1583" s="102"/>
      <c r="J1583" s="18">
        <v>157</v>
      </c>
      <c r="K1583" s="18">
        <v>220</v>
      </c>
      <c r="L1583" s="23">
        <f t="shared" si="2000"/>
        <v>63</v>
      </c>
      <c r="M1583" s="24">
        <f t="shared" si="2003"/>
        <v>50.400000000000006</v>
      </c>
      <c r="N1583" s="23">
        <f t="shared" si="2001"/>
        <v>756000</v>
      </c>
      <c r="O1583" s="23">
        <f t="shared" si="2002"/>
        <v>856800.00000000012</v>
      </c>
      <c r="P1583" s="105"/>
      <c r="Q1583" s="102"/>
      <c r="R1583" s="24"/>
      <c r="S1583" s="24"/>
      <c r="T1583" s="15"/>
    </row>
    <row r="1584" spans="1:20" ht="15" hidden="1" x14ac:dyDescent="0.3">
      <c r="A1584" s="15" t="s">
        <v>307</v>
      </c>
      <c r="B1584" s="15" t="s">
        <v>308</v>
      </c>
      <c r="C1584" s="15" t="s">
        <v>309</v>
      </c>
      <c r="D1584" s="16" t="s">
        <v>315</v>
      </c>
      <c r="E1584" s="94">
        <v>5</v>
      </c>
      <c r="F1584" s="23">
        <v>12000</v>
      </c>
      <c r="G1584" s="23">
        <v>17000</v>
      </c>
      <c r="H1584" s="23">
        <v>10331</v>
      </c>
      <c r="I1584" s="103"/>
      <c r="J1584" s="18">
        <v>91</v>
      </c>
      <c r="K1584" s="18">
        <v>96</v>
      </c>
      <c r="L1584" s="23">
        <f t="shared" si="2000"/>
        <v>5</v>
      </c>
      <c r="M1584" s="24">
        <f t="shared" si="2003"/>
        <v>4</v>
      </c>
      <c r="N1584" s="23">
        <f t="shared" si="2001"/>
        <v>60000</v>
      </c>
      <c r="O1584" s="23">
        <f t="shared" si="2002"/>
        <v>68000</v>
      </c>
      <c r="P1584" s="106"/>
      <c r="Q1584" s="103"/>
      <c r="R1584" s="24"/>
      <c r="S1584" s="24"/>
      <c r="T1584" s="15"/>
    </row>
    <row r="1585" spans="1:20" ht="15" hidden="1" x14ac:dyDescent="0.3">
      <c r="A1585" s="15" t="s">
        <v>307</v>
      </c>
      <c r="B1585" s="15" t="s">
        <v>308</v>
      </c>
      <c r="C1585" s="15" t="s">
        <v>309</v>
      </c>
      <c r="D1585" s="16" t="s">
        <v>310</v>
      </c>
      <c r="E1585" s="94">
        <v>6</v>
      </c>
      <c r="F1585" s="23">
        <v>12000</v>
      </c>
      <c r="G1585" s="23">
        <v>17000</v>
      </c>
      <c r="H1585" s="23">
        <v>10331</v>
      </c>
      <c r="I1585" s="101">
        <v>7122191</v>
      </c>
      <c r="J1585" s="18">
        <v>46</v>
      </c>
      <c r="K1585" s="18">
        <v>56</v>
      </c>
      <c r="L1585" s="23">
        <f t="shared" si="2000"/>
        <v>10</v>
      </c>
      <c r="M1585" s="24">
        <f t="shared" si="2003"/>
        <v>8</v>
      </c>
      <c r="N1585" s="23">
        <f t="shared" si="2001"/>
        <v>120000</v>
      </c>
      <c r="O1585" s="23">
        <f t="shared" si="2002"/>
        <v>136000</v>
      </c>
      <c r="P1585" s="104">
        <f>IF(SUM(M1585:M1588)*H1585=0,0,IF(SUM(M1585:M1588)*H1585&gt;I1585,SUM(M1585:M1588)*H1585,I1585))</f>
        <v>7122191</v>
      </c>
      <c r="Q1585" s="101">
        <f>SUM(N1585:N1588)+SUM(O1585:O1588)+P1585</f>
        <v>7941391</v>
      </c>
      <c r="R1585" s="24"/>
      <c r="S1585" s="24"/>
      <c r="T1585" s="15"/>
    </row>
    <row r="1586" spans="1:20" ht="15" hidden="1" x14ac:dyDescent="0.3">
      <c r="A1586" s="15" t="s">
        <v>307</v>
      </c>
      <c r="B1586" s="15" t="s">
        <v>308</v>
      </c>
      <c r="C1586" s="15" t="s">
        <v>309</v>
      </c>
      <c r="D1586" s="16" t="s">
        <v>72</v>
      </c>
      <c r="E1586" s="94">
        <v>6</v>
      </c>
      <c r="F1586" s="23">
        <v>12000</v>
      </c>
      <c r="G1586" s="23">
        <v>17000</v>
      </c>
      <c r="H1586" s="23">
        <v>10331</v>
      </c>
      <c r="I1586" s="102"/>
      <c r="J1586" s="18">
        <v>37</v>
      </c>
      <c r="K1586" s="18">
        <v>41</v>
      </c>
      <c r="L1586" s="23">
        <f t="shared" si="2000"/>
        <v>4</v>
      </c>
      <c r="M1586" s="24">
        <f t="shared" si="2003"/>
        <v>3.2</v>
      </c>
      <c r="N1586" s="23">
        <f t="shared" si="2001"/>
        <v>48000</v>
      </c>
      <c r="O1586" s="23">
        <f t="shared" si="2002"/>
        <v>54400</v>
      </c>
      <c r="P1586" s="105"/>
      <c r="Q1586" s="102"/>
      <c r="R1586" s="24"/>
      <c r="S1586" s="24"/>
      <c r="T1586" s="15"/>
    </row>
    <row r="1587" spans="1:20" ht="15" hidden="1" x14ac:dyDescent="0.3">
      <c r="A1587" s="15" t="s">
        <v>307</v>
      </c>
      <c r="B1587" s="15" t="s">
        <v>308</v>
      </c>
      <c r="C1587" s="15" t="s">
        <v>309</v>
      </c>
      <c r="D1587" s="16" t="s">
        <v>75</v>
      </c>
      <c r="E1587" s="94">
        <v>6</v>
      </c>
      <c r="F1587" s="23">
        <v>12000</v>
      </c>
      <c r="G1587" s="23">
        <v>17000</v>
      </c>
      <c r="H1587" s="23">
        <v>10331</v>
      </c>
      <c r="I1587" s="102"/>
      <c r="J1587" s="18">
        <v>129</v>
      </c>
      <c r="K1587" s="18">
        <v>146</v>
      </c>
      <c r="L1587" s="23">
        <f t="shared" si="2000"/>
        <v>17</v>
      </c>
      <c r="M1587" s="24">
        <f t="shared" si="2003"/>
        <v>13.600000000000001</v>
      </c>
      <c r="N1587" s="23">
        <f t="shared" si="2001"/>
        <v>204000</v>
      </c>
      <c r="O1587" s="23">
        <f t="shared" si="2002"/>
        <v>231200.00000000003</v>
      </c>
      <c r="P1587" s="105"/>
      <c r="Q1587" s="102"/>
      <c r="R1587" s="24"/>
      <c r="S1587" s="24"/>
      <c r="T1587" s="15"/>
    </row>
    <row r="1588" spans="1:20" ht="15" hidden="1" x14ac:dyDescent="0.3">
      <c r="A1588" s="15" t="s">
        <v>307</v>
      </c>
      <c r="B1588" s="15" t="s">
        <v>308</v>
      </c>
      <c r="C1588" s="15" t="s">
        <v>309</v>
      </c>
      <c r="D1588" s="16" t="s">
        <v>311</v>
      </c>
      <c r="E1588" s="94">
        <v>6</v>
      </c>
      <c r="F1588" s="23">
        <v>12000</v>
      </c>
      <c r="G1588" s="23">
        <v>17000</v>
      </c>
      <c r="H1588" s="23">
        <v>10331</v>
      </c>
      <c r="I1588" s="103"/>
      <c r="J1588" s="18">
        <v>31</v>
      </c>
      <c r="K1588" s="18">
        <v>32</v>
      </c>
      <c r="L1588" s="23">
        <f t="shared" si="2000"/>
        <v>1</v>
      </c>
      <c r="M1588" s="24">
        <f t="shared" si="2003"/>
        <v>0.8</v>
      </c>
      <c r="N1588" s="23">
        <f t="shared" si="2001"/>
        <v>12000</v>
      </c>
      <c r="O1588" s="23">
        <f t="shared" si="2002"/>
        <v>13600</v>
      </c>
      <c r="P1588" s="106"/>
      <c r="Q1588" s="103"/>
      <c r="R1588" s="24"/>
      <c r="S1588" s="24"/>
      <c r="T1588" s="15"/>
    </row>
    <row r="1589" spans="1:20" ht="15" hidden="1" x14ac:dyDescent="0.3">
      <c r="A1589" s="15" t="s">
        <v>307</v>
      </c>
      <c r="B1589" s="15" t="s">
        <v>308</v>
      </c>
      <c r="C1589" s="15" t="s">
        <v>309</v>
      </c>
      <c r="D1589" s="16" t="s">
        <v>306</v>
      </c>
      <c r="E1589" s="94">
        <v>6</v>
      </c>
      <c r="F1589" s="23">
        <v>12000</v>
      </c>
      <c r="G1589" s="23">
        <v>17000</v>
      </c>
      <c r="H1589" s="23">
        <v>10331</v>
      </c>
      <c r="I1589" s="101">
        <v>7122191</v>
      </c>
      <c r="J1589" s="18">
        <v>872</v>
      </c>
      <c r="K1589" s="18">
        <v>1369</v>
      </c>
      <c r="L1589" s="23">
        <f t="shared" si="2000"/>
        <v>497</v>
      </c>
      <c r="M1589" s="24">
        <f t="shared" si="2003"/>
        <v>397.6</v>
      </c>
      <c r="N1589" s="23">
        <f t="shared" si="2001"/>
        <v>5964000</v>
      </c>
      <c r="O1589" s="23">
        <f t="shared" si="2002"/>
        <v>6759200</v>
      </c>
      <c r="P1589" s="104">
        <f>IF(SUM(M1589:M1593)*H1589=0,0,IF(SUM(M1589:M1593)*H1589&gt;I1589,SUM(M1589:M1593)*H1589,I1589))</f>
        <v>7122191</v>
      </c>
      <c r="Q1589" s="101">
        <f>SUM(N1589:N1593)+SUM(O1589:O1593)+P1589</f>
        <v>25630991</v>
      </c>
      <c r="R1589" s="24"/>
      <c r="S1589" s="24"/>
      <c r="T1589" s="15"/>
    </row>
    <row r="1590" spans="1:20" ht="15" hidden="1" x14ac:dyDescent="0.3">
      <c r="A1590" s="15" t="s">
        <v>307</v>
      </c>
      <c r="B1590" s="15" t="s">
        <v>308</v>
      </c>
      <c r="C1590" s="15" t="s">
        <v>309</v>
      </c>
      <c r="D1590" s="16" t="s">
        <v>312</v>
      </c>
      <c r="E1590" s="94">
        <v>6</v>
      </c>
      <c r="F1590" s="23">
        <v>12000</v>
      </c>
      <c r="G1590" s="23">
        <v>17000</v>
      </c>
      <c r="H1590" s="23">
        <v>10331</v>
      </c>
      <c r="I1590" s="102"/>
      <c r="J1590" s="18">
        <v>328</v>
      </c>
      <c r="K1590" s="18">
        <v>432</v>
      </c>
      <c r="L1590" s="23">
        <f t="shared" si="2000"/>
        <v>104</v>
      </c>
      <c r="M1590" s="24">
        <f t="shared" si="2003"/>
        <v>83.2</v>
      </c>
      <c r="N1590" s="23">
        <f t="shared" si="2001"/>
        <v>1248000</v>
      </c>
      <c r="O1590" s="23">
        <f t="shared" si="2002"/>
        <v>1414400</v>
      </c>
      <c r="P1590" s="105"/>
      <c r="Q1590" s="102"/>
      <c r="R1590" s="24"/>
      <c r="S1590" s="24"/>
      <c r="T1590" s="15"/>
    </row>
    <row r="1591" spans="1:20" ht="15" hidden="1" x14ac:dyDescent="0.3">
      <c r="A1591" s="15" t="s">
        <v>307</v>
      </c>
      <c r="B1591" s="15" t="s">
        <v>308</v>
      </c>
      <c r="C1591" s="15" t="s">
        <v>309</v>
      </c>
      <c r="D1591" s="16" t="s">
        <v>313</v>
      </c>
      <c r="E1591" s="94">
        <v>6</v>
      </c>
      <c r="F1591" s="23">
        <v>12000</v>
      </c>
      <c r="G1591" s="23">
        <v>17000</v>
      </c>
      <c r="H1591" s="23">
        <v>10331</v>
      </c>
      <c r="I1591" s="102"/>
      <c r="J1591" s="18">
        <v>94</v>
      </c>
      <c r="K1591" s="18">
        <v>125</v>
      </c>
      <c r="L1591" s="23">
        <f t="shared" si="2000"/>
        <v>31</v>
      </c>
      <c r="M1591" s="24">
        <f t="shared" si="2003"/>
        <v>24.8</v>
      </c>
      <c r="N1591" s="23">
        <f t="shared" si="2001"/>
        <v>372000</v>
      </c>
      <c r="O1591" s="23">
        <f t="shared" si="2002"/>
        <v>421600</v>
      </c>
      <c r="P1591" s="105"/>
      <c r="Q1591" s="102"/>
      <c r="R1591" s="24"/>
      <c r="S1591" s="24"/>
      <c r="T1591" s="15"/>
    </row>
    <row r="1592" spans="1:20" ht="15" hidden="1" x14ac:dyDescent="0.3">
      <c r="A1592" s="15" t="s">
        <v>307</v>
      </c>
      <c r="B1592" s="15" t="s">
        <v>308</v>
      </c>
      <c r="C1592" s="15" t="s">
        <v>309</v>
      </c>
      <c r="D1592" s="16" t="s">
        <v>314</v>
      </c>
      <c r="E1592" s="94">
        <v>6</v>
      </c>
      <c r="F1592" s="23">
        <v>12000</v>
      </c>
      <c r="G1592" s="23">
        <v>17000</v>
      </c>
      <c r="H1592" s="23">
        <v>10331</v>
      </c>
      <c r="I1592" s="102"/>
      <c r="J1592" s="18">
        <v>220</v>
      </c>
      <c r="K1592" s="18">
        <v>308</v>
      </c>
      <c r="L1592" s="23">
        <f t="shared" si="2000"/>
        <v>88</v>
      </c>
      <c r="M1592" s="24">
        <f t="shared" si="2003"/>
        <v>70.400000000000006</v>
      </c>
      <c r="N1592" s="23">
        <f t="shared" si="2001"/>
        <v>1056000</v>
      </c>
      <c r="O1592" s="23">
        <f t="shared" si="2002"/>
        <v>1196800</v>
      </c>
      <c r="P1592" s="105"/>
      <c r="Q1592" s="102"/>
      <c r="R1592" s="24"/>
      <c r="S1592" s="24"/>
      <c r="T1592" s="15"/>
    </row>
    <row r="1593" spans="1:20" ht="15" hidden="1" x14ac:dyDescent="0.3">
      <c r="A1593" s="15" t="s">
        <v>307</v>
      </c>
      <c r="B1593" s="15" t="s">
        <v>308</v>
      </c>
      <c r="C1593" s="15" t="s">
        <v>309</v>
      </c>
      <c r="D1593" s="16" t="s">
        <v>315</v>
      </c>
      <c r="E1593" s="94">
        <v>6</v>
      </c>
      <c r="F1593" s="23">
        <v>12000</v>
      </c>
      <c r="G1593" s="23">
        <v>17000</v>
      </c>
      <c r="H1593" s="23">
        <v>10331</v>
      </c>
      <c r="I1593" s="103"/>
      <c r="J1593" s="18">
        <v>96</v>
      </c>
      <c r="K1593" s="18">
        <v>99</v>
      </c>
      <c r="L1593" s="23">
        <f t="shared" si="2000"/>
        <v>3</v>
      </c>
      <c r="M1593" s="24">
        <f t="shared" si="2003"/>
        <v>2.4000000000000004</v>
      </c>
      <c r="N1593" s="23">
        <f t="shared" si="2001"/>
        <v>36000</v>
      </c>
      <c r="O1593" s="23">
        <f t="shared" si="2002"/>
        <v>40800.000000000007</v>
      </c>
      <c r="P1593" s="106"/>
      <c r="Q1593" s="103"/>
      <c r="R1593" s="24"/>
      <c r="S1593" s="24"/>
      <c r="T1593" s="15"/>
    </row>
    <row r="1594" spans="1:20" ht="15" hidden="1" x14ac:dyDescent="0.3">
      <c r="A1594" s="15" t="s">
        <v>307</v>
      </c>
      <c r="B1594" s="15" t="s">
        <v>308</v>
      </c>
      <c r="C1594" s="15" t="s">
        <v>309</v>
      </c>
      <c r="D1594" s="16" t="s">
        <v>310</v>
      </c>
      <c r="E1594" s="94">
        <v>7</v>
      </c>
      <c r="F1594" s="23">
        <v>12000</v>
      </c>
      <c r="G1594" s="23">
        <v>17000</v>
      </c>
      <c r="H1594" s="23">
        <v>10331</v>
      </c>
      <c r="I1594" s="101">
        <v>7122191</v>
      </c>
      <c r="J1594" s="18">
        <f>K1585</f>
        <v>56</v>
      </c>
      <c r="K1594" s="18">
        <v>64</v>
      </c>
      <c r="L1594" s="23">
        <f t="shared" ref="L1594:L1602" si="2004">K1594-J1594</f>
        <v>8</v>
      </c>
      <c r="M1594" s="24">
        <f t="shared" ref="M1594:M1602" si="2005">L1594*80%</f>
        <v>6.4</v>
      </c>
      <c r="N1594" s="23">
        <f t="shared" ref="N1594:N1602" si="2006">L1594*F1594</f>
        <v>96000</v>
      </c>
      <c r="O1594" s="23">
        <f t="shared" ref="O1594:O1602" si="2007">M1594*G1594</f>
        <v>108800</v>
      </c>
      <c r="P1594" s="104">
        <f>IF(SUM(M1594:M1597)*H1594=0,0,IF(SUM(M1594:M1597)*H1594&gt;I1594,SUM(M1594:M1597)*H1594,I1594))</f>
        <v>7122191</v>
      </c>
      <c r="Q1594" s="101">
        <f>SUM(N1594:N1597)+SUM(O1594:O1597)+P1594</f>
        <v>7864591</v>
      </c>
      <c r="R1594" s="24"/>
      <c r="S1594" s="24"/>
      <c r="T1594" s="15"/>
    </row>
    <row r="1595" spans="1:20" ht="15" hidden="1" x14ac:dyDescent="0.3">
      <c r="A1595" s="15" t="s">
        <v>307</v>
      </c>
      <c r="B1595" s="15" t="s">
        <v>308</v>
      </c>
      <c r="C1595" s="15" t="s">
        <v>309</v>
      </c>
      <c r="D1595" s="16" t="s">
        <v>72</v>
      </c>
      <c r="E1595" s="94">
        <v>7</v>
      </c>
      <c r="F1595" s="23">
        <v>12000</v>
      </c>
      <c r="G1595" s="23">
        <v>17000</v>
      </c>
      <c r="H1595" s="23">
        <v>10331</v>
      </c>
      <c r="I1595" s="102"/>
      <c r="J1595" s="18">
        <f t="shared" ref="J1595:J1602" si="2008">K1586</f>
        <v>41</v>
      </c>
      <c r="K1595" s="18">
        <v>46</v>
      </c>
      <c r="L1595" s="23">
        <f t="shared" si="2004"/>
        <v>5</v>
      </c>
      <c r="M1595" s="24">
        <f t="shared" si="2005"/>
        <v>4</v>
      </c>
      <c r="N1595" s="23">
        <f t="shared" si="2006"/>
        <v>60000</v>
      </c>
      <c r="O1595" s="23">
        <f t="shared" si="2007"/>
        <v>68000</v>
      </c>
      <c r="P1595" s="105"/>
      <c r="Q1595" s="102"/>
      <c r="R1595" s="24"/>
      <c r="S1595" s="24"/>
      <c r="T1595" s="15"/>
    </row>
    <row r="1596" spans="1:20" ht="15" hidden="1" x14ac:dyDescent="0.3">
      <c r="A1596" s="15" t="s">
        <v>307</v>
      </c>
      <c r="B1596" s="15" t="s">
        <v>308</v>
      </c>
      <c r="C1596" s="15" t="s">
        <v>309</v>
      </c>
      <c r="D1596" s="16" t="s">
        <v>75</v>
      </c>
      <c r="E1596" s="94">
        <v>7</v>
      </c>
      <c r="F1596" s="23">
        <v>12000</v>
      </c>
      <c r="G1596" s="23">
        <v>17000</v>
      </c>
      <c r="H1596" s="23">
        <v>10331</v>
      </c>
      <c r="I1596" s="102"/>
      <c r="J1596" s="18">
        <f t="shared" si="2008"/>
        <v>146</v>
      </c>
      <c r="K1596" s="18">
        <v>160</v>
      </c>
      <c r="L1596" s="23">
        <f t="shared" si="2004"/>
        <v>14</v>
      </c>
      <c r="M1596" s="24">
        <f t="shared" si="2005"/>
        <v>11.200000000000001</v>
      </c>
      <c r="N1596" s="23">
        <f t="shared" si="2006"/>
        <v>168000</v>
      </c>
      <c r="O1596" s="23">
        <f t="shared" si="2007"/>
        <v>190400.00000000003</v>
      </c>
      <c r="P1596" s="105"/>
      <c r="Q1596" s="102"/>
      <c r="R1596" s="24"/>
      <c r="S1596" s="24"/>
      <c r="T1596" s="15"/>
    </row>
    <row r="1597" spans="1:20" ht="15" hidden="1" x14ac:dyDescent="0.3">
      <c r="A1597" s="15" t="s">
        <v>307</v>
      </c>
      <c r="B1597" s="15" t="s">
        <v>308</v>
      </c>
      <c r="C1597" s="15" t="s">
        <v>309</v>
      </c>
      <c r="D1597" s="16" t="s">
        <v>311</v>
      </c>
      <c r="E1597" s="94">
        <v>7</v>
      </c>
      <c r="F1597" s="23">
        <v>12000</v>
      </c>
      <c r="G1597" s="23">
        <v>17000</v>
      </c>
      <c r="H1597" s="23">
        <v>10331</v>
      </c>
      <c r="I1597" s="103"/>
      <c r="J1597" s="18">
        <f t="shared" si="2008"/>
        <v>32</v>
      </c>
      <c r="K1597" s="18">
        <v>34</v>
      </c>
      <c r="L1597" s="23">
        <f t="shared" si="2004"/>
        <v>2</v>
      </c>
      <c r="M1597" s="24">
        <f t="shared" si="2005"/>
        <v>1.6</v>
      </c>
      <c r="N1597" s="23">
        <f t="shared" si="2006"/>
        <v>24000</v>
      </c>
      <c r="O1597" s="23">
        <f t="shared" si="2007"/>
        <v>27200</v>
      </c>
      <c r="P1597" s="106"/>
      <c r="Q1597" s="103"/>
      <c r="R1597" s="24"/>
      <c r="S1597" s="24"/>
      <c r="T1597" s="15"/>
    </row>
    <row r="1598" spans="1:20" ht="15" hidden="1" x14ac:dyDescent="0.3">
      <c r="A1598" s="15" t="s">
        <v>307</v>
      </c>
      <c r="B1598" s="15" t="s">
        <v>308</v>
      </c>
      <c r="C1598" s="15" t="s">
        <v>309</v>
      </c>
      <c r="D1598" s="16" t="s">
        <v>306</v>
      </c>
      <c r="E1598" s="94">
        <v>7</v>
      </c>
      <c r="F1598" s="23">
        <v>12000</v>
      </c>
      <c r="G1598" s="23">
        <v>17000</v>
      </c>
      <c r="H1598" s="23">
        <v>10331</v>
      </c>
      <c r="I1598" s="101">
        <v>7122191</v>
      </c>
      <c r="J1598" s="18">
        <f t="shared" si="2008"/>
        <v>1369</v>
      </c>
      <c r="K1598" s="18">
        <v>1796</v>
      </c>
      <c r="L1598" s="23">
        <f t="shared" si="2004"/>
        <v>427</v>
      </c>
      <c r="M1598" s="24">
        <f t="shared" si="2005"/>
        <v>341.6</v>
      </c>
      <c r="N1598" s="23">
        <f t="shared" si="2006"/>
        <v>5124000</v>
      </c>
      <c r="O1598" s="23">
        <f t="shared" si="2007"/>
        <v>5807200</v>
      </c>
      <c r="P1598" s="104">
        <f>IF(SUM(M1598:M1602)*H1598=0,0,IF(SUM(M1598:M1602)*H1598&gt;I1598,SUM(M1598:M1602)*H1598,I1598))</f>
        <v>7122191</v>
      </c>
      <c r="Q1598" s="101">
        <f>SUM(N1598:N1602)+SUM(O1598:O1602)+P1598</f>
        <v>23608591</v>
      </c>
      <c r="R1598" s="24"/>
      <c r="S1598" s="24"/>
      <c r="T1598" s="15"/>
    </row>
    <row r="1599" spans="1:20" ht="15" hidden="1" x14ac:dyDescent="0.3">
      <c r="A1599" s="15" t="s">
        <v>307</v>
      </c>
      <c r="B1599" s="15" t="s">
        <v>308</v>
      </c>
      <c r="C1599" s="15" t="s">
        <v>309</v>
      </c>
      <c r="D1599" s="16" t="s">
        <v>312</v>
      </c>
      <c r="E1599" s="94">
        <v>7</v>
      </c>
      <c r="F1599" s="23">
        <v>12000</v>
      </c>
      <c r="G1599" s="23">
        <v>17000</v>
      </c>
      <c r="H1599" s="23">
        <v>10331</v>
      </c>
      <c r="I1599" s="102"/>
      <c r="J1599" s="18">
        <f t="shared" si="2008"/>
        <v>432</v>
      </c>
      <c r="K1599" s="18">
        <v>522</v>
      </c>
      <c r="L1599" s="23">
        <f t="shared" si="2004"/>
        <v>90</v>
      </c>
      <c r="M1599" s="24">
        <f t="shared" si="2005"/>
        <v>72</v>
      </c>
      <c r="N1599" s="23">
        <f t="shared" si="2006"/>
        <v>1080000</v>
      </c>
      <c r="O1599" s="23">
        <f t="shared" si="2007"/>
        <v>1224000</v>
      </c>
      <c r="P1599" s="105"/>
      <c r="Q1599" s="102"/>
      <c r="R1599" s="24"/>
      <c r="S1599" s="24"/>
      <c r="T1599" s="15"/>
    </row>
    <row r="1600" spans="1:20" ht="15" hidden="1" x14ac:dyDescent="0.3">
      <c r="A1600" s="15" t="s">
        <v>307</v>
      </c>
      <c r="B1600" s="15" t="s">
        <v>308</v>
      </c>
      <c r="C1600" s="15" t="s">
        <v>309</v>
      </c>
      <c r="D1600" s="16" t="s">
        <v>313</v>
      </c>
      <c r="E1600" s="94">
        <v>7</v>
      </c>
      <c r="F1600" s="23">
        <v>12000</v>
      </c>
      <c r="G1600" s="23">
        <v>17000</v>
      </c>
      <c r="H1600" s="23">
        <v>10331</v>
      </c>
      <c r="I1600" s="102"/>
      <c r="J1600" s="18">
        <f t="shared" si="2008"/>
        <v>125</v>
      </c>
      <c r="K1600" s="18">
        <v>154</v>
      </c>
      <c r="L1600" s="23">
        <f t="shared" si="2004"/>
        <v>29</v>
      </c>
      <c r="M1600" s="24">
        <f t="shared" si="2005"/>
        <v>23.200000000000003</v>
      </c>
      <c r="N1600" s="23">
        <f t="shared" si="2006"/>
        <v>348000</v>
      </c>
      <c r="O1600" s="23">
        <f t="shared" si="2007"/>
        <v>394400.00000000006</v>
      </c>
      <c r="P1600" s="105"/>
      <c r="Q1600" s="102"/>
      <c r="R1600" s="24"/>
      <c r="S1600" s="24"/>
      <c r="T1600" s="15"/>
    </row>
    <row r="1601" spans="1:20" ht="15" hidden="1" x14ac:dyDescent="0.3">
      <c r="A1601" s="15" t="s">
        <v>307</v>
      </c>
      <c r="B1601" s="15" t="s">
        <v>308</v>
      </c>
      <c r="C1601" s="15" t="s">
        <v>309</v>
      </c>
      <c r="D1601" s="16" t="s">
        <v>314</v>
      </c>
      <c r="E1601" s="94">
        <v>7</v>
      </c>
      <c r="F1601" s="23">
        <v>12000</v>
      </c>
      <c r="G1601" s="23">
        <v>17000</v>
      </c>
      <c r="H1601" s="23">
        <v>10331</v>
      </c>
      <c r="I1601" s="102"/>
      <c r="J1601" s="18">
        <f t="shared" si="2008"/>
        <v>308</v>
      </c>
      <c r="K1601" s="18">
        <v>399</v>
      </c>
      <c r="L1601" s="23">
        <f t="shared" si="2004"/>
        <v>91</v>
      </c>
      <c r="M1601" s="24">
        <f t="shared" si="2005"/>
        <v>72.8</v>
      </c>
      <c r="N1601" s="23">
        <f t="shared" si="2006"/>
        <v>1092000</v>
      </c>
      <c r="O1601" s="23">
        <f t="shared" si="2007"/>
        <v>1237600</v>
      </c>
      <c r="P1601" s="105"/>
      <c r="Q1601" s="102"/>
      <c r="R1601" s="24"/>
      <c r="S1601" s="24"/>
      <c r="T1601" s="15"/>
    </row>
    <row r="1602" spans="1:20" ht="15" hidden="1" x14ac:dyDescent="0.3">
      <c r="A1602" s="15" t="s">
        <v>307</v>
      </c>
      <c r="B1602" s="15" t="s">
        <v>308</v>
      </c>
      <c r="C1602" s="15" t="s">
        <v>309</v>
      </c>
      <c r="D1602" s="16" t="s">
        <v>315</v>
      </c>
      <c r="E1602" s="94">
        <v>7</v>
      </c>
      <c r="F1602" s="23">
        <v>12000</v>
      </c>
      <c r="G1602" s="23">
        <v>17000</v>
      </c>
      <c r="H1602" s="23">
        <v>10331</v>
      </c>
      <c r="I1602" s="103"/>
      <c r="J1602" s="18">
        <f t="shared" si="2008"/>
        <v>99</v>
      </c>
      <c r="K1602" s="18">
        <v>106</v>
      </c>
      <c r="L1602" s="23">
        <f t="shared" si="2004"/>
        <v>7</v>
      </c>
      <c r="M1602" s="24">
        <f t="shared" si="2005"/>
        <v>5.6000000000000005</v>
      </c>
      <c r="N1602" s="23">
        <f t="shared" si="2006"/>
        <v>84000</v>
      </c>
      <c r="O1602" s="23">
        <f t="shared" si="2007"/>
        <v>95200.000000000015</v>
      </c>
      <c r="P1602" s="106"/>
      <c r="Q1602" s="103"/>
      <c r="R1602" s="24"/>
      <c r="S1602" s="24"/>
      <c r="T1602" s="15"/>
    </row>
    <row r="1603" spans="1:20" ht="15" hidden="1" x14ac:dyDescent="0.3">
      <c r="A1603" s="15" t="s">
        <v>307</v>
      </c>
      <c r="B1603" s="15" t="s">
        <v>308</v>
      </c>
      <c r="C1603" s="15" t="s">
        <v>309</v>
      </c>
      <c r="D1603" s="16" t="s">
        <v>310</v>
      </c>
      <c r="E1603" s="94">
        <v>8</v>
      </c>
      <c r="F1603" s="23">
        <v>12000</v>
      </c>
      <c r="G1603" s="23">
        <v>17000</v>
      </c>
      <c r="H1603" s="23">
        <v>10331</v>
      </c>
      <c r="I1603" s="101">
        <v>7122191</v>
      </c>
      <c r="J1603" s="18">
        <f>K1594</f>
        <v>64</v>
      </c>
      <c r="K1603" s="18">
        <v>73</v>
      </c>
      <c r="L1603" s="23">
        <f t="shared" ref="L1603:L1611" si="2009">K1603-J1603</f>
        <v>9</v>
      </c>
      <c r="M1603" s="24">
        <f t="shared" ref="M1603:M1611" si="2010">L1603*80%</f>
        <v>7.2</v>
      </c>
      <c r="N1603" s="23">
        <f t="shared" ref="N1603:N1611" si="2011">L1603*F1603</f>
        <v>108000</v>
      </c>
      <c r="O1603" s="23">
        <f t="shared" ref="O1603:O1611" si="2012">M1603*G1603</f>
        <v>122400</v>
      </c>
      <c r="P1603" s="104">
        <f>IF(SUM(M1603:M1606)*H1603=0,0,IF(SUM(M1603:M1606)*H1603&gt;I1603,SUM(M1603:M1606)*H1603,I1603))</f>
        <v>7122191</v>
      </c>
      <c r="Q1603" s="101">
        <f>SUM(N1603:N1606)+SUM(O1603:O1606)+P1603</f>
        <v>8018191</v>
      </c>
      <c r="R1603" s="24"/>
      <c r="S1603" s="24"/>
      <c r="T1603" s="15"/>
    </row>
    <row r="1604" spans="1:20" ht="15" hidden="1" x14ac:dyDescent="0.3">
      <c r="A1604" s="15" t="s">
        <v>307</v>
      </c>
      <c r="B1604" s="15" t="s">
        <v>308</v>
      </c>
      <c r="C1604" s="15" t="s">
        <v>309</v>
      </c>
      <c r="D1604" s="16" t="s">
        <v>72</v>
      </c>
      <c r="E1604" s="94">
        <v>8</v>
      </c>
      <c r="F1604" s="23">
        <v>12000</v>
      </c>
      <c r="G1604" s="23">
        <v>17000</v>
      </c>
      <c r="H1604" s="23">
        <v>10331</v>
      </c>
      <c r="I1604" s="102"/>
      <c r="J1604" s="18">
        <f t="shared" ref="J1604:J1611" si="2013">K1595</f>
        <v>46</v>
      </c>
      <c r="K1604" s="18">
        <v>56</v>
      </c>
      <c r="L1604" s="23">
        <f t="shared" si="2009"/>
        <v>10</v>
      </c>
      <c r="M1604" s="24">
        <f t="shared" si="2010"/>
        <v>8</v>
      </c>
      <c r="N1604" s="23">
        <f t="shared" si="2011"/>
        <v>120000</v>
      </c>
      <c r="O1604" s="23">
        <f t="shared" si="2012"/>
        <v>136000</v>
      </c>
      <c r="P1604" s="105"/>
      <c r="Q1604" s="102"/>
      <c r="R1604" s="24"/>
      <c r="S1604" s="24"/>
      <c r="T1604" s="15"/>
    </row>
    <row r="1605" spans="1:20" ht="15" hidden="1" x14ac:dyDescent="0.3">
      <c r="A1605" s="15" t="s">
        <v>307</v>
      </c>
      <c r="B1605" s="15" t="s">
        <v>308</v>
      </c>
      <c r="C1605" s="15" t="s">
        <v>309</v>
      </c>
      <c r="D1605" s="16" t="s">
        <v>75</v>
      </c>
      <c r="E1605" s="94">
        <v>8</v>
      </c>
      <c r="F1605" s="23">
        <v>12000</v>
      </c>
      <c r="G1605" s="23">
        <v>17000</v>
      </c>
      <c r="H1605" s="23">
        <v>10331</v>
      </c>
      <c r="I1605" s="102"/>
      <c r="J1605" s="18">
        <f t="shared" si="2013"/>
        <v>160</v>
      </c>
      <c r="K1605" s="18">
        <v>175</v>
      </c>
      <c r="L1605" s="23">
        <f t="shared" si="2009"/>
        <v>15</v>
      </c>
      <c r="M1605" s="24">
        <f t="shared" si="2010"/>
        <v>12</v>
      </c>
      <c r="N1605" s="23">
        <f t="shared" si="2011"/>
        <v>180000</v>
      </c>
      <c r="O1605" s="23">
        <f t="shared" si="2012"/>
        <v>204000</v>
      </c>
      <c r="P1605" s="105"/>
      <c r="Q1605" s="102"/>
      <c r="R1605" s="24"/>
      <c r="S1605" s="24"/>
      <c r="T1605" s="15"/>
    </row>
    <row r="1606" spans="1:20" ht="15" hidden="1" x14ac:dyDescent="0.3">
      <c r="A1606" s="15" t="s">
        <v>307</v>
      </c>
      <c r="B1606" s="15" t="s">
        <v>308</v>
      </c>
      <c r="C1606" s="15" t="s">
        <v>309</v>
      </c>
      <c r="D1606" s="16" t="s">
        <v>311</v>
      </c>
      <c r="E1606" s="94">
        <v>8</v>
      </c>
      <c r="F1606" s="23">
        <v>12000</v>
      </c>
      <c r="G1606" s="23">
        <v>17000</v>
      </c>
      <c r="H1606" s="23">
        <v>10331</v>
      </c>
      <c r="I1606" s="103"/>
      <c r="J1606" s="18">
        <f t="shared" si="2013"/>
        <v>34</v>
      </c>
      <c r="K1606" s="18">
        <v>35</v>
      </c>
      <c r="L1606" s="23">
        <f t="shared" si="2009"/>
        <v>1</v>
      </c>
      <c r="M1606" s="24">
        <f t="shared" si="2010"/>
        <v>0.8</v>
      </c>
      <c r="N1606" s="23">
        <f t="shared" si="2011"/>
        <v>12000</v>
      </c>
      <c r="O1606" s="23">
        <f t="shared" si="2012"/>
        <v>13600</v>
      </c>
      <c r="P1606" s="106"/>
      <c r="Q1606" s="103"/>
      <c r="R1606" s="24"/>
      <c r="S1606" s="24"/>
      <c r="T1606" s="15"/>
    </row>
    <row r="1607" spans="1:20" ht="15" hidden="1" x14ac:dyDescent="0.3">
      <c r="A1607" s="15" t="s">
        <v>307</v>
      </c>
      <c r="B1607" s="15" t="s">
        <v>308</v>
      </c>
      <c r="C1607" s="15" t="s">
        <v>309</v>
      </c>
      <c r="D1607" s="16" t="s">
        <v>306</v>
      </c>
      <c r="E1607" s="94">
        <v>8</v>
      </c>
      <c r="F1607" s="23">
        <v>12000</v>
      </c>
      <c r="G1607" s="23">
        <v>17000</v>
      </c>
      <c r="H1607" s="23">
        <v>10331</v>
      </c>
      <c r="I1607" s="101">
        <v>7122191</v>
      </c>
      <c r="J1607" s="18">
        <f t="shared" si="2013"/>
        <v>1796</v>
      </c>
      <c r="K1607" s="18">
        <v>2333</v>
      </c>
      <c r="L1607" s="23">
        <f t="shared" si="2009"/>
        <v>537</v>
      </c>
      <c r="M1607" s="24">
        <f t="shared" si="2010"/>
        <v>429.6</v>
      </c>
      <c r="N1607" s="23">
        <f t="shared" si="2011"/>
        <v>6444000</v>
      </c>
      <c r="O1607" s="23">
        <f t="shared" si="2012"/>
        <v>7303200</v>
      </c>
      <c r="P1607" s="104">
        <f>IF(SUM(M1607:M1611)*H1607=0,0,IF(SUM(M1607:M1611)*H1607&gt;I1607,SUM(M1607:M1611)*H1607,I1607))</f>
        <v>7122191</v>
      </c>
      <c r="Q1607" s="101">
        <f>SUM(N1607:N1611)+SUM(O1607:O1611)+P1607</f>
        <v>26168591</v>
      </c>
      <c r="R1607" s="24"/>
      <c r="S1607" s="24"/>
      <c r="T1607" s="15"/>
    </row>
    <row r="1608" spans="1:20" ht="15" hidden="1" x14ac:dyDescent="0.3">
      <c r="A1608" s="15" t="s">
        <v>307</v>
      </c>
      <c r="B1608" s="15" t="s">
        <v>308</v>
      </c>
      <c r="C1608" s="15" t="s">
        <v>309</v>
      </c>
      <c r="D1608" s="16" t="s">
        <v>312</v>
      </c>
      <c r="E1608" s="94">
        <v>8</v>
      </c>
      <c r="F1608" s="23">
        <v>12000</v>
      </c>
      <c r="G1608" s="23">
        <v>17000</v>
      </c>
      <c r="H1608" s="23">
        <v>10331</v>
      </c>
      <c r="I1608" s="102"/>
      <c r="J1608" s="18">
        <f t="shared" si="2013"/>
        <v>522</v>
      </c>
      <c r="K1608" s="18">
        <v>631</v>
      </c>
      <c r="L1608" s="23">
        <f t="shared" si="2009"/>
        <v>109</v>
      </c>
      <c r="M1608" s="24">
        <f t="shared" si="2010"/>
        <v>87.2</v>
      </c>
      <c r="N1608" s="23">
        <f t="shared" si="2011"/>
        <v>1308000</v>
      </c>
      <c r="O1608" s="23">
        <f t="shared" si="2012"/>
        <v>1482400</v>
      </c>
      <c r="P1608" s="105"/>
      <c r="Q1608" s="102"/>
      <c r="R1608" s="24"/>
      <c r="S1608" s="24"/>
      <c r="T1608" s="15"/>
    </row>
    <row r="1609" spans="1:20" ht="15" hidden="1" x14ac:dyDescent="0.3">
      <c r="A1609" s="15" t="s">
        <v>307</v>
      </c>
      <c r="B1609" s="15" t="s">
        <v>308</v>
      </c>
      <c r="C1609" s="15" t="s">
        <v>309</v>
      </c>
      <c r="D1609" s="16" t="s">
        <v>313</v>
      </c>
      <c r="E1609" s="94">
        <v>8</v>
      </c>
      <c r="F1609" s="23">
        <v>12000</v>
      </c>
      <c r="G1609" s="23">
        <v>17000</v>
      </c>
      <c r="H1609" s="23">
        <v>10331</v>
      </c>
      <c r="I1609" s="102"/>
      <c r="J1609" s="18">
        <f t="shared" si="2013"/>
        <v>154</v>
      </c>
      <c r="K1609" s="18">
        <v>178</v>
      </c>
      <c r="L1609" s="23">
        <f t="shared" si="2009"/>
        <v>24</v>
      </c>
      <c r="M1609" s="24">
        <f t="shared" si="2010"/>
        <v>19.200000000000003</v>
      </c>
      <c r="N1609" s="23">
        <f t="shared" si="2011"/>
        <v>288000</v>
      </c>
      <c r="O1609" s="23">
        <f t="shared" si="2012"/>
        <v>326400.00000000006</v>
      </c>
      <c r="P1609" s="105"/>
      <c r="Q1609" s="102"/>
      <c r="R1609" s="24"/>
      <c r="S1609" s="24"/>
      <c r="T1609" s="15"/>
    </row>
    <row r="1610" spans="1:20" ht="15" hidden="1" x14ac:dyDescent="0.3">
      <c r="A1610" s="15" t="s">
        <v>307</v>
      </c>
      <c r="B1610" s="15" t="s">
        <v>308</v>
      </c>
      <c r="C1610" s="15" t="s">
        <v>309</v>
      </c>
      <c r="D1610" s="16" t="s">
        <v>314</v>
      </c>
      <c r="E1610" s="94">
        <v>8</v>
      </c>
      <c r="F1610" s="23">
        <v>12000</v>
      </c>
      <c r="G1610" s="23">
        <v>17000</v>
      </c>
      <c r="H1610" s="23">
        <v>10331</v>
      </c>
      <c r="I1610" s="102"/>
      <c r="J1610" s="18">
        <f t="shared" si="2013"/>
        <v>399</v>
      </c>
      <c r="K1610" s="18">
        <v>469</v>
      </c>
      <c r="L1610" s="23">
        <f t="shared" si="2009"/>
        <v>70</v>
      </c>
      <c r="M1610" s="24">
        <f t="shared" si="2010"/>
        <v>56</v>
      </c>
      <c r="N1610" s="23">
        <f t="shared" si="2011"/>
        <v>840000</v>
      </c>
      <c r="O1610" s="23">
        <f t="shared" si="2012"/>
        <v>952000</v>
      </c>
      <c r="P1610" s="105"/>
      <c r="Q1610" s="102"/>
      <c r="R1610" s="24"/>
      <c r="S1610" s="24"/>
      <c r="T1610" s="15"/>
    </row>
    <row r="1611" spans="1:20" ht="15" hidden="1" x14ac:dyDescent="0.3">
      <c r="A1611" s="15" t="s">
        <v>307</v>
      </c>
      <c r="B1611" s="15" t="s">
        <v>308</v>
      </c>
      <c r="C1611" s="15" t="s">
        <v>309</v>
      </c>
      <c r="D1611" s="16" t="s">
        <v>315</v>
      </c>
      <c r="E1611" s="94">
        <v>8</v>
      </c>
      <c r="F1611" s="23">
        <v>12000</v>
      </c>
      <c r="G1611" s="23">
        <v>17000</v>
      </c>
      <c r="H1611" s="23">
        <v>10331</v>
      </c>
      <c r="I1611" s="103"/>
      <c r="J1611" s="18">
        <f t="shared" si="2013"/>
        <v>106</v>
      </c>
      <c r="K1611" s="18">
        <v>110</v>
      </c>
      <c r="L1611" s="23">
        <f t="shared" si="2009"/>
        <v>4</v>
      </c>
      <c r="M1611" s="24">
        <f t="shared" si="2010"/>
        <v>3.2</v>
      </c>
      <c r="N1611" s="23">
        <f t="shared" si="2011"/>
        <v>48000</v>
      </c>
      <c r="O1611" s="23">
        <f t="shared" si="2012"/>
        <v>54400</v>
      </c>
      <c r="P1611" s="106"/>
      <c r="Q1611" s="103"/>
      <c r="R1611" s="24"/>
      <c r="S1611" s="24"/>
      <c r="T1611" s="15"/>
    </row>
    <row r="1612" spans="1:20" ht="15" hidden="1" x14ac:dyDescent="0.3">
      <c r="A1612" s="15" t="s">
        <v>307</v>
      </c>
      <c r="B1612" s="15" t="s">
        <v>308</v>
      </c>
      <c r="C1612" s="15" t="s">
        <v>309</v>
      </c>
      <c r="D1612" s="16" t="s">
        <v>310</v>
      </c>
      <c r="E1612" s="31">
        <v>9</v>
      </c>
      <c r="F1612" s="23">
        <v>12000</v>
      </c>
      <c r="G1612" s="23">
        <v>17000</v>
      </c>
      <c r="H1612" s="23">
        <v>10331</v>
      </c>
      <c r="I1612" s="101">
        <v>7122191</v>
      </c>
      <c r="J1612" s="18">
        <f>K1603</f>
        <v>73</v>
      </c>
      <c r="K1612" s="18">
        <v>82</v>
      </c>
      <c r="L1612" s="23">
        <f t="shared" ref="L1612:L1620" si="2014">K1612-J1612</f>
        <v>9</v>
      </c>
      <c r="M1612" s="24">
        <f t="shared" ref="M1612:M1620" si="2015">L1612*80%</f>
        <v>7.2</v>
      </c>
      <c r="N1612" s="23">
        <f t="shared" ref="N1612:N1620" si="2016">L1612*F1612</f>
        <v>108000</v>
      </c>
      <c r="O1612" s="23">
        <f t="shared" ref="O1612:O1620" si="2017">M1612*G1612</f>
        <v>122400</v>
      </c>
      <c r="P1612" s="104">
        <f>IF(SUM(M1612:M1615)*H1612=0,0,IF(SUM(M1612:M1615)*H1612&gt;I1612,SUM(M1612:M1615)*H1612,I1612))</f>
        <v>7122191</v>
      </c>
      <c r="Q1612" s="101">
        <f>SUM(N1612:N1615)+SUM(O1612:O1615)+P1612</f>
        <v>7762191</v>
      </c>
      <c r="R1612" s="24"/>
      <c r="S1612" s="24"/>
      <c r="T1612" s="15"/>
    </row>
    <row r="1613" spans="1:20" ht="15" hidden="1" x14ac:dyDescent="0.3">
      <c r="A1613" s="15" t="s">
        <v>307</v>
      </c>
      <c r="B1613" s="15" t="s">
        <v>308</v>
      </c>
      <c r="C1613" s="15" t="s">
        <v>309</v>
      </c>
      <c r="D1613" s="16" t="s">
        <v>72</v>
      </c>
      <c r="E1613" s="31">
        <v>9</v>
      </c>
      <c r="F1613" s="23">
        <v>12000</v>
      </c>
      <c r="G1613" s="23">
        <v>17000</v>
      </c>
      <c r="H1613" s="23">
        <v>10331</v>
      </c>
      <c r="I1613" s="102"/>
      <c r="J1613" s="18">
        <f t="shared" ref="J1613:J1620" si="2018">K1604</f>
        <v>56</v>
      </c>
      <c r="K1613" s="18">
        <v>71</v>
      </c>
      <c r="L1613" s="23">
        <f t="shared" si="2014"/>
        <v>15</v>
      </c>
      <c r="M1613" s="24">
        <f t="shared" si="2015"/>
        <v>12</v>
      </c>
      <c r="N1613" s="23">
        <f t="shared" si="2016"/>
        <v>180000</v>
      </c>
      <c r="O1613" s="23">
        <f t="shared" si="2017"/>
        <v>204000</v>
      </c>
      <c r="P1613" s="105"/>
      <c r="Q1613" s="102"/>
      <c r="R1613" s="24"/>
      <c r="S1613" s="24"/>
      <c r="T1613" s="15"/>
    </row>
    <row r="1614" spans="1:20" ht="15" hidden="1" x14ac:dyDescent="0.3">
      <c r="A1614" s="15" t="s">
        <v>307</v>
      </c>
      <c r="B1614" s="15" t="s">
        <v>308</v>
      </c>
      <c r="C1614" s="15" t="s">
        <v>309</v>
      </c>
      <c r="D1614" s="16" t="s">
        <v>75</v>
      </c>
      <c r="E1614" s="31">
        <v>9</v>
      </c>
      <c r="F1614" s="23">
        <v>12000</v>
      </c>
      <c r="G1614" s="23">
        <v>17000</v>
      </c>
      <c r="H1614" s="23">
        <v>10331</v>
      </c>
      <c r="I1614" s="102"/>
      <c r="J1614" s="18">
        <f t="shared" si="2018"/>
        <v>175</v>
      </c>
      <c r="K1614" s="18">
        <v>176</v>
      </c>
      <c r="L1614" s="23">
        <f t="shared" si="2014"/>
        <v>1</v>
      </c>
      <c r="M1614" s="24">
        <f t="shared" si="2015"/>
        <v>0.8</v>
      </c>
      <c r="N1614" s="23">
        <f t="shared" si="2016"/>
        <v>12000</v>
      </c>
      <c r="O1614" s="23">
        <f t="shared" si="2017"/>
        <v>13600</v>
      </c>
      <c r="P1614" s="105"/>
      <c r="Q1614" s="102"/>
      <c r="R1614" s="24"/>
      <c r="S1614" s="24"/>
      <c r="T1614" s="15"/>
    </row>
    <row r="1615" spans="1:20" ht="15" hidden="1" x14ac:dyDescent="0.3">
      <c r="A1615" s="15" t="s">
        <v>307</v>
      </c>
      <c r="B1615" s="15" t="s">
        <v>308</v>
      </c>
      <c r="C1615" s="15" t="s">
        <v>309</v>
      </c>
      <c r="D1615" s="16" t="s">
        <v>311</v>
      </c>
      <c r="E1615" s="31">
        <v>9</v>
      </c>
      <c r="F1615" s="23">
        <v>12000</v>
      </c>
      <c r="G1615" s="23">
        <v>17000</v>
      </c>
      <c r="H1615" s="23">
        <v>10331</v>
      </c>
      <c r="I1615" s="103"/>
      <c r="J1615" s="18">
        <f t="shared" si="2018"/>
        <v>35</v>
      </c>
      <c r="K1615" s="18">
        <v>35</v>
      </c>
      <c r="L1615" s="23">
        <f t="shared" si="2014"/>
        <v>0</v>
      </c>
      <c r="M1615" s="24">
        <f t="shared" si="2015"/>
        <v>0</v>
      </c>
      <c r="N1615" s="23">
        <f t="shared" si="2016"/>
        <v>0</v>
      </c>
      <c r="O1615" s="23">
        <f t="shared" si="2017"/>
        <v>0</v>
      </c>
      <c r="P1615" s="106"/>
      <c r="Q1615" s="103"/>
      <c r="R1615" s="24"/>
      <c r="S1615" s="24"/>
      <c r="T1615" s="15"/>
    </row>
    <row r="1616" spans="1:20" ht="15" hidden="1" x14ac:dyDescent="0.3">
      <c r="A1616" s="15" t="s">
        <v>307</v>
      </c>
      <c r="B1616" s="15" t="s">
        <v>308</v>
      </c>
      <c r="C1616" s="15" t="s">
        <v>309</v>
      </c>
      <c r="D1616" s="16" t="s">
        <v>306</v>
      </c>
      <c r="E1616" s="31">
        <v>9</v>
      </c>
      <c r="F1616" s="23">
        <v>12000</v>
      </c>
      <c r="G1616" s="23">
        <v>17000</v>
      </c>
      <c r="H1616" s="23">
        <v>10331</v>
      </c>
      <c r="I1616" s="101">
        <v>7122191</v>
      </c>
      <c r="J1616" s="18">
        <f t="shared" si="2018"/>
        <v>2333</v>
      </c>
      <c r="K1616" s="18">
        <v>2822</v>
      </c>
      <c r="L1616" s="23">
        <f t="shared" si="2014"/>
        <v>489</v>
      </c>
      <c r="M1616" s="24">
        <f t="shared" si="2015"/>
        <v>391.20000000000005</v>
      </c>
      <c r="N1616" s="23">
        <f t="shared" si="2016"/>
        <v>5868000</v>
      </c>
      <c r="O1616" s="23">
        <f t="shared" si="2017"/>
        <v>6650400.0000000009</v>
      </c>
      <c r="P1616" s="104">
        <f>IF(SUM(M1616:M1620)*H1616=0,0,IF(SUM(M1616:M1620)*H1616&gt;I1616,SUM(M1616:M1620)*H1616,I1616))</f>
        <v>7122191</v>
      </c>
      <c r="Q1616" s="101">
        <f>SUM(N1616:N1620)+SUM(O1616:O1620)+P1616</f>
        <v>26296591</v>
      </c>
      <c r="R1616" s="24"/>
      <c r="S1616" s="24"/>
      <c r="T1616" s="15"/>
    </row>
    <row r="1617" spans="1:20" ht="15" hidden="1" x14ac:dyDescent="0.3">
      <c r="A1617" s="15" t="s">
        <v>307</v>
      </c>
      <c r="B1617" s="15" t="s">
        <v>308</v>
      </c>
      <c r="C1617" s="15" t="s">
        <v>309</v>
      </c>
      <c r="D1617" s="16" t="s">
        <v>312</v>
      </c>
      <c r="E1617" s="31">
        <v>9</v>
      </c>
      <c r="F1617" s="23">
        <v>12000</v>
      </c>
      <c r="G1617" s="23">
        <v>17000</v>
      </c>
      <c r="H1617" s="23">
        <v>10331</v>
      </c>
      <c r="I1617" s="102"/>
      <c r="J1617" s="18">
        <f t="shared" si="2018"/>
        <v>631</v>
      </c>
      <c r="K1617" s="18">
        <v>757</v>
      </c>
      <c r="L1617" s="23">
        <f t="shared" si="2014"/>
        <v>126</v>
      </c>
      <c r="M1617" s="24">
        <f t="shared" si="2015"/>
        <v>100.80000000000001</v>
      </c>
      <c r="N1617" s="23">
        <f t="shared" si="2016"/>
        <v>1512000</v>
      </c>
      <c r="O1617" s="23">
        <f t="shared" si="2017"/>
        <v>1713600.0000000002</v>
      </c>
      <c r="P1617" s="105"/>
      <c r="Q1617" s="102"/>
      <c r="R1617" s="24"/>
      <c r="S1617" s="24"/>
      <c r="T1617" s="15"/>
    </row>
    <row r="1618" spans="1:20" ht="15" hidden="1" x14ac:dyDescent="0.3">
      <c r="A1618" s="15" t="s">
        <v>307</v>
      </c>
      <c r="B1618" s="15" t="s">
        <v>308</v>
      </c>
      <c r="C1618" s="15" t="s">
        <v>309</v>
      </c>
      <c r="D1618" s="16" t="s">
        <v>313</v>
      </c>
      <c r="E1618" s="31">
        <v>9</v>
      </c>
      <c r="F1618" s="23">
        <v>12000</v>
      </c>
      <c r="G1618" s="23">
        <v>17000</v>
      </c>
      <c r="H1618" s="23">
        <v>10331</v>
      </c>
      <c r="I1618" s="102"/>
      <c r="J1618" s="18">
        <f t="shared" si="2018"/>
        <v>178</v>
      </c>
      <c r="K1618" s="18">
        <v>232</v>
      </c>
      <c r="L1618" s="23">
        <f t="shared" si="2014"/>
        <v>54</v>
      </c>
      <c r="M1618" s="24">
        <f t="shared" si="2015"/>
        <v>43.2</v>
      </c>
      <c r="N1618" s="23">
        <f t="shared" si="2016"/>
        <v>648000</v>
      </c>
      <c r="O1618" s="23">
        <f t="shared" si="2017"/>
        <v>734400</v>
      </c>
      <c r="P1618" s="105"/>
      <c r="Q1618" s="102"/>
      <c r="R1618" s="24"/>
      <c r="S1618" s="24"/>
      <c r="T1618" s="15"/>
    </row>
    <row r="1619" spans="1:20" ht="15" hidden="1" x14ac:dyDescent="0.3">
      <c r="A1619" s="15" t="s">
        <v>307</v>
      </c>
      <c r="B1619" s="15" t="s">
        <v>308</v>
      </c>
      <c r="C1619" s="15" t="s">
        <v>309</v>
      </c>
      <c r="D1619" s="16" t="s">
        <v>314</v>
      </c>
      <c r="E1619" s="31">
        <v>9</v>
      </c>
      <c r="F1619" s="23">
        <v>12000</v>
      </c>
      <c r="G1619" s="23">
        <v>17000</v>
      </c>
      <c r="H1619" s="23">
        <v>10331</v>
      </c>
      <c r="I1619" s="102"/>
      <c r="J1619" s="18">
        <f t="shared" si="2018"/>
        <v>469</v>
      </c>
      <c r="K1619" s="18">
        <v>542</v>
      </c>
      <c r="L1619" s="23">
        <f t="shared" si="2014"/>
        <v>73</v>
      </c>
      <c r="M1619" s="24">
        <f t="shared" si="2015"/>
        <v>58.400000000000006</v>
      </c>
      <c r="N1619" s="23">
        <f t="shared" si="2016"/>
        <v>876000</v>
      </c>
      <c r="O1619" s="23">
        <f t="shared" si="2017"/>
        <v>992800.00000000012</v>
      </c>
      <c r="P1619" s="105"/>
      <c r="Q1619" s="102"/>
      <c r="R1619" s="24"/>
      <c r="S1619" s="24"/>
      <c r="T1619" s="15"/>
    </row>
    <row r="1620" spans="1:20" ht="15" hidden="1" x14ac:dyDescent="0.3">
      <c r="A1620" s="15" t="s">
        <v>307</v>
      </c>
      <c r="B1620" s="15" t="s">
        <v>308</v>
      </c>
      <c r="C1620" s="15" t="s">
        <v>309</v>
      </c>
      <c r="D1620" s="16" t="s">
        <v>315</v>
      </c>
      <c r="E1620" s="31">
        <v>9</v>
      </c>
      <c r="F1620" s="23">
        <v>12000</v>
      </c>
      <c r="G1620" s="23">
        <v>17000</v>
      </c>
      <c r="H1620" s="23">
        <v>10331</v>
      </c>
      <c r="I1620" s="103"/>
      <c r="J1620" s="18">
        <f t="shared" si="2018"/>
        <v>110</v>
      </c>
      <c r="K1620" s="18">
        <v>117</v>
      </c>
      <c r="L1620" s="23">
        <f t="shared" si="2014"/>
        <v>7</v>
      </c>
      <c r="M1620" s="24">
        <f t="shared" si="2015"/>
        <v>5.6000000000000005</v>
      </c>
      <c r="N1620" s="23">
        <f t="shared" si="2016"/>
        <v>84000</v>
      </c>
      <c r="O1620" s="23">
        <f t="shared" si="2017"/>
        <v>95200.000000000015</v>
      </c>
      <c r="P1620" s="106"/>
      <c r="Q1620" s="103"/>
      <c r="R1620" s="24"/>
      <c r="S1620" s="24"/>
      <c r="T1620" s="15"/>
    </row>
    <row r="1621" spans="1:20" ht="15" hidden="1" x14ac:dyDescent="0.3">
      <c r="A1621" s="15" t="s">
        <v>307</v>
      </c>
      <c r="B1621" s="15" t="s">
        <v>308</v>
      </c>
      <c r="C1621" s="15" t="s">
        <v>316</v>
      </c>
      <c r="D1621" s="16" t="s">
        <v>52</v>
      </c>
      <c r="E1621" s="94" t="s">
        <v>25</v>
      </c>
      <c r="F1621" s="23">
        <v>12000</v>
      </c>
      <c r="G1621" s="23">
        <v>17000</v>
      </c>
      <c r="H1621" s="23">
        <v>10331</v>
      </c>
      <c r="I1621" s="101">
        <v>2711888</v>
      </c>
      <c r="J1621" s="18">
        <v>110</v>
      </c>
      <c r="K1621" s="18">
        <v>112</v>
      </c>
      <c r="L1621" s="23">
        <f t="shared" si="2000"/>
        <v>2</v>
      </c>
      <c r="M1621" s="24">
        <f t="shared" si="2003"/>
        <v>1.6</v>
      </c>
      <c r="N1621" s="23">
        <f t="shared" si="2001"/>
        <v>24000</v>
      </c>
      <c r="O1621" s="23">
        <f t="shared" si="2002"/>
        <v>27200</v>
      </c>
      <c r="P1621" s="104">
        <f>IF((M1621+M1622)*H1621=0,0,IF((M1621+M1622)*H1621&gt;I1621,(M1621+M1622)*H1621,I1621))</f>
        <v>2711888</v>
      </c>
      <c r="Q1621" s="101">
        <f>N1621+O1621+N1622+O1622+P1621</f>
        <v>2814288</v>
      </c>
      <c r="R1621" s="24"/>
      <c r="S1621" s="24"/>
      <c r="T1621" s="15"/>
    </row>
    <row r="1622" spans="1:20" ht="15" hidden="1" x14ac:dyDescent="0.3">
      <c r="A1622" s="15" t="s">
        <v>307</v>
      </c>
      <c r="B1622" s="15" t="s">
        <v>308</v>
      </c>
      <c r="C1622" s="15" t="s">
        <v>316</v>
      </c>
      <c r="D1622" s="16" t="s">
        <v>52</v>
      </c>
      <c r="E1622" s="94">
        <v>1</v>
      </c>
      <c r="F1622" s="23">
        <v>12000</v>
      </c>
      <c r="G1622" s="23">
        <v>17000</v>
      </c>
      <c r="H1622" s="23">
        <v>10331</v>
      </c>
      <c r="I1622" s="103"/>
      <c r="J1622" s="18">
        <v>112</v>
      </c>
      <c r="K1622" s="18">
        <v>114</v>
      </c>
      <c r="L1622" s="23">
        <f t="shared" ref="L1622:L1675" si="2019">K1622-J1622</f>
        <v>2</v>
      </c>
      <c r="M1622" s="24">
        <f t="shared" si="2003"/>
        <v>1.6</v>
      </c>
      <c r="N1622" s="23">
        <f t="shared" ref="N1622:N1675" si="2020">L1622*F1622</f>
        <v>24000</v>
      </c>
      <c r="O1622" s="23">
        <f t="shared" ref="O1622:O1675" si="2021">M1622*G1622</f>
        <v>27200</v>
      </c>
      <c r="P1622" s="106"/>
      <c r="Q1622" s="103"/>
      <c r="R1622" s="24"/>
      <c r="S1622" s="24"/>
      <c r="T1622" s="15"/>
    </row>
    <row r="1623" spans="1:20" ht="15" hidden="1" x14ac:dyDescent="0.3">
      <c r="A1623" s="15" t="s">
        <v>307</v>
      </c>
      <c r="B1623" s="15" t="s">
        <v>308</v>
      </c>
      <c r="C1623" s="15" t="s">
        <v>316</v>
      </c>
      <c r="D1623" s="16" t="s">
        <v>52</v>
      </c>
      <c r="E1623" s="94">
        <v>2</v>
      </c>
      <c r="F1623" s="23">
        <v>12000</v>
      </c>
      <c r="G1623" s="23">
        <v>17000</v>
      </c>
      <c r="H1623" s="23">
        <v>10331</v>
      </c>
      <c r="I1623" s="23">
        <v>2711888</v>
      </c>
      <c r="J1623" s="18">
        <v>114</v>
      </c>
      <c r="K1623" s="18">
        <v>128</v>
      </c>
      <c r="L1623" s="23">
        <f t="shared" si="2019"/>
        <v>14</v>
      </c>
      <c r="M1623" s="24">
        <f t="shared" si="2003"/>
        <v>11.200000000000001</v>
      </c>
      <c r="N1623" s="23">
        <f t="shared" si="2020"/>
        <v>168000</v>
      </c>
      <c r="O1623" s="23">
        <f t="shared" si="2021"/>
        <v>190400.00000000003</v>
      </c>
      <c r="P1623" s="25">
        <f t="shared" ref="P1623:P1675" si="2022">IF(M1623*H1623=0,0,IF(M1623*H1623&gt;I1623,M1623*H1623,I1623))</f>
        <v>2711888</v>
      </c>
      <c r="Q1623" s="23">
        <f t="shared" ref="Q1623:Q1675" si="2023">N1623+O1623+P1623</f>
        <v>3070288</v>
      </c>
      <c r="R1623" s="24"/>
      <c r="S1623" s="24"/>
      <c r="T1623" s="15"/>
    </row>
    <row r="1624" spans="1:20" ht="15" hidden="1" x14ac:dyDescent="0.3">
      <c r="A1624" s="15" t="s">
        <v>307</v>
      </c>
      <c r="B1624" s="15" t="s">
        <v>308</v>
      </c>
      <c r="C1624" s="15" t="s">
        <v>316</v>
      </c>
      <c r="D1624" s="16" t="s">
        <v>52</v>
      </c>
      <c r="E1624" s="94">
        <v>3</v>
      </c>
      <c r="F1624" s="23">
        <v>12000</v>
      </c>
      <c r="G1624" s="23">
        <v>17000</v>
      </c>
      <c r="H1624" s="23">
        <v>10331</v>
      </c>
      <c r="I1624" s="23">
        <v>2711888</v>
      </c>
      <c r="J1624" s="18">
        <v>128</v>
      </c>
      <c r="K1624" s="18">
        <v>168</v>
      </c>
      <c r="L1624" s="23">
        <f t="shared" si="2019"/>
        <v>40</v>
      </c>
      <c r="M1624" s="24">
        <f t="shared" si="2003"/>
        <v>32</v>
      </c>
      <c r="N1624" s="23">
        <f t="shared" si="2020"/>
        <v>480000</v>
      </c>
      <c r="O1624" s="23">
        <f t="shared" si="2021"/>
        <v>544000</v>
      </c>
      <c r="P1624" s="25">
        <f t="shared" si="2022"/>
        <v>2711888</v>
      </c>
      <c r="Q1624" s="23">
        <f t="shared" si="2023"/>
        <v>3735888</v>
      </c>
      <c r="R1624" s="24"/>
      <c r="S1624" s="24"/>
      <c r="T1624" s="15"/>
    </row>
    <row r="1625" spans="1:20" ht="15" hidden="1" x14ac:dyDescent="0.3">
      <c r="A1625" s="15" t="s">
        <v>307</v>
      </c>
      <c r="B1625" s="15" t="s">
        <v>308</v>
      </c>
      <c r="C1625" s="15" t="s">
        <v>316</v>
      </c>
      <c r="D1625" s="16" t="s">
        <v>52</v>
      </c>
      <c r="E1625" s="94">
        <v>4</v>
      </c>
      <c r="F1625" s="23">
        <v>12000</v>
      </c>
      <c r="G1625" s="23">
        <v>17000</v>
      </c>
      <c r="H1625" s="23">
        <v>10331</v>
      </c>
      <c r="I1625" s="23">
        <v>2711888</v>
      </c>
      <c r="J1625" s="18">
        <v>168</v>
      </c>
      <c r="K1625" s="18">
        <v>277</v>
      </c>
      <c r="L1625" s="23">
        <f t="shared" si="2019"/>
        <v>109</v>
      </c>
      <c r="M1625" s="24">
        <f t="shared" si="2003"/>
        <v>87.2</v>
      </c>
      <c r="N1625" s="23">
        <f t="shared" si="2020"/>
        <v>1308000</v>
      </c>
      <c r="O1625" s="23">
        <f t="shared" si="2021"/>
        <v>1482400</v>
      </c>
      <c r="P1625" s="25">
        <f t="shared" si="2022"/>
        <v>2711888</v>
      </c>
      <c r="Q1625" s="23">
        <f t="shared" si="2023"/>
        <v>5502288</v>
      </c>
      <c r="R1625" s="24"/>
      <c r="S1625" s="24"/>
      <c r="T1625" s="15"/>
    </row>
    <row r="1626" spans="1:20" ht="15" hidden="1" x14ac:dyDescent="0.3">
      <c r="A1626" s="15" t="s">
        <v>307</v>
      </c>
      <c r="B1626" s="15" t="s">
        <v>308</v>
      </c>
      <c r="C1626" s="15" t="s">
        <v>316</v>
      </c>
      <c r="D1626" s="16" t="s">
        <v>52</v>
      </c>
      <c r="E1626" s="94">
        <v>5</v>
      </c>
      <c r="F1626" s="23">
        <v>12000</v>
      </c>
      <c r="G1626" s="23">
        <v>17000</v>
      </c>
      <c r="H1626" s="23">
        <v>10331</v>
      </c>
      <c r="I1626" s="23">
        <v>2711888</v>
      </c>
      <c r="J1626" s="18">
        <v>277</v>
      </c>
      <c r="K1626" s="18">
        <v>383</v>
      </c>
      <c r="L1626" s="23">
        <f t="shared" si="2019"/>
        <v>106</v>
      </c>
      <c r="M1626" s="24">
        <f t="shared" si="2003"/>
        <v>84.800000000000011</v>
      </c>
      <c r="N1626" s="23">
        <f t="shared" si="2020"/>
        <v>1272000</v>
      </c>
      <c r="O1626" s="23">
        <f t="shared" si="2021"/>
        <v>1441600.0000000002</v>
      </c>
      <c r="P1626" s="25">
        <f t="shared" si="2022"/>
        <v>2711888</v>
      </c>
      <c r="Q1626" s="23">
        <f t="shared" si="2023"/>
        <v>5425488</v>
      </c>
      <c r="R1626" s="24"/>
      <c r="S1626" s="24"/>
      <c r="T1626" s="15"/>
    </row>
    <row r="1627" spans="1:20" ht="15" hidden="1" x14ac:dyDescent="0.3">
      <c r="A1627" s="15" t="s">
        <v>307</v>
      </c>
      <c r="B1627" s="15" t="s">
        <v>308</v>
      </c>
      <c r="C1627" s="15" t="s">
        <v>316</v>
      </c>
      <c r="D1627" s="16" t="s">
        <v>52</v>
      </c>
      <c r="E1627" s="94">
        <v>6</v>
      </c>
      <c r="F1627" s="23">
        <v>12000</v>
      </c>
      <c r="G1627" s="23">
        <v>17000</v>
      </c>
      <c r="H1627" s="23">
        <v>10331</v>
      </c>
      <c r="I1627" s="23">
        <v>2711888</v>
      </c>
      <c r="J1627" s="18">
        <v>383</v>
      </c>
      <c r="K1627" s="18">
        <v>493</v>
      </c>
      <c r="L1627" s="23">
        <f t="shared" si="2019"/>
        <v>110</v>
      </c>
      <c r="M1627" s="24">
        <f t="shared" si="2003"/>
        <v>88</v>
      </c>
      <c r="N1627" s="23">
        <f t="shared" si="2020"/>
        <v>1320000</v>
      </c>
      <c r="O1627" s="23">
        <f t="shared" si="2021"/>
        <v>1496000</v>
      </c>
      <c r="P1627" s="25">
        <f t="shared" si="2022"/>
        <v>2711888</v>
      </c>
      <c r="Q1627" s="23">
        <f t="shared" si="2023"/>
        <v>5527888</v>
      </c>
      <c r="R1627" s="24"/>
      <c r="S1627" s="24"/>
      <c r="T1627" s="15"/>
    </row>
    <row r="1628" spans="1:20" ht="15" hidden="1" x14ac:dyDescent="0.3">
      <c r="A1628" s="15" t="s">
        <v>307</v>
      </c>
      <c r="B1628" s="15" t="s">
        <v>308</v>
      </c>
      <c r="C1628" s="15" t="s">
        <v>316</v>
      </c>
      <c r="D1628" s="16" t="s">
        <v>52</v>
      </c>
      <c r="E1628" s="94">
        <v>7</v>
      </c>
      <c r="F1628" s="23">
        <v>12000</v>
      </c>
      <c r="G1628" s="23">
        <v>17000</v>
      </c>
      <c r="H1628" s="23">
        <v>10331</v>
      </c>
      <c r="I1628" s="23">
        <v>2711888</v>
      </c>
      <c r="J1628" s="18">
        <f>K1627</f>
        <v>493</v>
      </c>
      <c r="K1628" s="18">
        <v>610</v>
      </c>
      <c r="L1628" s="23">
        <f t="shared" ref="L1628" si="2024">K1628-J1628</f>
        <v>117</v>
      </c>
      <c r="M1628" s="24">
        <f t="shared" ref="M1628" si="2025">L1628*80%</f>
        <v>93.600000000000009</v>
      </c>
      <c r="N1628" s="23">
        <f t="shared" ref="N1628" si="2026">L1628*F1628</f>
        <v>1404000</v>
      </c>
      <c r="O1628" s="23">
        <f t="shared" ref="O1628" si="2027">M1628*G1628</f>
        <v>1591200.0000000002</v>
      </c>
      <c r="P1628" s="25">
        <f t="shared" ref="P1628" si="2028">IF(M1628*H1628=0,0,IF(M1628*H1628&gt;I1628,M1628*H1628,I1628))</f>
        <v>2711888</v>
      </c>
      <c r="Q1628" s="23">
        <f t="shared" ref="Q1628" si="2029">N1628+O1628+P1628</f>
        <v>5707088</v>
      </c>
      <c r="R1628" s="24"/>
      <c r="S1628" s="24"/>
      <c r="T1628" s="15"/>
    </row>
    <row r="1629" spans="1:20" ht="15" hidden="1" x14ac:dyDescent="0.3">
      <c r="A1629" s="15" t="s">
        <v>307</v>
      </c>
      <c r="B1629" s="15" t="s">
        <v>308</v>
      </c>
      <c r="C1629" s="15" t="s">
        <v>316</v>
      </c>
      <c r="D1629" s="16" t="s">
        <v>52</v>
      </c>
      <c r="E1629" s="94">
        <v>8</v>
      </c>
      <c r="F1629" s="23">
        <v>12000</v>
      </c>
      <c r="G1629" s="23">
        <v>17000</v>
      </c>
      <c r="H1629" s="23">
        <v>10331</v>
      </c>
      <c r="I1629" s="23">
        <v>2711888</v>
      </c>
      <c r="J1629" s="18">
        <f>K1628</f>
        <v>610</v>
      </c>
      <c r="K1629" s="18">
        <v>760</v>
      </c>
      <c r="L1629" s="23">
        <f t="shared" ref="L1629" si="2030">K1629-J1629</f>
        <v>150</v>
      </c>
      <c r="M1629" s="24">
        <f t="shared" ref="M1629" si="2031">L1629*80%</f>
        <v>120</v>
      </c>
      <c r="N1629" s="23">
        <f t="shared" ref="N1629" si="2032">L1629*F1629</f>
        <v>1800000</v>
      </c>
      <c r="O1629" s="23">
        <f t="shared" ref="O1629" si="2033">M1629*G1629</f>
        <v>2040000</v>
      </c>
      <c r="P1629" s="25">
        <f t="shared" ref="P1629" si="2034">IF(M1629*H1629=0,0,IF(M1629*H1629&gt;I1629,M1629*H1629,I1629))</f>
        <v>2711888</v>
      </c>
      <c r="Q1629" s="23">
        <f t="shared" ref="Q1629" si="2035">N1629+O1629+P1629</f>
        <v>6551888</v>
      </c>
      <c r="R1629" s="24"/>
      <c r="S1629" s="24"/>
      <c r="T1629" s="15"/>
    </row>
    <row r="1630" spans="1:20" ht="15" hidden="1" x14ac:dyDescent="0.3">
      <c r="A1630" s="15" t="s">
        <v>307</v>
      </c>
      <c r="B1630" s="15" t="s">
        <v>308</v>
      </c>
      <c r="C1630" s="15" t="s">
        <v>316</v>
      </c>
      <c r="D1630" s="16" t="s">
        <v>52</v>
      </c>
      <c r="E1630" s="31">
        <v>9</v>
      </c>
      <c r="F1630" s="23">
        <v>12000</v>
      </c>
      <c r="G1630" s="23">
        <v>17000</v>
      </c>
      <c r="H1630" s="23">
        <v>10331</v>
      </c>
      <c r="I1630" s="23">
        <v>2711888</v>
      </c>
      <c r="J1630" s="18">
        <f>K1629</f>
        <v>760</v>
      </c>
      <c r="K1630" s="18">
        <v>913</v>
      </c>
      <c r="L1630" s="23">
        <f t="shared" ref="L1630" si="2036">K1630-J1630</f>
        <v>153</v>
      </c>
      <c r="M1630" s="24">
        <f t="shared" ref="M1630" si="2037">L1630*80%</f>
        <v>122.4</v>
      </c>
      <c r="N1630" s="23">
        <f t="shared" ref="N1630" si="2038">L1630*F1630</f>
        <v>1836000</v>
      </c>
      <c r="O1630" s="23">
        <f t="shared" ref="O1630" si="2039">M1630*G1630</f>
        <v>2080800</v>
      </c>
      <c r="P1630" s="25">
        <f t="shared" ref="P1630" si="2040">IF(M1630*H1630=0,0,IF(M1630*H1630&gt;I1630,M1630*H1630,I1630))</f>
        <v>2711888</v>
      </c>
      <c r="Q1630" s="23">
        <f t="shared" ref="Q1630" si="2041">N1630+O1630+P1630</f>
        <v>6628688</v>
      </c>
      <c r="R1630" s="24"/>
      <c r="S1630" s="24"/>
      <c r="T1630" s="15"/>
    </row>
    <row r="1631" spans="1:20" ht="15" hidden="1" x14ac:dyDescent="0.3">
      <c r="A1631" s="15" t="s">
        <v>307</v>
      </c>
      <c r="B1631" s="15" t="s">
        <v>308</v>
      </c>
      <c r="C1631" s="15" t="s">
        <v>317</v>
      </c>
      <c r="D1631" s="16" t="s">
        <v>32</v>
      </c>
      <c r="E1631" s="94" t="s">
        <v>25</v>
      </c>
      <c r="F1631" s="23">
        <v>12000</v>
      </c>
      <c r="G1631" s="23">
        <v>17000</v>
      </c>
      <c r="H1631" s="23">
        <v>10331</v>
      </c>
      <c r="I1631" s="101">
        <v>2231496</v>
      </c>
      <c r="J1631" s="18">
        <v>167</v>
      </c>
      <c r="K1631" s="18">
        <v>173</v>
      </c>
      <c r="L1631" s="23">
        <f t="shared" si="2019"/>
        <v>6</v>
      </c>
      <c r="M1631" s="24">
        <f t="shared" si="2003"/>
        <v>4.8000000000000007</v>
      </c>
      <c r="N1631" s="23">
        <f t="shared" si="2020"/>
        <v>72000</v>
      </c>
      <c r="O1631" s="23">
        <f t="shared" si="2021"/>
        <v>81600.000000000015</v>
      </c>
      <c r="P1631" s="104">
        <f>IF((M1631+M1632)*H1631=0,0,IF((M1631+M1632)*H1631&gt;I1631,(M1631+M1632)*H1631,I1631))</f>
        <v>2231496</v>
      </c>
      <c r="Q1631" s="101">
        <f>N1631+O1631+N1632+O1632+P1631</f>
        <v>2692296</v>
      </c>
      <c r="R1631" s="24"/>
      <c r="S1631" s="24"/>
      <c r="T1631" s="15"/>
    </row>
    <row r="1632" spans="1:20" ht="15" hidden="1" x14ac:dyDescent="0.3">
      <c r="A1632" s="15" t="s">
        <v>307</v>
      </c>
      <c r="B1632" s="15" t="s">
        <v>308</v>
      </c>
      <c r="C1632" s="15" t="s">
        <v>317</v>
      </c>
      <c r="D1632" s="16" t="s">
        <v>32</v>
      </c>
      <c r="E1632" s="94">
        <v>1</v>
      </c>
      <c r="F1632" s="23">
        <v>12000</v>
      </c>
      <c r="G1632" s="23">
        <v>17000</v>
      </c>
      <c r="H1632" s="23">
        <v>10331</v>
      </c>
      <c r="I1632" s="103"/>
      <c r="J1632" s="18">
        <v>173</v>
      </c>
      <c r="K1632" s="18">
        <v>185</v>
      </c>
      <c r="L1632" s="23">
        <f t="shared" si="2019"/>
        <v>12</v>
      </c>
      <c r="M1632" s="24">
        <f t="shared" si="2003"/>
        <v>9.6000000000000014</v>
      </c>
      <c r="N1632" s="23">
        <f t="shared" si="2020"/>
        <v>144000</v>
      </c>
      <c r="O1632" s="23">
        <f t="shared" si="2021"/>
        <v>163200.00000000003</v>
      </c>
      <c r="P1632" s="106"/>
      <c r="Q1632" s="103"/>
      <c r="R1632" s="24"/>
      <c r="S1632" s="24"/>
      <c r="T1632" s="15"/>
    </row>
    <row r="1633" spans="1:20" ht="15" hidden="1" x14ac:dyDescent="0.3">
      <c r="A1633" s="15" t="s">
        <v>307</v>
      </c>
      <c r="B1633" s="15" t="s">
        <v>308</v>
      </c>
      <c r="C1633" s="15" t="s">
        <v>317</v>
      </c>
      <c r="D1633" s="16" t="s">
        <v>32</v>
      </c>
      <c r="E1633" s="94">
        <v>2</v>
      </c>
      <c r="F1633" s="23">
        <v>12000</v>
      </c>
      <c r="G1633" s="23">
        <v>17000</v>
      </c>
      <c r="H1633" s="23">
        <v>10331</v>
      </c>
      <c r="I1633" s="23">
        <v>2231496</v>
      </c>
      <c r="J1633" s="18">
        <v>185</v>
      </c>
      <c r="K1633" s="18">
        <v>199</v>
      </c>
      <c r="L1633" s="23">
        <f t="shared" si="2019"/>
        <v>14</v>
      </c>
      <c r="M1633" s="24">
        <f t="shared" si="2003"/>
        <v>11.200000000000001</v>
      </c>
      <c r="N1633" s="23">
        <f t="shared" si="2020"/>
        <v>168000</v>
      </c>
      <c r="O1633" s="23">
        <f t="shared" si="2021"/>
        <v>190400.00000000003</v>
      </c>
      <c r="P1633" s="25">
        <f t="shared" si="2022"/>
        <v>2231496</v>
      </c>
      <c r="Q1633" s="23">
        <f t="shared" si="2023"/>
        <v>2589896</v>
      </c>
      <c r="R1633" s="24"/>
      <c r="S1633" s="24"/>
      <c r="T1633" s="15"/>
    </row>
    <row r="1634" spans="1:20" ht="15" hidden="1" x14ac:dyDescent="0.3">
      <c r="A1634" s="15" t="s">
        <v>307</v>
      </c>
      <c r="B1634" s="15" t="s">
        <v>308</v>
      </c>
      <c r="C1634" s="15" t="s">
        <v>317</v>
      </c>
      <c r="D1634" s="16" t="s">
        <v>32</v>
      </c>
      <c r="E1634" s="94">
        <v>3</v>
      </c>
      <c r="F1634" s="23">
        <v>12000</v>
      </c>
      <c r="G1634" s="23">
        <v>17000</v>
      </c>
      <c r="H1634" s="23">
        <v>10331</v>
      </c>
      <c r="I1634" s="23">
        <v>2231496</v>
      </c>
      <c r="J1634" s="18">
        <v>199</v>
      </c>
      <c r="K1634" s="18">
        <v>218</v>
      </c>
      <c r="L1634" s="23">
        <f t="shared" si="2019"/>
        <v>19</v>
      </c>
      <c r="M1634" s="24">
        <f t="shared" si="2003"/>
        <v>15.200000000000001</v>
      </c>
      <c r="N1634" s="23">
        <f t="shared" si="2020"/>
        <v>228000</v>
      </c>
      <c r="O1634" s="23">
        <f t="shared" si="2021"/>
        <v>258400.00000000003</v>
      </c>
      <c r="P1634" s="25">
        <f t="shared" si="2022"/>
        <v>2231496</v>
      </c>
      <c r="Q1634" s="23">
        <f t="shared" si="2023"/>
        <v>2717896</v>
      </c>
      <c r="R1634" s="24"/>
      <c r="S1634" s="24"/>
      <c r="T1634" s="15"/>
    </row>
    <row r="1635" spans="1:20" ht="15" hidden="1" x14ac:dyDescent="0.3">
      <c r="A1635" s="15" t="s">
        <v>307</v>
      </c>
      <c r="B1635" s="15" t="s">
        <v>308</v>
      </c>
      <c r="C1635" s="15" t="s">
        <v>317</v>
      </c>
      <c r="D1635" s="16" t="s">
        <v>32</v>
      </c>
      <c r="E1635" s="94">
        <v>4</v>
      </c>
      <c r="F1635" s="23">
        <v>12000</v>
      </c>
      <c r="G1635" s="23">
        <v>17000</v>
      </c>
      <c r="H1635" s="23">
        <v>10331</v>
      </c>
      <c r="I1635" s="23">
        <v>2231496</v>
      </c>
      <c r="J1635" s="18">
        <v>218</v>
      </c>
      <c r="K1635" s="18">
        <v>248</v>
      </c>
      <c r="L1635" s="23">
        <f t="shared" si="2019"/>
        <v>30</v>
      </c>
      <c r="M1635" s="24">
        <f t="shared" si="2003"/>
        <v>24</v>
      </c>
      <c r="N1635" s="23">
        <f t="shared" si="2020"/>
        <v>360000</v>
      </c>
      <c r="O1635" s="23">
        <f t="shared" si="2021"/>
        <v>408000</v>
      </c>
      <c r="P1635" s="25">
        <f t="shared" si="2022"/>
        <v>2231496</v>
      </c>
      <c r="Q1635" s="23">
        <f t="shared" si="2023"/>
        <v>2999496</v>
      </c>
      <c r="R1635" s="24"/>
      <c r="S1635" s="24"/>
      <c r="T1635" s="15"/>
    </row>
    <row r="1636" spans="1:20" ht="15" hidden="1" x14ac:dyDescent="0.3">
      <c r="A1636" s="15" t="s">
        <v>307</v>
      </c>
      <c r="B1636" s="15" t="s">
        <v>308</v>
      </c>
      <c r="C1636" s="15" t="s">
        <v>317</v>
      </c>
      <c r="D1636" s="16" t="s">
        <v>32</v>
      </c>
      <c r="E1636" s="94">
        <v>5</v>
      </c>
      <c r="F1636" s="23">
        <v>12000</v>
      </c>
      <c r="G1636" s="23">
        <v>17000</v>
      </c>
      <c r="H1636" s="23">
        <v>10331</v>
      </c>
      <c r="I1636" s="23">
        <v>2231496</v>
      </c>
      <c r="J1636" s="18">
        <v>248</v>
      </c>
      <c r="K1636" s="18">
        <v>270</v>
      </c>
      <c r="L1636" s="23">
        <f t="shared" si="2019"/>
        <v>22</v>
      </c>
      <c r="M1636" s="24">
        <f t="shared" si="2003"/>
        <v>17.600000000000001</v>
      </c>
      <c r="N1636" s="23">
        <f t="shared" si="2020"/>
        <v>264000</v>
      </c>
      <c r="O1636" s="23">
        <f t="shared" si="2021"/>
        <v>299200</v>
      </c>
      <c r="P1636" s="25">
        <f t="shared" si="2022"/>
        <v>2231496</v>
      </c>
      <c r="Q1636" s="23">
        <f t="shared" si="2023"/>
        <v>2794696</v>
      </c>
      <c r="R1636" s="24"/>
      <c r="S1636" s="24"/>
      <c r="T1636" s="15"/>
    </row>
    <row r="1637" spans="1:20" ht="15" hidden="1" x14ac:dyDescent="0.3">
      <c r="A1637" s="15" t="s">
        <v>307</v>
      </c>
      <c r="B1637" s="15" t="s">
        <v>308</v>
      </c>
      <c r="C1637" s="15" t="s">
        <v>317</v>
      </c>
      <c r="D1637" s="16" t="s">
        <v>32</v>
      </c>
      <c r="E1637" s="94">
        <v>6</v>
      </c>
      <c r="F1637" s="23">
        <v>12000</v>
      </c>
      <c r="G1637" s="23">
        <v>17000</v>
      </c>
      <c r="H1637" s="23">
        <v>10331</v>
      </c>
      <c r="I1637" s="23">
        <v>2231496</v>
      </c>
      <c r="J1637" s="18">
        <v>270</v>
      </c>
      <c r="K1637" s="18">
        <v>298</v>
      </c>
      <c r="L1637" s="23">
        <f t="shared" si="2019"/>
        <v>28</v>
      </c>
      <c r="M1637" s="24">
        <f t="shared" si="2003"/>
        <v>22.400000000000002</v>
      </c>
      <c r="N1637" s="23">
        <f t="shared" si="2020"/>
        <v>336000</v>
      </c>
      <c r="O1637" s="23">
        <f t="shared" si="2021"/>
        <v>380800.00000000006</v>
      </c>
      <c r="P1637" s="25">
        <f t="shared" si="2022"/>
        <v>2231496</v>
      </c>
      <c r="Q1637" s="23">
        <f t="shared" si="2023"/>
        <v>2948296</v>
      </c>
      <c r="R1637" s="24"/>
      <c r="S1637" s="24"/>
      <c r="T1637" s="15"/>
    </row>
    <row r="1638" spans="1:20" ht="15" hidden="1" x14ac:dyDescent="0.3">
      <c r="A1638" s="15" t="s">
        <v>307</v>
      </c>
      <c r="B1638" s="15" t="s">
        <v>308</v>
      </c>
      <c r="C1638" s="15" t="s">
        <v>318</v>
      </c>
      <c r="D1638" s="16" t="s">
        <v>32</v>
      </c>
      <c r="E1638" s="94">
        <v>7</v>
      </c>
      <c r="F1638" s="23">
        <v>12000</v>
      </c>
      <c r="G1638" s="23">
        <v>17000</v>
      </c>
      <c r="H1638" s="23">
        <v>10331</v>
      </c>
      <c r="I1638" s="23">
        <v>2231496</v>
      </c>
      <c r="J1638" s="18">
        <f>K1637</f>
        <v>298</v>
      </c>
      <c r="K1638" s="18">
        <v>316</v>
      </c>
      <c r="L1638" s="23">
        <f t="shared" ref="L1638" si="2042">K1638-J1638</f>
        <v>18</v>
      </c>
      <c r="M1638" s="24">
        <f t="shared" ref="M1638" si="2043">L1638*80%</f>
        <v>14.4</v>
      </c>
      <c r="N1638" s="23">
        <f t="shared" ref="N1638" si="2044">L1638*F1638</f>
        <v>216000</v>
      </c>
      <c r="O1638" s="23">
        <f t="shared" ref="O1638" si="2045">M1638*G1638</f>
        <v>244800</v>
      </c>
      <c r="P1638" s="25">
        <f t="shared" ref="P1638" si="2046">IF(M1638*H1638=0,0,IF(M1638*H1638&gt;I1638,M1638*H1638,I1638))</f>
        <v>2231496</v>
      </c>
      <c r="Q1638" s="23">
        <f t="shared" ref="Q1638" si="2047">N1638+O1638+P1638</f>
        <v>2692296</v>
      </c>
      <c r="R1638" s="24"/>
      <c r="S1638" s="24"/>
      <c r="T1638" s="15"/>
    </row>
    <row r="1639" spans="1:20" ht="15" hidden="1" x14ac:dyDescent="0.3">
      <c r="A1639" s="15" t="s">
        <v>307</v>
      </c>
      <c r="B1639" s="15" t="s">
        <v>308</v>
      </c>
      <c r="C1639" s="15" t="s">
        <v>318</v>
      </c>
      <c r="D1639" s="16" t="s">
        <v>32</v>
      </c>
      <c r="E1639" s="94">
        <v>8</v>
      </c>
      <c r="F1639" s="23">
        <v>12000</v>
      </c>
      <c r="G1639" s="23">
        <v>17000</v>
      </c>
      <c r="H1639" s="23">
        <v>10331</v>
      </c>
      <c r="I1639" s="23">
        <v>2231496</v>
      </c>
      <c r="J1639" s="18">
        <f>K1638</f>
        <v>316</v>
      </c>
      <c r="K1639" s="18">
        <v>332</v>
      </c>
      <c r="L1639" s="23">
        <f t="shared" ref="L1639" si="2048">K1639-J1639</f>
        <v>16</v>
      </c>
      <c r="M1639" s="24">
        <f t="shared" ref="M1639" si="2049">L1639*80%</f>
        <v>12.8</v>
      </c>
      <c r="N1639" s="23">
        <f t="shared" ref="N1639" si="2050">L1639*F1639</f>
        <v>192000</v>
      </c>
      <c r="O1639" s="23">
        <f t="shared" ref="O1639" si="2051">M1639*G1639</f>
        <v>217600</v>
      </c>
      <c r="P1639" s="25">
        <f t="shared" ref="P1639" si="2052">IF(M1639*H1639=0,0,IF(M1639*H1639&gt;I1639,M1639*H1639,I1639))</f>
        <v>2231496</v>
      </c>
      <c r="Q1639" s="23">
        <f t="shared" ref="Q1639" si="2053">N1639+O1639+P1639</f>
        <v>2641096</v>
      </c>
      <c r="R1639" s="24"/>
      <c r="S1639" s="24"/>
      <c r="T1639" s="15"/>
    </row>
    <row r="1640" spans="1:20" ht="15" hidden="1" x14ac:dyDescent="0.3">
      <c r="A1640" s="15" t="s">
        <v>307</v>
      </c>
      <c r="B1640" s="15" t="s">
        <v>308</v>
      </c>
      <c r="C1640" s="15" t="s">
        <v>318</v>
      </c>
      <c r="D1640" s="16" t="s">
        <v>32</v>
      </c>
      <c r="E1640" s="31">
        <v>9</v>
      </c>
      <c r="F1640" s="23">
        <v>12000</v>
      </c>
      <c r="G1640" s="23">
        <v>17000</v>
      </c>
      <c r="H1640" s="23">
        <v>10331</v>
      </c>
      <c r="I1640" s="23">
        <v>2231496</v>
      </c>
      <c r="J1640" s="18">
        <f>K1639</f>
        <v>332</v>
      </c>
      <c r="K1640" s="18">
        <v>352</v>
      </c>
      <c r="L1640" s="23">
        <f t="shared" ref="L1640" si="2054">K1640-J1640</f>
        <v>20</v>
      </c>
      <c r="M1640" s="24">
        <f t="shared" ref="M1640" si="2055">L1640*80%</f>
        <v>16</v>
      </c>
      <c r="N1640" s="23">
        <f t="shared" ref="N1640" si="2056">L1640*F1640</f>
        <v>240000</v>
      </c>
      <c r="O1640" s="23">
        <f t="shared" ref="O1640" si="2057">M1640*G1640</f>
        <v>272000</v>
      </c>
      <c r="P1640" s="25">
        <f t="shared" ref="P1640" si="2058">IF(M1640*H1640=0,0,IF(M1640*H1640&gt;I1640,M1640*H1640,I1640))</f>
        <v>2231496</v>
      </c>
      <c r="Q1640" s="23">
        <f t="shared" ref="Q1640" si="2059">N1640+O1640+P1640</f>
        <v>2743496</v>
      </c>
      <c r="R1640" s="24"/>
      <c r="S1640" s="24"/>
      <c r="T1640" s="15"/>
    </row>
    <row r="1641" spans="1:20" ht="14.5" hidden="1" customHeight="1" x14ac:dyDescent="0.3">
      <c r="A1641" s="15" t="s">
        <v>307</v>
      </c>
      <c r="B1641" s="15" t="s">
        <v>308</v>
      </c>
      <c r="C1641" s="15" t="s">
        <v>319</v>
      </c>
      <c r="D1641" s="16" t="s">
        <v>34</v>
      </c>
      <c r="E1641" s="94" t="s">
        <v>25</v>
      </c>
      <c r="F1641" s="23">
        <v>12000</v>
      </c>
      <c r="G1641" s="23">
        <v>17000</v>
      </c>
      <c r="H1641" s="23">
        <v>10331</v>
      </c>
      <c r="I1641" s="101">
        <v>2256290</v>
      </c>
      <c r="J1641" s="18">
        <v>114</v>
      </c>
      <c r="K1641" s="18">
        <v>122</v>
      </c>
      <c r="L1641" s="23">
        <f t="shared" si="2019"/>
        <v>8</v>
      </c>
      <c r="M1641" s="24">
        <f t="shared" si="2003"/>
        <v>6.4</v>
      </c>
      <c r="N1641" s="23">
        <f t="shared" si="2020"/>
        <v>96000</v>
      </c>
      <c r="O1641" s="23">
        <f t="shared" si="2021"/>
        <v>108800</v>
      </c>
      <c r="P1641" s="104">
        <f>IF((M1641+M1642)*H1641=0,0,IF((M1641+M1642)*H1641&gt;I1641,(M1641+M1642)*H1641,I1641))</f>
        <v>2256290</v>
      </c>
      <c r="Q1641" s="101">
        <f>N1641+O1641+N1642+O1642+P1641</f>
        <v>2768290</v>
      </c>
      <c r="R1641" s="24"/>
      <c r="S1641" s="24"/>
      <c r="T1641" s="15"/>
    </row>
    <row r="1642" spans="1:20" ht="15" hidden="1" x14ac:dyDescent="0.3">
      <c r="A1642" s="15" t="s">
        <v>307</v>
      </c>
      <c r="B1642" s="15" t="s">
        <v>308</v>
      </c>
      <c r="C1642" s="15" t="s">
        <v>319</v>
      </c>
      <c r="D1642" s="16" t="s">
        <v>34</v>
      </c>
      <c r="E1642" s="94">
        <v>1</v>
      </c>
      <c r="F1642" s="23">
        <v>12000</v>
      </c>
      <c r="G1642" s="23">
        <v>17000</v>
      </c>
      <c r="H1642" s="23">
        <v>10331</v>
      </c>
      <c r="I1642" s="103"/>
      <c r="J1642" s="18">
        <v>122</v>
      </c>
      <c r="K1642" s="18">
        <v>134</v>
      </c>
      <c r="L1642" s="23">
        <f t="shared" si="2019"/>
        <v>12</v>
      </c>
      <c r="M1642" s="24">
        <f t="shared" si="2003"/>
        <v>9.6000000000000014</v>
      </c>
      <c r="N1642" s="23">
        <f t="shared" si="2020"/>
        <v>144000</v>
      </c>
      <c r="O1642" s="23">
        <f t="shared" si="2021"/>
        <v>163200.00000000003</v>
      </c>
      <c r="P1642" s="106"/>
      <c r="Q1642" s="103"/>
      <c r="R1642" s="24"/>
      <c r="S1642" s="24"/>
      <c r="T1642" s="15"/>
    </row>
    <row r="1643" spans="1:20" ht="15" hidden="1" x14ac:dyDescent="0.3">
      <c r="A1643" s="15" t="s">
        <v>307</v>
      </c>
      <c r="B1643" s="15" t="s">
        <v>308</v>
      </c>
      <c r="C1643" s="15" t="s">
        <v>319</v>
      </c>
      <c r="D1643" s="16" t="s">
        <v>34</v>
      </c>
      <c r="E1643" s="94">
        <v>2</v>
      </c>
      <c r="F1643" s="23">
        <v>12000</v>
      </c>
      <c r="G1643" s="23">
        <v>17000</v>
      </c>
      <c r="H1643" s="23">
        <v>10331</v>
      </c>
      <c r="I1643" s="23">
        <v>2256290</v>
      </c>
      <c r="J1643" s="18">
        <v>134</v>
      </c>
      <c r="K1643" s="18">
        <v>147</v>
      </c>
      <c r="L1643" s="23">
        <f t="shared" si="2019"/>
        <v>13</v>
      </c>
      <c r="M1643" s="24">
        <f t="shared" si="2003"/>
        <v>10.4</v>
      </c>
      <c r="N1643" s="23">
        <f t="shared" si="2020"/>
        <v>156000</v>
      </c>
      <c r="O1643" s="23">
        <f t="shared" si="2021"/>
        <v>176800</v>
      </c>
      <c r="P1643" s="25">
        <f t="shared" si="2022"/>
        <v>2256290</v>
      </c>
      <c r="Q1643" s="23">
        <f t="shared" si="2023"/>
        <v>2589090</v>
      </c>
      <c r="R1643" s="24"/>
      <c r="S1643" s="24"/>
      <c r="T1643" s="15"/>
    </row>
    <row r="1644" spans="1:20" ht="15" hidden="1" x14ac:dyDescent="0.3">
      <c r="A1644" s="15" t="s">
        <v>307</v>
      </c>
      <c r="B1644" s="15" t="s">
        <v>308</v>
      </c>
      <c r="C1644" s="15" t="s">
        <v>319</v>
      </c>
      <c r="D1644" s="16" t="s">
        <v>34</v>
      </c>
      <c r="E1644" s="94">
        <v>3</v>
      </c>
      <c r="F1644" s="23">
        <v>12000</v>
      </c>
      <c r="G1644" s="23">
        <v>17000</v>
      </c>
      <c r="H1644" s="23">
        <v>10331</v>
      </c>
      <c r="I1644" s="23">
        <v>2256290</v>
      </c>
      <c r="J1644" s="18">
        <v>147</v>
      </c>
      <c r="K1644" s="18">
        <v>171</v>
      </c>
      <c r="L1644" s="23">
        <f t="shared" si="2019"/>
        <v>24</v>
      </c>
      <c r="M1644" s="24">
        <f t="shared" si="2003"/>
        <v>19.200000000000003</v>
      </c>
      <c r="N1644" s="23">
        <f t="shared" si="2020"/>
        <v>288000</v>
      </c>
      <c r="O1644" s="23">
        <f t="shared" si="2021"/>
        <v>326400.00000000006</v>
      </c>
      <c r="P1644" s="25">
        <f t="shared" si="2022"/>
        <v>2256290</v>
      </c>
      <c r="Q1644" s="23">
        <f t="shared" si="2023"/>
        <v>2870690</v>
      </c>
      <c r="R1644" s="24"/>
      <c r="S1644" s="24"/>
      <c r="T1644" s="15"/>
    </row>
    <row r="1645" spans="1:20" ht="15" hidden="1" x14ac:dyDescent="0.3">
      <c r="A1645" s="15" t="s">
        <v>307</v>
      </c>
      <c r="B1645" s="15" t="s">
        <v>308</v>
      </c>
      <c r="C1645" s="15" t="s">
        <v>319</v>
      </c>
      <c r="D1645" s="16" t="s">
        <v>34</v>
      </c>
      <c r="E1645" s="94">
        <v>4</v>
      </c>
      <c r="F1645" s="23">
        <v>12000</v>
      </c>
      <c r="G1645" s="23">
        <v>17000</v>
      </c>
      <c r="H1645" s="23">
        <v>10331</v>
      </c>
      <c r="I1645" s="23">
        <v>2256290</v>
      </c>
      <c r="J1645" s="18">
        <v>171</v>
      </c>
      <c r="K1645" s="18">
        <v>197</v>
      </c>
      <c r="L1645" s="23">
        <f t="shared" si="2019"/>
        <v>26</v>
      </c>
      <c r="M1645" s="24">
        <f t="shared" si="2003"/>
        <v>20.8</v>
      </c>
      <c r="N1645" s="23">
        <f t="shared" si="2020"/>
        <v>312000</v>
      </c>
      <c r="O1645" s="23">
        <f t="shared" si="2021"/>
        <v>353600</v>
      </c>
      <c r="P1645" s="25">
        <f t="shared" si="2022"/>
        <v>2256290</v>
      </c>
      <c r="Q1645" s="23">
        <f t="shared" si="2023"/>
        <v>2921890</v>
      </c>
      <c r="R1645" s="24"/>
      <c r="S1645" s="24"/>
      <c r="T1645" s="15"/>
    </row>
    <row r="1646" spans="1:20" ht="15" hidden="1" x14ac:dyDescent="0.3">
      <c r="A1646" s="15" t="s">
        <v>307</v>
      </c>
      <c r="B1646" s="15" t="s">
        <v>308</v>
      </c>
      <c r="C1646" s="15" t="s">
        <v>319</v>
      </c>
      <c r="D1646" s="16" t="s">
        <v>34</v>
      </c>
      <c r="E1646" s="94">
        <v>5</v>
      </c>
      <c r="F1646" s="23">
        <v>12000</v>
      </c>
      <c r="G1646" s="23">
        <v>17000</v>
      </c>
      <c r="H1646" s="23">
        <v>10331</v>
      </c>
      <c r="I1646" s="23">
        <v>2256290</v>
      </c>
      <c r="J1646" s="18">
        <v>197</v>
      </c>
      <c r="K1646" s="18">
        <v>229</v>
      </c>
      <c r="L1646" s="23">
        <f t="shared" si="2019"/>
        <v>32</v>
      </c>
      <c r="M1646" s="24">
        <f t="shared" si="2003"/>
        <v>25.6</v>
      </c>
      <c r="N1646" s="23">
        <f t="shared" si="2020"/>
        <v>384000</v>
      </c>
      <c r="O1646" s="23">
        <f t="shared" si="2021"/>
        <v>435200</v>
      </c>
      <c r="P1646" s="25">
        <f t="shared" si="2022"/>
        <v>2256290</v>
      </c>
      <c r="Q1646" s="23">
        <f t="shared" si="2023"/>
        <v>3075490</v>
      </c>
      <c r="R1646" s="24"/>
      <c r="S1646" s="24"/>
      <c r="T1646" s="15"/>
    </row>
    <row r="1647" spans="1:20" ht="15" hidden="1" x14ac:dyDescent="0.3">
      <c r="A1647" s="15" t="s">
        <v>307</v>
      </c>
      <c r="B1647" s="15" t="s">
        <v>308</v>
      </c>
      <c r="C1647" s="15" t="s">
        <v>319</v>
      </c>
      <c r="D1647" s="16" t="s">
        <v>34</v>
      </c>
      <c r="E1647" s="94">
        <v>6</v>
      </c>
      <c r="F1647" s="23">
        <v>12000</v>
      </c>
      <c r="G1647" s="23">
        <v>17000</v>
      </c>
      <c r="H1647" s="23">
        <v>10331</v>
      </c>
      <c r="I1647" s="23">
        <v>2256290</v>
      </c>
      <c r="J1647" s="18">
        <v>229</v>
      </c>
      <c r="K1647" s="18">
        <v>263</v>
      </c>
      <c r="L1647" s="23">
        <f t="shared" si="2019"/>
        <v>34</v>
      </c>
      <c r="M1647" s="24">
        <f t="shared" si="2003"/>
        <v>27.200000000000003</v>
      </c>
      <c r="N1647" s="23">
        <f t="shared" si="2020"/>
        <v>408000</v>
      </c>
      <c r="O1647" s="23">
        <f t="shared" si="2021"/>
        <v>462400.00000000006</v>
      </c>
      <c r="P1647" s="25">
        <f t="shared" si="2022"/>
        <v>2256290</v>
      </c>
      <c r="Q1647" s="23">
        <f t="shared" si="2023"/>
        <v>3126690</v>
      </c>
      <c r="R1647" s="24"/>
      <c r="S1647" s="24"/>
      <c r="T1647" s="15"/>
    </row>
    <row r="1648" spans="1:20" ht="15" hidden="1" x14ac:dyDescent="0.3">
      <c r="A1648" s="15" t="s">
        <v>307</v>
      </c>
      <c r="B1648" s="15" t="s">
        <v>308</v>
      </c>
      <c r="C1648" s="15" t="s">
        <v>320</v>
      </c>
      <c r="D1648" s="16" t="s">
        <v>34</v>
      </c>
      <c r="E1648" s="94">
        <v>7</v>
      </c>
      <c r="F1648" s="23">
        <v>12000</v>
      </c>
      <c r="G1648" s="23">
        <v>17000</v>
      </c>
      <c r="H1648" s="23">
        <v>10331</v>
      </c>
      <c r="I1648" s="23">
        <v>2256290</v>
      </c>
      <c r="J1648" s="18">
        <f>K1647</f>
        <v>263</v>
      </c>
      <c r="K1648" s="18">
        <v>310</v>
      </c>
      <c r="L1648" s="23">
        <f t="shared" ref="L1648" si="2060">K1648-J1648</f>
        <v>47</v>
      </c>
      <c r="M1648" s="24">
        <f t="shared" ref="M1648" si="2061">L1648*80%</f>
        <v>37.6</v>
      </c>
      <c r="N1648" s="23">
        <f t="shared" ref="N1648" si="2062">L1648*F1648</f>
        <v>564000</v>
      </c>
      <c r="O1648" s="23">
        <f t="shared" ref="O1648" si="2063">M1648*G1648</f>
        <v>639200</v>
      </c>
      <c r="P1648" s="25">
        <f t="shared" ref="P1648" si="2064">IF(M1648*H1648=0,0,IF(M1648*H1648&gt;I1648,M1648*H1648,I1648))</f>
        <v>2256290</v>
      </c>
      <c r="Q1648" s="23">
        <f t="shared" ref="Q1648" si="2065">N1648+O1648+P1648</f>
        <v>3459490</v>
      </c>
      <c r="R1648" s="24"/>
      <c r="S1648" s="24"/>
      <c r="T1648" s="15"/>
    </row>
    <row r="1649" spans="1:20" ht="15" hidden="1" x14ac:dyDescent="0.3">
      <c r="A1649" s="15" t="s">
        <v>307</v>
      </c>
      <c r="B1649" s="15" t="s">
        <v>308</v>
      </c>
      <c r="C1649" s="15" t="s">
        <v>320</v>
      </c>
      <c r="D1649" s="16" t="s">
        <v>34</v>
      </c>
      <c r="E1649" s="94">
        <v>8</v>
      </c>
      <c r="F1649" s="23">
        <v>12000</v>
      </c>
      <c r="G1649" s="23">
        <v>17000</v>
      </c>
      <c r="H1649" s="23">
        <v>10331</v>
      </c>
      <c r="I1649" s="23">
        <v>2256290</v>
      </c>
      <c r="J1649" s="18">
        <f>K1648</f>
        <v>310</v>
      </c>
      <c r="K1649" s="18">
        <v>368</v>
      </c>
      <c r="L1649" s="23">
        <f t="shared" ref="L1649" si="2066">K1649-J1649</f>
        <v>58</v>
      </c>
      <c r="M1649" s="24">
        <f t="shared" ref="M1649" si="2067">L1649*80%</f>
        <v>46.400000000000006</v>
      </c>
      <c r="N1649" s="23">
        <f t="shared" ref="N1649" si="2068">L1649*F1649</f>
        <v>696000</v>
      </c>
      <c r="O1649" s="23">
        <f t="shared" ref="O1649" si="2069">M1649*G1649</f>
        <v>788800.00000000012</v>
      </c>
      <c r="P1649" s="25">
        <f t="shared" ref="P1649" si="2070">IF(M1649*H1649=0,0,IF(M1649*H1649&gt;I1649,M1649*H1649,I1649))</f>
        <v>2256290</v>
      </c>
      <c r="Q1649" s="23">
        <f t="shared" ref="Q1649" si="2071">N1649+O1649+P1649</f>
        <v>3741090</v>
      </c>
      <c r="R1649" s="24"/>
      <c r="S1649" s="24"/>
      <c r="T1649" s="15"/>
    </row>
    <row r="1650" spans="1:20" ht="15" hidden="1" x14ac:dyDescent="0.3">
      <c r="A1650" s="15" t="s">
        <v>307</v>
      </c>
      <c r="B1650" s="15" t="s">
        <v>308</v>
      </c>
      <c r="C1650" s="15" t="s">
        <v>320</v>
      </c>
      <c r="D1650" s="16" t="s">
        <v>34</v>
      </c>
      <c r="E1650" s="31">
        <v>9</v>
      </c>
      <c r="F1650" s="23">
        <v>12000</v>
      </c>
      <c r="G1650" s="23">
        <v>17000</v>
      </c>
      <c r="H1650" s="23">
        <v>10331</v>
      </c>
      <c r="I1650" s="23">
        <v>2256290</v>
      </c>
      <c r="J1650" s="18">
        <f>K1649</f>
        <v>368</v>
      </c>
      <c r="K1650" s="18">
        <v>417</v>
      </c>
      <c r="L1650" s="23">
        <f t="shared" ref="L1650" si="2072">K1650-J1650</f>
        <v>49</v>
      </c>
      <c r="M1650" s="24">
        <f t="shared" ref="M1650" si="2073">L1650*80%</f>
        <v>39.200000000000003</v>
      </c>
      <c r="N1650" s="23">
        <f t="shared" ref="N1650" si="2074">L1650*F1650</f>
        <v>588000</v>
      </c>
      <c r="O1650" s="23">
        <f t="shared" ref="O1650" si="2075">M1650*G1650</f>
        <v>666400</v>
      </c>
      <c r="P1650" s="25">
        <f t="shared" ref="P1650" si="2076">IF(M1650*H1650=0,0,IF(M1650*H1650&gt;I1650,M1650*H1650,I1650))</f>
        <v>2256290</v>
      </c>
      <c r="Q1650" s="23">
        <f t="shared" ref="Q1650" si="2077">N1650+O1650+P1650</f>
        <v>3510690</v>
      </c>
      <c r="R1650" s="24"/>
      <c r="S1650" s="24"/>
      <c r="T1650" s="15"/>
    </row>
    <row r="1651" spans="1:20" ht="15" hidden="1" x14ac:dyDescent="0.3">
      <c r="A1651" s="15" t="s">
        <v>307</v>
      </c>
      <c r="B1651" s="15" t="s">
        <v>308</v>
      </c>
      <c r="C1651" s="15" t="s">
        <v>321</v>
      </c>
      <c r="D1651" s="16" t="s">
        <v>81</v>
      </c>
      <c r="E1651" s="94" t="s">
        <v>25</v>
      </c>
      <c r="F1651" s="23">
        <v>12000</v>
      </c>
      <c r="G1651" s="23">
        <v>17000</v>
      </c>
      <c r="H1651" s="23">
        <v>10331</v>
      </c>
      <c r="I1651" s="101">
        <v>2711888</v>
      </c>
      <c r="J1651" s="18">
        <v>106</v>
      </c>
      <c r="K1651" s="18">
        <v>116</v>
      </c>
      <c r="L1651" s="23">
        <f t="shared" si="2019"/>
        <v>10</v>
      </c>
      <c r="M1651" s="24">
        <f t="shared" si="2003"/>
        <v>8</v>
      </c>
      <c r="N1651" s="23">
        <f t="shared" si="2020"/>
        <v>120000</v>
      </c>
      <c r="O1651" s="23">
        <f t="shared" si="2021"/>
        <v>136000</v>
      </c>
      <c r="P1651" s="104">
        <f>IF((M1651+M1652)*H1651=0,0,IF((M1651+M1652)*H1651&gt;I1651,(M1651+M1652)*H1651,I1651))</f>
        <v>2711888</v>
      </c>
      <c r="Q1651" s="101">
        <f>N1651+O1651+N1652+O1652+P1651</f>
        <v>3505488</v>
      </c>
      <c r="R1651" s="24"/>
      <c r="S1651" s="24"/>
      <c r="T1651" s="15"/>
    </row>
    <row r="1652" spans="1:20" ht="15" hidden="1" x14ac:dyDescent="0.3">
      <c r="A1652" s="15" t="s">
        <v>307</v>
      </c>
      <c r="B1652" s="15" t="s">
        <v>308</v>
      </c>
      <c r="C1652" s="15" t="s">
        <v>321</v>
      </c>
      <c r="D1652" s="16" t="s">
        <v>81</v>
      </c>
      <c r="E1652" s="94">
        <v>1</v>
      </c>
      <c r="F1652" s="23">
        <v>12000</v>
      </c>
      <c r="G1652" s="23">
        <v>17000</v>
      </c>
      <c r="H1652" s="23">
        <v>10331</v>
      </c>
      <c r="I1652" s="103"/>
      <c r="J1652" s="18">
        <v>116</v>
      </c>
      <c r="K1652" s="18">
        <v>137</v>
      </c>
      <c r="L1652" s="23">
        <f t="shared" si="2019"/>
        <v>21</v>
      </c>
      <c r="M1652" s="24">
        <f t="shared" si="2003"/>
        <v>16.8</v>
      </c>
      <c r="N1652" s="23">
        <f t="shared" si="2020"/>
        <v>252000</v>
      </c>
      <c r="O1652" s="23">
        <f t="shared" si="2021"/>
        <v>285600</v>
      </c>
      <c r="P1652" s="106"/>
      <c r="Q1652" s="103"/>
      <c r="R1652" s="24"/>
      <c r="S1652" s="24"/>
      <c r="T1652" s="15"/>
    </row>
    <row r="1653" spans="1:20" ht="15" hidden="1" x14ac:dyDescent="0.3">
      <c r="A1653" s="15" t="s">
        <v>307</v>
      </c>
      <c r="B1653" s="15" t="s">
        <v>308</v>
      </c>
      <c r="C1653" s="15" t="s">
        <v>321</v>
      </c>
      <c r="D1653" s="16" t="s">
        <v>81</v>
      </c>
      <c r="E1653" s="94">
        <v>2</v>
      </c>
      <c r="F1653" s="23">
        <v>12000</v>
      </c>
      <c r="G1653" s="23">
        <v>17000</v>
      </c>
      <c r="H1653" s="23">
        <v>10331</v>
      </c>
      <c r="I1653" s="23">
        <v>2711888</v>
      </c>
      <c r="J1653" s="18">
        <v>137</v>
      </c>
      <c r="K1653" s="18">
        <v>170</v>
      </c>
      <c r="L1653" s="23">
        <f t="shared" si="2019"/>
        <v>33</v>
      </c>
      <c r="M1653" s="24">
        <f t="shared" si="2003"/>
        <v>26.400000000000002</v>
      </c>
      <c r="N1653" s="23">
        <f t="shared" si="2020"/>
        <v>396000</v>
      </c>
      <c r="O1653" s="23">
        <f t="shared" si="2021"/>
        <v>448800.00000000006</v>
      </c>
      <c r="P1653" s="25">
        <f t="shared" si="2022"/>
        <v>2711888</v>
      </c>
      <c r="Q1653" s="23">
        <f t="shared" si="2023"/>
        <v>3556688</v>
      </c>
      <c r="R1653" s="24"/>
      <c r="S1653" s="24"/>
      <c r="T1653" s="15"/>
    </row>
    <row r="1654" spans="1:20" ht="15" hidden="1" x14ac:dyDescent="0.3">
      <c r="A1654" s="15" t="s">
        <v>307</v>
      </c>
      <c r="B1654" s="15" t="s">
        <v>308</v>
      </c>
      <c r="C1654" s="15" t="s">
        <v>321</v>
      </c>
      <c r="D1654" s="16" t="s">
        <v>81</v>
      </c>
      <c r="E1654" s="94">
        <v>3</v>
      </c>
      <c r="F1654" s="23">
        <v>12000</v>
      </c>
      <c r="G1654" s="23">
        <v>17000</v>
      </c>
      <c r="H1654" s="23">
        <v>10331</v>
      </c>
      <c r="I1654" s="23">
        <v>2711888</v>
      </c>
      <c r="J1654" s="18">
        <v>170</v>
      </c>
      <c r="K1654" s="18">
        <v>220</v>
      </c>
      <c r="L1654" s="23">
        <f t="shared" si="2019"/>
        <v>50</v>
      </c>
      <c r="M1654" s="24">
        <f t="shared" si="2003"/>
        <v>40</v>
      </c>
      <c r="N1654" s="23">
        <f t="shared" si="2020"/>
        <v>600000</v>
      </c>
      <c r="O1654" s="23">
        <f t="shared" si="2021"/>
        <v>680000</v>
      </c>
      <c r="P1654" s="25">
        <f t="shared" si="2022"/>
        <v>2711888</v>
      </c>
      <c r="Q1654" s="23">
        <f t="shared" si="2023"/>
        <v>3991888</v>
      </c>
      <c r="R1654" s="24"/>
      <c r="S1654" s="24"/>
      <c r="T1654" s="15"/>
    </row>
    <row r="1655" spans="1:20" ht="15" hidden="1" x14ac:dyDescent="0.3">
      <c r="A1655" s="15" t="s">
        <v>307</v>
      </c>
      <c r="B1655" s="15" t="s">
        <v>308</v>
      </c>
      <c r="C1655" s="15" t="s">
        <v>321</v>
      </c>
      <c r="D1655" s="16" t="s">
        <v>81</v>
      </c>
      <c r="E1655" s="94">
        <v>4</v>
      </c>
      <c r="F1655" s="23">
        <v>12000</v>
      </c>
      <c r="G1655" s="23">
        <v>17000</v>
      </c>
      <c r="H1655" s="23">
        <v>10331</v>
      </c>
      <c r="I1655" s="23">
        <v>2711888</v>
      </c>
      <c r="J1655" s="18">
        <v>220</v>
      </c>
      <c r="K1655" s="18">
        <v>253</v>
      </c>
      <c r="L1655" s="23">
        <f t="shared" si="2019"/>
        <v>33</v>
      </c>
      <c r="M1655" s="24">
        <f t="shared" si="2003"/>
        <v>26.400000000000002</v>
      </c>
      <c r="N1655" s="23">
        <f t="shared" si="2020"/>
        <v>396000</v>
      </c>
      <c r="O1655" s="23">
        <f t="shared" si="2021"/>
        <v>448800.00000000006</v>
      </c>
      <c r="P1655" s="25">
        <f t="shared" si="2022"/>
        <v>2711888</v>
      </c>
      <c r="Q1655" s="23">
        <f t="shared" si="2023"/>
        <v>3556688</v>
      </c>
      <c r="R1655" s="24"/>
      <c r="S1655" s="24"/>
      <c r="T1655" s="15"/>
    </row>
    <row r="1656" spans="1:20" ht="15" hidden="1" x14ac:dyDescent="0.3">
      <c r="A1656" s="15" t="s">
        <v>307</v>
      </c>
      <c r="B1656" s="15" t="s">
        <v>308</v>
      </c>
      <c r="C1656" s="15" t="s">
        <v>321</v>
      </c>
      <c r="D1656" s="16" t="s">
        <v>81</v>
      </c>
      <c r="E1656" s="94">
        <v>5</v>
      </c>
      <c r="F1656" s="23">
        <v>12000</v>
      </c>
      <c r="G1656" s="23">
        <v>17000</v>
      </c>
      <c r="H1656" s="23">
        <v>10331</v>
      </c>
      <c r="I1656" s="23">
        <v>2711888</v>
      </c>
      <c r="J1656" s="18">
        <v>253</v>
      </c>
      <c r="K1656" s="18">
        <v>296</v>
      </c>
      <c r="L1656" s="23">
        <f t="shared" si="2019"/>
        <v>43</v>
      </c>
      <c r="M1656" s="24">
        <f t="shared" si="2003"/>
        <v>34.4</v>
      </c>
      <c r="N1656" s="23">
        <f t="shared" si="2020"/>
        <v>516000</v>
      </c>
      <c r="O1656" s="23">
        <f t="shared" si="2021"/>
        <v>584800</v>
      </c>
      <c r="P1656" s="25">
        <f t="shared" si="2022"/>
        <v>2711888</v>
      </c>
      <c r="Q1656" s="23">
        <f t="shared" si="2023"/>
        <v>3812688</v>
      </c>
      <c r="R1656" s="24"/>
      <c r="S1656" s="24"/>
      <c r="T1656" s="15"/>
    </row>
    <row r="1657" spans="1:20" ht="15" hidden="1" x14ac:dyDescent="0.3">
      <c r="A1657" s="15" t="s">
        <v>307</v>
      </c>
      <c r="B1657" s="15" t="s">
        <v>308</v>
      </c>
      <c r="C1657" s="15" t="s">
        <v>321</v>
      </c>
      <c r="D1657" s="16" t="s">
        <v>81</v>
      </c>
      <c r="E1657" s="94">
        <v>6</v>
      </c>
      <c r="F1657" s="23">
        <v>12000</v>
      </c>
      <c r="G1657" s="23">
        <v>17000</v>
      </c>
      <c r="H1657" s="23">
        <v>10331</v>
      </c>
      <c r="I1657" s="23">
        <v>2711888</v>
      </c>
      <c r="J1657" s="18">
        <v>296</v>
      </c>
      <c r="K1657" s="18">
        <v>352</v>
      </c>
      <c r="L1657" s="23">
        <f t="shared" si="2019"/>
        <v>56</v>
      </c>
      <c r="M1657" s="24">
        <f t="shared" si="2003"/>
        <v>44.800000000000004</v>
      </c>
      <c r="N1657" s="23">
        <f t="shared" si="2020"/>
        <v>672000</v>
      </c>
      <c r="O1657" s="23">
        <f t="shared" si="2021"/>
        <v>761600.00000000012</v>
      </c>
      <c r="P1657" s="25">
        <f t="shared" si="2022"/>
        <v>2711888</v>
      </c>
      <c r="Q1657" s="23">
        <f t="shared" si="2023"/>
        <v>4145488</v>
      </c>
      <c r="R1657" s="24"/>
      <c r="S1657" s="24"/>
      <c r="T1657" s="15"/>
    </row>
    <row r="1658" spans="1:20" ht="15" hidden="1" x14ac:dyDescent="0.3">
      <c r="A1658" s="15" t="s">
        <v>307</v>
      </c>
      <c r="B1658" s="15" t="s">
        <v>308</v>
      </c>
      <c r="C1658" s="15" t="s">
        <v>322</v>
      </c>
      <c r="D1658" s="16" t="s">
        <v>81</v>
      </c>
      <c r="E1658" s="94">
        <v>7</v>
      </c>
      <c r="F1658" s="23">
        <v>12000</v>
      </c>
      <c r="G1658" s="23">
        <v>17000</v>
      </c>
      <c r="H1658" s="23">
        <v>10331</v>
      </c>
      <c r="I1658" s="23">
        <v>2711888</v>
      </c>
      <c r="J1658" s="18">
        <f>K1657</f>
        <v>352</v>
      </c>
      <c r="K1658" s="18">
        <v>427</v>
      </c>
      <c r="L1658" s="23">
        <f t="shared" ref="L1658" si="2078">K1658-J1658</f>
        <v>75</v>
      </c>
      <c r="M1658" s="24">
        <f t="shared" ref="M1658" si="2079">L1658*80%</f>
        <v>60</v>
      </c>
      <c r="N1658" s="23">
        <f t="shared" ref="N1658" si="2080">L1658*F1658</f>
        <v>900000</v>
      </c>
      <c r="O1658" s="23">
        <f t="shared" ref="O1658" si="2081">M1658*G1658</f>
        <v>1020000</v>
      </c>
      <c r="P1658" s="25">
        <f t="shared" ref="P1658" si="2082">IF(M1658*H1658=0,0,IF(M1658*H1658&gt;I1658,M1658*H1658,I1658))</f>
        <v>2711888</v>
      </c>
      <c r="Q1658" s="23">
        <f t="shared" ref="Q1658" si="2083">N1658+O1658+P1658</f>
        <v>4631888</v>
      </c>
      <c r="R1658" s="24"/>
      <c r="S1658" s="24"/>
      <c r="T1658" s="15"/>
    </row>
    <row r="1659" spans="1:20" ht="15" hidden="1" x14ac:dyDescent="0.3">
      <c r="A1659" s="15" t="s">
        <v>307</v>
      </c>
      <c r="B1659" s="15" t="s">
        <v>308</v>
      </c>
      <c r="C1659" s="15" t="s">
        <v>322</v>
      </c>
      <c r="D1659" s="16" t="s">
        <v>81</v>
      </c>
      <c r="E1659" s="94">
        <v>8</v>
      </c>
      <c r="F1659" s="23">
        <v>12000</v>
      </c>
      <c r="G1659" s="23">
        <v>17000</v>
      </c>
      <c r="H1659" s="23">
        <v>10331</v>
      </c>
      <c r="I1659" s="23">
        <v>2711888</v>
      </c>
      <c r="J1659" s="18">
        <f>K1658</f>
        <v>427</v>
      </c>
      <c r="K1659" s="18">
        <v>512</v>
      </c>
      <c r="L1659" s="23">
        <f t="shared" ref="L1659" si="2084">K1659-J1659</f>
        <v>85</v>
      </c>
      <c r="M1659" s="24">
        <f t="shared" ref="M1659" si="2085">L1659*80%</f>
        <v>68</v>
      </c>
      <c r="N1659" s="23">
        <f t="shared" ref="N1659" si="2086">L1659*F1659</f>
        <v>1020000</v>
      </c>
      <c r="O1659" s="23">
        <f t="shared" ref="O1659" si="2087">M1659*G1659</f>
        <v>1156000</v>
      </c>
      <c r="P1659" s="25">
        <f t="shared" ref="P1659" si="2088">IF(M1659*H1659=0,0,IF(M1659*H1659&gt;I1659,M1659*H1659,I1659))</f>
        <v>2711888</v>
      </c>
      <c r="Q1659" s="23">
        <f t="shared" ref="Q1659" si="2089">N1659+O1659+P1659</f>
        <v>4887888</v>
      </c>
      <c r="R1659" s="24"/>
      <c r="S1659" s="24"/>
      <c r="T1659" s="15"/>
    </row>
    <row r="1660" spans="1:20" ht="15" hidden="1" x14ac:dyDescent="0.3">
      <c r="A1660" s="15" t="s">
        <v>307</v>
      </c>
      <c r="B1660" s="15" t="s">
        <v>308</v>
      </c>
      <c r="C1660" s="15" t="s">
        <v>322</v>
      </c>
      <c r="D1660" s="16" t="s">
        <v>81</v>
      </c>
      <c r="E1660" s="31">
        <v>9</v>
      </c>
      <c r="F1660" s="23">
        <v>12000</v>
      </c>
      <c r="G1660" s="23">
        <v>17000</v>
      </c>
      <c r="H1660" s="23">
        <v>10331</v>
      </c>
      <c r="I1660" s="23">
        <v>2711888</v>
      </c>
      <c r="J1660" s="18">
        <f>K1659</f>
        <v>512</v>
      </c>
      <c r="K1660" s="18">
        <v>626</v>
      </c>
      <c r="L1660" s="23">
        <f t="shared" ref="L1660" si="2090">K1660-J1660</f>
        <v>114</v>
      </c>
      <c r="M1660" s="24">
        <f t="shared" ref="M1660" si="2091">L1660*80%</f>
        <v>91.2</v>
      </c>
      <c r="N1660" s="23">
        <f t="shared" ref="N1660" si="2092">L1660*F1660</f>
        <v>1368000</v>
      </c>
      <c r="O1660" s="23">
        <f t="shared" ref="O1660" si="2093">M1660*G1660</f>
        <v>1550400</v>
      </c>
      <c r="P1660" s="25">
        <f t="shared" ref="P1660" si="2094">IF(M1660*H1660=0,0,IF(M1660*H1660&gt;I1660,M1660*H1660,I1660))</f>
        <v>2711888</v>
      </c>
      <c r="Q1660" s="23">
        <f t="shared" ref="Q1660" si="2095">N1660+O1660+P1660</f>
        <v>5630288</v>
      </c>
      <c r="R1660" s="24"/>
      <c r="S1660" s="24"/>
      <c r="T1660" s="15"/>
    </row>
    <row r="1661" spans="1:20" ht="15" hidden="1" x14ac:dyDescent="0.3">
      <c r="A1661" s="15" t="s">
        <v>307</v>
      </c>
      <c r="B1661" s="15" t="s">
        <v>308</v>
      </c>
      <c r="C1661" s="15" t="s">
        <v>323</v>
      </c>
      <c r="D1661" s="16" t="s">
        <v>134</v>
      </c>
      <c r="E1661" s="94" t="s">
        <v>25</v>
      </c>
      <c r="F1661" s="23">
        <v>12000</v>
      </c>
      <c r="G1661" s="23">
        <v>17000</v>
      </c>
      <c r="H1661" s="23">
        <v>10331</v>
      </c>
      <c r="I1661" s="101">
        <v>2231496</v>
      </c>
      <c r="J1661" s="18">
        <v>51</v>
      </c>
      <c r="K1661" s="18">
        <v>52</v>
      </c>
      <c r="L1661" s="23">
        <f t="shared" si="2019"/>
        <v>1</v>
      </c>
      <c r="M1661" s="24">
        <f t="shared" si="2003"/>
        <v>0.8</v>
      </c>
      <c r="N1661" s="23">
        <f t="shared" si="2020"/>
        <v>12000</v>
      </c>
      <c r="O1661" s="23">
        <f t="shared" si="2021"/>
        <v>13600</v>
      </c>
      <c r="P1661" s="104">
        <f>IF((M1661+M1662)*H1661=0,0,IF((M1661+M1662)*H1661&gt;I1661,(M1661+M1662)*H1661,I1661))</f>
        <v>2231496</v>
      </c>
      <c r="Q1661" s="101">
        <f>N1661+O1661+N1662+O1662+P1661</f>
        <v>2308296</v>
      </c>
      <c r="R1661" s="24"/>
      <c r="S1661" s="24"/>
      <c r="T1661" s="15"/>
    </row>
    <row r="1662" spans="1:20" ht="15" hidden="1" x14ac:dyDescent="0.3">
      <c r="A1662" s="15" t="s">
        <v>307</v>
      </c>
      <c r="B1662" s="15" t="s">
        <v>308</v>
      </c>
      <c r="C1662" s="15" t="s">
        <v>323</v>
      </c>
      <c r="D1662" s="16" t="s">
        <v>134</v>
      </c>
      <c r="E1662" s="94">
        <v>1</v>
      </c>
      <c r="F1662" s="23">
        <v>12000</v>
      </c>
      <c r="G1662" s="23">
        <v>17000</v>
      </c>
      <c r="H1662" s="23">
        <v>10331</v>
      </c>
      <c r="I1662" s="103"/>
      <c r="J1662" s="18">
        <v>52</v>
      </c>
      <c r="K1662" s="18">
        <v>54</v>
      </c>
      <c r="L1662" s="23">
        <f t="shared" si="2019"/>
        <v>2</v>
      </c>
      <c r="M1662" s="24">
        <f t="shared" si="2003"/>
        <v>1.6</v>
      </c>
      <c r="N1662" s="23">
        <f t="shared" si="2020"/>
        <v>24000</v>
      </c>
      <c r="O1662" s="23">
        <f t="shared" si="2021"/>
        <v>27200</v>
      </c>
      <c r="P1662" s="106"/>
      <c r="Q1662" s="103"/>
      <c r="R1662" s="24"/>
      <c r="S1662" s="24"/>
      <c r="T1662" s="15"/>
    </row>
    <row r="1663" spans="1:20" ht="15" hidden="1" x14ac:dyDescent="0.3">
      <c r="A1663" s="15" t="s">
        <v>307</v>
      </c>
      <c r="B1663" s="15" t="s">
        <v>308</v>
      </c>
      <c r="C1663" s="15" t="s">
        <v>323</v>
      </c>
      <c r="D1663" s="16" t="s">
        <v>134</v>
      </c>
      <c r="E1663" s="94">
        <v>2</v>
      </c>
      <c r="F1663" s="23">
        <v>12000</v>
      </c>
      <c r="G1663" s="23">
        <v>17000</v>
      </c>
      <c r="H1663" s="23">
        <v>10331</v>
      </c>
      <c r="I1663" s="23">
        <v>2231496</v>
      </c>
      <c r="J1663" s="18">
        <v>54</v>
      </c>
      <c r="K1663" s="18">
        <v>57</v>
      </c>
      <c r="L1663" s="23">
        <f t="shared" si="2019"/>
        <v>3</v>
      </c>
      <c r="M1663" s="24">
        <f t="shared" si="2003"/>
        <v>2.4000000000000004</v>
      </c>
      <c r="N1663" s="23">
        <f t="shared" si="2020"/>
        <v>36000</v>
      </c>
      <c r="O1663" s="23">
        <f t="shared" si="2021"/>
        <v>40800.000000000007</v>
      </c>
      <c r="P1663" s="25">
        <f t="shared" si="2022"/>
        <v>2231496</v>
      </c>
      <c r="Q1663" s="23">
        <f t="shared" si="2023"/>
        <v>2308296</v>
      </c>
      <c r="R1663" s="24"/>
      <c r="S1663" s="24"/>
      <c r="T1663" s="15"/>
    </row>
    <row r="1664" spans="1:20" ht="15" hidden="1" x14ac:dyDescent="0.3">
      <c r="A1664" s="15" t="s">
        <v>307</v>
      </c>
      <c r="B1664" s="15" t="s">
        <v>308</v>
      </c>
      <c r="C1664" s="15" t="s">
        <v>323</v>
      </c>
      <c r="D1664" s="16" t="s">
        <v>134</v>
      </c>
      <c r="E1664" s="94">
        <v>3</v>
      </c>
      <c r="F1664" s="23">
        <v>12000</v>
      </c>
      <c r="G1664" s="23">
        <v>17000</v>
      </c>
      <c r="H1664" s="23">
        <v>10331</v>
      </c>
      <c r="I1664" s="23">
        <v>2231496</v>
      </c>
      <c r="J1664" s="18">
        <v>57</v>
      </c>
      <c r="K1664" s="18">
        <v>60</v>
      </c>
      <c r="L1664" s="23">
        <f t="shared" si="2019"/>
        <v>3</v>
      </c>
      <c r="M1664" s="24">
        <f t="shared" si="2003"/>
        <v>2.4000000000000004</v>
      </c>
      <c r="N1664" s="23">
        <f t="shared" si="2020"/>
        <v>36000</v>
      </c>
      <c r="O1664" s="23">
        <f t="shared" si="2021"/>
        <v>40800.000000000007</v>
      </c>
      <c r="P1664" s="25">
        <f t="shared" si="2022"/>
        <v>2231496</v>
      </c>
      <c r="Q1664" s="23">
        <f t="shared" si="2023"/>
        <v>2308296</v>
      </c>
      <c r="R1664" s="24"/>
      <c r="S1664" s="24"/>
      <c r="T1664" s="15"/>
    </row>
    <row r="1665" spans="1:20" ht="15" hidden="1" x14ac:dyDescent="0.3">
      <c r="A1665" s="15" t="s">
        <v>307</v>
      </c>
      <c r="B1665" s="15" t="s">
        <v>308</v>
      </c>
      <c r="C1665" s="15" t="s">
        <v>323</v>
      </c>
      <c r="D1665" s="16" t="s">
        <v>134</v>
      </c>
      <c r="E1665" s="94">
        <v>4</v>
      </c>
      <c r="F1665" s="23">
        <v>12000</v>
      </c>
      <c r="G1665" s="23">
        <v>17000</v>
      </c>
      <c r="H1665" s="23">
        <v>10331</v>
      </c>
      <c r="I1665" s="23">
        <v>2231496</v>
      </c>
      <c r="J1665" s="18">
        <v>60</v>
      </c>
      <c r="K1665" s="18">
        <v>66</v>
      </c>
      <c r="L1665" s="23">
        <f t="shared" si="2019"/>
        <v>6</v>
      </c>
      <c r="M1665" s="24">
        <f t="shared" si="2003"/>
        <v>4.8000000000000007</v>
      </c>
      <c r="N1665" s="23">
        <f t="shared" si="2020"/>
        <v>72000</v>
      </c>
      <c r="O1665" s="23">
        <f t="shared" si="2021"/>
        <v>81600.000000000015</v>
      </c>
      <c r="P1665" s="25">
        <f t="shared" si="2022"/>
        <v>2231496</v>
      </c>
      <c r="Q1665" s="23">
        <f t="shared" si="2023"/>
        <v>2385096</v>
      </c>
      <c r="R1665" s="24"/>
      <c r="S1665" s="24"/>
      <c r="T1665" s="15"/>
    </row>
    <row r="1666" spans="1:20" ht="15" hidden="1" x14ac:dyDescent="0.3">
      <c r="A1666" s="15" t="s">
        <v>307</v>
      </c>
      <c r="B1666" s="15" t="s">
        <v>308</v>
      </c>
      <c r="C1666" s="15" t="s">
        <v>323</v>
      </c>
      <c r="D1666" s="16" t="s">
        <v>134</v>
      </c>
      <c r="E1666" s="94">
        <v>5</v>
      </c>
      <c r="F1666" s="23">
        <v>12000</v>
      </c>
      <c r="G1666" s="23">
        <v>17000</v>
      </c>
      <c r="H1666" s="23">
        <v>10331</v>
      </c>
      <c r="I1666" s="23">
        <v>2231496</v>
      </c>
      <c r="J1666" s="18">
        <v>66</v>
      </c>
      <c r="K1666" s="18">
        <v>68</v>
      </c>
      <c r="L1666" s="23">
        <f t="shared" si="2019"/>
        <v>2</v>
      </c>
      <c r="M1666" s="24">
        <f t="shared" si="2003"/>
        <v>1.6</v>
      </c>
      <c r="N1666" s="23">
        <f t="shared" si="2020"/>
        <v>24000</v>
      </c>
      <c r="O1666" s="23">
        <f t="shared" si="2021"/>
        <v>27200</v>
      </c>
      <c r="P1666" s="25">
        <f t="shared" si="2022"/>
        <v>2231496</v>
      </c>
      <c r="Q1666" s="23">
        <f t="shared" si="2023"/>
        <v>2282696</v>
      </c>
      <c r="R1666" s="24"/>
      <c r="S1666" s="24"/>
      <c r="T1666" s="15"/>
    </row>
    <row r="1667" spans="1:20" ht="15" hidden="1" x14ac:dyDescent="0.3">
      <c r="A1667" s="15" t="s">
        <v>307</v>
      </c>
      <c r="B1667" s="15" t="s">
        <v>308</v>
      </c>
      <c r="C1667" s="15" t="s">
        <v>323</v>
      </c>
      <c r="D1667" s="16" t="s">
        <v>134</v>
      </c>
      <c r="E1667" s="94">
        <v>6</v>
      </c>
      <c r="F1667" s="23">
        <v>12000</v>
      </c>
      <c r="G1667" s="23">
        <v>17000</v>
      </c>
      <c r="H1667" s="23">
        <v>10331</v>
      </c>
      <c r="I1667" s="23">
        <v>2231496</v>
      </c>
      <c r="J1667" s="18">
        <v>68</v>
      </c>
      <c r="K1667" s="18">
        <v>73</v>
      </c>
      <c r="L1667" s="23">
        <f t="shared" si="2019"/>
        <v>5</v>
      </c>
      <c r="M1667" s="24">
        <f t="shared" si="2003"/>
        <v>4</v>
      </c>
      <c r="N1667" s="23">
        <f t="shared" si="2020"/>
        <v>60000</v>
      </c>
      <c r="O1667" s="23">
        <f t="shared" si="2021"/>
        <v>68000</v>
      </c>
      <c r="P1667" s="25">
        <f t="shared" si="2022"/>
        <v>2231496</v>
      </c>
      <c r="Q1667" s="23">
        <f t="shared" si="2023"/>
        <v>2359496</v>
      </c>
      <c r="R1667" s="24"/>
      <c r="S1667" s="24"/>
      <c r="T1667" s="15"/>
    </row>
    <row r="1668" spans="1:20" ht="15" hidden="1" x14ac:dyDescent="0.3">
      <c r="A1668" s="15" t="s">
        <v>307</v>
      </c>
      <c r="B1668" s="15" t="s">
        <v>308</v>
      </c>
      <c r="C1668" s="15" t="s">
        <v>324</v>
      </c>
      <c r="D1668" s="16" t="s">
        <v>134</v>
      </c>
      <c r="E1668" s="94">
        <v>7</v>
      </c>
      <c r="F1668" s="23">
        <v>12000</v>
      </c>
      <c r="G1668" s="23">
        <v>17000</v>
      </c>
      <c r="H1668" s="23">
        <v>10331</v>
      </c>
      <c r="I1668" s="23">
        <v>2231496</v>
      </c>
      <c r="J1668" s="18">
        <f>K1667</f>
        <v>73</v>
      </c>
      <c r="K1668" s="18">
        <v>77</v>
      </c>
      <c r="L1668" s="23">
        <f t="shared" ref="L1668" si="2096">K1668-J1668</f>
        <v>4</v>
      </c>
      <c r="M1668" s="24">
        <f t="shared" ref="M1668" si="2097">L1668*80%</f>
        <v>3.2</v>
      </c>
      <c r="N1668" s="23">
        <f t="shared" ref="N1668" si="2098">L1668*F1668</f>
        <v>48000</v>
      </c>
      <c r="O1668" s="23">
        <f t="shared" ref="O1668" si="2099">M1668*G1668</f>
        <v>54400</v>
      </c>
      <c r="P1668" s="25">
        <f t="shared" ref="P1668" si="2100">IF(M1668*H1668=0,0,IF(M1668*H1668&gt;I1668,M1668*H1668,I1668))</f>
        <v>2231496</v>
      </c>
      <c r="Q1668" s="23">
        <f t="shared" ref="Q1668" si="2101">N1668+O1668+P1668</f>
        <v>2333896</v>
      </c>
      <c r="R1668" s="24"/>
      <c r="S1668" s="24"/>
      <c r="T1668" s="15"/>
    </row>
    <row r="1669" spans="1:20" ht="15" hidden="1" x14ac:dyDescent="0.3">
      <c r="A1669" s="15" t="s">
        <v>307</v>
      </c>
      <c r="B1669" s="15" t="s">
        <v>308</v>
      </c>
      <c r="C1669" s="15" t="s">
        <v>324</v>
      </c>
      <c r="D1669" s="16" t="s">
        <v>134</v>
      </c>
      <c r="E1669" s="94">
        <v>8</v>
      </c>
      <c r="F1669" s="23">
        <v>12000</v>
      </c>
      <c r="G1669" s="23">
        <v>17000</v>
      </c>
      <c r="H1669" s="23">
        <v>10331</v>
      </c>
      <c r="I1669" s="23">
        <v>2231496</v>
      </c>
      <c r="J1669" s="18">
        <f>K1668</f>
        <v>77</v>
      </c>
      <c r="K1669" s="18">
        <v>83</v>
      </c>
      <c r="L1669" s="23">
        <f t="shared" ref="L1669" si="2102">K1669-J1669</f>
        <v>6</v>
      </c>
      <c r="M1669" s="24">
        <f t="shared" ref="M1669" si="2103">L1669*80%</f>
        <v>4.8000000000000007</v>
      </c>
      <c r="N1669" s="23">
        <f t="shared" ref="N1669" si="2104">L1669*F1669</f>
        <v>72000</v>
      </c>
      <c r="O1669" s="23">
        <f t="shared" ref="O1669" si="2105">M1669*G1669</f>
        <v>81600.000000000015</v>
      </c>
      <c r="P1669" s="25">
        <f t="shared" ref="P1669" si="2106">IF(M1669*H1669=0,0,IF(M1669*H1669&gt;I1669,M1669*H1669,I1669))</f>
        <v>2231496</v>
      </c>
      <c r="Q1669" s="23">
        <f t="shared" ref="Q1669" si="2107">N1669+O1669+P1669</f>
        <v>2385096</v>
      </c>
      <c r="R1669" s="24"/>
      <c r="S1669" s="24"/>
      <c r="T1669" s="15"/>
    </row>
    <row r="1670" spans="1:20" ht="15" hidden="1" x14ac:dyDescent="0.3">
      <c r="A1670" s="15" t="s">
        <v>307</v>
      </c>
      <c r="B1670" s="15" t="s">
        <v>308</v>
      </c>
      <c r="C1670" s="15" t="s">
        <v>324</v>
      </c>
      <c r="D1670" s="16" t="s">
        <v>134</v>
      </c>
      <c r="E1670" s="31">
        <v>9</v>
      </c>
      <c r="F1670" s="23">
        <v>12000</v>
      </c>
      <c r="G1670" s="23">
        <v>17000</v>
      </c>
      <c r="H1670" s="23">
        <v>10331</v>
      </c>
      <c r="I1670" s="23">
        <v>2231496</v>
      </c>
      <c r="J1670" s="18">
        <f>K1669</f>
        <v>83</v>
      </c>
      <c r="K1670" s="18">
        <v>87</v>
      </c>
      <c r="L1670" s="23">
        <f t="shared" ref="L1670" si="2108">K1670-J1670</f>
        <v>4</v>
      </c>
      <c r="M1670" s="24">
        <f t="shared" ref="M1670" si="2109">L1670*80%</f>
        <v>3.2</v>
      </c>
      <c r="N1670" s="23">
        <f t="shared" ref="N1670" si="2110">L1670*F1670</f>
        <v>48000</v>
      </c>
      <c r="O1670" s="23">
        <f t="shared" ref="O1670" si="2111">M1670*G1670</f>
        <v>54400</v>
      </c>
      <c r="P1670" s="25">
        <f t="shared" ref="P1670" si="2112">IF(M1670*H1670=0,0,IF(M1670*H1670&gt;I1670,M1670*H1670,I1670))</f>
        <v>2231496</v>
      </c>
      <c r="Q1670" s="23">
        <f t="shared" ref="Q1670" si="2113">N1670+O1670+P1670</f>
        <v>2333896</v>
      </c>
      <c r="R1670" s="24"/>
      <c r="S1670" s="24"/>
      <c r="T1670" s="15"/>
    </row>
    <row r="1671" spans="1:20" ht="15" hidden="1" x14ac:dyDescent="0.3">
      <c r="A1671" s="15" t="s">
        <v>307</v>
      </c>
      <c r="B1671" s="15" t="s">
        <v>308</v>
      </c>
      <c r="C1671" s="15" t="s">
        <v>325</v>
      </c>
      <c r="D1671" s="16" t="s">
        <v>78</v>
      </c>
      <c r="E1671" s="94" t="s">
        <v>25</v>
      </c>
      <c r="F1671" s="23">
        <v>12000</v>
      </c>
      <c r="G1671" s="23">
        <v>17000</v>
      </c>
      <c r="H1671" s="23">
        <v>10331</v>
      </c>
      <c r="I1671" s="101">
        <v>2231496</v>
      </c>
      <c r="J1671" s="18">
        <v>34</v>
      </c>
      <c r="K1671" s="18">
        <v>35</v>
      </c>
      <c r="L1671" s="23">
        <f t="shared" si="2019"/>
        <v>1</v>
      </c>
      <c r="M1671" s="24">
        <f t="shared" si="2003"/>
        <v>0.8</v>
      </c>
      <c r="N1671" s="23">
        <f t="shared" si="2020"/>
        <v>12000</v>
      </c>
      <c r="O1671" s="23">
        <f t="shared" si="2021"/>
        <v>13600</v>
      </c>
      <c r="P1671" s="104">
        <f>IF((M1671+M1672)*H1671=0,0,IF((M1671+M1672)*H1671&gt;I1671,(M1671+M1672)*H1671,I1671))</f>
        <v>2231496</v>
      </c>
      <c r="Q1671" s="101">
        <f>N1671+O1671+N1672+O1672+P1671</f>
        <v>2333896</v>
      </c>
      <c r="R1671" s="24"/>
      <c r="S1671" s="24"/>
      <c r="T1671" s="15"/>
    </row>
    <row r="1672" spans="1:20" ht="15" hidden="1" x14ac:dyDescent="0.3">
      <c r="A1672" s="15" t="s">
        <v>307</v>
      </c>
      <c r="B1672" s="15" t="s">
        <v>308</v>
      </c>
      <c r="C1672" s="15" t="s">
        <v>325</v>
      </c>
      <c r="D1672" s="16" t="s">
        <v>78</v>
      </c>
      <c r="E1672" s="94">
        <v>1</v>
      </c>
      <c r="F1672" s="23">
        <v>12000</v>
      </c>
      <c r="G1672" s="23">
        <v>17000</v>
      </c>
      <c r="H1672" s="23">
        <v>10331</v>
      </c>
      <c r="I1672" s="103"/>
      <c r="J1672" s="18">
        <v>35</v>
      </c>
      <c r="K1672" s="18">
        <v>38</v>
      </c>
      <c r="L1672" s="23">
        <f t="shared" si="2019"/>
        <v>3</v>
      </c>
      <c r="M1672" s="24">
        <f t="shared" si="2003"/>
        <v>2.4000000000000004</v>
      </c>
      <c r="N1672" s="23">
        <f t="shared" si="2020"/>
        <v>36000</v>
      </c>
      <c r="O1672" s="23">
        <f t="shared" si="2021"/>
        <v>40800.000000000007</v>
      </c>
      <c r="P1672" s="106"/>
      <c r="Q1672" s="103"/>
      <c r="R1672" s="24"/>
      <c r="S1672" s="24"/>
      <c r="T1672" s="15"/>
    </row>
    <row r="1673" spans="1:20" ht="15" hidden="1" x14ac:dyDescent="0.3">
      <c r="A1673" s="15" t="s">
        <v>307</v>
      </c>
      <c r="B1673" s="15" t="s">
        <v>308</v>
      </c>
      <c r="C1673" s="15" t="s">
        <v>325</v>
      </c>
      <c r="D1673" s="16" t="s">
        <v>78</v>
      </c>
      <c r="E1673" s="94">
        <v>2</v>
      </c>
      <c r="F1673" s="23">
        <v>12000</v>
      </c>
      <c r="G1673" s="23">
        <v>17000</v>
      </c>
      <c r="H1673" s="23">
        <v>10331</v>
      </c>
      <c r="I1673" s="23">
        <v>2231496</v>
      </c>
      <c r="J1673" s="18">
        <v>38</v>
      </c>
      <c r="K1673" s="18">
        <v>38</v>
      </c>
      <c r="L1673" s="23">
        <f t="shared" si="2019"/>
        <v>0</v>
      </c>
      <c r="M1673" s="24">
        <f t="shared" si="2003"/>
        <v>0</v>
      </c>
      <c r="N1673" s="23">
        <f t="shared" si="2020"/>
        <v>0</v>
      </c>
      <c r="O1673" s="23">
        <f t="shared" si="2021"/>
        <v>0</v>
      </c>
      <c r="P1673" s="25">
        <f t="shared" si="2022"/>
        <v>0</v>
      </c>
      <c r="Q1673" s="23">
        <f t="shared" si="2023"/>
        <v>0</v>
      </c>
      <c r="R1673" s="24"/>
      <c r="S1673" s="24"/>
      <c r="T1673" s="15"/>
    </row>
    <row r="1674" spans="1:20" ht="15" hidden="1" x14ac:dyDescent="0.3">
      <c r="A1674" s="15" t="s">
        <v>307</v>
      </c>
      <c r="B1674" s="15" t="s">
        <v>308</v>
      </c>
      <c r="C1674" s="15" t="s">
        <v>325</v>
      </c>
      <c r="D1674" s="16" t="s">
        <v>78</v>
      </c>
      <c r="E1674" s="94">
        <v>3</v>
      </c>
      <c r="F1674" s="23">
        <v>12000</v>
      </c>
      <c r="G1674" s="23">
        <v>17000</v>
      </c>
      <c r="H1674" s="23">
        <v>10331</v>
      </c>
      <c r="I1674" s="23">
        <v>2231496</v>
      </c>
      <c r="J1674" s="18">
        <v>38</v>
      </c>
      <c r="K1674" s="18">
        <v>42</v>
      </c>
      <c r="L1674" s="23">
        <f t="shared" si="2019"/>
        <v>4</v>
      </c>
      <c r="M1674" s="24">
        <f t="shared" si="2003"/>
        <v>3.2</v>
      </c>
      <c r="N1674" s="23">
        <f t="shared" si="2020"/>
        <v>48000</v>
      </c>
      <c r="O1674" s="23">
        <f t="shared" si="2021"/>
        <v>54400</v>
      </c>
      <c r="P1674" s="25">
        <f t="shared" si="2022"/>
        <v>2231496</v>
      </c>
      <c r="Q1674" s="23">
        <f t="shared" si="2023"/>
        <v>2333896</v>
      </c>
      <c r="R1674" s="24"/>
      <c r="S1674" s="24"/>
      <c r="T1674" s="15"/>
    </row>
    <row r="1675" spans="1:20" ht="15" hidden="1" x14ac:dyDescent="0.3">
      <c r="A1675" s="15" t="s">
        <v>307</v>
      </c>
      <c r="B1675" s="15" t="s">
        <v>308</v>
      </c>
      <c r="C1675" s="15" t="s">
        <v>325</v>
      </c>
      <c r="D1675" s="16" t="s">
        <v>78</v>
      </c>
      <c r="E1675" s="94">
        <v>4</v>
      </c>
      <c r="F1675" s="23">
        <v>12000</v>
      </c>
      <c r="G1675" s="23">
        <v>17000</v>
      </c>
      <c r="H1675" s="23">
        <v>10331</v>
      </c>
      <c r="I1675" s="23">
        <v>2231496</v>
      </c>
      <c r="J1675" s="18">
        <v>42</v>
      </c>
      <c r="K1675" s="18">
        <v>48</v>
      </c>
      <c r="L1675" s="23">
        <f t="shared" si="2019"/>
        <v>6</v>
      </c>
      <c r="M1675" s="24">
        <f t="shared" si="2003"/>
        <v>4.8000000000000007</v>
      </c>
      <c r="N1675" s="23">
        <f t="shared" si="2020"/>
        <v>72000</v>
      </c>
      <c r="O1675" s="23">
        <f t="shared" si="2021"/>
        <v>81600.000000000015</v>
      </c>
      <c r="P1675" s="25">
        <f t="shared" si="2022"/>
        <v>2231496</v>
      </c>
      <c r="Q1675" s="23">
        <f t="shared" si="2023"/>
        <v>2385096</v>
      </c>
      <c r="R1675" s="24"/>
      <c r="S1675" s="24"/>
      <c r="T1675" s="15"/>
    </row>
    <row r="1676" spans="1:20" ht="15" hidden="1" x14ac:dyDescent="0.3">
      <c r="A1676" s="15" t="s">
        <v>307</v>
      </c>
      <c r="B1676" s="15" t="s">
        <v>308</v>
      </c>
      <c r="C1676" s="15" t="s">
        <v>325</v>
      </c>
      <c r="D1676" s="16" t="s">
        <v>78</v>
      </c>
      <c r="E1676" s="94">
        <v>5</v>
      </c>
      <c r="F1676" s="23">
        <v>12000</v>
      </c>
      <c r="G1676" s="23">
        <v>17000</v>
      </c>
      <c r="H1676" s="23">
        <v>10331</v>
      </c>
      <c r="I1676" s="23">
        <v>2231496</v>
      </c>
      <c r="J1676" s="18">
        <v>48</v>
      </c>
      <c r="K1676" s="18">
        <v>53</v>
      </c>
      <c r="L1676" s="23">
        <f t="shared" ref="L1676:L1781" si="2114">K1676-J1676</f>
        <v>5</v>
      </c>
      <c r="M1676" s="24">
        <f t="shared" si="2003"/>
        <v>4</v>
      </c>
      <c r="N1676" s="23">
        <f t="shared" ref="N1676:N1781" si="2115">L1676*F1676</f>
        <v>60000</v>
      </c>
      <c r="O1676" s="23">
        <f t="shared" ref="O1676:O1781" si="2116">M1676*G1676</f>
        <v>68000</v>
      </c>
      <c r="P1676" s="25">
        <f t="shared" ref="P1676:P1781" si="2117">IF(M1676*H1676=0,0,IF(M1676*H1676&gt;I1676,M1676*H1676,I1676))</f>
        <v>2231496</v>
      </c>
      <c r="Q1676" s="23">
        <f t="shared" ref="Q1676:Q1781" si="2118">N1676+O1676+P1676</f>
        <v>2359496</v>
      </c>
      <c r="R1676" s="24"/>
      <c r="S1676" s="24"/>
      <c r="T1676" s="15"/>
    </row>
    <row r="1677" spans="1:20" ht="15" hidden="1" x14ac:dyDescent="0.3">
      <c r="A1677" s="15" t="s">
        <v>307</v>
      </c>
      <c r="B1677" s="15" t="s">
        <v>308</v>
      </c>
      <c r="C1677" s="15" t="s">
        <v>325</v>
      </c>
      <c r="D1677" s="16" t="s">
        <v>78</v>
      </c>
      <c r="E1677" s="94">
        <v>6</v>
      </c>
      <c r="F1677" s="23">
        <v>12000</v>
      </c>
      <c r="G1677" s="23">
        <v>17000</v>
      </c>
      <c r="H1677" s="23">
        <v>10331</v>
      </c>
      <c r="I1677" s="23">
        <v>2231496</v>
      </c>
      <c r="J1677" s="18">
        <v>53</v>
      </c>
      <c r="K1677" s="18">
        <v>60</v>
      </c>
      <c r="L1677" s="23">
        <f t="shared" si="2114"/>
        <v>7</v>
      </c>
      <c r="M1677" s="24">
        <f t="shared" si="2003"/>
        <v>5.6000000000000005</v>
      </c>
      <c r="N1677" s="23">
        <f t="shared" si="2115"/>
        <v>84000</v>
      </c>
      <c r="O1677" s="23">
        <f t="shared" si="2116"/>
        <v>95200.000000000015</v>
      </c>
      <c r="P1677" s="25">
        <f t="shared" si="2117"/>
        <v>2231496</v>
      </c>
      <c r="Q1677" s="23">
        <f t="shared" si="2118"/>
        <v>2410696</v>
      </c>
      <c r="R1677" s="24"/>
      <c r="S1677" s="24"/>
      <c r="T1677" s="15"/>
    </row>
    <row r="1678" spans="1:20" ht="15" hidden="1" x14ac:dyDescent="0.3">
      <c r="A1678" s="15" t="s">
        <v>307</v>
      </c>
      <c r="B1678" s="15" t="s">
        <v>308</v>
      </c>
      <c r="C1678" s="15" t="s">
        <v>325</v>
      </c>
      <c r="D1678" s="16" t="s">
        <v>78</v>
      </c>
      <c r="E1678" s="94">
        <v>7</v>
      </c>
      <c r="F1678" s="23">
        <v>12000</v>
      </c>
      <c r="G1678" s="23">
        <v>17000</v>
      </c>
      <c r="H1678" s="23">
        <v>10331</v>
      </c>
      <c r="I1678" s="23">
        <v>2231496</v>
      </c>
      <c r="J1678" s="18">
        <f>K1677</f>
        <v>60</v>
      </c>
      <c r="K1678" s="18">
        <v>68</v>
      </c>
      <c r="L1678" s="23">
        <f t="shared" ref="L1678" si="2119">K1678-J1678</f>
        <v>8</v>
      </c>
      <c r="M1678" s="24">
        <f t="shared" ref="M1678" si="2120">L1678*80%</f>
        <v>6.4</v>
      </c>
      <c r="N1678" s="23">
        <f t="shared" ref="N1678" si="2121">L1678*F1678</f>
        <v>96000</v>
      </c>
      <c r="O1678" s="23">
        <f t="shared" ref="O1678" si="2122">M1678*G1678</f>
        <v>108800</v>
      </c>
      <c r="P1678" s="25">
        <f t="shared" ref="P1678" si="2123">IF(M1678*H1678=0,0,IF(M1678*H1678&gt;I1678,M1678*H1678,I1678))</f>
        <v>2231496</v>
      </c>
      <c r="Q1678" s="23">
        <f t="shared" ref="Q1678" si="2124">N1678+O1678+P1678</f>
        <v>2436296</v>
      </c>
      <c r="R1678" s="24"/>
      <c r="S1678" s="24"/>
      <c r="T1678" s="15"/>
    </row>
    <row r="1679" spans="1:20" ht="15" hidden="1" x14ac:dyDescent="0.3">
      <c r="A1679" s="15" t="s">
        <v>307</v>
      </c>
      <c r="B1679" s="15" t="s">
        <v>308</v>
      </c>
      <c r="C1679" s="15" t="s">
        <v>325</v>
      </c>
      <c r="D1679" s="16" t="s">
        <v>78</v>
      </c>
      <c r="E1679" s="94">
        <v>8</v>
      </c>
      <c r="F1679" s="23">
        <v>12000</v>
      </c>
      <c r="G1679" s="23">
        <v>17000</v>
      </c>
      <c r="H1679" s="23">
        <v>10331</v>
      </c>
      <c r="I1679" s="23">
        <v>2231496</v>
      </c>
      <c r="J1679" s="18">
        <f>K1678</f>
        <v>68</v>
      </c>
      <c r="K1679" s="18">
        <v>79</v>
      </c>
      <c r="L1679" s="23">
        <f t="shared" ref="L1679" si="2125">K1679-J1679</f>
        <v>11</v>
      </c>
      <c r="M1679" s="24">
        <f t="shared" ref="M1679" si="2126">L1679*80%</f>
        <v>8.8000000000000007</v>
      </c>
      <c r="N1679" s="23">
        <f t="shared" ref="N1679" si="2127">L1679*F1679</f>
        <v>132000</v>
      </c>
      <c r="O1679" s="23">
        <f t="shared" ref="O1679" si="2128">M1679*G1679</f>
        <v>149600</v>
      </c>
      <c r="P1679" s="25">
        <f t="shared" ref="P1679" si="2129">IF(M1679*H1679=0,0,IF(M1679*H1679&gt;I1679,M1679*H1679,I1679))</f>
        <v>2231496</v>
      </c>
      <c r="Q1679" s="23">
        <f t="shared" ref="Q1679" si="2130">N1679+O1679+P1679</f>
        <v>2513096</v>
      </c>
      <c r="R1679" s="24"/>
      <c r="S1679" s="24"/>
      <c r="T1679" s="15"/>
    </row>
    <row r="1680" spans="1:20" ht="15" hidden="1" x14ac:dyDescent="0.3">
      <c r="A1680" s="15" t="s">
        <v>307</v>
      </c>
      <c r="B1680" s="15" t="s">
        <v>308</v>
      </c>
      <c r="C1680" s="15" t="s">
        <v>325</v>
      </c>
      <c r="D1680" s="16" t="s">
        <v>78</v>
      </c>
      <c r="E1680" s="31">
        <v>9</v>
      </c>
      <c r="F1680" s="23">
        <v>12000</v>
      </c>
      <c r="G1680" s="23">
        <v>17000</v>
      </c>
      <c r="H1680" s="23">
        <v>10331</v>
      </c>
      <c r="I1680" s="23">
        <v>2231496</v>
      </c>
      <c r="J1680" s="18">
        <f>K1679</f>
        <v>79</v>
      </c>
      <c r="K1680" s="18">
        <v>90</v>
      </c>
      <c r="L1680" s="23">
        <f t="shared" ref="L1680" si="2131">K1680-J1680</f>
        <v>11</v>
      </c>
      <c r="M1680" s="24">
        <f t="shared" ref="M1680" si="2132">L1680*80%</f>
        <v>8.8000000000000007</v>
      </c>
      <c r="N1680" s="23">
        <f t="shared" ref="N1680" si="2133">L1680*F1680</f>
        <v>132000</v>
      </c>
      <c r="O1680" s="23">
        <f t="shared" ref="O1680" si="2134">M1680*G1680</f>
        <v>149600</v>
      </c>
      <c r="P1680" s="25">
        <f t="shared" ref="P1680" si="2135">IF(M1680*H1680=0,0,IF(M1680*H1680&gt;I1680,M1680*H1680,I1680))</f>
        <v>2231496</v>
      </c>
      <c r="Q1680" s="23">
        <f t="shared" ref="Q1680" si="2136">N1680+O1680+P1680</f>
        <v>2513096</v>
      </c>
      <c r="R1680" s="24"/>
      <c r="S1680" s="24"/>
      <c r="T1680" s="15"/>
    </row>
    <row r="1681" spans="1:20" ht="15" hidden="1" x14ac:dyDescent="0.3">
      <c r="A1681" s="15" t="s">
        <v>307</v>
      </c>
      <c r="B1681" s="15" t="s">
        <v>308</v>
      </c>
      <c r="C1681" s="15" t="s">
        <v>326</v>
      </c>
      <c r="D1681" s="16" t="s">
        <v>126</v>
      </c>
      <c r="E1681" s="94">
        <v>1</v>
      </c>
      <c r="F1681" s="23">
        <v>12000</v>
      </c>
      <c r="G1681" s="23">
        <v>17000</v>
      </c>
      <c r="H1681" s="23">
        <v>10331</v>
      </c>
      <c r="I1681" s="23">
        <v>2228397</v>
      </c>
      <c r="J1681" s="18">
        <v>14</v>
      </c>
      <c r="K1681" s="18">
        <v>20</v>
      </c>
      <c r="L1681" s="23">
        <f t="shared" si="2114"/>
        <v>6</v>
      </c>
      <c r="M1681" s="24">
        <f t="shared" si="2003"/>
        <v>4.8000000000000007</v>
      </c>
      <c r="N1681" s="23">
        <f t="shared" si="2115"/>
        <v>72000</v>
      </c>
      <c r="O1681" s="23">
        <f t="shared" si="2116"/>
        <v>81600.000000000015</v>
      </c>
      <c r="P1681" s="25">
        <f t="shared" si="2117"/>
        <v>2228397</v>
      </c>
      <c r="Q1681" s="23">
        <f t="shared" si="2118"/>
        <v>2381997</v>
      </c>
      <c r="R1681" s="24"/>
      <c r="S1681" s="24"/>
      <c r="T1681" s="15"/>
    </row>
    <row r="1682" spans="1:20" ht="15" hidden="1" x14ac:dyDescent="0.3">
      <c r="A1682" s="15" t="s">
        <v>307</v>
      </c>
      <c r="B1682" s="15" t="s">
        <v>308</v>
      </c>
      <c r="C1682" s="15" t="s">
        <v>326</v>
      </c>
      <c r="D1682" s="16" t="s">
        <v>126</v>
      </c>
      <c r="E1682" s="94">
        <v>2</v>
      </c>
      <c r="F1682" s="23">
        <v>12000</v>
      </c>
      <c r="G1682" s="23">
        <v>17000</v>
      </c>
      <c r="H1682" s="23">
        <v>10331</v>
      </c>
      <c r="I1682" s="23">
        <v>2228397</v>
      </c>
      <c r="J1682" s="18">
        <v>20</v>
      </c>
      <c r="K1682" s="18">
        <v>27</v>
      </c>
      <c r="L1682" s="23">
        <f t="shared" si="2114"/>
        <v>7</v>
      </c>
      <c r="M1682" s="24">
        <f t="shared" si="2003"/>
        <v>5.6000000000000005</v>
      </c>
      <c r="N1682" s="23">
        <f t="shared" si="2115"/>
        <v>84000</v>
      </c>
      <c r="O1682" s="23">
        <f t="shared" si="2116"/>
        <v>95200.000000000015</v>
      </c>
      <c r="P1682" s="25">
        <f t="shared" si="2117"/>
        <v>2228397</v>
      </c>
      <c r="Q1682" s="23">
        <f t="shared" si="2118"/>
        <v>2407597</v>
      </c>
      <c r="R1682" s="24"/>
      <c r="S1682" s="24"/>
      <c r="T1682" s="15"/>
    </row>
    <row r="1683" spans="1:20" ht="15" hidden="1" x14ac:dyDescent="0.3">
      <c r="A1683" s="15" t="s">
        <v>307</v>
      </c>
      <c r="B1683" s="15" t="s">
        <v>308</v>
      </c>
      <c r="C1683" s="15" t="s">
        <v>326</v>
      </c>
      <c r="D1683" s="16" t="s">
        <v>126</v>
      </c>
      <c r="E1683" s="94">
        <v>3</v>
      </c>
      <c r="F1683" s="23">
        <v>12000</v>
      </c>
      <c r="G1683" s="23">
        <v>17000</v>
      </c>
      <c r="H1683" s="23">
        <v>10331</v>
      </c>
      <c r="I1683" s="23">
        <v>2228397</v>
      </c>
      <c r="J1683" s="18">
        <v>27</v>
      </c>
      <c r="K1683" s="18">
        <v>43</v>
      </c>
      <c r="L1683" s="23">
        <f t="shared" si="2114"/>
        <v>16</v>
      </c>
      <c r="M1683" s="24">
        <f t="shared" si="2003"/>
        <v>12.8</v>
      </c>
      <c r="N1683" s="23">
        <f t="shared" si="2115"/>
        <v>192000</v>
      </c>
      <c r="O1683" s="23">
        <f t="shared" si="2116"/>
        <v>217600</v>
      </c>
      <c r="P1683" s="25">
        <f t="shared" si="2117"/>
        <v>2228397</v>
      </c>
      <c r="Q1683" s="23">
        <f t="shared" si="2118"/>
        <v>2637997</v>
      </c>
      <c r="R1683" s="24"/>
      <c r="S1683" s="24"/>
      <c r="T1683" s="15"/>
    </row>
    <row r="1684" spans="1:20" ht="15" hidden="1" x14ac:dyDescent="0.3">
      <c r="A1684" s="15" t="s">
        <v>307</v>
      </c>
      <c r="B1684" s="15" t="s">
        <v>308</v>
      </c>
      <c r="C1684" s="15" t="s">
        <v>326</v>
      </c>
      <c r="D1684" s="16" t="s">
        <v>126</v>
      </c>
      <c r="E1684" s="94">
        <v>4</v>
      </c>
      <c r="F1684" s="23">
        <v>12000</v>
      </c>
      <c r="G1684" s="23">
        <v>17000</v>
      </c>
      <c r="H1684" s="23">
        <v>10331</v>
      </c>
      <c r="I1684" s="23">
        <v>2228397</v>
      </c>
      <c r="J1684" s="18">
        <v>43</v>
      </c>
      <c r="K1684" s="18">
        <v>53</v>
      </c>
      <c r="L1684" s="23">
        <f t="shared" si="2114"/>
        <v>10</v>
      </c>
      <c r="M1684" s="24">
        <f t="shared" si="2003"/>
        <v>8</v>
      </c>
      <c r="N1684" s="23">
        <f t="shared" si="2115"/>
        <v>120000</v>
      </c>
      <c r="O1684" s="23">
        <f t="shared" si="2116"/>
        <v>136000</v>
      </c>
      <c r="P1684" s="25">
        <f t="shared" si="2117"/>
        <v>2228397</v>
      </c>
      <c r="Q1684" s="23">
        <f t="shared" si="2118"/>
        <v>2484397</v>
      </c>
      <c r="R1684" s="24"/>
      <c r="S1684" s="24"/>
      <c r="T1684" s="15"/>
    </row>
    <row r="1685" spans="1:20" ht="15" hidden="1" x14ac:dyDescent="0.3">
      <c r="A1685" s="15" t="s">
        <v>307</v>
      </c>
      <c r="B1685" s="15" t="s">
        <v>308</v>
      </c>
      <c r="C1685" s="15" t="s">
        <v>326</v>
      </c>
      <c r="D1685" s="16" t="s">
        <v>126</v>
      </c>
      <c r="E1685" s="94">
        <v>5</v>
      </c>
      <c r="F1685" s="23">
        <v>12000</v>
      </c>
      <c r="G1685" s="23">
        <v>17000</v>
      </c>
      <c r="H1685" s="23">
        <v>10331</v>
      </c>
      <c r="I1685" s="23">
        <v>2228397</v>
      </c>
      <c r="J1685" s="18">
        <v>53</v>
      </c>
      <c r="K1685" s="18">
        <v>74</v>
      </c>
      <c r="L1685" s="23">
        <f t="shared" si="2114"/>
        <v>21</v>
      </c>
      <c r="M1685" s="24">
        <f t="shared" si="2003"/>
        <v>16.8</v>
      </c>
      <c r="N1685" s="23">
        <f t="shared" si="2115"/>
        <v>252000</v>
      </c>
      <c r="O1685" s="23">
        <f t="shared" si="2116"/>
        <v>285600</v>
      </c>
      <c r="P1685" s="25">
        <f t="shared" si="2117"/>
        <v>2228397</v>
      </c>
      <c r="Q1685" s="23">
        <f t="shared" si="2118"/>
        <v>2765997</v>
      </c>
      <c r="R1685" s="24"/>
      <c r="S1685" s="24"/>
      <c r="T1685" s="15"/>
    </row>
    <row r="1686" spans="1:20" ht="15" hidden="1" x14ac:dyDescent="0.3">
      <c r="A1686" s="15" t="s">
        <v>307</v>
      </c>
      <c r="B1686" s="15" t="s">
        <v>308</v>
      </c>
      <c r="C1686" s="15" t="s">
        <v>326</v>
      </c>
      <c r="D1686" s="16" t="s">
        <v>126</v>
      </c>
      <c r="E1686" s="94">
        <v>6</v>
      </c>
      <c r="F1686" s="23">
        <v>12000</v>
      </c>
      <c r="G1686" s="23">
        <v>17000</v>
      </c>
      <c r="H1686" s="23">
        <v>10331</v>
      </c>
      <c r="I1686" s="23">
        <v>2228397</v>
      </c>
      <c r="J1686" s="18">
        <v>74</v>
      </c>
      <c r="K1686" s="18">
        <v>110</v>
      </c>
      <c r="L1686" s="23">
        <f t="shared" si="2114"/>
        <v>36</v>
      </c>
      <c r="M1686" s="24">
        <f t="shared" si="2003"/>
        <v>28.8</v>
      </c>
      <c r="N1686" s="23">
        <f t="shared" si="2115"/>
        <v>432000</v>
      </c>
      <c r="O1686" s="23">
        <f t="shared" si="2116"/>
        <v>489600</v>
      </c>
      <c r="P1686" s="25">
        <f t="shared" si="2117"/>
        <v>2228397</v>
      </c>
      <c r="Q1686" s="23">
        <f t="shared" si="2118"/>
        <v>3149997</v>
      </c>
      <c r="R1686" s="24"/>
      <c r="S1686" s="24"/>
      <c r="T1686" s="15"/>
    </row>
    <row r="1687" spans="1:20" ht="15" hidden="1" x14ac:dyDescent="0.3">
      <c r="A1687" s="15" t="s">
        <v>307</v>
      </c>
      <c r="B1687" s="15" t="s">
        <v>308</v>
      </c>
      <c r="C1687" s="15" t="s">
        <v>326</v>
      </c>
      <c r="D1687" s="16" t="s">
        <v>126</v>
      </c>
      <c r="E1687" s="94">
        <v>7</v>
      </c>
      <c r="F1687" s="23">
        <v>12000</v>
      </c>
      <c r="G1687" s="23">
        <v>17000</v>
      </c>
      <c r="H1687" s="23">
        <v>10331</v>
      </c>
      <c r="I1687" s="23">
        <v>2228397</v>
      </c>
      <c r="J1687" s="18">
        <f>K1686</f>
        <v>110</v>
      </c>
      <c r="K1687" s="18">
        <v>127</v>
      </c>
      <c r="L1687" s="23">
        <f t="shared" ref="L1687" si="2137">K1687-J1687</f>
        <v>17</v>
      </c>
      <c r="M1687" s="24">
        <f t="shared" ref="M1687" si="2138">L1687*80%</f>
        <v>13.600000000000001</v>
      </c>
      <c r="N1687" s="23">
        <f t="shared" ref="N1687" si="2139">L1687*F1687</f>
        <v>204000</v>
      </c>
      <c r="O1687" s="23">
        <f t="shared" ref="O1687" si="2140">M1687*G1687</f>
        <v>231200.00000000003</v>
      </c>
      <c r="P1687" s="25">
        <f t="shared" ref="P1687" si="2141">IF(M1687*H1687=0,0,IF(M1687*H1687&gt;I1687,M1687*H1687,I1687))</f>
        <v>2228397</v>
      </c>
      <c r="Q1687" s="23">
        <f t="shared" ref="Q1687" si="2142">N1687+O1687+P1687</f>
        <v>2663597</v>
      </c>
      <c r="R1687" s="24"/>
      <c r="S1687" s="24"/>
      <c r="T1687" s="15"/>
    </row>
    <row r="1688" spans="1:20" ht="15" hidden="1" x14ac:dyDescent="0.3">
      <c r="A1688" s="15" t="s">
        <v>307</v>
      </c>
      <c r="B1688" s="15" t="s">
        <v>308</v>
      </c>
      <c r="C1688" s="15" t="s">
        <v>326</v>
      </c>
      <c r="D1688" s="16" t="s">
        <v>126</v>
      </c>
      <c r="E1688" s="94">
        <v>8</v>
      </c>
      <c r="F1688" s="23">
        <v>12000</v>
      </c>
      <c r="G1688" s="23">
        <v>17000</v>
      </c>
      <c r="H1688" s="23">
        <v>10331</v>
      </c>
      <c r="I1688" s="23">
        <v>2228397</v>
      </c>
      <c r="J1688" s="18">
        <f>K1687</f>
        <v>127</v>
      </c>
      <c r="K1688" s="18">
        <v>145</v>
      </c>
      <c r="L1688" s="23">
        <f t="shared" ref="L1688" si="2143">K1688-J1688</f>
        <v>18</v>
      </c>
      <c r="M1688" s="24">
        <f t="shared" ref="M1688" si="2144">L1688*80%</f>
        <v>14.4</v>
      </c>
      <c r="N1688" s="23">
        <f t="shared" ref="N1688" si="2145">L1688*F1688</f>
        <v>216000</v>
      </c>
      <c r="O1688" s="23">
        <f t="shared" ref="O1688" si="2146">M1688*G1688</f>
        <v>244800</v>
      </c>
      <c r="P1688" s="25">
        <f t="shared" ref="P1688" si="2147">IF(M1688*H1688=0,0,IF(M1688*H1688&gt;I1688,M1688*H1688,I1688))</f>
        <v>2228397</v>
      </c>
      <c r="Q1688" s="23">
        <f t="shared" ref="Q1688" si="2148">N1688+O1688+P1688</f>
        <v>2689197</v>
      </c>
      <c r="R1688" s="24"/>
      <c r="S1688" s="24"/>
      <c r="T1688" s="15"/>
    </row>
    <row r="1689" spans="1:20" ht="15" hidden="1" x14ac:dyDescent="0.3">
      <c r="A1689" s="15" t="s">
        <v>307</v>
      </c>
      <c r="B1689" s="15" t="s">
        <v>308</v>
      </c>
      <c r="C1689" s="15" t="s">
        <v>326</v>
      </c>
      <c r="D1689" s="16" t="s">
        <v>126</v>
      </c>
      <c r="E1689" s="31">
        <v>9</v>
      </c>
      <c r="F1689" s="23">
        <v>12000</v>
      </c>
      <c r="G1689" s="23">
        <v>17000</v>
      </c>
      <c r="H1689" s="23">
        <v>10331</v>
      </c>
      <c r="I1689" s="23">
        <v>2228397</v>
      </c>
      <c r="J1689" s="18">
        <f>K1688</f>
        <v>145</v>
      </c>
      <c r="K1689" s="18">
        <v>166</v>
      </c>
      <c r="L1689" s="23">
        <f t="shared" ref="L1689" si="2149">K1689-J1689</f>
        <v>21</v>
      </c>
      <c r="M1689" s="24">
        <f t="shared" ref="M1689" si="2150">L1689*80%</f>
        <v>16.8</v>
      </c>
      <c r="N1689" s="23">
        <f t="shared" ref="N1689" si="2151">L1689*F1689</f>
        <v>252000</v>
      </c>
      <c r="O1689" s="23">
        <f t="shared" ref="O1689" si="2152">M1689*G1689</f>
        <v>285600</v>
      </c>
      <c r="P1689" s="25">
        <f t="shared" ref="P1689" si="2153">IF(M1689*H1689=0,0,IF(M1689*H1689&gt;I1689,M1689*H1689,I1689))</f>
        <v>2228397</v>
      </c>
      <c r="Q1689" s="23">
        <f t="shared" ref="Q1689" si="2154">N1689+O1689+P1689</f>
        <v>2765997</v>
      </c>
      <c r="R1689" s="24"/>
      <c r="S1689" s="24"/>
      <c r="T1689" s="15"/>
    </row>
    <row r="1690" spans="1:20" ht="15" hidden="1" x14ac:dyDescent="0.3">
      <c r="A1690" s="15" t="s">
        <v>307</v>
      </c>
      <c r="B1690" s="15" t="s">
        <v>308</v>
      </c>
      <c r="C1690" s="15" t="s">
        <v>327</v>
      </c>
      <c r="D1690" s="16" t="s">
        <v>60</v>
      </c>
      <c r="E1690" s="94" t="s">
        <v>25</v>
      </c>
      <c r="F1690" s="23">
        <v>12000</v>
      </c>
      <c r="G1690" s="23">
        <v>17000</v>
      </c>
      <c r="H1690" s="23">
        <v>10331</v>
      </c>
      <c r="I1690" s="101">
        <v>2256290</v>
      </c>
      <c r="J1690" s="18">
        <v>53</v>
      </c>
      <c r="K1690" s="18">
        <v>57</v>
      </c>
      <c r="L1690" s="23">
        <f t="shared" si="2114"/>
        <v>4</v>
      </c>
      <c r="M1690" s="24">
        <f t="shared" si="2003"/>
        <v>3.2</v>
      </c>
      <c r="N1690" s="23">
        <f t="shared" si="2115"/>
        <v>48000</v>
      </c>
      <c r="O1690" s="23">
        <f t="shared" si="2116"/>
        <v>54400</v>
      </c>
      <c r="P1690" s="104">
        <f>IF((M1690+M1691)*H1690=0,0,IF((M1690+M1691)*H1690&gt;I1690,(M1690+M1691)*H1690,I1690))</f>
        <v>2256290</v>
      </c>
      <c r="Q1690" s="101">
        <f>N1690+O1690+N1691+O1691+P1690</f>
        <v>2589090</v>
      </c>
      <c r="R1690" s="24"/>
      <c r="S1690" s="24"/>
      <c r="T1690" s="15"/>
    </row>
    <row r="1691" spans="1:20" ht="15" hidden="1" x14ac:dyDescent="0.3">
      <c r="A1691" s="15" t="s">
        <v>307</v>
      </c>
      <c r="B1691" s="15" t="s">
        <v>308</v>
      </c>
      <c r="C1691" s="15" t="s">
        <v>327</v>
      </c>
      <c r="D1691" s="16" t="s">
        <v>60</v>
      </c>
      <c r="E1691" s="94">
        <v>1</v>
      </c>
      <c r="F1691" s="23">
        <v>12000</v>
      </c>
      <c r="G1691" s="23">
        <v>17000</v>
      </c>
      <c r="H1691" s="23">
        <v>10331</v>
      </c>
      <c r="I1691" s="103"/>
      <c r="J1691" s="18">
        <v>57</v>
      </c>
      <c r="K1691" s="18">
        <v>66</v>
      </c>
      <c r="L1691" s="23">
        <f>K1691-J1691</f>
        <v>9</v>
      </c>
      <c r="M1691" s="24">
        <f>L1691*80%</f>
        <v>7.2</v>
      </c>
      <c r="N1691" s="23">
        <f>L1691*F1691</f>
        <v>108000</v>
      </c>
      <c r="O1691" s="23">
        <f>M1691*G1691</f>
        <v>122400</v>
      </c>
      <c r="P1691" s="106"/>
      <c r="Q1691" s="103"/>
      <c r="R1691" s="24"/>
      <c r="S1691" s="24"/>
      <c r="T1691" s="15"/>
    </row>
    <row r="1692" spans="1:20" ht="15" hidden="1" x14ac:dyDescent="0.3">
      <c r="A1692" s="15" t="s">
        <v>307</v>
      </c>
      <c r="B1692" s="15" t="s">
        <v>308</v>
      </c>
      <c r="C1692" s="15" t="s">
        <v>327</v>
      </c>
      <c r="D1692" s="16" t="s">
        <v>61</v>
      </c>
      <c r="E1692" s="94" t="s">
        <v>25</v>
      </c>
      <c r="F1692" s="23">
        <v>12000</v>
      </c>
      <c r="G1692" s="23">
        <v>17000</v>
      </c>
      <c r="H1692" s="23">
        <v>10331</v>
      </c>
      <c r="I1692" s="101">
        <v>2231496</v>
      </c>
      <c r="J1692" s="18">
        <v>208</v>
      </c>
      <c r="K1692" s="18">
        <v>211</v>
      </c>
      <c r="L1692" s="23">
        <f t="shared" si="2114"/>
        <v>3</v>
      </c>
      <c r="M1692" s="24">
        <f t="shared" si="2003"/>
        <v>2.4000000000000004</v>
      </c>
      <c r="N1692" s="23">
        <f t="shared" si="2115"/>
        <v>36000</v>
      </c>
      <c r="O1692" s="23">
        <f t="shared" si="2116"/>
        <v>40800.000000000007</v>
      </c>
      <c r="P1692" s="104">
        <f>IF((M1692+M1693)*H1692=0,0,IF((M1692+M1693)*H1692&gt;I1692,(M1692+M1693)*H1692,I1692))</f>
        <v>2231496</v>
      </c>
      <c r="Q1692" s="101">
        <f>N1692+O1692+N1693+O1693+P1692</f>
        <v>2410696</v>
      </c>
      <c r="R1692" s="24"/>
      <c r="S1692" s="24"/>
      <c r="T1692" s="15"/>
    </row>
    <row r="1693" spans="1:20" ht="15" hidden="1" x14ac:dyDescent="0.3">
      <c r="A1693" s="15" t="s">
        <v>307</v>
      </c>
      <c r="B1693" s="15" t="s">
        <v>308</v>
      </c>
      <c r="C1693" s="15" t="s">
        <v>327</v>
      </c>
      <c r="D1693" s="16" t="s">
        <v>61</v>
      </c>
      <c r="E1693" s="94">
        <v>1</v>
      </c>
      <c r="F1693" s="23">
        <v>12000</v>
      </c>
      <c r="G1693" s="23">
        <v>17000</v>
      </c>
      <c r="H1693" s="23">
        <v>10331</v>
      </c>
      <c r="I1693" s="103"/>
      <c r="J1693" s="18">
        <v>211</v>
      </c>
      <c r="K1693" s="18">
        <v>215</v>
      </c>
      <c r="L1693" s="23">
        <f t="shared" si="2114"/>
        <v>4</v>
      </c>
      <c r="M1693" s="24">
        <f t="shared" ref="M1693:M1797" si="2155">L1693*80%</f>
        <v>3.2</v>
      </c>
      <c r="N1693" s="23">
        <f t="shared" si="2115"/>
        <v>48000</v>
      </c>
      <c r="O1693" s="23">
        <f t="shared" si="2116"/>
        <v>54400</v>
      </c>
      <c r="P1693" s="106"/>
      <c r="Q1693" s="103"/>
      <c r="R1693" s="24"/>
      <c r="S1693" s="24"/>
      <c r="T1693" s="15"/>
    </row>
    <row r="1694" spans="1:20" ht="15" hidden="1" x14ac:dyDescent="0.3">
      <c r="A1694" s="15" t="s">
        <v>307</v>
      </c>
      <c r="B1694" s="15" t="s">
        <v>308</v>
      </c>
      <c r="C1694" s="15" t="s">
        <v>327</v>
      </c>
      <c r="D1694" s="16" t="s">
        <v>60</v>
      </c>
      <c r="E1694" s="94">
        <v>2</v>
      </c>
      <c r="F1694" s="23">
        <v>12000</v>
      </c>
      <c r="G1694" s="23">
        <v>17000</v>
      </c>
      <c r="H1694" s="23">
        <v>10331</v>
      </c>
      <c r="I1694" s="23">
        <v>2256290</v>
      </c>
      <c r="J1694" s="18">
        <v>66</v>
      </c>
      <c r="K1694" s="18">
        <v>76</v>
      </c>
      <c r="L1694" s="23">
        <f t="shared" si="2114"/>
        <v>10</v>
      </c>
      <c r="M1694" s="24">
        <f t="shared" si="2155"/>
        <v>8</v>
      </c>
      <c r="N1694" s="23">
        <f t="shared" si="2115"/>
        <v>120000</v>
      </c>
      <c r="O1694" s="23">
        <f t="shared" si="2116"/>
        <v>136000</v>
      </c>
      <c r="P1694" s="25">
        <f t="shared" si="2117"/>
        <v>2256290</v>
      </c>
      <c r="Q1694" s="23">
        <f t="shared" si="2118"/>
        <v>2512290</v>
      </c>
      <c r="R1694" s="24"/>
      <c r="S1694" s="24"/>
      <c r="T1694" s="15"/>
    </row>
    <row r="1695" spans="1:20" ht="15" hidden="1" x14ac:dyDescent="0.3">
      <c r="A1695" s="15" t="s">
        <v>307</v>
      </c>
      <c r="B1695" s="15" t="s">
        <v>308</v>
      </c>
      <c r="C1695" s="15" t="s">
        <v>327</v>
      </c>
      <c r="D1695" s="16" t="s">
        <v>61</v>
      </c>
      <c r="E1695" s="94">
        <v>2</v>
      </c>
      <c r="F1695" s="23">
        <v>12000</v>
      </c>
      <c r="G1695" s="23">
        <v>17000</v>
      </c>
      <c r="H1695" s="23">
        <v>10331</v>
      </c>
      <c r="I1695" s="23">
        <v>2231496</v>
      </c>
      <c r="J1695" s="18">
        <v>215</v>
      </c>
      <c r="K1695" s="18">
        <v>222</v>
      </c>
      <c r="L1695" s="23">
        <f t="shared" si="2114"/>
        <v>7</v>
      </c>
      <c r="M1695" s="24">
        <f t="shared" si="2155"/>
        <v>5.6000000000000005</v>
      </c>
      <c r="N1695" s="23">
        <f t="shared" si="2115"/>
        <v>84000</v>
      </c>
      <c r="O1695" s="23">
        <f t="shared" si="2116"/>
        <v>95200.000000000015</v>
      </c>
      <c r="P1695" s="25">
        <f t="shared" si="2117"/>
        <v>2231496</v>
      </c>
      <c r="Q1695" s="23">
        <f t="shared" si="2118"/>
        <v>2410696</v>
      </c>
      <c r="R1695" s="24"/>
      <c r="S1695" s="24"/>
      <c r="T1695" s="15"/>
    </row>
    <row r="1696" spans="1:20" ht="15" hidden="1" x14ac:dyDescent="0.3">
      <c r="A1696" s="15" t="s">
        <v>307</v>
      </c>
      <c r="B1696" s="15" t="s">
        <v>308</v>
      </c>
      <c r="C1696" s="15" t="s">
        <v>327</v>
      </c>
      <c r="D1696" s="16" t="s">
        <v>60</v>
      </c>
      <c r="E1696" s="94">
        <v>3</v>
      </c>
      <c r="F1696" s="23">
        <v>12000</v>
      </c>
      <c r="G1696" s="23">
        <v>17000</v>
      </c>
      <c r="H1696" s="23">
        <v>10331</v>
      </c>
      <c r="I1696" s="23">
        <v>2256290</v>
      </c>
      <c r="J1696" s="18">
        <v>76</v>
      </c>
      <c r="K1696" s="18">
        <v>97</v>
      </c>
      <c r="L1696" s="23">
        <f t="shared" si="2114"/>
        <v>21</v>
      </c>
      <c r="M1696" s="24">
        <f t="shared" si="2155"/>
        <v>16.8</v>
      </c>
      <c r="N1696" s="23">
        <f t="shared" si="2115"/>
        <v>252000</v>
      </c>
      <c r="O1696" s="23">
        <f t="shared" si="2116"/>
        <v>285600</v>
      </c>
      <c r="P1696" s="25">
        <f t="shared" si="2117"/>
        <v>2256290</v>
      </c>
      <c r="Q1696" s="23">
        <f t="shared" si="2118"/>
        <v>2793890</v>
      </c>
      <c r="R1696" s="24"/>
      <c r="S1696" s="24"/>
      <c r="T1696" s="15"/>
    </row>
    <row r="1697" spans="1:20" ht="15" hidden="1" x14ac:dyDescent="0.3">
      <c r="A1697" s="15" t="s">
        <v>307</v>
      </c>
      <c r="B1697" s="15" t="s">
        <v>308</v>
      </c>
      <c r="C1697" s="15" t="s">
        <v>327</v>
      </c>
      <c r="D1697" s="16" t="s">
        <v>61</v>
      </c>
      <c r="E1697" s="94">
        <v>3</v>
      </c>
      <c r="F1697" s="23">
        <v>12000</v>
      </c>
      <c r="G1697" s="23">
        <v>17000</v>
      </c>
      <c r="H1697" s="23">
        <v>10331</v>
      </c>
      <c r="I1697" s="23">
        <v>2231496</v>
      </c>
      <c r="J1697" s="18">
        <v>222</v>
      </c>
      <c r="K1697" s="18">
        <v>237</v>
      </c>
      <c r="L1697" s="23">
        <f t="shared" si="2114"/>
        <v>15</v>
      </c>
      <c r="M1697" s="24">
        <f t="shared" si="2155"/>
        <v>12</v>
      </c>
      <c r="N1697" s="23">
        <f t="shared" si="2115"/>
        <v>180000</v>
      </c>
      <c r="O1697" s="23">
        <f t="shared" si="2116"/>
        <v>204000</v>
      </c>
      <c r="P1697" s="25">
        <f t="shared" si="2117"/>
        <v>2231496</v>
      </c>
      <c r="Q1697" s="23">
        <f t="shared" si="2118"/>
        <v>2615496</v>
      </c>
      <c r="R1697" s="24"/>
      <c r="S1697" s="24"/>
      <c r="T1697" s="15"/>
    </row>
    <row r="1698" spans="1:20" ht="15" hidden="1" x14ac:dyDescent="0.3">
      <c r="A1698" s="15" t="s">
        <v>307</v>
      </c>
      <c r="B1698" s="15" t="s">
        <v>308</v>
      </c>
      <c r="C1698" s="15" t="s">
        <v>327</v>
      </c>
      <c r="D1698" s="16" t="s">
        <v>305</v>
      </c>
      <c r="E1698" s="94">
        <v>3</v>
      </c>
      <c r="F1698" s="23">
        <v>12000</v>
      </c>
      <c r="G1698" s="23">
        <v>17000</v>
      </c>
      <c r="H1698" s="23">
        <v>10331</v>
      </c>
      <c r="I1698" s="23">
        <v>2231496</v>
      </c>
      <c r="J1698" s="18">
        <v>155</v>
      </c>
      <c r="K1698" s="18">
        <v>155</v>
      </c>
      <c r="L1698" s="23">
        <f t="shared" si="2114"/>
        <v>0</v>
      </c>
      <c r="M1698" s="24">
        <f t="shared" si="2155"/>
        <v>0</v>
      </c>
      <c r="N1698" s="23">
        <f t="shared" si="2115"/>
        <v>0</v>
      </c>
      <c r="O1698" s="23">
        <f t="shared" si="2116"/>
        <v>0</v>
      </c>
      <c r="P1698" s="25">
        <f t="shared" si="2117"/>
        <v>0</v>
      </c>
      <c r="Q1698" s="23">
        <f t="shared" si="2118"/>
        <v>0</v>
      </c>
      <c r="R1698" s="24"/>
      <c r="S1698" s="24"/>
      <c r="T1698" s="36" t="s">
        <v>328</v>
      </c>
    </row>
    <row r="1699" spans="1:20" ht="15" hidden="1" x14ac:dyDescent="0.3">
      <c r="A1699" s="15" t="s">
        <v>307</v>
      </c>
      <c r="B1699" s="15" t="s">
        <v>308</v>
      </c>
      <c r="C1699" s="15" t="s">
        <v>327</v>
      </c>
      <c r="D1699" s="16" t="s">
        <v>87</v>
      </c>
      <c r="E1699" s="94">
        <v>3</v>
      </c>
      <c r="F1699" s="23">
        <v>12000</v>
      </c>
      <c r="G1699" s="23">
        <v>17000</v>
      </c>
      <c r="H1699" s="23">
        <v>10331</v>
      </c>
      <c r="I1699" s="23">
        <v>2231496</v>
      </c>
      <c r="J1699" s="18">
        <v>18</v>
      </c>
      <c r="K1699" s="18">
        <v>18</v>
      </c>
      <c r="L1699" s="23">
        <f t="shared" si="2114"/>
        <v>0</v>
      </c>
      <c r="M1699" s="24">
        <f t="shared" si="2155"/>
        <v>0</v>
      </c>
      <c r="N1699" s="23">
        <f t="shared" si="2115"/>
        <v>0</v>
      </c>
      <c r="O1699" s="23">
        <f t="shared" si="2116"/>
        <v>0</v>
      </c>
      <c r="P1699" s="25">
        <f t="shared" si="2117"/>
        <v>0</v>
      </c>
      <c r="Q1699" s="23">
        <f t="shared" si="2118"/>
        <v>0</v>
      </c>
      <c r="R1699" s="24"/>
      <c r="S1699" s="24"/>
      <c r="T1699" s="15"/>
    </row>
    <row r="1700" spans="1:20" ht="15" hidden="1" x14ac:dyDescent="0.3">
      <c r="A1700" s="15" t="s">
        <v>307</v>
      </c>
      <c r="B1700" s="15" t="s">
        <v>308</v>
      </c>
      <c r="C1700" s="15" t="s">
        <v>327</v>
      </c>
      <c r="D1700" s="16" t="s">
        <v>60</v>
      </c>
      <c r="E1700" s="94">
        <v>4</v>
      </c>
      <c r="F1700" s="23">
        <v>12000</v>
      </c>
      <c r="G1700" s="23">
        <v>17000</v>
      </c>
      <c r="H1700" s="23">
        <v>10331</v>
      </c>
      <c r="I1700" s="23">
        <v>2256290</v>
      </c>
      <c r="J1700" s="18">
        <v>97</v>
      </c>
      <c r="K1700" s="18">
        <v>204</v>
      </c>
      <c r="L1700" s="23">
        <f t="shared" si="2114"/>
        <v>107</v>
      </c>
      <c r="M1700" s="24">
        <f t="shared" si="2155"/>
        <v>85.600000000000009</v>
      </c>
      <c r="N1700" s="23">
        <f t="shared" si="2115"/>
        <v>1284000</v>
      </c>
      <c r="O1700" s="23">
        <f t="shared" si="2116"/>
        <v>1455200.0000000002</v>
      </c>
      <c r="P1700" s="25">
        <f t="shared" si="2117"/>
        <v>2256290</v>
      </c>
      <c r="Q1700" s="23">
        <f t="shared" si="2118"/>
        <v>4995490</v>
      </c>
      <c r="R1700" s="24"/>
      <c r="S1700" s="24"/>
      <c r="T1700" s="15"/>
    </row>
    <row r="1701" spans="1:20" ht="15" hidden="1" x14ac:dyDescent="0.3">
      <c r="A1701" s="15" t="s">
        <v>307</v>
      </c>
      <c r="B1701" s="15" t="s">
        <v>308</v>
      </c>
      <c r="C1701" s="15" t="s">
        <v>327</v>
      </c>
      <c r="D1701" s="16" t="s">
        <v>61</v>
      </c>
      <c r="E1701" s="94">
        <v>4</v>
      </c>
      <c r="F1701" s="23">
        <v>12000</v>
      </c>
      <c r="G1701" s="23">
        <v>17000</v>
      </c>
      <c r="H1701" s="23">
        <v>10331</v>
      </c>
      <c r="I1701" s="23">
        <v>2231496</v>
      </c>
      <c r="J1701" s="18">
        <v>237</v>
      </c>
      <c r="K1701" s="18">
        <v>281</v>
      </c>
      <c r="L1701" s="23">
        <f t="shared" si="2114"/>
        <v>44</v>
      </c>
      <c r="M1701" s="24">
        <f t="shared" si="2155"/>
        <v>35.200000000000003</v>
      </c>
      <c r="N1701" s="23">
        <f t="shared" si="2115"/>
        <v>528000</v>
      </c>
      <c r="O1701" s="23">
        <f t="shared" si="2116"/>
        <v>598400</v>
      </c>
      <c r="P1701" s="25">
        <f t="shared" si="2117"/>
        <v>2231496</v>
      </c>
      <c r="Q1701" s="23">
        <f t="shared" si="2118"/>
        <v>3357896</v>
      </c>
      <c r="R1701" s="24"/>
      <c r="S1701" s="24"/>
      <c r="T1701" s="15"/>
    </row>
    <row r="1702" spans="1:20" ht="15" hidden="1" x14ac:dyDescent="0.3">
      <c r="A1702" s="15" t="s">
        <v>307</v>
      </c>
      <c r="B1702" s="15" t="s">
        <v>308</v>
      </c>
      <c r="C1702" s="15" t="s">
        <v>327</v>
      </c>
      <c r="D1702" s="16" t="s">
        <v>305</v>
      </c>
      <c r="E1702" s="94">
        <v>4</v>
      </c>
      <c r="F1702" s="23">
        <v>12000</v>
      </c>
      <c r="G1702" s="23">
        <v>17000</v>
      </c>
      <c r="H1702" s="23">
        <v>10331</v>
      </c>
      <c r="I1702" s="23">
        <v>2231496</v>
      </c>
      <c r="J1702" s="18">
        <v>155</v>
      </c>
      <c r="K1702" s="18">
        <v>157</v>
      </c>
      <c r="L1702" s="23">
        <f t="shared" si="2114"/>
        <v>2</v>
      </c>
      <c r="M1702" s="24">
        <f t="shared" si="2155"/>
        <v>1.6</v>
      </c>
      <c r="N1702" s="23">
        <f t="shared" si="2115"/>
        <v>24000</v>
      </c>
      <c r="O1702" s="23">
        <f t="shared" si="2116"/>
        <v>27200</v>
      </c>
      <c r="P1702" s="25">
        <f t="shared" si="2117"/>
        <v>2231496</v>
      </c>
      <c r="Q1702" s="23">
        <f t="shared" si="2118"/>
        <v>2282696</v>
      </c>
      <c r="R1702" s="24"/>
      <c r="S1702" s="24"/>
      <c r="T1702" s="15"/>
    </row>
    <row r="1703" spans="1:20" ht="15" hidden="1" x14ac:dyDescent="0.3">
      <c r="A1703" s="15" t="s">
        <v>307</v>
      </c>
      <c r="B1703" s="15" t="s">
        <v>308</v>
      </c>
      <c r="C1703" s="15" t="s">
        <v>327</v>
      </c>
      <c r="D1703" s="16" t="s">
        <v>87</v>
      </c>
      <c r="E1703" s="94">
        <v>4</v>
      </c>
      <c r="F1703" s="23">
        <v>12000</v>
      </c>
      <c r="G1703" s="23">
        <v>17000</v>
      </c>
      <c r="H1703" s="23">
        <v>10331</v>
      </c>
      <c r="I1703" s="23">
        <v>2231496</v>
      </c>
      <c r="J1703" s="18">
        <v>18</v>
      </c>
      <c r="K1703" s="18">
        <v>41</v>
      </c>
      <c r="L1703" s="23">
        <f t="shared" si="2114"/>
        <v>23</v>
      </c>
      <c r="M1703" s="24">
        <f t="shared" si="2155"/>
        <v>18.400000000000002</v>
      </c>
      <c r="N1703" s="23">
        <f t="shared" si="2115"/>
        <v>276000</v>
      </c>
      <c r="O1703" s="23">
        <f t="shared" si="2116"/>
        <v>312800.00000000006</v>
      </c>
      <c r="P1703" s="25">
        <f t="shared" si="2117"/>
        <v>2231496</v>
      </c>
      <c r="Q1703" s="23">
        <f t="shared" si="2118"/>
        <v>2820296</v>
      </c>
      <c r="R1703" s="24"/>
      <c r="S1703" s="24"/>
      <c r="T1703" s="15"/>
    </row>
    <row r="1704" spans="1:20" ht="15" hidden="1" x14ac:dyDescent="0.3">
      <c r="A1704" s="15" t="s">
        <v>307</v>
      </c>
      <c r="B1704" s="15" t="s">
        <v>308</v>
      </c>
      <c r="C1704" s="15" t="s">
        <v>327</v>
      </c>
      <c r="D1704" s="16" t="s">
        <v>60</v>
      </c>
      <c r="E1704" s="94">
        <v>5</v>
      </c>
      <c r="F1704" s="23">
        <v>12000</v>
      </c>
      <c r="G1704" s="23">
        <v>17000</v>
      </c>
      <c r="H1704" s="23">
        <v>10331</v>
      </c>
      <c r="I1704" s="23">
        <v>2256290</v>
      </c>
      <c r="J1704" s="18">
        <v>204</v>
      </c>
      <c r="K1704" s="18">
        <v>460</v>
      </c>
      <c r="L1704" s="23">
        <f t="shared" si="2114"/>
        <v>256</v>
      </c>
      <c r="M1704" s="24">
        <f t="shared" si="2155"/>
        <v>204.8</v>
      </c>
      <c r="N1704" s="23">
        <f t="shared" si="2115"/>
        <v>3072000</v>
      </c>
      <c r="O1704" s="23">
        <f t="shared" si="2116"/>
        <v>3481600</v>
      </c>
      <c r="P1704" s="25">
        <f t="shared" si="2117"/>
        <v>2256290</v>
      </c>
      <c r="Q1704" s="23">
        <f t="shared" si="2118"/>
        <v>8809890</v>
      </c>
      <c r="R1704" s="24"/>
      <c r="S1704" s="24"/>
      <c r="T1704" s="15"/>
    </row>
    <row r="1705" spans="1:20" ht="15" hidden="1" x14ac:dyDescent="0.3">
      <c r="A1705" s="15" t="s">
        <v>307</v>
      </c>
      <c r="B1705" s="15" t="s">
        <v>308</v>
      </c>
      <c r="C1705" s="15" t="s">
        <v>327</v>
      </c>
      <c r="D1705" s="16" t="s">
        <v>61</v>
      </c>
      <c r="E1705" s="94">
        <v>5</v>
      </c>
      <c r="F1705" s="23">
        <v>12000</v>
      </c>
      <c r="G1705" s="23">
        <v>17000</v>
      </c>
      <c r="H1705" s="23">
        <v>10331</v>
      </c>
      <c r="I1705" s="23">
        <v>2231496</v>
      </c>
      <c r="J1705" s="18">
        <v>281</v>
      </c>
      <c r="K1705" s="18">
        <v>325</v>
      </c>
      <c r="L1705" s="23">
        <f t="shared" si="2114"/>
        <v>44</v>
      </c>
      <c r="M1705" s="24">
        <f t="shared" si="2155"/>
        <v>35.200000000000003</v>
      </c>
      <c r="N1705" s="23">
        <f t="shared" si="2115"/>
        <v>528000</v>
      </c>
      <c r="O1705" s="23">
        <f t="shared" si="2116"/>
        <v>598400</v>
      </c>
      <c r="P1705" s="25">
        <f t="shared" si="2117"/>
        <v>2231496</v>
      </c>
      <c r="Q1705" s="23">
        <f t="shared" si="2118"/>
        <v>3357896</v>
      </c>
      <c r="R1705" s="24"/>
      <c r="S1705" s="24"/>
      <c r="T1705" s="15"/>
    </row>
    <row r="1706" spans="1:20" ht="15" hidden="1" x14ac:dyDescent="0.3">
      <c r="A1706" s="15" t="s">
        <v>307</v>
      </c>
      <c r="B1706" s="15" t="s">
        <v>308</v>
      </c>
      <c r="C1706" s="15" t="s">
        <v>327</v>
      </c>
      <c r="D1706" s="16" t="s">
        <v>305</v>
      </c>
      <c r="E1706" s="94">
        <v>5</v>
      </c>
      <c r="F1706" s="23">
        <v>12000</v>
      </c>
      <c r="G1706" s="23">
        <v>17000</v>
      </c>
      <c r="H1706" s="23">
        <v>10331</v>
      </c>
      <c r="I1706" s="23">
        <v>2231496</v>
      </c>
      <c r="J1706" s="18">
        <v>157</v>
      </c>
      <c r="K1706" s="18">
        <v>176</v>
      </c>
      <c r="L1706" s="23">
        <f t="shared" si="2114"/>
        <v>19</v>
      </c>
      <c r="M1706" s="24">
        <f t="shared" si="2155"/>
        <v>15.200000000000001</v>
      </c>
      <c r="N1706" s="23">
        <f t="shared" si="2115"/>
        <v>228000</v>
      </c>
      <c r="O1706" s="23">
        <f t="shared" si="2116"/>
        <v>258400.00000000003</v>
      </c>
      <c r="P1706" s="25">
        <f t="shared" si="2117"/>
        <v>2231496</v>
      </c>
      <c r="Q1706" s="23">
        <f t="shared" si="2118"/>
        <v>2717896</v>
      </c>
      <c r="R1706" s="24"/>
      <c r="S1706" s="24"/>
      <c r="T1706" s="15"/>
    </row>
    <row r="1707" spans="1:20" ht="15" hidden="1" x14ac:dyDescent="0.3">
      <c r="A1707" s="15" t="s">
        <v>307</v>
      </c>
      <c r="B1707" s="15" t="s">
        <v>308</v>
      </c>
      <c r="C1707" s="15" t="s">
        <v>327</v>
      </c>
      <c r="D1707" s="16" t="s">
        <v>87</v>
      </c>
      <c r="E1707" s="94">
        <v>5</v>
      </c>
      <c r="F1707" s="23">
        <v>12000</v>
      </c>
      <c r="G1707" s="23">
        <v>17000</v>
      </c>
      <c r="H1707" s="23">
        <v>10331</v>
      </c>
      <c r="I1707" s="23">
        <v>2231496</v>
      </c>
      <c r="J1707" s="18">
        <v>41</v>
      </c>
      <c r="K1707" s="18">
        <v>61</v>
      </c>
      <c r="L1707" s="23">
        <f t="shared" si="2114"/>
        <v>20</v>
      </c>
      <c r="M1707" s="24">
        <f t="shared" si="2155"/>
        <v>16</v>
      </c>
      <c r="N1707" s="23">
        <f t="shared" si="2115"/>
        <v>240000</v>
      </c>
      <c r="O1707" s="23">
        <f t="shared" si="2116"/>
        <v>272000</v>
      </c>
      <c r="P1707" s="25">
        <f t="shared" si="2117"/>
        <v>2231496</v>
      </c>
      <c r="Q1707" s="23">
        <f t="shared" si="2118"/>
        <v>2743496</v>
      </c>
      <c r="R1707" s="24"/>
      <c r="S1707" s="24"/>
      <c r="T1707" s="15"/>
    </row>
    <row r="1708" spans="1:20" ht="15" hidden="1" x14ac:dyDescent="0.3">
      <c r="A1708" s="15" t="s">
        <v>307</v>
      </c>
      <c r="B1708" s="15" t="s">
        <v>308</v>
      </c>
      <c r="C1708" s="15" t="s">
        <v>327</v>
      </c>
      <c r="D1708" s="16" t="s">
        <v>60</v>
      </c>
      <c r="E1708" s="94">
        <v>6</v>
      </c>
      <c r="F1708" s="23">
        <v>12000</v>
      </c>
      <c r="G1708" s="23">
        <v>17000</v>
      </c>
      <c r="H1708" s="23">
        <v>10331</v>
      </c>
      <c r="I1708" s="23">
        <v>2256290</v>
      </c>
      <c r="J1708" s="18">
        <v>460</v>
      </c>
      <c r="K1708" s="18">
        <v>846</v>
      </c>
      <c r="L1708" s="23">
        <f t="shared" si="2114"/>
        <v>386</v>
      </c>
      <c r="M1708" s="24">
        <f t="shared" si="2155"/>
        <v>308.8</v>
      </c>
      <c r="N1708" s="23">
        <f t="shared" si="2115"/>
        <v>4632000</v>
      </c>
      <c r="O1708" s="23">
        <f t="shared" si="2116"/>
        <v>5249600</v>
      </c>
      <c r="P1708" s="25">
        <f t="shared" si="2117"/>
        <v>3190212.8000000003</v>
      </c>
      <c r="Q1708" s="23">
        <f t="shared" si="2118"/>
        <v>13071812.800000001</v>
      </c>
      <c r="R1708" s="24"/>
      <c r="S1708" s="24"/>
      <c r="T1708" s="15"/>
    </row>
    <row r="1709" spans="1:20" ht="15" hidden="1" x14ac:dyDescent="0.3">
      <c r="A1709" s="15" t="s">
        <v>307</v>
      </c>
      <c r="B1709" s="15" t="s">
        <v>308</v>
      </c>
      <c r="C1709" s="15" t="s">
        <v>327</v>
      </c>
      <c r="D1709" s="16" t="s">
        <v>61</v>
      </c>
      <c r="E1709" s="94">
        <v>6</v>
      </c>
      <c r="F1709" s="23">
        <v>12000</v>
      </c>
      <c r="G1709" s="23">
        <v>17000</v>
      </c>
      <c r="H1709" s="23">
        <v>10331</v>
      </c>
      <c r="I1709" s="23">
        <v>2231496</v>
      </c>
      <c r="J1709" s="18">
        <v>325</v>
      </c>
      <c r="K1709" s="18">
        <v>398</v>
      </c>
      <c r="L1709" s="23">
        <f t="shared" si="2114"/>
        <v>73</v>
      </c>
      <c r="M1709" s="24">
        <f t="shared" si="2155"/>
        <v>58.400000000000006</v>
      </c>
      <c r="N1709" s="23">
        <f t="shared" si="2115"/>
        <v>876000</v>
      </c>
      <c r="O1709" s="23">
        <f t="shared" si="2116"/>
        <v>992800.00000000012</v>
      </c>
      <c r="P1709" s="25">
        <f t="shared" si="2117"/>
        <v>2231496</v>
      </c>
      <c r="Q1709" s="23">
        <f t="shared" si="2118"/>
        <v>4100296</v>
      </c>
      <c r="R1709" s="24"/>
      <c r="S1709" s="24"/>
      <c r="T1709" s="15"/>
    </row>
    <row r="1710" spans="1:20" ht="15" hidden="1" x14ac:dyDescent="0.3">
      <c r="A1710" s="15" t="s">
        <v>307</v>
      </c>
      <c r="B1710" s="15" t="s">
        <v>308</v>
      </c>
      <c r="C1710" s="15" t="s">
        <v>327</v>
      </c>
      <c r="D1710" s="16" t="s">
        <v>305</v>
      </c>
      <c r="E1710" s="94">
        <v>6</v>
      </c>
      <c r="F1710" s="23">
        <v>12000</v>
      </c>
      <c r="G1710" s="23">
        <v>17000</v>
      </c>
      <c r="H1710" s="23">
        <v>10331</v>
      </c>
      <c r="I1710" s="23">
        <v>2231496</v>
      </c>
      <c r="J1710" s="18">
        <v>176</v>
      </c>
      <c r="K1710" s="18">
        <v>196</v>
      </c>
      <c r="L1710" s="23">
        <f t="shared" si="2114"/>
        <v>20</v>
      </c>
      <c r="M1710" s="24">
        <f t="shared" si="2155"/>
        <v>16</v>
      </c>
      <c r="N1710" s="23">
        <f t="shared" si="2115"/>
        <v>240000</v>
      </c>
      <c r="O1710" s="23">
        <f t="shared" si="2116"/>
        <v>272000</v>
      </c>
      <c r="P1710" s="25">
        <f t="shared" si="2117"/>
        <v>2231496</v>
      </c>
      <c r="Q1710" s="23">
        <f t="shared" si="2118"/>
        <v>2743496</v>
      </c>
      <c r="R1710" s="24"/>
      <c r="S1710" s="24"/>
      <c r="T1710" s="15"/>
    </row>
    <row r="1711" spans="1:20" ht="15" hidden="1" x14ac:dyDescent="0.3">
      <c r="A1711" s="15" t="s">
        <v>307</v>
      </c>
      <c r="B1711" s="15" t="s">
        <v>308</v>
      </c>
      <c r="C1711" s="15" t="s">
        <v>327</v>
      </c>
      <c r="D1711" s="16" t="s">
        <v>87</v>
      </c>
      <c r="E1711" s="94">
        <v>6</v>
      </c>
      <c r="F1711" s="23">
        <v>12000</v>
      </c>
      <c r="G1711" s="23">
        <v>17000</v>
      </c>
      <c r="H1711" s="23">
        <v>10331</v>
      </c>
      <c r="I1711" s="23">
        <v>2231496</v>
      </c>
      <c r="J1711" s="18">
        <v>61</v>
      </c>
      <c r="K1711" s="18">
        <v>309</v>
      </c>
      <c r="L1711" s="23">
        <f t="shared" si="2114"/>
        <v>248</v>
      </c>
      <c r="M1711" s="24">
        <f t="shared" si="2155"/>
        <v>198.4</v>
      </c>
      <c r="N1711" s="23">
        <f t="shared" si="2115"/>
        <v>2976000</v>
      </c>
      <c r="O1711" s="23">
        <f t="shared" si="2116"/>
        <v>3372800</v>
      </c>
      <c r="P1711" s="25">
        <f t="shared" si="2117"/>
        <v>2231496</v>
      </c>
      <c r="Q1711" s="23">
        <f t="shared" si="2118"/>
        <v>8580296</v>
      </c>
      <c r="R1711" s="24"/>
      <c r="S1711" s="24"/>
      <c r="T1711" s="15"/>
    </row>
    <row r="1712" spans="1:20" ht="15" hidden="1" x14ac:dyDescent="0.3">
      <c r="A1712" s="15" t="s">
        <v>307</v>
      </c>
      <c r="B1712" s="15" t="s">
        <v>308</v>
      </c>
      <c r="C1712" s="15" t="s">
        <v>329</v>
      </c>
      <c r="D1712" s="16" t="s">
        <v>60</v>
      </c>
      <c r="E1712" s="94">
        <v>7</v>
      </c>
      <c r="F1712" s="23">
        <v>12000</v>
      </c>
      <c r="G1712" s="23">
        <v>17000</v>
      </c>
      <c r="H1712" s="23">
        <v>10331</v>
      </c>
      <c r="I1712" s="23">
        <v>2256290</v>
      </c>
      <c r="J1712" s="18">
        <f>K1708</f>
        <v>846</v>
      </c>
      <c r="K1712" s="64">
        <v>1290</v>
      </c>
      <c r="L1712" s="23">
        <f t="shared" ref="L1712:L1715" si="2156">K1712-J1712</f>
        <v>444</v>
      </c>
      <c r="M1712" s="24">
        <f t="shared" ref="M1712:M1715" si="2157">L1712*80%</f>
        <v>355.20000000000005</v>
      </c>
      <c r="N1712" s="23">
        <f t="shared" ref="N1712:N1715" si="2158">L1712*F1712</f>
        <v>5328000</v>
      </c>
      <c r="O1712" s="23">
        <f t="shared" ref="O1712:O1715" si="2159">M1712*G1712</f>
        <v>6038400.0000000009</v>
      </c>
      <c r="P1712" s="25">
        <f t="shared" ref="P1712:P1715" si="2160">IF(M1712*H1712=0,0,IF(M1712*H1712&gt;I1712,M1712*H1712,I1712))</f>
        <v>3669571.2000000007</v>
      </c>
      <c r="Q1712" s="23">
        <f t="shared" ref="Q1712:Q1715" si="2161">N1712+O1712+P1712</f>
        <v>15035971.200000001</v>
      </c>
      <c r="R1712" s="24"/>
      <c r="S1712" s="24"/>
      <c r="T1712" s="15"/>
    </row>
    <row r="1713" spans="1:20" ht="15" hidden="1" x14ac:dyDescent="0.3">
      <c r="A1713" s="15" t="s">
        <v>307</v>
      </c>
      <c r="B1713" s="15" t="s">
        <v>308</v>
      </c>
      <c r="C1713" s="15" t="s">
        <v>329</v>
      </c>
      <c r="D1713" s="16" t="s">
        <v>61</v>
      </c>
      <c r="E1713" s="94">
        <v>7</v>
      </c>
      <c r="F1713" s="23">
        <v>12000</v>
      </c>
      <c r="G1713" s="23">
        <v>17000</v>
      </c>
      <c r="H1713" s="23">
        <v>10331</v>
      </c>
      <c r="I1713" s="23">
        <v>2231496</v>
      </c>
      <c r="J1713" s="18">
        <f t="shared" ref="J1713:J1715" si="2162">K1709</f>
        <v>398</v>
      </c>
      <c r="K1713" s="64">
        <v>486</v>
      </c>
      <c r="L1713" s="23">
        <f t="shared" si="2156"/>
        <v>88</v>
      </c>
      <c r="M1713" s="24">
        <f t="shared" si="2157"/>
        <v>70.400000000000006</v>
      </c>
      <c r="N1713" s="23">
        <f t="shared" si="2158"/>
        <v>1056000</v>
      </c>
      <c r="O1713" s="23">
        <f t="shared" si="2159"/>
        <v>1196800</v>
      </c>
      <c r="P1713" s="25">
        <f t="shared" si="2160"/>
        <v>2231496</v>
      </c>
      <c r="Q1713" s="23">
        <f t="shared" si="2161"/>
        <v>4484296</v>
      </c>
      <c r="R1713" s="24"/>
      <c r="S1713" s="24"/>
      <c r="T1713" s="15"/>
    </row>
    <row r="1714" spans="1:20" ht="15" hidden="1" x14ac:dyDescent="0.3">
      <c r="A1714" s="15" t="s">
        <v>307</v>
      </c>
      <c r="B1714" s="15" t="s">
        <v>308</v>
      </c>
      <c r="C1714" s="15" t="s">
        <v>329</v>
      </c>
      <c r="D1714" s="16" t="s">
        <v>305</v>
      </c>
      <c r="E1714" s="94">
        <v>7</v>
      </c>
      <c r="F1714" s="23">
        <v>12000</v>
      </c>
      <c r="G1714" s="23">
        <v>17000</v>
      </c>
      <c r="H1714" s="23">
        <v>10331</v>
      </c>
      <c r="I1714" s="23">
        <v>2231496</v>
      </c>
      <c r="J1714" s="18">
        <f t="shared" si="2162"/>
        <v>196</v>
      </c>
      <c r="K1714" s="18">
        <v>242</v>
      </c>
      <c r="L1714" s="23">
        <f t="shared" si="2156"/>
        <v>46</v>
      </c>
      <c r="M1714" s="24">
        <f t="shared" si="2157"/>
        <v>36.800000000000004</v>
      </c>
      <c r="N1714" s="23">
        <f t="shared" si="2158"/>
        <v>552000</v>
      </c>
      <c r="O1714" s="23">
        <f t="shared" si="2159"/>
        <v>625600.00000000012</v>
      </c>
      <c r="P1714" s="25">
        <f t="shared" si="2160"/>
        <v>2231496</v>
      </c>
      <c r="Q1714" s="23">
        <f t="shared" si="2161"/>
        <v>3409096</v>
      </c>
      <c r="R1714" s="24"/>
      <c r="S1714" s="24"/>
      <c r="T1714" s="15"/>
    </row>
    <row r="1715" spans="1:20" ht="15" hidden="1" x14ac:dyDescent="0.3">
      <c r="A1715" s="15" t="s">
        <v>307</v>
      </c>
      <c r="B1715" s="15" t="s">
        <v>308</v>
      </c>
      <c r="C1715" s="15" t="s">
        <v>329</v>
      </c>
      <c r="D1715" s="16" t="s">
        <v>87</v>
      </c>
      <c r="E1715" s="94">
        <v>7</v>
      </c>
      <c r="F1715" s="23">
        <v>12000</v>
      </c>
      <c r="G1715" s="23">
        <v>17000</v>
      </c>
      <c r="H1715" s="23">
        <v>10331</v>
      </c>
      <c r="I1715" s="23">
        <v>2231496</v>
      </c>
      <c r="J1715" s="18">
        <f t="shared" si="2162"/>
        <v>309</v>
      </c>
      <c r="K1715" s="18">
        <v>591</v>
      </c>
      <c r="L1715" s="23">
        <f t="shared" si="2156"/>
        <v>282</v>
      </c>
      <c r="M1715" s="24">
        <f t="shared" si="2157"/>
        <v>225.60000000000002</v>
      </c>
      <c r="N1715" s="23">
        <f t="shared" si="2158"/>
        <v>3384000</v>
      </c>
      <c r="O1715" s="23">
        <f t="shared" si="2159"/>
        <v>3835200.0000000005</v>
      </c>
      <c r="P1715" s="25">
        <f t="shared" si="2160"/>
        <v>2330673.6</v>
      </c>
      <c r="Q1715" s="23">
        <f t="shared" si="2161"/>
        <v>9549873.5999999996</v>
      </c>
      <c r="R1715" s="24"/>
      <c r="S1715" s="24"/>
      <c r="T1715" s="15"/>
    </row>
    <row r="1716" spans="1:20" ht="15" hidden="1" x14ac:dyDescent="0.3">
      <c r="A1716" s="15" t="s">
        <v>307</v>
      </c>
      <c r="B1716" s="15" t="s">
        <v>308</v>
      </c>
      <c r="C1716" s="15" t="s">
        <v>329</v>
      </c>
      <c r="D1716" s="16" t="s">
        <v>60</v>
      </c>
      <c r="E1716" s="94">
        <v>8</v>
      </c>
      <c r="F1716" s="23">
        <v>12000</v>
      </c>
      <c r="G1716" s="23">
        <v>17000</v>
      </c>
      <c r="H1716" s="23">
        <v>10331</v>
      </c>
      <c r="I1716" s="23">
        <v>2256290</v>
      </c>
      <c r="J1716" s="18">
        <f>K1712</f>
        <v>1290</v>
      </c>
      <c r="K1716" s="64">
        <v>1833</v>
      </c>
      <c r="L1716" s="23">
        <f t="shared" ref="L1716:L1719" si="2163">K1716-J1716</f>
        <v>543</v>
      </c>
      <c r="M1716" s="24">
        <f t="shared" ref="M1716:M1719" si="2164">L1716*80%</f>
        <v>434.40000000000003</v>
      </c>
      <c r="N1716" s="23">
        <f t="shared" ref="N1716:N1719" si="2165">L1716*F1716</f>
        <v>6516000</v>
      </c>
      <c r="O1716" s="23">
        <f t="shared" ref="O1716:O1719" si="2166">M1716*G1716</f>
        <v>7384800.0000000009</v>
      </c>
      <c r="P1716" s="25">
        <f t="shared" ref="P1716:P1719" si="2167">IF(M1716*H1716=0,0,IF(M1716*H1716&gt;I1716,M1716*H1716,I1716))</f>
        <v>4487786.4000000004</v>
      </c>
      <c r="Q1716" s="23">
        <f t="shared" ref="Q1716:Q1719" si="2168">N1716+O1716+P1716</f>
        <v>18388586.399999999</v>
      </c>
      <c r="R1716" s="24"/>
      <c r="S1716" s="24"/>
      <c r="T1716" s="15"/>
    </row>
    <row r="1717" spans="1:20" ht="15" hidden="1" x14ac:dyDescent="0.3">
      <c r="A1717" s="15" t="s">
        <v>307</v>
      </c>
      <c r="B1717" s="15" t="s">
        <v>308</v>
      </c>
      <c r="C1717" s="15" t="s">
        <v>329</v>
      </c>
      <c r="D1717" s="16" t="s">
        <v>61</v>
      </c>
      <c r="E1717" s="94">
        <v>8</v>
      </c>
      <c r="F1717" s="23">
        <v>12000</v>
      </c>
      <c r="G1717" s="23">
        <v>17000</v>
      </c>
      <c r="H1717" s="23">
        <v>10331</v>
      </c>
      <c r="I1717" s="23">
        <v>2231496</v>
      </c>
      <c r="J1717" s="18">
        <f t="shared" ref="J1717:J1719" si="2169">K1713</f>
        <v>486</v>
      </c>
      <c r="K1717" s="64">
        <v>583</v>
      </c>
      <c r="L1717" s="23">
        <f t="shared" si="2163"/>
        <v>97</v>
      </c>
      <c r="M1717" s="24">
        <f t="shared" si="2164"/>
        <v>77.600000000000009</v>
      </c>
      <c r="N1717" s="23">
        <f t="shared" si="2165"/>
        <v>1164000</v>
      </c>
      <c r="O1717" s="23">
        <f t="shared" si="2166"/>
        <v>1319200.0000000002</v>
      </c>
      <c r="P1717" s="25">
        <f t="shared" si="2167"/>
        <v>2231496</v>
      </c>
      <c r="Q1717" s="23">
        <f t="shared" si="2168"/>
        <v>4714696</v>
      </c>
      <c r="R1717" s="24"/>
      <c r="S1717" s="24"/>
      <c r="T1717" s="15"/>
    </row>
    <row r="1718" spans="1:20" ht="15" hidden="1" x14ac:dyDescent="0.3">
      <c r="A1718" s="15" t="s">
        <v>307</v>
      </c>
      <c r="B1718" s="15" t="s">
        <v>308</v>
      </c>
      <c r="C1718" s="15" t="s">
        <v>329</v>
      </c>
      <c r="D1718" s="16" t="s">
        <v>305</v>
      </c>
      <c r="E1718" s="94">
        <v>8</v>
      </c>
      <c r="F1718" s="23">
        <v>12000</v>
      </c>
      <c r="G1718" s="23">
        <v>17000</v>
      </c>
      <c r="H1718" s="23">
        <v>10331</v>
      </c>
      <c r="I1718" s="23">
        <v>2231496</v>
      </c>
      <c r="J1718" s="18">
        <f t="shared" si="2169"/>
        <v>242</v>
      </c>
      <c r="K1718" s="18">
        <v>330</v>
      </c>
      <c r="L1718" s="23">
        <f t="shared" si="2163"/>
        <v>88</v>
      </c>
      <c r="M1718" s="24">
        <f t="shared" si="2164"/>
        <v>70.400000000000006</v>
      </c>
      <c r="N1718" s="23">
        <f t="shared" si="2165"/>
        <v>1056000</v>
      </c>
      <c r="O1718" s="23">
        <f t="shared" si="2166"/>
        <v>1196800</v>
      </c>
      <c r="P1718" s="25">
        <f t="shared" si="2167"/>
        <v>2231496</v>
      </c>
      <c r="Q1718" s="23">
        <f t="shared" si="2168"/>
        <v>4484296</v>
      </c>
      <c r="R1718" s="24"/>
      <c r="S1718" s="24"/>
      <c r="T1718" s="15"/>
    </row>
    <row r="1719" spans="1:20" ht="15" hidden="1" x14ac:dyDescent="0.3">
      <c r="A1719" s="15" t="s">
        <v>307</v>
      </c>
      <c r="B1719" s="15" t="s">
        <v>308</v>
      </c>
      <c r="C1719" s="15" t="s">
        <v>329</v>
      </c>
      <c r="D1719" s="16" t="s">
        <v>87</v>
      </c>
      <c r="E1719" s="94">
        <v>8</v>
      </c>
      <c r="F1719" s="23">
        <v>12000</v>
      </c>
      <c r="G1719" s="23">
        <v>17000</v>
      </c>
      <c r="H1719" s="23">
        <v>10331</v>
      </c>
      <c r="I1719" s="23">
        <v>2231496</v>
      </c>
      <c r="J1719" s="18">
        <f t="shared" si="2169"/>
        <v>591</v>
      </c>
      <c r="K1719" s="18">
        <v>971</v>
      </c>
      <c r="L1719" s="23">
        <f t="shared" si="2163"/>
        <v>380</v>
      </c>
      <c r="M1719" s="24">
        <f t="shared" si="2164"/>
        <v>304</v>
      </c>
      <c r="N1719" s="23">
        <f t="shared" si="2165"/>
        <v>4560000</v>
      </c>
      <c r="O1719" s="23">
        <f t="shared" si="2166"/>
        <v>5168000</v>
      </c>
      <c r="P1719" s="25">
        <f t="shared" si="2167"/>
        <v>3140624</v>
      </c>
      <c r="Q1719" s="23">
        <f t="shared" si="2168"/>
        <v>12868624</v>
      </c>
      <c r="R1719" s="24"/>
      <c r="S1719" s="24"/>
      <c r="T1719" s="15"/>
    </row>
    <row r="1720" spans="1:20" ht="15" hidden="1" x14ac:dyDescent="0.3">
      <c r="A1720" s="15" t="s">
        <v>307</v>
      </c>
      <c r="B1720" s="15" t="s">
        <v>308</v>
      </c>
      <c r="C1720" s="15" t="s">
        <v>329</v>
      </c>
      <c r="D1720" s="16" t="s">
        <v>60</v>
      </c>
      <c r="E1720" s="31">
        <v>9</v>
      </c>
      <c r="F1720" s="23">
        <v>12000</v>
      </c>
      <c r="G1720" s="23">
        <v>17000</v>
      </c>
      <c r="H1720" s="23">
        <v>10331</v>
      </c>
      <c r="I1720" s="23">
        <v>2256290</v>
      </c>
      <c r="J1720" s="18">
        <f>K1716</f>
        <v>1833</v>
      </c>
      <c r="K1720" s="64">
        <v>2276</v>
      </c>
      <c r="L1720" s="23">
        <f t="shared" ref="L1720:L1723" si="2170">K1720-J1720</f>
        <v>443</v>
      </c>
      <c r="M1720" s="24">
        <f t="shared" ref="M1720:M1723" si="2171">L1720*80%</f>
        <v>354.40000000000003</v>
      </c>
      <c r="N1720" s="23">
        <f t="shared" ref="N1720:N1723" si="2172">L1720*F1720</f>
        <v>5316000</v>
      </c>
      <c r="O1720" s="23">
        <f t="shared" ref="O1720:O1723" si="2173">M1720*G1720</f>
        <v>6024800.0000000009</v>
      </c>
      <c r="P1720" s="25">
        <f t="shared" ref="P1720:P1723" si="2174">IF(M1720*H1720=0,0,IF(M1720*H1720&gt;I1720,M1720*H1720,I1720))</f>
        <v>3661306.4000000004</v>
      </c>
      <c r="Q1720" s="23">
        <f t="shared" ref="Q1720:Q1723" si="2175">N1720+O1720+P1720</f>
        <v>15002106.4</v>
      </c>
      <c r="R1720" s="24"/>
      <c r="S1720" s="24"/>
      <c r="T1720" s="15"/>
    </row>
    <row r="1721" spans="1:20" ht="15" hidden="1" x14ac:dyDescent="0.3">
      <c r="A1721" s="15" t="s">
        <v>307</v>
      </c>
      <c r="B1721" s="15" t="s">
        <v>308</v>
      </c>
      <c r="C1721" s="15" t="s">
        <v>329</v>
      </c>
      <c r="D1721" s="16" t="s">
        <v>61</v>
      </c>
      <c r="E1721" s="31">
        <v>9</v>
      </c>
      <c r="F1721" s="23">
        <v>12000</v>
      </c>
      <c r="G1721" s="23">
        <v>17000</v>
      </c>
      <c r="H1721" s="23">
        <v>10331</v>
      </c>
      <c r="I1721" s="23">
        <v>2231496</v>
      </c>
      <c r="J1721" s="18">
        <f t="shared" ref="J1721:J1723" si="2176">K1717</f>
        <v>583</v>
      </c>
      <c r="K1721" s="64">
        <v>657</v>
      </c>
      <c r="L1721" s="23">
        <f t="shared" si="2170"/>
        <v>74</v>
      </c>
      <c r="M1721" s="24">
        <f t="shared" si="2171"/>
        <v>59.2</v>
      </c>
      <c r="N1721" s="23">
        <f t="shared" si="2172"/>
        <v>888000</v>
      </c>
      <c r="O1721" s="23">
        <f t="shared" si="2173"/>
        <v>1006400</v>
      </c>
      <c r="P1721" s="25">
        <f t="shared" si="2174"/>
        <v>2231496</v>
      </c>
      <c r="Q1721" s="23">
        <f t="shared" si="2175"/>
        <v>4125896</v>
      </c>
      <c r="R1721" s="24"/>
      <c r="S1721" s="24"/>
      <c r="T1721" s="15"/>
    </row>
    <row r="1722" spans="1:20" ht="15" hidden="1" x14ac:dyDescent="0.3">
      <c r="A1722" s="15" t="s">
        <v>307</v>
      </c>
      <c r="B1722" s="15" t="s">
        <v>308</v>
      </c>
      <c r="C1722" s="15" t="s">
        <v>329</v>
      </c>
      <c r="D1722" s="16" t="s">
        <v>305</v>
      </c>
      <c r="E1722" s="31">
        <v>9</v>
      </c>
      <c r="F1722" s="23">
        <v>12000</v>
      </c>
      <c r="G1722" s="23">
        <v>17000</v>
      </c>
      <c r="H1722" s="23">
        <v>10331</v>
      </c>
      <c r="I1722" s="23">
        <v>2231496</v>
      </c>
      <c r="J1722" s="18">
        <f t="shared" si="2176"/>
        <v>330</v>
      </c>
      <c r="K1722" s="18">
        <v>413</v>
      </c>
      <c r="L1722" s="23">
        <f t="shared" si="2170"/>
        <v>83</v>
      </c>
      <c r="M1722" s="24">
        <f t="shared" si="2171"/>
        <v>66.400000000000006</v>
      </c>
      <c r="N1722" s="23">
        <f t="shared" si="2172"/>
        <v>996000</v>
      </c>
      <c r="O1722" s="23">
        <f t="shared" si="2173"/>
        <v>1128800</v>
      </c>
      <c r="P1722" s="25">
        <f t="shared" si="2174"/>
        <v>2231496</v>
      </c>
      <c r="Q1722" s="23">
        <f t="shared" si="2175"/>
        <v>4356296</v>
      </c>
      <c r="R1722" s="24"/>
      <c r="S1722" s="24"/>
      <c r="T1722" s="15"/>
    </row>
    <row r="1723" spans="1:20" ht="15" hidden="1" x14ac:dyDescent="0.3">
      <c r="A1723" s="15" t="s">
        <v>307</v>
      </c>
      <c r="B1723" s="15" t="s">
        <v>308</v>
      </c>
      <c r="C1723" s="15" t="s">
        <v>329</v>
      </c>
      <c r="D1723" s="16" t="s">
        <v>87</v>
      </c>
      <c r="E1723" s="31">
        <v>9</v>
      </c>
      <c r="F1723" s="23">
        <v>12000</v>
      </c>
      <c r="G1723" s="23">
        <v>17000</v>
      </c>
      <c r="H1723" s="23">
        <v>10331</v>
      </c>
      <c r="I1723" s="23">
        <v>2231496</v>
      </c>
      <c r="J1723" s="18">
        <f t="shared" si="2176"/>
        <v>971</v>
      </c>
      <c r="K1723" s="18">
        <v>1346</v>
      </c>
      <c r="L1723" s="23">
        <f t="shared" si="2170"/>
        <v>375</v>
      </c>
      <c r="M1723" s="24">
        <f t="shared" si="2171"/>
        <v>300</v>
      </c>
      <c r="N1723" s="23">
        <f t="shared" si="2172"/>
        <v>4500000</v>
      </c>
      <c r="O1723" s="23">
        <f t="shared" si="2173"/>
        <v>5100000</v>
      </c>
      <c r="P1723" s="25">
        <f t="shared" si="2174"/>
        <v>3099300</v>
      </c>
      <c r="Q1723" s="23">
        <f t="shared" si="2175"/>
        <v>12699300</v>
      </c>
      <c r="R1723" s="24"/>
      <c r="S1723" s="24"/>
      <c r="T1723" s="15"/>
    </row>
    <row r="1724" spans="1:20" ht="15" hidden="1" x14ac:dyDescent="0.3">
      <c r="A1724" s="15" t="s">
        <v>307</v>
      </c>
      <c r="B1724" s="15" t="s">
        <v>308</v>
      </c>
      <c r="C1724" s="15" t="s">
        <v>330</v>
      </c>
      <c r="D1724" s="16" t="s">
        <v>331</v>
      </c>
      <c r="E1724" s="94">
        <v>2</v>
      </c>
      <c r="F1724" s="23">
        <v>12000</v>
      </c>
      <c r="G1724" s="23">
        <v>17000</v>
      </c>
      <c r="H1724" s="23">
        <v>10331</v>
      </c>
      <c r="I1724" s="23">
        <v>2256290</v>
      </c>
      <c r="J1724" s="18">
        <v>87</v>
      </c>
      <c r="K1724" s="18">
        <v>104</v>
      </c>
      <c r="L1724" s="23">
        <f t="shared" si="2114"/>
        <v>17</v>
      </c>
      <c r="M1724" s="24">
        <f t="shared" si="2155"/>
        <v>13.600000000000001</v>
      </c>
      <c r="N1724" s="23">
        <f t="shared" si="2115"/>
        <v>204000</v>
      </c>
      <c r="O1724" s="23">
        <f t="shared" si="2116"/>
        <v>231200.00000000003</v>
      </c>
      <c r="P1724" s="25">
        <f t="shared" si="2117"/>
        <v>2256290</v>
      </c>
      <c r="Q1724" s="23">
        <f t="shared" si="2118"/>
        <v>2691490</v>
      </c>
      <c r="R1724" s="24"/>
      <c r="S1724" s="24"/>
      <c r="T1724" s="15"/>
    </row>
    <row r="1725" spans="1:20" ht="15" hidden="1" x14ac:dyDescent="0.3">
      <c r="A1725" s="15" t="s">
        <v>307</v>
      </c>
      <c r="B1725" s="15" t="s">
        <v>308</v>
      </c>
      <c r="C1725" s="15" t="s">
        <v>330</v>
      </c>
      <c r="D1725" s="16" t="s">
        <v>331</v>
      </c>
      <c r="E1725" s="94">
        <v>3</v>
      </c>
      <c r="F1725" s="23">
        <v>12000</v>
      </c>
      <c r="G1725" s="23">
        <v>17000</v>
      </c>
      <c r="H1725" s="23">
        <v>10331</v>
      </c>
      <c r="I1725" s="23">
        <v>2256290</v>
      </c>
      <c r="J1725" s="18">
        <v>104</v>
      </c>
      <c r="K1725" s="18">
        <v>129</v>
      </c>
      <c r="L1725" s="23">
        <f t="shared" si="2114"/>
        <v>25</v>
      </c>
      <c r="M1725" s="24">
        <f t="shared" si="2155"/>
        <v>20</v>
      </c>
      <c r="N1725" s="23">
        <f t="shared" si="2115"/>
        <v>300000</v>
      </c>
      <c r="O1725" s="23">
        <f t="shared" si="2116"/>
        <v>340000</v>
      </c>
      <c r="P1725" s="25">
        <f t="shared" si="2117"/>
        <v>2256290</v>
      </c>
      <c r="Q1725" s="23">
        <f t="shared" si="2118"/>
        <v>2896290</v>
      </c>
      <c r="R1725" s="24"/>
      <c r="S1725" s="24"/>
      <c r="T1725" s="15"/>
    </row>
    <row r="1726" spans="1:20" ht="15" hidden="1" x14ac:dyDescent="0.3">
      <c r="A1726" s="15" t="s">
        <v>307</v>
      </c>
      <c r="B1726" s="15" t="s">
        <v>308</v>
      </c>
      <c r="C1726" s="15" t="s">
        <v>330</v>
      </c>
      <c r="D1726" s="16" t="s">
        <v>331</v>
      </c>
      <c r="E1726" s="94">
        <v>4</v>
      </c>
      <c r="F1726" s="23">
        <v>12000</v>
      </c>
      <c r="G1726" s="23">
        <v>17000</v>
      </c>
      <c r="H1726" s="23">
        <v>10331</v>
      </c>
      <c r="I1726" s="23">
        <v>2256290</v>
      </c>
      <c r="J1726" s="18">
        <v>129</v>
      </c>
      <c r="K1726" s="18">
        <v>163</v>
      </c>
      <c r="L1726" s="23">
        <f t="shared" si="2114"/>
        <v>34</v>
      </c>
      <c r="M1726" s="24">
        <f t="shared" si="2155"/>
        <v>27.200000000000003</v>
      </c>
      <c r="N1726" s="23">
        <f t="shared" si="2115"/>
        <v>408000</v>
      </c>
      <c r="O1726" s="23">
        <f t="shared" si="2116"/>
        <v>462400.00000000006</v>
      </c>
      <c r="P1726" s="25">
        <f t="shared" si="2117"/>
        <v>2256290</v>
      </c>
      <c r="Q1726" s="23">
        <f t="shared" si="2118"/>
        <v>3126690</v>
      </c>
      <c r="R1726" s="24"/>
      <c r="S1726" s="24"/>
      <c r="T1726" s="15"/>
    </row>
    <row r="1727" spans="1:20" ht="15" hidden="1" x14ac:dyDescent="0.3">
      <c r="A1727" s="15" t="s">
        <v>307</v>
      </c>
      <c r="B1727" s="15" t="s">
        <v>308</v>
      </c>
      <c r="C1727" s="15" t="s">
        <v>330</v>
      </c>
      <c r="D1727" s="16" t="s">
        <v>331</v>
      </c>
      <c r="E1727" s="94">
        <v>5</v>
      </c>
      <c r="F1727" s="23">
        <v>12000</v>
      </c>
      <c r="G1727" s="23">
        <v>17000</v>
      </c>
      <c r="H1727" s="23">
        <v>10331</v>
      </c>
      <c r="I1727" s="23">
        <v>2256290</v>
      </c>
      <c r="J1727" s="18">
        <v>163</v>
      </c>
      <c r="K1727" s="18">
        <v>174</v>
      </c>
      <c r="L1727" s="23">
        <f t="shared" si="2114"/>
        <v>11</v>
      </c>
      <c r="M1727" s="24">
        <f t="shared" si="2155"/>
        <v>8.8000000000000007</v>
      </c>
      <c r="N1727" s="23">
        <f t="shared" si="2115"/>
        <v>132000</v>
      </c>
      <c r="O1727" s="23">
        <f t="shared" si="2116"/>
        <v>149600</v>
      </c>
      <c r="P1727" s="25">
        <f t="shared" si="2117"/>
        <v>2256290</v>
      </c>
      <c r="Q1727" s="23">
        <f t="shared" si="2118"/>
        <v>2537890</v>
      </c>
      <c r="R1727" s="24"/>
      <c r="S1727" s="24"/>
      <c r="T1727" s="15"/>
    </row>
    <row r="1728" spans="1:20" ht="15" hidden="1" x14ac:dyDescent="0.3">
      <c r="A1728" s="15" t="s">
        <v>307</v>
      </c>
      <c r="B1728" s="15" t="s">
        <v>308</v>
      </c>
      <c r="C1728" s="15" t="s">
        <v>330</v>
      </c>
      <c r="D1728" s="16" t="s">
        <v>331</v>
      </c>
      <c r="E1728" s="94">
        <v>6</v>
      </c>
      <c r="F1728" s="23">
        <v>12000</v>
      </c>
      <c r="G1728" s="23">
        <v>17000</v>
      </c>
      <c r="H1728" s="23">
        <v>10331</v>
      </c>
      <c r="I1728" s="23">
        <v>2256290</v>
      </c>
      <c r="J1728" s="18">
        <v>174</v>
      </c>
      <c r="K1728" s="18">
        <v>186</v>
      </c>
      <c r="L1728" s="23">
        <f t="shared" si="2114"/>
        <v>12</v>
      </c>
      <c r="M1728" s="24">
        <f t="shared" si="2155"/>
        <v>9.6000000000000014</v>
      </c>
      <c r="N1728" s="23">
        <f t="shared" si="2115"/>
        <v>144000</v>
      </c>
      <c r="O1728" s="23">
        <f t="shared" si="2116"/>
        <v>163200.00000000003</v>
      </c>
      <c r="P1728" s="25">
        <f t="shared" si="2117"/>
        <v>2256290</v>
      </c>
      <c r="Q1728" s="23">
        <f t="shared" si="2118"/>
        <v>2563490</v>
      </c>
      <c r="R1728" s="24"/>
      <c r="S1728" s="24"/>
      <c r="T1728" s="15"/>
    </row>
    <row r="1729" spans="1:20" ht="15" hidden="1" x14ac:dyDescent="0.3">
      <c r="A1729" s="15" t="s">
        <v>307</v>
      </c>
      <c r="B1729" s="15" t="s">
        <v>308</v>
      </c>
      <c r="C1729" s="15" t="s">
        <v>330</v>
      </c>
      <c r="D1729" s="16" t="s">
        <v>331</v>
      </c>
      <c r="E1729" s="94">
        <v>7</v>
      </c>
      <c r="F1729" s="23">
        <v>12000</v>
      </c>
      <c r="G1729" s="23">
        <v>17000</v>
      </c>
      <c r="H1729" s="23">
        <v>10331</v>
      </c>
      <c r="I1729" s="23">
        <v>2256290</v>
      </c>
      <c r="J1729" s="18">
        <f>K1728</f>
        <v>186</v>
      </c>
      <c r="K1729" s="18">
        <v>196</v>
      </c>
      <c r="L1729" s="23">
        <f t="shared" ref="L1729" si="2177">K1729-J1729</f>
        <v>10</v>
      </c>
      <c r="M1729" s="24">
        <f t="shared" ref="M1729" si="2178">L1729*80%</f>
        <v>8</v>
      </c>
      <c r="N1729" s="23">
        <f t="shared" ref="N1729" si="2179">L1729*F1729</f>
        <v>120000</v>
      </c>
      <c r="O1729" s="23">
        <f t="shared" ref="O1729" si="2180">M1729*G1729</f>
        <v>136000</v>
      </c>
      <c r="P1729" s="25">
        <f t="shared" ref="P1729" si="2181">IF(M1729*H1729=0,0,IF(M1729*H1729&gt;I1729,M1729*H1729,I1729))</f>
        <v>2256290</v>
      </c>
      <c r="Q1729" s="23">
        <f t="shared" ref="Q1729" si="2182">N1729+O1729+P1729</f>
        <v>2512290</v>
      </c>
      <c r="R1729" s="24"/>
      <c r="S1729" s="24"/>
      <c r="T1729" s="15"/>
    </row>
    <row r="1730" spans="1:20" ht="15" hidden="1" x14ac:dyDescent="0.3">
      <c r="A1730" s="15" t="s">
        <v>307</v>
      </c>
      <c r="B1730" s="15" t="s">
        <v>308</v>
      </c>
      <c r="C1730" s="15" t="s">
        <v>330</v>
      </c>
      <c r="D1730" s="16" t="s">
        <v>331</v>
      </c>
      <c r="E1730" s="94">
        <v>8</v>
      </c>
      <c r="F1730" s="23">
        <v>12000</v>
      </c>
      <c r="G1730" s="23">
        <v>17000</v>
      </c>
      <c r="H1730" s="23">
        <v>10331</v>
      </c>
      <c r="I1730" s="23">
        <v>2256290</v>
      </c>
      <c r="J1730" s="18">
        <f>K1729</f>
        <v>196</v>
      </c>
      <c r="K1730" s="18">
        <v>207</v>
      </c>
      <c r="L1730" s="23">
        <f t="shared" ref="L1730" si="2183">K1730-J1730</f>
        <v>11</v>
      </c>
      <c r="M1730" s="24">
        <f t="shared" ref="M1730" si="2184">L1730*80%</f>
        <v>8.8000000000000007</v>
      </c>
      <c r="N1730" s="23">
        <f t="shared" ref="N1730" si="2185">L1730*F1730</f>
        <v>132000</v>
      </c>
      <c r="O1730" s="23">
        <f t="shared" ref="O1730" si="2186">M1730*G1730</f>
        <v>149600</v>
      </c>
      <c r="P1730" s="25">
        <f t="shared" ref="P1730" si="2187">IF(M1730*H1730=0,0,IF(M1730*H1730&gt;I1730,M1730*H1730,I1730))</f>
        <v>2256290</v>
      </c>
      <c r="Q1730" s="23">
        <f t="shared" ref="Q1730" si="2188">N1730+O1730+P1730</f>
        <v>2537890</v>
      </c>
      <c r="R1730" s="24"/>
      <c r="S1730" s="24"/>
      <c r="T1730" s="15"/>
    </row>
    <row r="1731" spans="1:20" ht="15" hidden="1" x14ac:dyDescent="0.3">
      <c r="A1731" s="15" t="s">
        <v>307</v>
      </c>
      <c r="B1731" s="15" t="s">
        <v>308</v>
      </c>
      <c r="C1731" s="15" t="s">
        <v>330</v>
      </c>
      <c r="D1731" s="16" t="s">
        <v>331</v>
      </c>
      <c r="E1731" s="31">
        <v>9</v>
      </c>
      <c r="F1731" s="23">
        <v>12000</v>
      </c>
      <c r="G1731" s="23">
        <v>17000</v>
      </c>
      <c r="H1731" s="23">
        <v>10331</v>
      </c>
      <c r="I1731" s="23">
        <v>2256290</v>
      </c>
      <c r="J1731" s="18">
        <f>K1730</f>
        <v>207</v>
      </c>
      <c r="K1731" s="18">
        <v>222</v>
      </c>
      <c r="L1731" s="23">
        <f t="shared" ref="L1731" si="2189">K1731-J1731</f>
        <v>15</v>
      </c>
      <c r="M1731" s="24">
        <f t="shared" ref="M1731" si="2190">L1731*80%</f>
        <v>12</v>
      </c>
      <c r="N1731" s="23">
        <f t="shared" ref="N1731" si="2191">L1731*F1731</f>
        <v>180000</v>
      </c>
      <c r="O1731" s="23">
        <f t="shared" ref="O1731" si="2192">M1731*G1731</f>
        <v>204000</v>
      </c>
      <c r="P1731" s="25">
        <f t="shared" ref="P1731" si="2193">IF(M1731*H1731=0,0,IF(M1731*H1731&gt;I1731,M1731*H1731,I1731))</f>
        <v>2256290</v>
      </c>
      <c r="Q1731" s="23">
        <f t="shared" ref="Q1731" si="2194">N1731+O1731+P1731</f>
        <v>2640290</v>
      </c>
      <c r="R1731" s="24"/>
      <c r="S1731" s="24"/>
      <c r="T1731" s="15"/>
    </row>
    <row r="1732" spans="1:20" ht="15" hidden="1" x14ac:dyDescent="0.3">
      <c r="A1732" s="15" t="s">
        <v>307</v>
      </c>
      <c r="B1732" s="15" t="s">
        <v>308</v>
      </c>
      <c r="C1732" s="15" t="s">
        <v>332</v>
      </c>
      <c r="D1732" s="16" t="s">
        <v>147</v>
      </c>
      <c r="E1732" s="94">
        <v>3</v>
      </c>
      <c r="F1732" s="23">
        <v>12000</v>
      </c>
      <c r="G1732" s="23">
        <v>17000</v>
      </c>
      <c r="H1732" s="23">
        <v>10331</v>
      </c>
      <c r="I1732" s="23">
        <v>2256290</v>
      </c>
      <c r="J1732" s="18">
        <v>21</v>
      </c>
      <c r="K1732" s="18">
        <v>21</v>
      </c>
      <c r="L1732" s="23">
        <f t="shared" si="2114"/>
        <v>0</v>
      </c>
      <c r="M1732" s="24">
        <f t="shared" si="2155"/>
        <v>0</v>
      </c>
      <c r="N1732" s="23">
        <f t="shared" si="2115"/>
        <v>0</v>
      </c>
      <c r="O1732" s="23">
        <f t="shared" si="2116"/>
        <v>0</v>
      </c>
      <c r="P1732" s="25">
        <f t="shared" si="2117"/>
        <v>0</v>
      </c>
      <c r="Q1732" s="23">
        <f t="shared" si="2118"/>
        <v>0</v>
      </c>
      <c r="R1732" s="24"/>
      <c r="S1732" s="24"/>
      <c r="T1732" s="15"/>
    </row>
    <row r="1733" spans="1:20" ht="15" hidden="1" x14ac:dyDescent="0.3">
      <c r="A1733" s="15" t="s">
        <v>307</v>
      </c>
      <c r="B1733" s="15" t="s">
        <v>308</v>
      </c>
      <c r="C1733" s="15" t="s">
        <v>332</v>
      </c>
      <c r="D1733" s="16" t="s">
        <v>147</v>
      </c>
      <c r="E1733" s="94">
        <v>4</v>
      </c>
      <c r="F1733" s="23">
        <v>12000</v>
      </c>
      <c r="G1733" s="23">
        <v>17000</v>
      </c>
      <c r="H1733" s="23">
        <v>10331</v>
      </c>
      <c r="I1733" s="23">
        <v>2256290</v>
      </c>
      <c r="J1733" s="18">
        <v>21</v>
      </c>
      <c r="K1733" s="18">
        <v>30</v>
      </c>
      <c r="L1733" s="23">
        <f t="shared" si="2114"/>
        <v>9</v>
      </c>
      <c r="M1733" s="24">
        <f t="shared" si="2155"/>
        <v>7.2</v>
      </c>
      <c r="N1733" s="23">
        <f t="shared" si="2115"/>
        <v>108000</v>
      </c>
      <c r="O1733" s="23">
        <f t="shared" si="2116"/>
        <v>122400</v>
      </c>
      <c r="P1733" s="25">
        <f t="shared" si="2117"/>
        <v>2256290</v>
      </c>
      <c r="Q1733" s="23">
        <f t="shared" si="2118"/>
        <v>2486690</v>
      </c>
      <c r="R1733" s="24"/>
      <c r="S1733" s="24"/>
      <c r="T1733" s="15"/>
    </row>
    <row r="1734" spans="1:20" ht="15" hidden="1" x14ac:dyDescent="0.3">
      <c r="A1734" s="15" t="s">
        <v>307</v>
      </c>
      <c r="B1734" s="15" t="s">
        <v>308</v>
      </c>
      <c r="C1734" s="15" t="s">
        <v>332</v>
      </c>
      <c r="D1734" s="16" t="s">
        <v>147</v>
      </c>
      <c r="E1734" s="94">
        <v>5</v>
      </c>
      <c r="F1734" s="23">
        <v>12000</v>
      </c>
      <c r="G1734" s="23">
        <v>17000</v>
      </c>
      <c r="H1734" s="23">
        <v>10331</v>
      </c>
      <c r="I1734" s="23">
        <v>2256290</v>
      </c>
      <c r="J1734" s="18">
        <v>30</v>
      </c>
      <c r="K1734" s="18">
        <v>56</v>
      </c>
      <c r="L1734" s="23">
        <f t="shared" si="2114"/>
        <v>26</v>
      </c>
      <c r="M1734" s="24">
        <f t="shared" si="2155"/>
        <v>20.8</v>
      </c>
      <c r="N1734" s="23">
        <f t="shared" si="2115"/>
        <v>312000</v>
      </c>
      <c r="O1734" s="23">
        <f t="shared" si="2116"/>
        <v>353600</v>
      </c>
      <c r="P1734" s="25">
        <f t="shared" si="2117"/>
        <v>2256290</v>
      </c>
      <c r="Q1734" s="23">
        <f t="shared" si="2118"/>
        <v>2921890</v>
      </c>
      <c r="R1734" s="24"/>
      <c r="S1734" s="24"/>
      <c r="T1734" s="15"/>
    </row>
    <row r="1735" spans="1:20" ht="15" hidden="1" x14ac:dyDescent="0.3">
      <c r="A1735" s="15" t="s">
        <v>307</v>
      </c>
      <c r="B1735" s="15" t="s">
        <v>308</v>
      </c>
      <c r="C1735" s="15" t="s">
        <v>332</v>
      </c>
      <c r="D1735" s="16" t="s">
        <v>147</v>
      </c>
      <c r="E1735" s="94">
        <v>6</v>
      </c>
      <c r="F1735" s="23">
        <v>12000</v>
      </c>
      <c r="G1735" s="23">
        <v>17000</v>
      </c>
      <c r="H1735" s="23">
        <v>10331</v>
      </c>
      <c r="I1735" s="23">
        <v>2256290</v>
      </c>
      <c r="J1735" s="18">
        <v>56</v>
      </c>
      <c r="K1735" s="18">
        <v>89</v>
      </c>
      <c r="L1735" s="23">
        <f t="shared" si="2114"/>
        <v>33</v>
      </c>
      <c r="M1735" s="24">
        <f t="shared" si="2155"/>
        <v>26.400000000000002</v>
      </c>
      <c r="N1735" s="23">
        <f t="shared" si="2115"/>
        <v>396000</v>
      </c>
      <c r="O1735" s="23">
        <f t="shared" si="2116"/>
        <v>448800.00000000006</v>
      </c>
      <c r="P1735" s="25">
        <f t="shared" si="2117"/>
        <v>2256290</v>
      </c>
      <c r="Q1735" s="23">
        <f t="shared" si="2118"/>
        <v>3101090</v>
      </c>
      <c r="R1735" s="24"/>
      <c r="S1735" s="24"/>
      <c r="T1735" s="15"/>
    </row>
    <row r="1736" spans="1:20" ht="15" hidden="1" x14ac:dyDescent="0.3">
      <c r="A1736" s="15" t="s">
        <v>307</v>
      </c>
      <c r="B1736" s="15" t="s">
        <v>308</v>
      </c>
      <c r="C1736" s="15" t="s">
        <v>332</v>
      </c>
      <c r="D1736" s="16" t="s">
        <v>147</v>
      </c>
      <c r="E1736" s="94">
        <v>7</v>
      </c>
      <c r="F1736" s="23">
        <v>12000</v>
      </c>
      <c r="G1736" s="23">
        <v>17000</v>
      </c>
      <c r="H1736" s="23">
        <v>10331</v>
      </c>
      <c r="I1736" s="23">
        <v>2256290</v>
      </c>
      <c r="J1736" s="18">
        <f>K1735</f>
        <v>89</v>
      </c>
      <c r="K1736" s="18">
        <v>178</v>
      </c>
      <c r="L1736" s="23">
        <f t="shared" ref="L1736" si="2195">K1736-J1736</f>
        <v>89</v>
      </c>
      <c r="M1736" s="24">
        <f t="shared" ref="M1736" si="2196">L1736*80%</f>
        <v>71.2</v>
      </c>
      <c r="N1736" s="23">
        <f t="shared" ref="N1736" si="2197">L1736*F1736</f>
        <v>1068000</v>
      </c>
      <c r="O1736" s="23">
        <f t="shared" ref="O1736" si="2198">M1736*G1736</f>
        <v>1210400</v>
      </c>
      <c r="P1736" s="25">
        <f t="shared" ref="P1736" si="2199">IF(M1736*H1736=0,0,IF(M1736*H1736&gt;I1736,M1736*H1736,I1736))</f>
        <v>2256290</v>
      </c>
      <c r="Q1736" s="23">
        <f t="shared" ref="Q1736" si="2200">N1736+O1736+P1736</f>
        <v>4534690</v>
      </c>
      <c r="R1736" s="24"/>
      <c r="S1736" s="24"/>
      <c r="T1736" s="15"/>
    </row>
    <row r="1737" spans="1:20" ht="15" hidden="1" x14ac:dyDescent="0.3">
      <c r="A1737" s="15" t="s">
        <v>307</v>
      </c>
      <c r="B1737" s="15" t="s">
        <v>308</v>
      </c>
      <c r="C1737" s="15" t="s">
        <v>332</v>
      </c>
      <c r="D1737" s="16" t="s">
        <v>147</v>
      </c>
      <c r="E1737" s="94">
        <v>8</v>
      </c>
      <c r="F1737" s="23">
        <v>12000</v>
      </c>
      <c r="G1737" s="23">
        <v>17000</v>
      </c>
      <c r="H1737" s="23">
        <v>10331</v>
      </c>
      <c r="I1737" s="23">
        <v>2256290</v>
      </c>
      <c r="J1737" s="18">
        <f>K1736</f>
        <v>178</v>
      </c>
      <c r="K1737" s="18">
        <v>249</v>
      </c>
      <c r="L1737" s="23">
        <f t="shared" ref="L1737" si="2201">K1737-J1737</f>
        <v>71</v>
      </c>
      <c r="M1737" s="24">
        <f t="shared" ref="M1737" si="2202">L1737*80%</f>
        <v>56.800000000000004</v>
      </c>
      <c r="N1737" s="23">
        <f t="shared" ref="N1737" si="2203">L1737*F1737</f>
        <v>852000</v>
      </c>
      <c r="O1737" s="23">
        <f t="shared" ref="O1737" si="2204">M1737*G1737</f>
        <v>965600.00000000012</v>
      </c>
      <c r="P1737" s="25">
        <f t="shared" ref="P1737" si="2205">IF(M1737*H1737=0,0,IF(M1737*H1737&gt;I1737,M1737*H1737,I1737))</f>
        <v>2256290</v>
      </c>
      <c r="Q1737" s="23">
        <f t="shared" ref="Q1737" si="2206">N1737+O1737+P1737</f>
        <v>4073890</v>
      </c>
      <c r="R1737" s="24"/>
      <c r="S1737" s="24"/>
      <c r="T1737" s="15"/>
    </row>
    <row r="1738" spans="1:20" ht="15" hidden="1" x14ac:dyDescent="0.3">
      <c r="A1738" s="15" t="s">
        <v>307</v>
      </c>
      <c r="B1738" s="15" t="s">
        <v>308</v>
      </c>
      <c r="C1738" s="15" t="s">
        <v>332</v>
      </c>
      <c r="D1738" s="16" t="s">
        <v>147</v>
      </c>
      <c r="E1738" s="31">
        <v>9</v>
      </c>
      <c r="F1738" s="23">
        <v>12000</v>
      </c>
      <c r="G1738" s="23">
        <v>17000</v>
      </c>
      <c r="H1738" s="23">
        <v>10331</v>
      </c>
      <c r="I1738" s="23">
        <v>2256290</v>
      </c>
      <c r="J1738" s="18">
        <f>K1737</f>
        <v>249</v>
      </c>
      <c r="K1738" s="18">
        <v>325</v>
      </c>
      <c r="L1738" s="23">
        <f t="shared" ref="L1738" si="2207">K1738-J1738</f>
        <v>76</v>
      </c>
      <c r="M1738" s="24">
        <f t="shared" ref="M1738" si="2208">L1738*80%</f>
        <v>60.800000000000004</v>
      </c>
      <c r="N1738" s="23">
        <f t="shared" ref="N1738" si="2209">L1738*F1738</f>
        <v>912000</v>
      </c>
      <c r="O1738" s="23">
        <f t="shared" ref="O1738" si="2210">M1738*G1738</f>
        <v>1033600.0000000001</v>
      </c>
      <c r="P1738" s="25">
        <f t="shared" ref="P1738" si="2211">IF(M1738*H1738=0,0,IF(M1738*H1738&gt;I1738,M1738*H1738,I1738))</f>
        <v>2256290</v>
      </c>
      <c r="Q1738" s="23">
        <f t="shared" ref="Q1738" si="2212">N1738+O1738+P1738</f>
        <v>4201890</v>
      </c>
      <c r="R1738" s="24"/>
      <c r="S1738" s="24"/>
      <c r="T1738" s="15"/>
    </row>
    <row r="1739" spans="1:20" ht="15" hidden="1" x14ac:dyDescent="0.3">
      <c r="A1739" s="15" t="s">
        <v>307</v>
      </c>
      <c r="B1739" s="15" t="s">
        <v>308</v>
      </c>
      <c r="C1739" s="15" t="s">
        <v>333</v>
      </c>
      <c r="D1739" s="16" t="s">
        <v>63</v>
      </c>
      <c r="E1739" s="94">
        <v>3</v>
      </c>
      <c r="F1739" s="23">
        <v>12000</v>
      </c>
      <c r="G1739" s="23">
        <v>17000</v>
      </c>
      <c r="H1739" s="23">
        <v>10331</v>
      </c>
      <c r="I1739" s="23">
        <v>2231496</v>
      </c>
      <c r="J1739" s="18">
        <v>21</v>
      </c>
      <c r="K1739" s="18">
        <v>21</v>
      </c>
      <c r="L1739" s="23">
        <f t="shared" si="2114"/>
        <v>0</v>
      </c>
      <c r="M1739" s="24">
        <f t="shared" si="2155"/>
        <v>0</v>
      </c>
      <c r="N1739" s="23">
        <f t="shared" si="2115"/>
        <v>0</v>
      </c>
      <c r="O1739" s="23">
        <f t="shared" si="2116"/>
        <v>0</v>
      </c>
      <c r="P1739" s="25">
        <f t="shared" si="2117"/>
        <v>0</v>
      </c>
      <c r="Q1739" s="23">
        <f t="shared" si="2118"/>
        <v>0</v>
      </c>
      <c r="R1739" s="24"/>
      <c r="S1739" s="24"/>
      <c r="T1739" s="15"/>
    </row>
    <row r="1740" spans="1:20" ht="15" hidden="1" x14ac:dyDescent="0.3">
      <c r="A1740" s="15" t="s">
        <v>307</v>
      </c>
      <c r="B1740" s="15" t="s">
        <v>308</v>
      </c>
      <c r="C1740" s="15" t="s">
        <v>333</v>
      </c>
      <c r="D1740" s="16" t="s">
        <v>63</v>
      </c>
      <c r="E1740" s="94">
        <v>4</v>
      </c>
      <c r="F1740" s="23">
        <v>12000</v>
      </c>
      <c r="G1740" s="23">
        <v>17000</v>
      </c>
      <c r="H1740" s="23">
        <v>10331</v>
      </c>
      <c r="I1740" s="23">
        <v>2231496</v>
      </c>
      <c r="J1740" s="18">
        <v>21</v>
      </c>
      <c r="K1740" s="18">
        <v>21</v>
      </c>
      <c r="L1740" s="23">
        <f t="shared" si="2114"/>
        <v>0</v>
      </c>
      <c r="M1740" s="24">
        <f t="shared" si="2155"/>
        <v>0</v>
      </c>
      <c r="N1740" s="23">
        <f t="shared" si="2115"/>
        <v>0</v>
      </c>
      <c r="O1740" s="23">
        <f t="shared" si="2116"/>
        <v>0</v>
      </c>
      <c r="P1740" s="25">
        <f t="shared" si="2117"/>
        <v>0</v>
      </c>
      <c r="Q1740" s="23">
        <f t="shared" si="2118"/>
        <v>0</v>
      </c>
      <c r="R1740" s="24"/>
      <c r="S1740" s="24"/>
      <c r="T1740" s="15"/>
    </row>
    <row r="1741" spans="1:20" ht="15" hidden="1" x14ac:dyDescent="0.3">
      <c r="A1741" s="15" t="s">
        <v>307</v>
      </c>
      <c r="B1741" s="15" t="s">
        <v>308</v>
      </c>
      <c r="C1741" s="15" t="s">
        <v>333</v>
      </c>
      <c r="D1741" s="16" t="s">
        <v>63</v>
      </c>
      <c r="E1741" s="94">
        <v>5</v>
      </c>
      <c r="F1741" s="23">
        <v>12000</v>
      </c>
      <c r="G1741" s="23">
        <v>17000</v>
      </c>
      <c r="H1741" s="23">
        <v>10331</v>
      </c>
      <c r="I1741" s="23">
        <v>2231496</v>
      </c>
      <c r="J1741" s="18">
        <v>21</v>
      </c>
      <c r="K1741" s="18">
        <v>26</v>
      </c>
      <c r="L1741" s="23">
        <f t="shared" si="2114"/>
        <v>5</v>
      </c>
      <c r="M1741" s="24">
        <f t="shared" si="2155"/>
        <v>4</v>
      </c>
      <c r="N1741" s="23">
        <f t="shared" si="2115"/>
        <v>60000</v>
      </c>
      <c r="O1741" s="23">
        <f t="shared" si="2116"/>
        <v>68000</v>
      </c>
      <c r="P1741" s="25">
        <f t="shared" si="2117"/>
        <v>2231496</v>
      </c>
      <c r="Q1741" s="23">
        <f t="shared" si="2118"/>
        <v>2359496</v>
      </c>
      <c r="R1741" s="24"/>
      <c r="S1741" s="24"/>
      <c r="T1741" s="15"/>
    </row>
    <row r="1742" spans="1:20" ht="15" hidden="1" x14ac:dyDescent="0.3">
      <c r="A1742" s="15" t="s">
        <v>307</v>
      </c>
      <c r="B1742" s="15" t="s">
        <v>308</v>
      </c>
      <c r="C1742" s="15" t="s">
        <v>333</v>
      </c>
      <c r="D1742" s="16" t="s">
        <v>63</v>
      </c>
      <c r="E1742" s="94">
        <v>6</v>
      </c>
      <c r="F1742" s="23">
        <v>12000</v>
      </c>
      <c r="G1742" s="23">
        <v>17000</v>
      </c>
      <c r="H1742" s="23">
        <v>10331</v>
      </c>
      <c r="I1742" s="23">
        <v>2231496</v>
      </c>
      <c r="J1742" s="18">
        <v>26</v>
      </c>
      <c r="K1742" s="18">
        <v>33</v>
      </c>
      <c r="L1742" s="23">
        <f t="shared" si="2114"/>
        <v>7</v>
      </c>
      <c r="M1742" s="24">
        <f t="shared" si="2155"/>
        <v>5.6000000000000005</v>
      </c>
      <c r="N1742" s="23">
        <f t="shared" si="2115"/>
        <v>84000</v>
      </c>
      <c r="O1742" s="23">
        <f t="shared" si="2116"/>
        <v>95200.000000000015</v>
      </c>
      <c r="P1742" s="25">
        <f t="shared" si="2117"/>
        <v>2231496</v>
      </c>
      <c r="Q1742" s="23">
        <f t="shared" si="2118"/>
        <v>2410696</v>
      </c>
      <c r="R1742" s="24"/>
      <c r="S1742" s="24"/>
      <c r="T1742" s="15"/>
    </row>
    <row r="1743" spans="1:20" ht="15" hidden="1" x14ac:dyDescent="0.3">
      <c r="A1743" s="15" t="s">
        <v>307</v>
      </c>
      <c r="B1743" s="15" t="s">
        <v>308</v>
      </c>
      <c r="C1743" s="15" t="s">
        <v>333</v>
      </c>
      <c r="D1743" s="16" t="s">
        <v>63</v>
      </c>
      <c r="E1743" s="94">
        <v>7</v>
      </c>
      <c r="F1743" s="23">
        <v>12000</v>
      </c>
      <c r="G1743" s="23">
        <v>17000</v>
      </c>
      <c r="H1743" s="23">
        <v>10331</v>
      </c>
      <c r="I1743" s="23">
        <v>2231496</v>
      </c>
      <c r="J1743" s="18">
        <f>K1742</f>
        <v>33</v>
      </c>
      <c r="K1743" s="18">
        <v>37</v>
      </c>
      <c r="L1743" s="23">
        <f t="shared" ref="L1743" si="2213">K1743-J1743</f>
        <v>4</v>
      </c>
      <c r="M1743" s="24">
        <f t="shared" ref="M1743" si="2214">L1743*80%</f>
        <v>3.2</v>
      </c>
      <c r="N1743" s="23">
        <f t="shared" ref="N1743" si="2215">L1743*F1743</f>
        <v>48000</v>
      </c>
      <c r="O1743" s="23">
        <f t="shared" ref="O1743" si="2216">M1743*G1743</f>
        <v>54400</v>
      </c>
      <c r="P1743" s="25">
        <f t="shared" ref="P1743" si="2217">IF(M1743*H1743=0,0,IF(M1743*H1743&gt;I1743,M1743*H1743,I1743))</f>
        <v>2231496</v>
      </c>
      <c r="Q1743" s="23">
        <f t="shared" ref="Q1743" si="2218">N1743+O1743+P1743</f>
        <v>2333896</v>
      </c>
      <c r="R1743" s="24"/>
      <c r="S1743" s="24"/>
      <c r="T1743" s="15"/>
    </row>
    <row r="1744" spans="1:20" ht="15" hidden="1" x14ac:dyDescent="0.3">
      <c r="A1744" s="15" t="s">
        <v>307</v>
      </c>
      <c r="B1744" s="15" t="s">
        <v>308</v>
      </c>
      <c r="C1744" s="15" t="s">
        <v>333</v>
      </c>
      <c r="D1744" s="16" t="s">
        <v>63</v>
      </c>
      <c r="E1744" s="94">
        <v>8</v>
      </c>
      <c r="F1744" s="23">
        <v>12000</v>
      </c>
      <c r="G1744" s="23">
        <v>17000</v>
      </c>
      <c r="H1744" s="23">
        <v>10331</v>
      </c>
      <c r="I1744" s="23">
        <v>2231496</v>
      </c>
      <c r="J1744" s="18">
        <f>K1743</f>
        <v>37</v>
      </c>
      <c r="K1744" s="18">
        <v>38</v>
      </c>
      <c r="L1744" s="23">
        <f t="shared" ref="L1744" si="2219">K1744-J1744</f>
        <v>1</v>
      </c>
      <c r="M1744" s="24">
        <f t="shared" ref="M1744" si="2220">L1744*80%</f>
        <v>0.8</v>
      </c>
      <c r="N1744" s="23">
        <f t="shared" ref="N1744" si="2221">L1744*F1744</f>
        <v>12000</v>
      </c>
      <c r="O1744" s="23">
        <f t="shared" ref="O1744" si="2222">M1744*G1744</f>
        <v>13600</v>
      </c>
      <c r="P1744" s="25">
        <f t="shared" ref="P1744" si="2223">IF(M1744*H1744=0,0,IF(M1744*H1744&gt;I1744,M1744*H1744,I1744))</f>
        <v>2231496</v>
      </c>
      <c r="Q1744" s="23">
        <f t="shared" ref="Q1744" si="2224">N1744+O1744+P1744</f>
        <v>2257096</v>
      </c>
      <c r="R1744" s="24"/>
      <c r="S1744" s="24"/>
      <c r="T1744" s="15"/>
    </row>
    <row r="1745" spans="1:20" ht="15" hidden="1" x14ac:dyDescent="0.3">
      <c r="A1745" s="15" t="s">
        <v>307</v>
      </c>
      <c r="B1745" s="15" t="s">
        <v>308</v>
      </c>
      <c r="C1745" s="15" t="s">
        <v>333</v>
      </c>
      <c r="D1745" s="16" t="s">
        <v>63</v>
      </c>
      <c r="E1745" s="31">
        <v>9</v>
      </c>
      <c r="F1745" s="23">
        <v>12000</v>
      </c>
      <c r="G1745" s="23">
        <v>17000</v>
      </c>
      <c r="H1745" s="23">
        <v>10331</v>
      </c>
      <c r="I1745" s="23">
        <v>2231496</v>
      </c>
      <c r="J1745" s="18">
        <f>K1744</f>
        <v>38</v>
      </c>
      <c r="K1745" s="18">
        <v>39</v>
      </c>
      <c r="L1745" s="23">
        <f t="shared" ref="L1745" si="2225">K1745-J1745</f>
        <v>1</v>
      </c>
      <c r="M1745" s="24">
        <f t="shared" ref="M1745" si="2226">L1745*80%</f>
        <v>0.8</v>
      </c>
      <c r="N1745" s="23">
        <f t="shared" ref="N1745" si="2227">L1745*F1745</f>
        <v>12000</v>
      </c>
      <c r="O1745" s="23">
        <f t="shared" ref="O1745" si="2228">M1745*G1745</f>
        <v>13600</v>
      </c>
      <c r="P1745" s="25">
        <f t="shared" ref="P1745" si="2229">IF(M1745*H1745=0,0,IF(M1745*H1745&gt;I1745,M1745*H1745,I1745))</f>
        <v>2231496</v>
      </c>
      <c r="Q1745" s="23">
        <f t="shared" ref="Q1745" si="2230">N1745+O1745+P1745</f>
        <v>2257096</v>
      </c>
      <c r="R1745" s="24"/>
      <c r="S1745" s="24"/>
      <c r="T1745" s="15"/>
    </row>
    <row r="1746" spans="1:20" ht="15" hidden="1" x14ac:dyDescent="0.3">
      <c r="A1746" s="15" t="s">
        <v>307</v>
      </c>
      <c r="B1746" s="15" t="s">
        <v>308</v>
      </c>
      <c r="C1746" s="15" t="s">
        <v>334</v>
      </c>
      <c r="D1746" s="16" t="s">
        <v>303</v>
      </c>
      <c r="E1746" s="94">
        <v>6</v>
      </c>
      <c r="F1746" s="23">
        <v>12000</v>
      </c>
      <c r="G1746" s="23">
        <v>17000</v>
      </c>
      <c r="H1746" s="23">
        <v>10331</v>
      </c>
      <c r="I1746" s="23">
        <v>2228397</v>
      </c>
      <c r="J1746" s="18">
        <v>14</v>
      </c>
      <c r="K1746" s="18">
        <v>14</v>
      </c>
      <c r="L1746" s="23">
        <f t="shared" si="2114"/>
        <v>0</v>
      </c>
      <c r="M1746" s="24">
        <f t="shared" si="2155"/>
        <v>0</v>
      </c>
      <c r="N1746" s="23">
        <f t="shared" si="2115"/>
        <v>0</v>
      </c>
      <c r="O1746" s="23">
        <f t="shared" si="2116"/>
        <v>0</v>
      </c>
      <c r="P1746" s="25">
        <f t="shared" si="2117"/>
        <v>0</v>
      </c>
      <c r="Q1746" s="23">
        <f t="shared" si="2118"/>
        <v>0</v>
      </c>
      <c r="R1746" s="24"/>
      <c r="S1746" s="24"/>
      <c r="T1746" s="15"/>
    </row>
    <row r="1747" spans="1:20" ht="15" hidden="1" x14ac:dyDescent="0.3">
      <c r="A1747" s="15" t="s">
        <v>307</v>
      </c>
      <c r="B1747" s="15" t="s">
        <v>308</v>
      </c>
      <c r="C1747" s="15" t="s">
        <v>334</v>
      </c>
      <c r="D1747" s="16" t="s">
        <v>303</v>
      </c>
      <c r="E1747" s="94">
        <v>7</v>
      </c>
      <c r="F1747" s="23">
        <v>12000</v>
      </c>
      <c r="G1747" s="23">
        <v>17000</v>
      </c>
      <c r="H1747" s="23">
        <v>10331</v>
      </c>
      <c r="I1747" s="23">
        <v>2228397</v>
      </c>
      <c r="J1747" s="18">
        <f>K1746</f>
        <v>14</v>
      </c>
      <c r="K1747" s="18">
        <v>41</v>
      </c>
      <c r="L1747" s="23">
        <f t="shared" ref="L1747" si="2231">K1747-J1747</f>
        <v>27</v>
      </c>
      <c r="M1747" s="24">
        <f t="shared" ref="M1747" si="2232">L1747*80%</f>
        <v>21.6</v>
      </c>
      <c r="N1747" s="23">
        <f t="shared" ref="N1747" si="2233">L1747*F1747</f>
        <v>324000</v>
      </c>
      <c r="O1747" s="23">
        <f t="shared" ref="O1747" si="2234">M1747*G1747</f>
        <v>367200</v>
      </c>
      <c r="P1747" s="25">
        <f t="shared" ref="P1747" si="2235">IF(M1747*H1747=0,0,IF(M1747*H1747&gt;I1747,M1747*H1747,I1747))</f>
        <v>2228397</v>
      </c>
      <c r="Q1747" s="23">
        <f t="shared" ref="Q1747" si="2236">N1747+O1747+P1747</f>
        <v>2919597</v>
      </c>
      <c r="R1747" s="24"/>
      <c r="S1747" s="24"/>
      <c r="T1747" s="15"/>
    </row>
    <row r="1748" spans="1:20" ht="15" hidden="1" x14ac:dyDescent="0.3">
      <c r="A1748" s="15" t="s">
        <v>307</v>
      </c>
      <c r="B1748" s="15" t="s">
        <v>308</v>
      </c>
      <c r="C1748" s="15" t="s">
        <v>334</v>
      </c>
      <c r="D1748" s="16" t="s">
        <v>303</v>
      </c>
      <c r="E1748" s="94">
        <v>8</v>
      </c>
      <c r="F1748" s="23">
        <v>12000</v>
      </c>
      <c r="G1748" s="23">
        <v>17000</v>
      </c>
      <c r="H1748" s="23">
        <v>10331</v>
      </c>
      <c r="I1748" s="23">
        <v>2228397</v>
      </c>
      <c r="J1748" s="18">
        <f>K1747</f>
        <v>41</v>
      </c>
      <c r="K1748" s="18">
        <v>68</v>
      </c>
      <c r="L1748" s="23">
        <f t="shared" ref="L1748" si="2237">K1748-J1748</f>
        <v>27</v>
      </c>
      <c r="M1748" s="24">
        <f t="shared" ref="M1748" si="2238">L1748*80%</f>
        <v>21.6</v>
      </c>
      <c r="N1748" s="23">
        <f t="shared" ref="N1748" si="2239">L1748*F1748</f>
        <v>324000</v>
      </c>
      <c r="O1748" s="23">
        <f t="shared" ref="O1748" si="2240">M1748*G1748</f>
        <v>367200</v>
      </c>
      <c r="P1748" s="25">
        <f t="shared" ref="P1748" si="2241">IF(M1748*H1748=0,0,IF(M1748*H1748&gt;I1748,M1748*H1748,I1748))</f>
        <v>2228397</v>
      </c>
      <c r="Q1748" s="23">
        <f t="shared" ref="Q1748" si="2242">N1748+O1748+P1748</f>
        <v>2919597</v>
      </c>
      <c r="R1748" s="24"/>
      <c r="S1748" s="24"/>
      <c r="T1748" s="15"/>
    </row>
    <row r="1749" spans="1:20" ht="15" hidden="1" x14ac:dyDescent="0.3">
      <c r="A1749" s="15" t="s">
        <v>307</v>
      </c>
      <c r="B1749" s="15" t="s">
        <v>308</v>
      </c>
      <c r="C1749" s="15" t="s">
        <v>334</v>
      </c>
      <c r="D1749" s="16" t="s">
        <v>303</v>
      </c>
      <c r="E1749" s="31">
        <v>9</v>
      </c>
      <c r="F1749" s="23">
        <v>12000</v>
      </c>
      <c r="G1749" s="23">
        <v>17000</v>
      </c>
      <c r="H1749" s="23">
        <v>10331</v>
      </c>
      <c r="I1749" s="23">
        <v>2228397</v>
      </c>
      <c r="J1749" s="18">
        <f>K1748</f>
        <v>68</v>
      </c>
      <c r="K1749" s="18">
        <v>89</v>
      </c>
      <c r="L1749" s="23">
        <f t="shared" ref="L1749" si="2243">K1749-J1749</f>
        <v>21</v>
      </c>
      <c r="M1749" s="24">
        <f t="shared" ref="M1749" si="2244">L1749*80%</f>
        <v>16.8</v>
      </c>
      <c r="N1749" s="23">
        <f t="shared" ref="N1749" si="2245">L1749*F1749</f>
        <v>252000</v>
      </c>
      <c r="O1749" s="23">
        <f t="shared" ref="O1749" si="2246">M1749*G1749</f>
        <v>285600</v>
      </c>
      <c r="P1749" s="25">
        <f t="shared" ref="P1749" si="2247">IF(M1749*H1749=0,0,IF(M1749*H1749&gt;I1749,M1749*H1749,I1749))</f>
        <v>2228397</v>
      </c>
      <c r="Q1749" s="23">
        <f t="shared" ref="Q1749" si="2248">N1749+O1749+P1749</f>
        <v>2765997</v>
      </c>
      <c r="R1749" s="24"/>
      <c r="S1749" s="24"/>
      <c r="T1749" s="15"/>
    </row>
    <row r="1750" spans="1:20" ht="15" hidden="1" x14ac:dyDescent="0.3">
      <c r="A1750" s="15" t="s">
        <v>307</v>
      </c>
      <c r="B1750" s="15" t="s">
        <v>308</v>
      </c>
      <c r="C1750" s="15" t="s">
        <v>335</v>
      </c>
      <c r="D1750" s="16" t="s">
        <v>28</v>
      </c>
      <c r="E1750" s="94">
        <v>6</v>
      </c>
      <c r="F1750" s="23">
        <v>12000</v>
      </c>
      <c r="G1750" s="23">
        <v>17000</v>
      </c>
      <c r="H1750" s="23">
        <v>10331</v>
      </c>
      <c r="I1750" s="23">
        <v>2231496</v>
      </c>
      <c r="J1750" s="18">
        <v>44</v>
      </c>
      <c r="K1750" s="18">
        <v>44</v>
      </c>
      <c r="L1750" s="23">
        <f t="shared" si="2114"/>
        <v>0</v>
      </c>
      <c r="M1750" s="24">
        <f t="shared" si="2155"/>
        <v>0</v>
      </c>
      <c r="N1750" s="23">
        <f t="shared" si="2115"/>
        <v>0</v>
      </c>
      <c r="O1750" s="23">
        <f t="shared" si="2116"/>
        <v>0</v>
      </c>
      <c r="P1750" s="25">
        <f t="shared" si="2117"/>
        <v>0</v>
      </c>
      <c r="Q1750" s="23">
        <f t="shared" si="2118"/>
        <v>0</v>
      </c>
      <c r="R1750" s="24"/>
      <c r="S1750" s="24"/>
      <c r="T1750" s="15"/>
    </row>
    <row r="1751" spans="1:20" ht="15" hidden="1" x14ac:dyDescent="0.3">
      <c r="A1751" s="15" t="s">
        <v>307</v>
      </c>
      <c r="B1751" s="15" t="s">
        <v>308</v>
      </c>
      <c r="C1751" s="15" t="s">
        <v>336</v>
      </c>
      <c r="D1751" s="16" t="s">
        <v>28</v>
      </c>
      <c r="E1751" s="94">
        <v>7</v>
      </c>
      <c r="F1751" s="23">
        <v>12000</v>
      </c>
      <c r="G1751" s="23">
        <v>17000</v>
      </c>
      <c r="H1751" s="23">
        <v>10331</v>
      </c>
      <c r="I1751" s="23">
        <v>2231496</v>
      </c>
      <c r="J1751" s="18">
        <f>K1750</f>
        <v>44</v>
      </c>
      <c r="K1751" s="18">
        <v>45</v>
      </c>
      <c r="L1751" s="23">
        <f t="shared" ref="L1751" si="2249">K1751-J1751</f>
        <v>1</v>
      </c>
      <c r="M1751" s="24">
        <f t="shared" ref="M1751" si="2250">L1751*80%</f>
        <v>0.8</v>
      </c>
      <c r="N1751" s="23">
        <f t="shared" ref="N1751" si="2251">L1751*F1751</f>
        <v>12000</v>
      </c>
      <c r="O1751" s="23">
        <f t="shared" ref="O1751" si="2252">M1751*G1751</f>
        <v>13600</v>
      </c>
      <c r="P1751" s="25">
        <f t="shared" ref="P1751" si="2253">IF(M1751*H1751=0,0,IF(M1751*H1751&gt;I1751,M1751*H1751,I1751))</f>
        <v>2231496</v>
      </c>
      <c r="Q1751" s="23">
        <f t="shared" ref="Q1751" si="2254">N1751+O1751+P1751</f>
        <v>2257096</v>
      </c>
      <c r="R1751" s="24"/>
      <c r="S1751" s="24"/>
      <c r="T1751" s="15"/>
    </row>
    <row r="1752" spans="1:20" ht="15" hidden="1" x14ac:dyDescent="0.3">
      <c r="A1752" s="15" t="s">
        <v>307</v>
      </c>
      <c r="B1752" s="15" t="s">
        <v>308</v>
      </c>
      <c r="C1752" s="15" t="s">
        <v>336</v>
      </c>
      <c r="D1752" s="16" t="s">
        <v>28</v>
      </c>
      <c r="E1752" s="94">
        <v>8</v>
      </c>
      <c r="F1752" s="23">
        <v>12000</v>
      </c>
      <c r="G1752" s="23">
        <v>17000</v>
      </c>
      <c r="H1752" s="23">
        <v>10331</v>
      </c>
      <c r="I1752" s="23">
        <v>2231496</v>
      </c>
      <c r="J1752" s="18">
        <f>K1751</f>
        <v>45</v>
      </c>
      <c r="K1752" s="18">
        <v>47</v>
      </c>
      <c r="L1752" s="23">
        <f t="shared" ref="L1752" si="2255">K1752-J1752</f>
        <v>2</v>
      </c>
      <c r="M1752" s="24">
        <f t="shared" ref="M1752" si="2256">L1752*80%</f>
        <v>1.6</v>
      </c>
      <c r="N1752" s="23">
        <f t="shared" ref="N1752" si="2257">L1752*F1752</f>
        <v>24000</v>
      </c>
      <c r="O1752" s="23">
        <f t="shared" ref="O1752" si="2258">M1752*G1752</f>
        <v>27200</v>
      </c>
      <c r="P1752" s="25">
        <f t="shared" ref="P1752" si="2259">IF(M1752*H1752=0,0,IF(M1752*H1752&gt;I1752,M1752*H1752,I1752))</f>
        <v>2231496</v>
      </c>
      <c r="Q1752" s="23">
        <f t="shared" ref="Q1752" si="2260">N1752+O1752+P1752</f>
        <v>2282696</v>
      </c>
      <c r="R1752" s="24"/>
      <c r="S1752" s="24"/>
      <c r="T1752" s="15"/>
    </row>
    <row r="1753" spans="1:20" ht="15" hidden="1" x14ac:dyDescent="0.3">
      <c r="A1753" s="15" t="s">
        <v>307</v>
      </c>
      <c r="B1753" s="15" t="s">
        <v>308</v>
      </c>
      <c r="C1753" s="15" t="s">
        <v>336</v>
      </c>
      <c r="D1753" s="16" t="s">
        <v>28</v>
      </c>
      <c r="E1753" s="31">
        <v>9</v>
      </c>
      <c r="F1753" s="23">
        <v>12000</v>
      </c>
      <c r="G1753" s="23">
        <v>17000</v>
      </c>
      <c r="H1753" s="23">
        <v>10331</v>
      </c>
      <c r="I1753" s="23">
        <v>2231496</v>
      </c>
      <c r="J1753" s="18">
        <f>K1752</f>
        <v>47</v>
      </c>
      <c r="K1753" s="18">
        <v>51</v>
      </c>
      <c r="L1753" s="23">
        <f t="shared" ref="L1753" si="2261">K1753-J1753</f>
        <v>4</v>
      </c>
      <c r="M1753" s="24">
        <f t="shared" ref="M1753" si="2262">L1753*80%</f>
        <v>3.2</v>
      </c>
      <c r="N1753" s="23">
        <f t="shared" ref="N1753" si="2263">L1753*F1753</f>
        <v>48000</v>
      </c>
      <c r="O1753" s="23">
        <f t="shared" ref="O1753" si="2264">M1753*G1753</f>
        <v>54400</v>
      </c>
      <c r="P1753" s="25">
        <f t="shared" ref="P1753" si="2265">IF(M1753*H1753=0,0,IF(M1753*H1753&gt;I1753,M1753*H1753,I1753))</f>
        <v>2231496</v>
      </c>
      <c r="Q1753" s="23">
        <f t="shared" ref="Q1753" si="2266">N1753+O1753+P1753</f>
        <v>2333896</v>
      </c>
      <c r="R1753" s="24"/>
      <c r="S1753" s="24"/>
      <c r="T1753" s="15"/>
    </row>
    <row r="1754" spans="1:20" ht="15" hidden="1" x14ac:dyDescent="0.3">
      <c r="A1754" s="15" t="s">
        <v>307</v>
      </c>
      <c r="B1754" s="15" t="s">
        <v>337</v>
      </c>
      <c r="C1754" s="15" t="s">
        <v>338</v>
      </c>
      <c r="D1754" s="16" t="s">
        <v>126</v>
      </c>
      <c r="E1754" s="94" t="s">
        <v>25</v>
      </c>
      <c r="F1754" s="23">
        <v>12000</v>
      </c>
      <c r="G1754" s="23">
        <v>17000</v>
      </c>
      <c r="H1754" s="23">
        <v>10331</v>
      </c>
      <c r="I1754" s="101">
        <v>4896000</v>
      </c>
      <c r="J1754" s="18">
        <v>18</v>
      </c>
      <c r="K1754" s="18">
        <v>18</v>
      </c>
      <c r="L1754" s="23">
        <f t="shared" si="2114"/>
        <v>0</v>
      </c>
      <c r="M1754" s="24">
        <f t="shared" si="2155"/>
        <v>0</v>
      </c>
      <c r="N1754" s="23">
        <f t="shared" si="2115"/>
        <v>0</v>
      </c>
      <c r="O1754" s="23">
        <f t="shared" si="2116"/>
        <v>0</v>
      </c>
      <c r="P1754" s="104">
        <f>IF((M1754+M1755)*H1754=0,0,IF((M1754+M1755)*H1754&gt;I1754,(M1754+M1755)*H1754,I1754))</f>
        <v>0</v>
      </c>
      <c r="Q1754" s="101">
        <f>N1754+O1754+N1755+O1755+P1754</f>
        <v>0</v>
      </c>
      <c r="R1754" s="24"/>
      <c r="S1754" s="24"/>
      <c r="T1754" s="15"/>
    </row>
    <row r="1755" spans="1:20" ht="15" hidden="1" x14ac:dyDescent="0.3">
      <c r="A1755" s="15" t="s">
        <v>307</v>
      </c>
      <c r="B1755" s="15" t="s">
        <v>337</v>
      </c>
      <c r="C1755" s="15" t="s">
        <v>338</v>
      </c>
      <c r="D1755" s="16" t="s">
        <v>126</v>
      </c>
      <c r="E1755" s="94">
        <v>1</v>
      </c>
      <c r="F1755" s="23">
        <v>12000</v>
      </c>
      <c r="G1755" s="23">
        <v>17000</v>
      </c>
      <c r="H1755" s="23">
        <v>10331</v>
      </c>
      <c r="I1755" s="103"/>
      <c r="J1755" s="18">
        <v>18</v>
      </c>
      <c r="K1755" s="18">
        <v>18</v>
      </c>
      <c r="L1755" s="23">
        <f t="shared" si="2114"/>
        <v>0</v>
      </c>
      <c r="M1755" s="24">
        <f t="shared" si="2155"/>
        <v>0</v>
      </c>
      <c r="N1755" s="23">
        <f t="shared" si="2115"/>
        <v>0</v>
      </c>
      <c r="O1755" s="23">
        <f t="shared" si="2116"/>
        <v>0</v>
      </c>
      <c r="P1755" s="106"/>
      <c r="Q1755" s="103"/>
      <c r="R1755" s="24"/>
      <c r="S1755" s="24"/>
      <c r="T1755" s="15"/>
    </row>
    <row r="1756" spans="1:20" ht="15" hidden="1" x14ac:dyDescent="0.3">
      <c r="A1756" s="15" t="s">
        <v>307</v>
      </c>
      <c r="B1756" s="15" t="s">
        <v>337</v>
      </c>
      <c r="C1756" s="15" t="s">
        <v>338</v>
      </c>
      <c r="D1756" s="16" t="s">
        <v>126</v>
      </c>
      <c r="E1756" s="94">
        <v>2</v>
      </c>
      <c r="F1756" s="23">
        <v>12000</v>
      </c>
      <c r="G1756" s="23">
        <v>17000</v>
      </c>
      <c r="H1756" s="23">
        <v>10331</v>
      </c>
      <c r="I1756" s="23">
        <v>4896000</v>
      </c>
      <c r="J1756" s="18">
        <v>18</v>
      </c>
      <c r="K1756" s="18">
        <v>25</v>
      </c>
      <c r="L1756" s="23">
        <f t="shared" si="2114"/>
        <v>7</v>
      </c>
      <c r="M1756" s="24">
        <f t="shared" si="2155"/>
        <v>5.6000000000000005</v>
      </c>
      <c r="N1756" s="23">
        <f t="shared" si="2115"/>
        <v>84000</v>
      </c>
      <c r="O1756" s="23">
        <f t="shared" si="2116"/>
        <v>95200.000000000015</v>
      </c>
      <c r="P1756" s="25">
        <f t="shared" si="2117"/>
        <v>4896000</v>
      </c>
      <c r="Q1756" s="23">
        <f t="shared" si="2118"/>
        <v>5075200</v>
      </c>
      <c r="R1756" s="24"/>
      <c r="S1756" s="24"/>
      <c r="T1756" s="15"/>
    </row>
    <row r="1757" spans="1:20" ht="15" hidden="1" x14ac:dyDescent="0.3">
      <c r="A1757" s="15" t="s">
        <v>307</v>
      </c>
      <c r="B1757" s="15" t="s">
        <v>337</v>
      </c>
      <c r="C1757" s="15" t="s">
        <v>338</v>
      </c>
      <c r="D1757" s="16" t="s">
        <v>126</v>
      </c>
      <c r="E1757" s="94">
        <v>3</v>
      </c>
      <c r="F1757" s="23">
        <v>12000</v>
      </c>
      <c r="G1757" s="23">
        <v>17000</v>
      </c>
      <c r="H1757" s="23">
        <v>10331</v>
      </c>
      <c r="I1757" s="23">
        <v>4896000</v>
      </c>
      <c r="J1757" s="18">
        <v>25</v>
      </c>
      <c r="K1757" s="18">
        <v>44</v>
      </c>
      <c r="L1757" s="23">
        <f t="shared" si="2114"/>
        <v>19</v>
      </c>
      <c r="M1757" s="24">
        <f t="shared" si="2155"/>
        <v>15.200000000000001</v>
      </c>
      <c r="N1757" s="23">
        <f t="shared" si="2115"/>
        <v>228000</v>
      </c>
      <c r="O1757" s="23">
        <f t="shared" si="2116"/>
        <v>258400.00000000003</v>
      </c>
      <c r="P1757" s="25">
        <f t="shared" si="2117"/>
        <v>4896000</v>
      </c>
      <c r="Q1757" s="23">
        <f t="shared" si="2118"/>
        <v>5382400</v>
      </c>
      <c r="R1757" s="24"/>
      <c r="S1757" s="24"/>
      <c r="T1757" s="15"/>
    </row>
    <row r="1758" spans="1:20" ht="15" hidden="1" x14ac:dyDescent="0.3">
      <c r="A1758" s="15" t="s">
        <v>307</v>
      </c>
      <c r="B1758" s="15" t="s">
        <v>337</v>
      </c>
      <c r="C1758" s="15" t="s">
        <v>338</v>
      </c>
      <c r="D1758" s="16" t="s">
        <v>126</v>
      </c>
      <c r="E1758" s="94">
        <v>4</v>
      </c>
      <c r="F1758" s="23">
        <v>12000</v>
      </c>
      <c r="G1758" s="23">
        <v>17000</v>
      </c>
      <c r="H1758" s="23">
        <v>10331</v>
      </c>
      <c r="I1758" s="23">
        <v>4896000</v>
      </c>
      <c r="J1758" s="18">
        <v>44</v>
      </c>
      <c r="K1758" s="18">
        <v>54</v>
      </c>
      <c r="L1758" s="23">
        <f t="shared" si="2114"/>
        <v>10</v>
      </c>
      <c r="M1758" s="24">
        <f t="shared" si="2155"/>
        <v>8</v>
      </c>
      <c r="N1758" s="23">
        <f t="shared" si="2115"/>
        <v>120000</v>
      </c>
      <c r="O1758" s="23">
        <f t="shared" si="2116"/>
        <v>136000</v>
      </c>
      <c r="P1758" s="25">
        <f t="shared" si="2117"/>
        <v>4896000</v>
      </c>
      <c r="Q1758" s="23">
        <f t="shared" si="2118"/>
        <v>5152000</v>
      </c>
      <c r="R1758" s="24"/>
      <c r="S1758" s="24"/>
      <c r="T1758" s="15"/>
    </row>
    <row r="1759" spans="1:20" ht="15" hidden="1" x14ac:dyDescent="0.3">
      <c r="A1759" s="15" t="s">
        <v>307</v>
      </c>
      <c r="B1759" s="15" t="s">
        <v>337</v>
      </c>
      <c r="C1759" s="15" t="s">
        <v>338</v>
      </c>
      <c r="D1759" s="16" t="s">
        <v>126</v>
      </c>
      <c r="E1759" s="94">
        <v>5</v>
      </c>
      <c r="F1759" s="23">
        <v>12000</v>
      </c>
      <c r="G1759" s="23">
        <v>17000</v>
      </c>
      <c r="H1759" s="23">
        <v>10331</v>
      </c>
      <c r="I1759" s="23">
        <v>4896000</v>
      </c>
      <c r="J1759" s="18">
        <v>54</v>
      </c>
      <c r="K1759" s="18">
        <v>60</v>
      </c>
      <c r="L1759" s="23">
        <f t="shared" si="2114"/>
        <v>6</v>
      </c>
      <c r="M1759" s="24">
        <f t="shared" si="2155"/>
        <v>4.8000000000000007</v>
      </c>
      <c r="N1759" s="23">
        <f t="shared" si="2115"/>
        <v>72000</v>
      </c>
      <c r="O1759" s="23">
        <f t="shared" si="2116"/>
        <v>81600.000000000015</v>
      </c>
      <c r="P1759" s="25">
        <f t="shared" si="2117"/>
        <v>4896000</v>
      </c>
      <c r="Q1759" s="23">
        <f t="shared" si="2118"/>
        <v>5049600</v>
      </c>
      <c r="R1759" s="24"/>
      <c r="S1759" s="24"/>
      <c r="T1759" s="15"/>
    </row>
    <row r="1760" spans="1:20" ht="15" hidden="1" x14ac:dyDescent="0.3">
      <c r="A1760" s="15" t="s">
        <v>307</v>
      </c>
      <c r="B1760" s="15" t="s">
        <v>337</v>
      </c>
      <c r="C1760" s="15" t="s">
        <v>338</v>
      </c>
      <c r="D1760" s="16" t="s">
        <v>126</v>
      </c>
      <c r="E1760" s="94">
        <v>6</v>
      </c>
      <c r="F1760" s="23">
        <v>12000</v>
      </c>
      <c r="G1760" s="23">
        <v>17000</v>
      </c>
      <c r="H1760" s="23">
        <v>10331</v>
      </c>
      <c r="I1760" s="23">
        <v>4896000</v>
      </c>
      <c r="J1760" s="18">
        <v>60</v>
      </c>
      <c r="K1760" s="18">
        <v>85</v>
      </c>
      <c r="L1760" s="23">
        <f t="shared" si="2114"/>
        <v>25</v>
      </c>
      <c r="M1760" s="24">
        <f t="shared" si="2155"/>
        <v>20</v>
      </c>
      <c r="N1760" s="23">
        <f t="shared" si="2115"/>
        <v>300000</v>
      </c>
      <c r="O1760" s="23">
        <f t="shared" si="2116"/>
        <v>340000</v>
      </c>
      <c r="P1760" s="25">
        <f t="shared" si="2117"/>
        <v>4896000</v>
      </c>
      <c r="Q1760" s="23">
        <f t="shared" si="2118"/>
        <v>5536000</v>
      </c>
      <c r="R1760" s="24"/>
      <c r="S1760" s="24"/>
      <c r="T1760" s="15"/>
    </row>
    <row r="1761" spans="1:20" ht="15" hidden="1" x14ac:dyDescent="0.3">
      <c r="A1761" s="15" t="s">
        <v>307</v>
      </c>
      <c r="B1761" s="15" t="s">
        <v>337</v>
      </c>
      <c r="C1761" s="15" t="s">
        <v>338</v>
      </c>
      <c r="D1761" s="16" t="s">
        <v>126</v>
      </c>
      <c r="E1761" s="94">
        <v>7</v>
      </c>
      <c r="F1761" s="23">
        <v>12000</v>
      </c>
      <c r="G1761" s="23">
        <v>17000</v>
      </c>
      <c r="H1761" s="23">
        <v>10331</v>
      </c>
      <c r="I1761" s="23">
        <v>4896000</v>
      </c>
      <c r="J1761" s="18">
        <f>K1760</f>
        <v>85</v>
      </c>
      <c r="K1761" s="18">
        <v>108</v>
      </c>
      <c r="L1761" s="23">
        <f t="shared" ref="L1761" si="2267">K1761-J1761</f>
        <v>23</v>
      </c>
      <c r="M1761" s="24">
        <f t="shared" ref="M1761" si="2268">L1761*80%</f>
        <v>18.400000000000002</v>
      </c>
      <c r="N1761" s="23">
        <f t="shared" ref="N1761" si="2269">L1761*F1761</f>
        <v>276000</v>
      </c>
      <c r="O1761" s="23">
        <f t="shared" ref="O1761" si="2270">M1761*G1761</f>
        <v>312800.00000000006</v>
      </c>
      <c r="P1761" s="25">
        <f t="shared" ref="P1761" si="2271">IF(M1761*H1761=0,0,IF(M1761*H1761&gt;I1761,M1761*H1761,I1761))</f>
        <v>4896000</v>
      </c>
      <c r="Q1761" s="23">
        <f t="shared" ref="Q1761" si="2272">N1761+O1761+P1761</f>
        <v>5484800</v>
      </c>
      <c r="R1761" s="24"/>
      <c r="S1761" s="24"/>
      <c r="T1761" s="15"/>
    </row>
    <row r="1762" spans="1:20" ht="15" hidden="1" x14ac:dyDescent="0.3">
      <c r="A1762" s="15" t="s">
        <v>307</v>
      </c>
      <c r="B1762" s="15" t="s">
        <v>337</v>
      </c>
      <c r="C1762" s="15" t="s">
        <v>338</v>
      </c>
      <c r="D1762" s="16" t="s">
        <v>126</v>
      </c>
      <c r="E1762" s="94">
        <v>8</v>
      </c>
      <c r="F1762" s="23">
        <v>12000</v>
      </c>
      <c r="G1762" s="23">
        <v>17000</v>
      </c>
      <c r="H1762" s="23">
        <v>10331</v>
      </c>
      <c r="I1762" s="23">
        <v>4896000</v>
      </c>
      <c r="J1762" s="18">
        <f>K1761</f>
        <v>108</v>
      </c>
      <c r="K1762" s="18">
        <v>139</v>
      </c>
      <c r="L1762" s="23">
        <f>K1762-J1762</f>
        <v>31</v>
      </c>
      <c r="M1762" s="24">
        <f t="shared" ref="M1762" si="2273">L1762*80%</f>
        <v>24.8</v>
      </c>
      <c r="N1762" s="23">
        <f t="shared" ref="N1762" si="2274">L1762*F1762</f>
        <v>372000</v>
      </c>
      <c r="O1762" s="23">
        <f t="shared" ref="O1762" si="2275">M1762*G1762</f>
        <v>421600</v>
      </c>
      <c r="P1762" s="25">
        <f t="shared" ref="P1762" si="2276">IF(M1762*H1762=0,0,IF(M1762*H1762&gt;I1762,M1762*H1762,I1762))</f>
        <v>4896000</v>
      </c>
      <c r="Q1762" s="23">
        <f t="shared" ref="Q1762" si="2277">N1762+O1762+P1762</f>
        <v>5689600</v>
      </c>
      <c r="R1762" s="24"/>
      <c r="S1762" s="24"/>
      <c r="T1762" s="15"/>
    </row>
    <row r="1763" spans="1:20" ht="15" hidden="1" x14ac:dyDescent="0.3">
      <c r="A1763" s="15" t="s">
        <v>307</v>
      </c>
      <c r="B1763" s="15" t="s">
        <v>337</v>
      </c>
      <c r="C1763" s="15" t="s">
        <v>338</v>
      </c>
      <c r="D1763" s="16" t="s">
        <v>126</v>
      </c>
      <c r="E1763" s="31">
        <v>9</v>
      </c>
      <c r="F1763" s="23">
        <v>12000</v>
      </c>
      <c r="G1763" s="23">
        <v>17000</v>
      </c>
      <c r="H1763" s="23">
        <v>10331</v>
      </c>
      <c r="I1763" s="23">
        <v>4896000</v>
      </c>
      <c r="J1763" s="18">
        <f>K1762</f>
        <v>139</v>
      </c>
      <c r="K1763" s="18">
        <v>177</v>
      </c>
      <c r="L1763" s="23">
        <f>K1763-J1763</f>
        <v>38</v>
      </c>
      <c r="M1763" s="24">
        <f t="shared" ref="M1763" si="2278">L1763*80%</f>
        <v>30.400000000000002</v>
      </c>
      <c r="N1763" s="23">
        <f t="shared" ref="N1763" si="2279">L1763*F1763</f>
        <v>456000</v>
      </c>
      <c r="O1763" s="23">
        <f t="shared" ref="O1763" si="2280">M1763*G1763</f>
        <v>516800.00000000006</v>
      </c>
      <c r="P1763" s="25">
        <f t="shared" ref="P1763" si="2281">IF(M1763*H1763=0,0,IF(M1763*H1763&gt;I1763,M1763*H1763,I1763))</f>
        <v>4896000</v>
      </c>
      <c r="Q1763" s="23">
        <f t="shared" ref="Q1763" si="2282">N1763+O1763+P1763</f>
        <v>5868800</v>
      </c>
      <c r="R1763" s="24"/>
      <c r="S1763" s="24"/>
      <c r="T1763" s="15"/>
    </row>
    <row r="1764" spans="1:20" ht="15" hidden="1" x14ac:dyDescent="0.3">
      <c r="A1764" s="15" t="s">
        <v>307</v>
      </c>
      <c r="B1764" s="15" t="s">
        <v>337</v>
      </c>
      <c r="C1764" s="15" t="s">
        <v>339</v>
      </c>
      <c r="D1764" s="16" t="s">
        <v>81</v>
      </c>
      <c r="E1764" s="94" t="s">
        <v>25</v>
      </c>
      <c r="F1764" s="23">
        <v>12000</v>
      </c>
      <c r="G1764" s="23">
        <v>17000</v>
      </c>
      <c r="H1764" s="23">
        <v>10331</v>
      </c>
      <c r="I1764" s="23">
        <v>2669000</v>
      </c>
      <c r="J1764" s="18">
        <v>8</v>
      </c>
      <c r="K1764" s="18">
        <v>8</v>
      </c>
      <c r="L1764" s="23">
        <f t="shared" si="2114"/>
        <v>0</v>
      </c>
      <c r="M1764" s="24">
        <f t="shared" si="2155"/>
        <v>0</v>
      </c>
      <c r="N1764" s="23">
        <f t="shared" si="2115"/>
        <v>0</v>
      </c>
      <c r="O1764" s="23">
        <f t="shared" si="2116"/>
        <v>0</v>
      </c>
      <c r="P1764" s="104">
        <f>IF((M1764+M1765)*H1764=0,0,IF((M1764+M1765)*H1764&gt;I1764,(M1764+M1765)*H1764,I1764))</f>
        <v>0</v>
      </c>
      <c r="Q1764" s="101">
        <f>N1764+O1764+N1765+O1765+P1764</f>
        <v>0</v>
      </c>
      <c r="R1764" s="24"/>
      <c r="S1764" s="24"/>
      <c r="T1764" s="15"/>
    </row>
    <row r="1765" spans="1:20" ht="15" hidden="1" x14ac:dyDescent="0.3">
      <c r="A1765" s="15" t="s">
        <v>307</v>
      </c>
      <c r="B1765" s="15" t="s">
        <v>337</v>
      </c>
      <c r="C1765" s="15" t="s">
        <v>339</v>
      </c>
      <c r="D1765" s="16" t="s">
        <v>81</v>
      </c>
      <c r="E1765" s="94">
        <v>1</v>
      </c>
      <c r="F1765" s="23">
        <v>12000</v>
      </c>
      <c r="G1765" s="23">
        <v>17000</v>
      </c>
      <c r="H1765" s="23">
        <v>10331</v>
      </c>
      <c r="I1765" s="23">
        <v>2669000</v>
      </c>
      <c r="J1765" s="18">
        <v>8</v>
      </c>
      <c r="K1765" s="18">
        <v>8</v>
      </c>
      <c r="L1765" s="23">
        <f t="shared" si="2114"/>
        <v>0</v>
      </c>
      <c r="M1765" s="24">
        <f t="shared" si="2155"/>
        <v>0</v>
      </c>
      <c r="N1765" s="23">
        <f t="shared" si="2115"/>
        <v>0</v>
      </c>
      <c r="O1765" s="23">
        <f t="shared" si="2116"/>
        <v>0</v>
      </c>
      <c r="P1765" s="106"/>
      <c r="Q1765" s="103"/>
      <c r="R1765" s="24"/>
      <c r="S1765" s="24"/>
      <c r="T1765" s="15"/>
    </row>
    <row r="1766" spans="1:20" ht="15" hidden="1" x14ac:dyDescent="0.3">
      <c r="A1766" s="15" t="s">
        <v>307</v>
      </c>
      <c r="B1766" s="15" t="s">
        <v>337</v>
      </c>
      <c r="C1766" s="15" t="s">
        <v>339</v>
      </c>
      <c r="D1766" s="16" t="s">
        <v>81</v>
      </c>
      <c r="E1766" s="94">
        <v>2</v>
      </c>
      <c r="F1766" s="23">
        <v>12000</v>
      </c>
      <c r="G1766" s="23">
        <v>17000</v>
      </c>
      <c r="H1766" s="23">
        <v>10331</v>
      </c>
      <c r="I1766" s="23">
        <v>2669000</v>
      </c>
      <c r="J1766" s="18">
        <v>8</v>
      </c>
      <c r="K1766" s="18">
        <v>9</v>
      </c>
      <c r="L1766" s="23">
        <f t="shared" si="2114"/>
        <v>1</v>
      </c>
      <c r="M1766" s="24">
        <f t="shared" si="2155"/>
        <v>0.8</v>
      </c>
      <c r="N1766" s="23">
        <f t="shared" si="2115"/>
        <v>12000</v>
      </c>
      <c r="O1766" s="23">
        <f t="shared" si="2116"/>
        <v>13600</v>
      </c>
      <c r="P1766" s="25">
        <f t="shared" si="2117"/>
        <v>2669000</v>
      </c>
      <c r="Q1766" s="23">
        <f t="shared" si="2118"/>
        <v>2694600</v>
      </c>
      <c r="R1766" s="24"/>
      <c r="S1766" s="24"/>
      <c r="T1766" s="15"/>
    </row>
    <row r="1767" spans="1:20" ht="15" hidden="1" x14ac:dyDescent="0.3">
      <c r="A1767" s="15" t="s">
        <v>307</v>
      </c>
      <c r="B1767" s="15" t="s">
        <v>337</v>
      </c>
      <c r="C1767" s="15" t="s">
        <v>339</v>
      </c>
      <c r="D1767" s="16" t="s">
        <v>81</v>
      </c>
      <c r="E1767" s="94">
        <v>3</v>
      </c>
      <c r="F1767" s="23">
        <v>12000</v>
      </c>
      <c r="G1767" s="23">
        <v>17000</v>
      </c>
      <c r="H1767" s="23">
        <v>10331</v>
      </c>
      <c r="I1767" s="23">
        <v>2669000</v>
      </c>
      <c r="J1767" s="18">
        <v>9</v>
      </c>
      <c r="K1767" s="18">
        <v>10</v>
      </c>
      <c r="L1767" s="23">
        <f t="shared" si="2114"/>
        <v>1</v>
      </c>
      <c r="M1767" s="24">
        <f t="shared" si="2155"/>
        <v>0.8</v>
      </c>
      <c r="N1767" s="23">
        <f t="shared" si="2115"/>
        <v>12000</v>
      </c>
      <c r="O1767" s="23">
        <f t="shared" si="2116"/>
        <v>13600</v>
      </c>
      <c r="P1767" s="25">
        <f t="shared" si="2117"/>
        <v>2669000</v>
      </c>
      <c r="Q1767" s="23">
        <f t="shared" si="2118"/>
        <v>2694600</v>
      </c>
      <c r="R1767" s="24"/>
      <c r="S1767" s="24"/>
      <c r="T1767" s="15"/>
    </row>
    <row r="1768" spans="1:20" ht="15" hidden="1" x14ac:dyDescent="0.3">
      <c r="A1768" s="15" t="s">
        <v>307</v>
      </c>
      <c r="B1768" s="15" t="s">
        <v>337</v>
      </c>
      <c r="C1768" s="15" t="s">
        <v>339</v>
      </c>
      <c r="D1768" s="16" t="s">
        <v>81</v>
      </c>
      <c r="E1768" s="94">
        <v>4</v>
      </c>
      <c r="F1768" s="23">
        <v>12000</v>
      </c>
      <c r="G1768" s="23">
        <v>17000</v>
      </c>
      <c r="H1768" s="23">
        <v>10331</v>
      </c>
      <c r="I1768" s="23">
        <v>2669000</v>
      </c>
      <c r="J1768" s="18">
        <v>10</v>
      </c>
      <c r="K1768" s="18">
        <v>14</v>
      </c>
      <c r="L1768" s="23">
        <f t="shared" si="2114"/>
        <v>4</v>
      </c>
      <c r="M1768" s="24">
        <f t="shared" si="2155"/>
        <v>3.2</v>
      </c>
      <c r="N1768" s="23">
        <f t="shared" si="2115"/>
        <v>48000</v>
      </c>
      <c r="O1768" s="23">
        <f t="shared" si="2116"/>
        <v>54400</v>
      </c>
      <c r="P1768" s="25">
        <f t="shared" si="2117"/>
        <v>2669000</v>
      </c>
      <c r="Q1768" s="23">
        <f t="shared" si="2118"/>
        <v>2771400</v>
      </c>
      <c r="R1768" s="24"/>
      <c r="S1768" s="24"/>
      <c r="T1768" s="15"/>
    </row>
    <row r="1769" spans="1:20" ht="15" hidden="1" x14ac:dyDescent="0.3">
      <c r="A1769" s="15" t="s">
        <v>307</v>
      </c>
      <c r="B1769" s="15" t="s">
        <v>337</v>
      </c>
      <c r="C1769" s="15" t="s">
        <v>339</v>
      </c>
      <c r="D1769" s="16" t="s">
        <v>81</v>
      </c>
      <c r="E1769" s="94">
        <v>5</v>
      </c>
      <c r="F1769" s="23">
        <v>12000</v>
      </c>
      <c r="G1769" s="23">
        <v>17000</v>
      </c>
      <c r="H1769" s="23">
        <v>10331</v>
      </c>
      <c r="I1769" s="23">
        <v>2669000</v>
      </c>
      <c r="J1769" s="18">
        <v>14</v>
      </c>
      <c r="K1769" s="18">
        <v>18</v>
      </c>
      <c r="L1769" s="23">
        <f t="shared" si="2114"/>
        <v>4</v>
      </c>
      <c r="M1769" s="24">
        <f t="shared" si="2155"/>
        <v>3.2</v>
      </c>
      <c r="N1769" s="23">
        <f t="shared" si="2115"/>
        <v>48000</v>
      </c>
      <c r="O1769" s="23">
        <f t="shared" si="2116"/>
        <v>54400</v>
      </c>
      <c r="P1769" s="25">
        <f t="shared" si="2117"/>
        <v>2669000</v>
      </c>
      <c r="Q1769" s="23">
        <f t="shared" si="2118"/>
        <v>2771400</v>
      </c>
      <c r="R1769" s="24"/>
      <c r="S1769" s="24"/>
      <c r="T1769" s="15"/>
    </row>
    <row r="1770" spans="1:20" ht="15" hidden="1" x14ac:dyDescent="0.3">
      <c r="A1770" s="15" t="s">
        <v>307</v>
      </c>
      <c r="B1770" s="15" t="s">
        <v>337</v>
      </c>
      <c r="C1770" s="15" t="s">
        <v>339</v>
      </c>
      <c r="D1770" s="16" t="s">
        <v>81</v>
      </c>
      <c r="E1770" s="94">
        <v>6</v>
      </c>
      <c r="F1770" s="23">
        <v>12000</v>
      </c>
      <c r="G1770" s="23">
        <v>17000</v>
      </c>
      <c r="H1770" s="23">
        <v>10331</v>
      </c>
      <c r="I1770" s="23">
        <v>2669000</v>
      </c>
      <c r="J1770" s="18">
        <v>18</v>
      </c>
      <c r="K1770" s="18">
        <v>28</v>
      </c>
      <c r="L1770" s="23">
        <f t="shared" si="2114"/>
        <v>10</v>
      </c>
      <c r="M1770" s="24">
        <f t="shared" si="2155"/>
        <v>8</v>
      </c>
      <c r="N1770" s="23">
        <f t="shared" si="2115"/>
        <v>120000</v>
      </c>
      <c r="O1770" s="23">
        <f t="shared" si="2116"/>
        <v>136000</v>
      </c>
      <c r="P1770" s="25">
        <f t="shared" si="2117"/>
        <v>2669000</v>
      </c>
      <c r="Q1770" s="23">
        <f t="shared" si="2118"/>
        <v>2925000</v>
      </c>
      <c r="R1770" s="24"/>
      <c r="S1770" s="24"/>
      <c r="T1770" s="15"/>
    </row>
    <row r="1771" spans="1:20" ht="15" hidden="1" x14ac:dyDescent="0.3">
      <c r="A1771" s="15" t="s">
        <v>307</v>
      </c>
      <c r="B1771" s="15" t="s">
        <v>337</v>
      </c>
      <c r="C1771" s="15" t="s">
        <v>339</v>
      </c>
      <c r="D1771" s="16" t="s">
        <v>81</v>
      </c>
      <c r="E1771" s="94">
        <v>7</v>
      </c>
      <c r="F1771" s="23">
        <v>12000</v>
      </c>
      <c r="G1771" s="23">
        <v>17000</v>
      </c>
      <c r="H1771" s="23">
        <v>10331</v>
      </c>
      <c r="I1771" s="23">
        <v>2669000</v>
      </c>
      <c r="J1771" s="18">
        <f>K1770</f>
        <v>28</v>
      </c>
      <c r="K1771" s="18">
        <v>41</v>
      </c>
      <c r="L1771" s="23">
        <f t="shared" ref="L1771" si="2283">K1771-J1771</f>
        <v>13</v>
      </c>
      <c r="M1771" s="24">
        <f t="shared" ref="M1771" si="2284">L1771*80%</f>
        <v>10.4</v>
      </c>
      <c r="N1771" s="23">
        <f t="shared" ref="N1771" si="2285">L1771*F1771</f>
        <v>156000</v>
      </c>
      <c r="O1771" s="23">
        <f t="shared" ref="O1771" si="2286">M1771*G1771</f>
        <v>176800</v>
      </c>
      <c r="P1771" s="25">
        <f t="shared" ref="P1771" si="2287">IF(M1771*H1771=0,0,IF(M1771*H1771&gt;I1771,M1771*H1771,I1771))</f>
        <v>2669000</v>
      </c>
      <c r="Q1771" s="23">
        <f t="shared" ref="Q1771" si="2288">N1771+O1771+P1771</f>
        <v>3001800</v>
      </c>
      <c r="R1771" s="24"/>
      <c r="S1771" s="24"/>
      <c r="T1771" s="15"/>
    </row>
    <row r="1772" spans="1:20" ht="15" hidden="1" x14ac:dyDescent="0.3">
      <c r="A1772" s="15" t="s">
        <v>307</v>
      </c>
      <c r="B1772" s="15" t="s">
        <v>337</v>
      </c>
      <c r="C1772" s="15" t="s">
        <v>339</v>
      </c>
      <c r="D1772" s="16" t="s">
        <v>81</v>
      </c>
      <c r="E1772" s="94">
        <v>8</v>
      </c>
      <c r="F1772" s="23">
        <v>12000</v>
      </c>
      <c r="G1772" s="23">
        <v>17000</v>
      </c>
      <c r="H1772" s="23">
        <v>10331</v>
      </c>
      <c r="I1772" s="23">
        <v>2669000</v>
      </c>
      <c r="J1772" s="18">
        <f>K1771</f>
        <v>41</v>
      </c>
      <c r="K1772" s="18">
        <v>56</v>
      </c>
      <c r="L1772" s="23">
        <f t="shared" ref="L1772" si="2289">K1772-J1772</f>
        <v>15</v>
      </c>
      <c r="M1772" s="24">
        <f t="shared" ref="M1772" si="2290">L1772*80%</f>
        <v>12</v>
      </c>
      <c r="N1772" s="23">
        <f t="shared" ref="N1772" si="2291">L1772*F1772</f>
        <v>180000</v>
      </c>
      <c r="O1772" s="23">
        <f t="shared" ref="O1772" si="2292">M1772*G1772</f>
        <v>204000</v>
      </c>
      <c r="P1772" s="25">
        <f t="shared" ref="P1772" si="2293">IF(M1772*H1772=0,0,IF(M1772*H1772&gt;I1772,M1772*H1772,I1772))</f>
        <v>2669000</v>
      </c>
      <c r="Q1772" s="23">
        <f t="shared" ref="Q1772" si="2294">N1772+O1772+P1772</f>
        <v>3053000</v>
      </c>
      <c r="R1772" s="24"/>
      <c r="S1772" s="24"/>
      <c r="T1772" s="15"/>
    </row>
    <row r="1773" spans="1:20" ht="15" hidden="1" x14ac:dyDescent="0.3">
      <c r="A1773" s="15" t="s">
        <v>307</v>
      </c>
      <c r="B1773" s="15" t="s">
        <v>337</v>
      </c>
      <c r="C1773" s="15" t="s">
        <v>339</v>
      </c>
      <c r="D1773" s="16" t="s">
        <v>81</v>
      </c>
      <c r="E1773" s="31">
        <v>9</v>
      </c>
      <c r="F1773" s="23">
        <v>12000</v>
      </c>
      <c r="G1773" s="23">
        <v>17000</v>
      </c>
      <c r="H1773" s="23">
        <v>10331</v>
      </c>
      <c r="I1773" s="23">
        <v>2669000</v>
      </c>
      <c r="J1773" s="18">
        <f>K1772</f>
        <v>56</v>
      </c>
      <c r="K1773" s="18">
        <v>72</v>
      </c>
      <c r="L1773" s="23">
        <f t="shared" ref="L1773" si="2295">K1773-J1773</f>
        <v>16</v>
      </c>
      <c r="M1773" s="24">
        <f t="shared" ref="M1773" si="2296">L1773*80%</f>
        <v>12.8</v>
      </c>
      <c r="N1773" s="23">
        <f t="shared" ref="N1773" si="2297">L1773*F1773</f>
        <v>192000</v>
      </c>
      <c r="O1773" s="23">
        <f t="shared" ref="O1773" si="2298">M1773*G1773</f>
        <v>217600</v>
      </c>
      <c r="P1773" s="25">
        <f t="shared" ref="P1773" si="2299">IF(M1773*H1773=0,0,IF(M1773*H1773&gt;I1773,M1773*H1773,I1773))</f>
        <v>2669000</v>
      </c>
      <c r="Q1773" s="23">
        <f t="shared" ref="Q1773" si="2300">N1773+O1773+P1773</f>
        <v>3078600</v>
      </c>
      <c r="R1773" s="24"/>
      <c r="S1773" s="24"/>
      <c r="T1773" s="15"/>
    </row>
    <row r="1774" spans="1:20" ht="15" hidden="1" x14ac:dyDescent="0.3">
      <c r="A1774" s="15" t="s">
        <v>307</v>
      </c>
      <c r="B1774" s="15" t="s">
        <v>337</v>
      </c>
      <c r="C1774" s="15" t="s">
        <v>340</v>
      </c>
      <c r="D1774" s="16" t="s">
        <v>61</v>
      </c>
      <c r="E1774" s="94">
        <v>3</v>
      </c>
      <c r="F1774" s="23">
        <v>12000</v>
      </c>
      <c r="G1774" s="23">
        <v>17000</v>
      </c>
      <c r="H1774" s="23">
        <v>10331</v>
      </c>
      <c r="I1774" s="23">
        <v>2669000</v>
      </c>
      <c r="J1774" s="18">
        <v>7</v>
      </c>
      <c r="K1774" s="18">
        <v>33</v>
      </c>
      <c r="L1774" s="23">
        <f t="shared" si="2114"/>
        <v>26</v>
      </c>
      <c r="M1774" s="24">
        <f t="shared" si="2155"/>
        <v>20.8</v>
      </c>
      <c r="N1774" s="23">
        <f t="shared" si="2115"/>
        <v>312000</v>
      </c>
      <c r="O1774" s="23">
        <f t="shared" si="2116"/>
        <v>353600</v>
      </c>
      <c r="P1774" s="25">
        <f t="shared" si="2117"/>
        <v>2669000</v>
      </c>
      <c r="Q1774" s="23">
        <f t="shared" si="2118"/>
        <v>3334600</v>
      </c>
      <c r="R1774" s="24"/>
      <c r="S1774" s="24"/>
      <c r="T1774" s="15"/>
    </row>
    <row r="1775" spans="1:20" ht="15" hidden="1" x14ac:dyDescent="0.3">
      <c r="A1775" s="15" t="s">
        <v>307</v>
      </c>
      <c r="B1775" s="15" t="s">
        <v>337</v>
      </c>
      <c r="C1775" s="15" t="s">
        <v>340</v>
      </c>
      <c r="D1775" s="16" t="s">
        <v>61</v>
      </c>
      <c r="E1775" s="94">
        <v>4</v>
      </c>
      <c r="F1775" s="23">
        <v>12000</v>
      </c>
      <c r="G1775" s="23">
        <v>17000</v>
      </c>
      <c r="H1775" s="23">
        <v>10331</v>
      </c>
      <c r="I1775" s="23">
        <v>2669000</v>
      </c>
      <c r="J1775" s="18">
        <v>33</v>
      </c>
      <c r="K1775" s="18">
        <v>43</v>
      </c>
      <c r="L1775" s="23">
        <f t="shared" si="2114"/>
        <v>10</v>
      </c>
      <c r="M1775" s="24">
        <f t="shared" si="2155"/>
        <v>8</v>
      </c>
      <c r="N1775" s="23">
        <f t="shared" si="2115"/>
        <v>120000</v>
      </c>
      <c r="O1775" s="23">
        <f t="shared" si="2116"/>
        <v>136000</v>
      </c>
      <c r="P1775" s="25">
        <f t="shared" si="2117"/>
        <v>2669000</v>
      </c>
      <c r="Q1775" s="23">
        <f t="shared" si="2118"/>
        <v>2925000</v>
      </c>
      <c r="R1775" s="24"/>
      <c r="S1775" s="24"/>
      <c r="T1775" s="15"/>
    </row>
    <row r="1776" spans="1:20" ht="15" hidden="1" x14ac:dyDescent="0.3">
      <c r="A1776" s="15" t="s">
        <v>307</v>
      </c>
      <c r="B1776" s="15" t="s">
        <v>337</v>
      </c>
      <c r="C1776" s="15" t="s">
        <v>340</v>
      </c>
      <c r="D1776" s="16" t="s">
        <v>61</v>
      </c>
      <c r="E1776" s="94">
        <v>5</v>
      </c>
      <c r="F1776" s="23">
        <v>12000</v>
      </c>
      <c r="G1776" s="23">
        <v>17000</v>
      </c>
      <c r="H1776" s="23">
        <v>10331</v>
      </c>
      <c r="I1776" s="23">
        <v>2669000</v>
      </c>
      <c r="J1776" s="18">
        <v>43</v>
      </c>
      <c r="K1776" s="18">
        <v>49</v>
      </c>
      <c r="L1776" s="23">
        <f t="shared" si="2114"/>
        <v>6</v>
      </c>
      <c r="M1776" s="24">
        <f t="shared" si="2155"/>
        <v>4.8000000000000007</v>
      </c>
      <c r="N1776" s="23">
        <f t="shared" si="2115"/>
        <v>72000</v>
      </c>
      <c r="O1776" s="23">
        <f t="shared" si="2116"/>
        <v>81600.000000000015</v>
      </c>
      <c r="P1776" s="25">
        <f t="shared" si="2117"/>
        <v>2669000</v>
      </c>
      <c r="Q1776" s="23">
        <f t="shared" si="2118"/>
        <v>2822600</v>
      </c>
      <c r="R1776" s="24"/>
      <c r="S1776" s="24"/>
      <c r="T1776" s="15"/>
    </row>
    <row r="1777" spans="1:20" ht="15" hidden="1" x14ac:dyDescent="0.3">
      <c r="A1777" s="15" t="s">
        <v>307</v>
      </c>
      <c r="B1777" s="15" t="s">
        <v>337</v>
      </c>
      <c r="C1777" s="15" t="s">
        <v>340</v>
      </c>
      <c r="D1777" s="16" t="s">
        <v>61</v>
      </c>
      <c r="E1777" s="94">
        <v>6</v>
      </c>
      <c r="F1777" s="23">
        <v>12000</v>
      </c>
      <c r="G1777" s="23">
        <v>17000</v>
      </c>
      <c r="H1777" s="23">
        <v>10331</v>
      </c>
      <c r="I1777" s="23">
        <v>2669000</v>
      </c>
      <c r="J1777" s="18">
        <v>49</v>
      </c>
      <c r="K1777" s="18">
        <v>69</v>
      </c>
      <c r="L1777" s="23">
        <f t="shared" si="2114"/>
        <v>20</v>
      </c>
      <c r="M1777" s="24">
        <f t="shared" si="2155"/>
        <v>16</v>
      </c>
      <c r="N1777" s="23">
        <f t="shared" si="2115"/>
        <v>240000</v>
      </c>
      <c r="O1777" s="23">
        <f t="shared" si="2116"/>
        <v>272000</v>
      </c>
      <c r="P1777" s="25">
        <f t="shared" si="2117"/>
        <v>2669000</v>
      </c>
      <c r="Q1777" s="23">
        <f t="shared" si="2118"/>
        <v>3181000</v>
      </c>
      <c r="R1777" s="24"/>
      <c r="S1777" s="24"/>
      <c r="T1777" s="15"/>
    </row>
    <row r="1778" spans="1:20" ht="15" hidden="1" x14ac:dyDescent="0.3">
      <c r="A1778" s="15" t="s">
        <v>307</v>
      </c>
      <c r="B1778" s="15" t="s">
        <v>337</v>
      </c>
      <c r="C1778" s="15" t="s">
        <v>341</v>
      </c>
      <c r="D1778" s="16" t="s">
        <v>61</v>
      </c>
      <c r="E1778" s="94">
        <v>7</v>
      </c>
      <c r="F1778" s="23">
        <v>12000</v>
      </c>
      <c r="G1778" s="23">
        <v>17000</v>
      </c>
      <c r="H1778" s="23">
        <v>10331</v>
      </c>
      <c r="I1778" s="23">
        <v>2669000</v>
      </c>
      <c r="J1778" s="18">
        <f>K1777</f>
        <v>69</v>
      </c>
      <c r="K1778" s="18">
        <v>87</v>
      </c>
      <c r="L1778" s="23">
        <f t="shared" ref="L1778" si="2301">K1778-J1778</f>
        <v>18</v>
      </c>
      <c r="M1778" s="24">
        <f t="shared" ref="M1778" si="2302">L1778*80%</f>
        <v>14.4</v>
      </c>
      <c r="N1778" s="23">
        <f t="shared" ref="N1778" si="2303">L1778*F1778</f>
        <v>216000</v>
      </c>
      <c r="O1778" s="23">
        <f t="shared" ref="O1778" si="2304">M1778*G1778</f>
        <v>244800</v>
      </c>
      <c r="P1778" s="25">
        <f t="shared" ref="P1778" si="2305">IF(M1778*H1778=0,0,IF(M1778*H1778&gt;I1778,M1778*H1778,I1778))</f>
        <v>2669000</v>
      </c>
      <c r="Q1778" s="23">
        <f t="shared" ref="Q1778" si="2306">N1778+O1778+P1778</f>
        <v>3129800</v>
      </c>
      <c r="R1778" s="24"/>
      <c r="S1778" s="24"/>
      <c r="T1778" s="15"/>
    </row>
    <row r="1779" spans="1:20" ht="15" hidden="1" x14ac:dyDescent="0.3">
      <c r="A1779" s="15" t="s">
        <v>307</v>
      </c>
      <c r="B1779" s="15" t="s">
        <v>337</v>
      </c>
      <c r="C1779" s="15" t="s">
        <v>341</v>
      </c>
      <c r="D1779" s="16" t="s">
        <v>61</v>
      </c>
      <c r="E1779" s="94">
        <v>8</v>
      </c>
      <c r="F1779" s="23">
        <v>12000</v>
      </c>
      <c r="G1779" s="23">
        <v>17000</v>
      </c>
      <c r="H1779" s="23">
        <v>10331</v>
      </c>
      <c r="I1779" s="23">
        <v>2669000</v>
      </c>
      <c r="J1779" s="18">
        <f>K1778</f>
        <v>87</v>
      </c>
      <c r="K1779" s="18">
        <v>122</v>
      </c>
      <c r="L1779" s="23">
        <f t="shared" ref="L1779" si="2307">K1779-J1779</f>
        <v>35</v>
      </c>
      <c r="M1779" s="24">
        <f t="shared" ref="M1779" si="2308">L1779*80%</f>
        <v>28</v>
      </c>
      <c r="N1779" s="23">
        <f t="shared" ref="N1779" si="2309">L1779*F1779</f>
        <v>420000</v>
      </c>
      <c r="O1779" s="23">
        <f t="shared" ref="O1779" si="2310">M1779*G1779</f>
        <v>476000</v>
      </c>
      <c r="P1779" s="25">
        <f t="shared" ref="P1779" si="2311">IF(M1779*H1779=0,0,IF(M1779*H1779&gt;I1779,M1779*H1779,I1779))</f>
        <v>2669000</v>
      </c>
      <c r="Q1779" s="23">
        <f t="shared" ref="Q1779" si="2312">N1779+O1779+P1779</f>
        <v>3565000</v>
      </c>
      <c r="R1779" s="24"/>
      <c r="S1779" s="24"/>
      <c r="T1779" s="15"/>
    </row>
    <row r="1780" spans="1:20" ht="15" hidden="1" x14ac:dyDescent="0.3">
      <c r="A1780" s="15" t="s">
        <v>307</v>
      </c>
      <c r="B1780" s="15" t="s">
        <v>337</v>
      </c>
      <c r="C1780" s="15" t="s">
        <v>341</v>
      </c>
      <c r="D1780" s="16" t="s">
        <v>61</v>
      </c>
      <c r="E1780" s="31">
        <v>9</v>
      </c>
      <c r="F1780" s="23">
        <v>12000</v>
      </c>
      <c r="G1780" s="23">
        <v>17000</v>
      </c>
      <c r="H1780" s="23">
        <v>10331</v>
      </c>
      <c r="I1780" s="23">
        <v>2669000</v>
      </c>
      <c r="J1780" s="18">
        <f>K1779</f>
        <v>122</v>
      </c>
      <c r="K1780" s="18">
        <v>142</v>
      </c>
      <c r="L1780" s="23">
        <f t="shared" ref="L1780" si="2313">K1780-J1780</f>
        <v>20</v>
      </c>
      <c r="M1780" s="24">
        <f t="shared" ref="M1780" si="2314">L1780*80%</f>
        <v>16</v>
      </c>
      <c r="N1780" s="23">
        <f t="shared" ref="N1780" si="2315">L1780*F1780</f>
        <v>240000</v>
      </c>
      <c r="O1780" s="23">
        <f t="shared" ref="O1780" si="2316">M1780*G1780</f>
        <v>272000</v>
      </c>
      <c r="P1780" s="25">
        <f t="shared" ref="P1780" si="2317">IF(M1780*H1780=0,0,IF(M1780*H1780&gt;I1780,M1780*H1780,I1780))</f>
        <v>2669000</v>
      </c>
      <c r="Q1780" s="23">
        <f t="shared" ref="Q1780" si="2318">N1780+O1780+P1780</f>
        <v>3181000</v>
      </c>
      <c r="R1780" s="24"/>
      <c r="S1780" s="24"/>
      <c r="T1780" s="15"/>
    </row>
    <row r="1781" spans="1:20" ht="15" hidden="1" x14ac:dyDescent="0.3">
      <c r="A1781" s="15" t="s">
        <v>307</v>
      </c>
      <c r="B1781" s="15" t="s">
        <v>337</v>
      </c>
      <c r="C1781" s="15" t="s">
        <v>342</v>
      </c>
      <c r="D1781" s="16" t="s">
        <v>63</v>
      </c>
      <c r="E1781" s="94">
        <v>3</v>
      </c>
      <c r="F1781" s="23">
        <v>12000</v>
      </c>
      <c r="G1781" s="23">
        <v>17000</v>
      </c>
      <c r="H1781" s="23">
        <v>10331</v>
      </c>
      <c r="I1781" s="23">
        <v>2669000</v>
      </c>
      <c r="J1781" s="18">
        <v>43</v>
      </c>
      <c r="K1781" s="18">
        <v>43</v>
      </c>
      <c r="L1781" s="23">
        <f t="shared" si="2114"/>
        <v>0</v>
      </c>
      <c r="M1781" s="24">
        <f t="shared" si="2155"/>
        <v>0</v>
      </c>
      <c r="N1781" s="23">
        <f t="shared" si="2115"/>
        <v>0</v>
      </c>
      <c r="O1781" s="23">
        <f t="shared" si="2116"/>
        <v>0</v>
      </c>
      <c r="P1781" s="25">
        <f t="shared" si="2117"/>
        <v>0</v>
      </c>
      <c r="Q1781" s="23">
        <f t="shared" si="2118"/>
        <v>0</v>
      </c>
      <c r="R1781" s="24"/>
      <c r="S1781" s="24"/>
      <c r="T1781" s="15"/>
    </row>
    <row r="1782" spans="1:20" ht="15" hidden="1" x14ac:dyDescent="0.3">
      <c r="A1782" s="15" t="s">
        <v>307</v>
      </c>
      <c r="B1782" s="15" t="s">
        <v>337</v>
      </c>
      <c r="C1782" s="15" t="s">
        <v>342</v>
      </c>
      <c r="D1782" s="16" t="s">
        <v>63</v>
      </c>
      <c r="E1782" s="94">
        <v>4</v>
      </c>
      <c r="F1782" s="23">
        <v>12000</v>
      </c>
      <c r="G1782" s="23">
        <v>17000</v>
      </c>
      <c r="H1782" s="23">
        <v>10331</v>
      </c>
      <c r="I1782" s="23">
        <v>2669000</v>
      </c>
      <c r="J1782" s="18">
        <v>43</v>
      </c>
      <c r="K1782" s="18">
        <v>66</v>
      </c>
      <c r="L1782" s="23">
        <f t="shared" ref="L1782:L1887" si="2319">K1782-J1782</f>
        <v>23</v>
      </c>
      <c r="M1782" s="24">
        <f t="shared" si="2155"/>
        <v>18.400000000000002</v>
      </c>
      <c r="N1782" s="23">
        <f t="shared" ref="N1782:N1887" si="2320">L1782*F1782</f>
        <v>276000</v>
      </c>
      <c r="O1782" s="23">
        <f t="shared" ref="O1782:O1887" si="2321">M1782*G1782</f>
        <v>312800.00000000006</v>
      </c>
      <c r="P1782" s="25">
        <f t="shared" ref="P1782:P1834" si="2322">IF(M1782*H1782=0,0,IF(M1782*H1782&gt;I1782,M1782*H1782,I1782))</f>
        <v>2669000</v>
      </c>
      <c r="Q1782" s="23">
        <f t="shared" ref="Q1782:Q1834" si="2323">N1782+O1782+P1782</f>
        <v>3257800</v>
      </c>
      <c r="R1782" s="24"/>
      <c r="S1782" s="24"/>
      <c r="T1782" s="15"/>
    </row>
    <row r="1783" spans="1:20" ht="15" hidden="1" x14ac:dyDescent="0.3">
      <c r="A1783" s="15" t="s">
        <v>307</v>
      </c>
      <c r="B1783" s="15" t="s">
        <v>337</v>
      </c>
      <c r="C1783" s="15" t="s">
        <v>342</v>
      </c>
      <c r="D1783" s="16" t="s">
        <v>63</v>
      </c>
      <c r="E1783" s="94">
        <v>5</v>
      </c>
      <c r="F1783" s="23">
        <v>12000</v>
      </c>
      <c r="G1783" s="23">
        <v>17000</v>
      </c>
      <c r="H1783" s="23">
        <v>10331</v>
      </c>
      <c r="I1783" s="23">
        <v>2669000</v>
      </c>
      <c r="J1783" s="18">
        <v>66</v>
      </c>
      <c r="K1783" s="18">
        <v>82</v>
      </c>
      <c r="L1783" s="23">
        <f t="shared" si="2319"/>
        <v>16</v>
      </c>
      <c r="M1783" s="24">
        <f t="shared" si="2155"/>
        <v>12.8</v>
      </c>
      <c r="N1783" s="23">
        <f t="shared" si="2320"/>
        <v>192000</v>
      </c>
      <c r="O1783" s="23">
        <f t="shared" si="2321"/>
        <v>217600</v>
      </c>
      <c r="P1783" s="25">
        <f t="shared" si="2322"/>
        <v>2669000</v>
      </c>
      <c r="Q1783" s="23">
        <f t="shared" si="2323"/>
        <v>3078600</v>
      </c>
      <c r="R1783" s="24"/>
      <c r="S1783" s="24"/>
      <c r="T1783" s="15"/>
    </row>
    <row r="1784" spans="1:20" ht="15" hidden="1" x14ac:dyDescent="0.3">
      <c r="A1784" s="15" t="s">
        <v>307</v>
      </c>
      <c r="B1784" s="15" t="s">
        <v>337</v>
      </c>
      <c r="C1784" s="15" t="s">
        <v>342</v>
      </c>
      <c r="D1784" s="16" t="s">
        <v>63</v>
      </c>
      <c r="E1784" s="94">
        <v>6</v>
      </c>
      <c r="F1784" s="23">
        <v>12000</v>
      </c>
      <c r="G1784" s="23">
        <v>17000</v>
      </c>
      <c r="H1784" s="23">
        <v>10331</v>
      </c>
      <c r="I1784" s="23">
        <v>2669000</v>
      </c>
      <c r="J1784" s="18">
        <v>82</v>
      </c>
      <c r="K1784" s="18">
        <v>100</v>
      </c>
      <c r="L1784" s="23">
        <f t="shared" si="2319"/>
        <v>18</v>
      </c>
      <c r="M1784" s="24">
        <f t="shared" si="2155"/>
        <v>14.4</v>
      </c>
      <c r="N1784" s="23">
        <f t="shared" si="2320"/>
        <v>216000</v>
      </c>
      <c r="O1784" s="23">
        <f t="shared" si="2321"/>
        <v>244800</v>
      </c>
      <c r="P1784" s="25">
        <f t="shared" si="2322"/>
        <v>2669000</v>
      </c>
      <c r="Q1784" s="23">
        <f t="shared" si="2323"/>
        <v>3129800</v>
      </c>
      <c r="R1784" s="24"/>
      <c r="S1784" s="24"/>
      <c r="T1784" s="15"/>
    </row>
    <row r="1785" spans="1:20" ht="15" hidden="1" x14ac:dyDescent="0.3">
      <c r="A1785" s="15" t="s">
        <v>307</v>
      </c>
      <c r="B1785" s="15" t="s">
        <v>337</v>
      </c>
      <c r="C1785" s="15" t="s">
        <v>343</v>
      </c>
      <c r="D1785" s="16" t="s">
        <v>63</v>
      </c>
      <c r="E1785" s="94">
        <v>7</v>
      </c>
      <c r="F1785" s="23">
        <v>12000</v>
      </c>
      <c r="G1785" s="23">
        <v>17000</v>
      </c>
      <c r="H1785" s="23">
        <v>10331</v>
      </c>
      <c r="I1785" s="23">
        <v>2669000</v>
      </c>
      <c r="J1785" s="18">
        <f>K1784</f>
        <v>100</v>
      </c>
      <c r="K1785" s="18">
        <v>118</v>
      </c>
      <c r="L1785" s="23">
        <f t="shared" ref="L1785" si="2324">K1785-J1785</f>
        <v>18</v>
      </c>
      <c r="M1785" s="24">
        <f t="shared" ref="M1785" si="2325">L1785*80%</f>
        <v>14.4</v>
      </c>
      <c r="N1785" s="23">
        <f t="shared" ref="N1785" si="2326">L1785*F1785</f>
        <v>216000</v>
      </c>
      <c r="O1785" s="23">
        <f t="shared" ref="O1785" si="2327">M1785*G1785</f>
        <v>244800</v>
      </c>
      <c r="P1785" s="25">
        <f t="shared" ref="P1785" si="2328">IF(M1785*H1785=0,0,IF(M1785*H1785&gt;I1785,M1785*H1785,I1785))</f>
        <v>2669000</v>
      </c>
      <c r="Q1785" s="23">
        <f t="shared" ref="Q1785" si="2329">N1785+O1785+P1785</f>
        <v>3129800</v>
      </c>
      <c r="R1785" s="24"/>
      <c r="S1785" s="24"/>
      <c r="T1785" s="15"/>
    </row>
    <row r="1786" spans="1:20" ht="15" hidden="1" x14ac:dyDescent="0.3">
      <c r="A1786" s="15" t="s">
        <v>307</v>
      </c>
      <c r="B1786" s="15" t="s">
        <v>337</v>
      </c>
      <c r="C1786" s="15" t="s">
        <v>343</v>
      </c>
      <c r="D1786" s="16" t="s">
        <v>63</v>
      </c>
      <c r="E1786" s="94">
        <v>8</v>
      </c>
      <c r="F1786" s="23">
        <v>12000</v>
      </c>
      <c r="G1786" s="23">
        <v>17000</v>
      </c>
      <c r="H1786" s="23">
        <v>10331</v>
      </c>
      <c r="I1786" s="23">
        <v>2669000</v>
      </c>
      <c r="J1786" s="18">
        <f>K1785</f>
        <v>118</v>
      </c>
      <c r="K1786" s="18">
        <v>146</v>
      </c>
      <c r="L1786" s="23">
        <f t="shared" ref="L1786" si="2330">K1786-J1786</f>
        <v>28</v>
      </c>
      <c r="M1786" s="24">
        <f t="shared" ref="M1786" si="2331">L1786*80%</f>
        <v>22.400000000000002</v>
      </c>
      <c r="N1786" s="23">
        <f t="shared" ref="N1786" si="2332">L1786*F1786</f>
        <v>336000</v>
      </c>
      <c r="O1786" s="23">
        <f t="shared" ref="O1786" si="2333">M1786*G1786</f>
        <v>380800.00000000006</v>
      </c>
      <c r="P1786" s="25">
        <f t="shared" ref="P1786" si="2334">IF(M1786*H1786=0,0,IF(M1786*H1786&gt;I1786,M1786*H1786,I1786))</f>
        <v>2669000</v>
      </c>
      <c r="Q1786" s="23">
        <f t="shared" ref="Q1786" si="2335">N1786+O1786+P1786</f>
        <v>3385800</v>
      </c>
      <c r="R1786" s="24"/>
      <c r="S1786" s="24"/>
      <c r="T1786" s="15"/>
    </row>
    <row r="1787" spans="1:20" ht="15" hidden="1" x14ac:dyDescent="0.3">
      <c r="A1787" s="15" t="s">
        <v>307</v>
      </c>
      <c r="B1787" s="15" t="s">
        <v>337</v>
      </c>
      <c r="C1787" s="15" t="s">
        <v>343</v>
      </c>
      <c r="D1787" s="16" t="s">
        <v>63</v>
      </c>
      <c r="E1787" s="31">
        <v>9</v>
      </c>
      <c r="F1787" s="23">
        <v>12000</v>
      </c>
      <c r="G1787" s="23">
        <v>17000</v>
      </c>
      <c r="H1787" s="23">
        <v>10331</v>
      </c>
      <c r="I1787" s="23">
        <v>2669000</v>
      </c>
      <c r="J1787" s="18">
        <f>K1786</f>
        <v>146</v>
      </c>
      <c r="K1787" s="18">
        <v>178</v>
      </c>
      <c r="L1787" s="23">
        <f t="shared" ref="L1787" si="2336">K1787-J1787</f>
        <v>32</v>
      </c>
      <c r="M1787" s="24">
        <f t="shared" ref="M1787" si="2337">L1787*80%</f>
        <v>25.6</v>
      </c>
      <c r="N1787" s="23">
        <f t="shared" ref="N1787" si="2338">L1787*F1787</f>
        <v>384000</v>
      </c>
      <c r="O1787" s="23">
        <f t="shared" ref="O1787" si="2339">M1787*G1787</f>
        <v>435200</v>
      </c>
      <c r="P1787" s="25">
        <f t="shared" ref="P1787" si="2340">IF(M1787*H1787=0,0,IF(M1787*H1787&gt;I1787,M1787*H1787,I1787))</f>
        <v>2669000</v>
      </c>
      <c r="Q1787" s="23">
        <f t="shared" ref="Q1787" si="2341">N1787+O1787+P1787</f>
        <v>3488200</v>
      </c>
      <c r="R1787" s="24"/>
      <c r="S1787" s="24"/>
      <c r="T1787" s="15"/>
    </row>
    <row r="1788" spans="1:20" ht="15" hidden="1" x14ac:dyDescent="0.3">
      <c r="A1788" s="15" t="s">
        <v>307</v>
      </c>
      <c r="B1788" s="15" t="s">
        <v>337</v>
      </c>
      <c r="C1788" s="15" t="s">
        <v>344</v>
      </c>
      <c r="D1788" s="16" t="s">
        <v>60</v>
      </c>
      <c r="E1788" s="94">
        <v>4</v>
      </c>
      <c r="F1788" s="23">
        <v>12000</v>
      </c>
      <c r="G1788" s="23">
        <v>17000</v>
      </c>
      <c r="H1788" s="23">
        <v>10331</v>
      </c>
      <c r="I1788" s="23">
        <v>2703000</v>
      </c>
      <c r="J1788" s="18">
        <v>16</v>
      </c>
      <c r="K1788" s="18">
        <v>16</v>
      </c>
      <c r="L1788" s="23">
        <f t="shared" si="2319"/>
        <v>0</v>
      </c>
      <c r="M1788" s="24">
        <f t="shared" si="2155"/>
        <v>0</v>
      </c>
      <c r="N1788" s="23">
        <f t="shared" si="2320"/>
        <v>0</v>
      </c>
      <c r="O1788" s="23">
        <f t="shared" si="2321"/>
        <v>0</v>
      </c>
      <c r="P1788" s="25">
        <f t="shared" si="2322"/>
        <v>0</v>
      </c>
      <c r="Q1788" s="23">
        <f t="shared" si="2323"/>
        <v>0</v>
      </c>
      <c r="R1788" s="24"/>
      <c r="S1788" s="24"/>
      <c r="T1788" s="15"/>
    </row>
    <row r="1789" spans="1:20" ht="15" hidden="1" x14ac:dyDescent="0.3">
      <c r="A1789" s="15" t="s">
        <v>307</v>
      </c>
      <c r="B1789" s="15" t="s">
        <v>337</v>
      </c>
      <c r="C1789" s="15" t="s">
        <v>344</v>
      </c>
      <c r="D1789" s="16" t="s">
        <v>60</v>
      </c>
      <c r="E1789" s="94">
        <v>5</v>
      </c>
      <c r="F1789" s="23">
        <v>12000</v>
      </c>
      <c r="G1789" s="23">
        <v>17000</v>
      </c>
      <c r="H1789" s="23">
        <v>10331</v>
      </c>
      <c r="I1789" s="23">
        <v>2703000</v>
      </c>
      <c r="J1789" s="18">
        <v>16</v>
      </c>
      <c r="K1789" s="18">
        <v>16</v>
      </c>
      <c r="L1789" s="23">
        <f t="shared" si="2319"/>
        <v>0</v>
      </c>
      <c r="M1789" s="24">
        <f t="shared" si="2155"/>
        <v>0</v>
      </c>
      <c r="N1789" s="23">
        <f t="shared" si="2320"/>
        <v>0</v>
      </c>
      <c r="O1789" s="23">
        <f t="shared" si="2321"/>
        <v>0</v>
      </c>
      <c r="P1789" s="25">
        <f t="shared" si="2322"/>
        <v>0</v>
      </c>
      <c r="Q1789" s="23">
        <f t="shared" si="2323"/>
        <v>0</v>
      </c>
      <c r="R1789" s="24"/>
      <c r="S1789" s="24"/>
      <c r="T1789" s="15"/>
    </row>
    <row r="1790" spans="1:20" ht="15" hidden="1" x14ac:dyDescent="0.3">
      <c r="A1790" s="15" t="s">
        <v>307</v>
      </c>
      <c r="B1790" s="15" t="s">
        <v>337</v>
      </c>
      <c r="C1790" s="15" t="s">
        <v>344</v>
      </c>
      <c r="D1790" s="16" t="s">
        <v>60</v>
      </c>
      <c r="E1790" s="94">
        <v>6</v>
      </c>
      <c r="F1790" s="23">
        <v>12000</v>
      </c>
      <c r="G1790" s="23">
        <v>17000</v>
      </c>
      <c r="H1790" s="23">
        <v>10331</v>
      </c>
      <c r="I1790" s="23">
        <v>2703000</v>
      </c>
      <c r="J1790" s="18">
        <v>16</v>
      </c>
      <c r="K1790" s="18">
        <v>28</v>
      </c>
      <c r="L1790" s="23">
        <f t="shared" si="2319"/>
        <v>12</v>
      </c>
      <c r="M1790" s="24">
        <f t="shared" si="2155"/>
        <v>9.6000000000000014</v>
      </c>
      <c r="N1790" s="23">
        <f t="shared" si="2320"/>
        <v>144000</v>
      </c>
      <c r="O1790" s="23">
        <f t="shared" si="2321"/>
        <v>163200.00000000003</v>
      </c>
      <c r="P1790" s="25">
        <f t="shared" si="2322"/>
        <v>2703000</v>
      </c>
      <c r="Q1790" s="23">
        <f t="shared" si="2323"/>
        <v>3010200</v>
      </c>
      <c r="R1790" s="24"/>
      <c r="S1790" s="24"/>
      <c r="T1790" s="15"/>
    </row>
    <row r="1791" spans="1:20" ht="15" hidden="1" x14ac:dyDescent="0.3">
      <c r="A1791" s="15" t="s">
        <v>307</v>
      </c>
      <c r="B1791" s="15" t="s">
        <v>337</v>
      </c>
      <c r="C1791" s="15" t="s">
        <v>344</v>
      </c>
      <c r="D1791" s="16" t="s">
        <v>60</v>
      </c>
      <c r="E1791" s="94">
        <v>7</v>
      </c>
      <c r="F1791" s="23">
        <v>12000</v>
      </c>
      <c r="G1791" s="23">
        <v>17000</v>
      </c>
      <c r="H1791" s="23">
        <v>10331</v>
      </c>
      <c r="I1791" s="23">
        <v>2703000</v>
      </c>
      <c r="J1791" s="18">
        <f>K1790</f>
        <v>28</v>
      </c>
      <c r="K1791" s="18">
        <v>35</v>
      </c>
      <c r="L1791" s="23">
        <f t="shared" ref="L1791" si="2342">K1791-J1791</f>
        <v>7</v>
      </c>
      <c r="M1791" s="24">
        <f t="shared" ref="M1791" si="2343">L1791*80%</f>
        <v>5.6000000000000005</v>
      </c>
      <c r="N1791" s="23">
        <f t="shared" ref="N1791" si="2344">L1791*F1791</f>
        <v>84000</v>
      </c>
      <c r="O1791" s="23">
        <f t="shared" ref="O1791" si="2345">M1791*G1791</f>
        <v>95200.000000000015</v>
      </c>
      <c r="P1791" s="25">
        <f t="shared" ref="P1791" si="2346">IF(M1791*H1791=0,0,IF(M1791*H1791&gt;I1791,M1791*H1791,I1791))</f>
        <v>2703000</v>
      </c>
      <c r="Q1791" s="23">
        <f t="shared" ref="Q1791" si="2347">N1791+O1791+P1791</f>
        <v>2882200</v>
      </c>
      <c r="R1791" s="24"/>
      <c r="S1791" s="24"/>
      <c r="T1791" s="15"/>
    </row>
    <row r="1792" spans="1:20" ht="15" hidden="1" x14ac:dyDescent="0.3">
      <c r="A1792" s="15" t="s">
        <v>307</v>
      </c>
      <c r="B1792" s="15" t="s">
        <v>337</v>
      </c>
      <c r="C1792" s="15" t="s">
        <v>344</v>
      </c>
      <c r="D1792" s="16" t="s">
        <v>60</v>
      </c>
      <c r="E1792" s="94">
        <v>8</v>
      </c>
      <c r="F1792" s="23">
        <v>12000</v>
      </c>
      <c r="G1792" s="23">
        <v>17000</v>
      </c>
      <c r="H1792" s="23">
        <v>10331</v>
      </c>
      <c r="I1792" s="23">
        <v>2703000</v>
      </c>
      <c r="J1792" s="18">
        <f>K1791</f>
        <v>35</v>
      </c>
      <c r="K1792" s="18">
        <v>40</v>
      </c>
      <c r="L1792" s="23">
        <f t="shared" ref="L1792" si="2348">K1792-J1792</f>
        <v>5</v>
      </c>
      <c r="M1792" s="24">
        <f t="shared" ref="M1792" si="2349">L1792*80%</f>
        <v>4</v>
      </c>
      <c r="N1792" s="23">
        <f t="shared" ref="N1792" si="2350">L1792*F1792</f>
        <v>60000</v>
      </c>
      <c r="O1792" s="23">
        <f t="shared" ref="O1792" si="2351">M1792*G1792</f>
        <v>68000</v>
      </c>
      <c r="P1792" s="25">
        <f t="shared" ref="P1792" si="2352">IF(M1792*H1792=0,0,IF(M1792*H1792&gt;I1792,M1792*H1792,I1792))</f>
        <v>2703000</v>
      </c>
      <c r="Q1792" s="23">
        <f t="shared" ref="Q1792" si="2353">N1792+O1792+P1792</f>
        <v>2831000</v>
      </c>
      <c r="R1792" s="24"/>
      <c r="S1792" s="24"/>
      <c r="T1792" s="15"/>
    </row>
    <row r="1793" spans="1:20" ht="15" hidden="1" x14ac:dyDescent="0.3">
      <c r="A1793" s="15" t="s">
        <v>307</v>
      </c>
      <c r="B1793" s="15" t="s">
        <v>337</v>
      </c>
      <c r="C1793" s="15" t="s">
        <v>344</v>
      </c>
      <c r="D1793" s="16" t="s">
        <v>60</v>
      </c>
      <c r="E1793" s="31">
        <v>9</v>
      </c>
      <c r="F1793" s="23">
        <v>12000</v>
      </c>
      <c r="G1793" s="23">
        <v>17000</v>
      </c>
      <c r="H1793" s="23">
        <v>10331</v>
      </c>
      <c r="I1793" s="23">
        <v>2703000</v>
      </c>
      <c r="J1793" s="18">
        <f>K1792</f>
        <v>40</v>
      </c>
      <c r="K1793" s="18">
        <v>48</v>
      </c>
      <c r="L1793" s="23">
        <f t="shared" ref="L1793" si="2354">K1793-J1793</f>
        <v>8</v>
      </c>
      <c r="M1793" s="24">
        <f t="shared" ref="M1793" si="2355">L1793*80%</f>
        <v>6.4</v>
      </c>
      <c r="N1793" s="23">
        <f t="shared" ref="N1793" si="2356">L1793*F1793</f>
        <v>96000</v>
      </c>
      <c r="O1793" s="23">
        <f t="shared" ref="O1793" si="2357">M1793*G1793</f>
        <v>108800</v>
      </c>
      <c r="P1793" s="25">
        <f t="shared" ref="P1793" si="2358">IF(M1793*H1793=0,0,IF(M1793*H1793&gt;I1793,M1793*H1793,I1793))</f>
        <v>2703000</v>
      </c>
      <c r="Q1793" s="23">
        <f t="shared" ref="Q1793" si="2359">N1793+O1793+P1793</f>
        <v>2907800</v>
      </c>
      <c r="R1793" s="24"/>
      <c r="S1793" s="24"/>
      <c r="T1793" s="15"/>
    </row>
    <row r="1794" spans="1:20" ht="15" hidden="1" x14ac:dyDescent="0.3">
      <c r="A1794" s="15" t="s">
        <v>307</v>
      </c>
      <c r="B1794" s="15" t="s">
        <v>337</v>
      </c>
      <c r="C1794" s="15" t="s">
        <v>345</v>
      </c>
      <c r="D1794" s="16" t="s">
        <v>52</v>
      </c>
      <c r="E1794" s="94">
        <v>6</v>
      </c>
      <c r="F1794" s="23">
        <v>12000</v>
      </c>
      <c r="G1794" s="23">
        <v>17000</v>
      </c>
      <c r="H1794" s="23">
        <v>10331</v>
      </c>
      <c r="I1794" s="23">
        <v>1642629</v>
      </c>
      <c r="J1794" s="18">
        <v>7</v>
      </c>
      <c r="K1794" s="18">
        <v>7</v>
      </c>
      <c r="L1794" s="23">
        <f t="shared" si="2319"/>
        <v>0</v>
      </c>
      <c r="M1794" s="24">
        <f t="shared" si="2155"/>
        <v>0</v>
      </c>
      <c r="N1794" s="23">
        <f t="shared" si="2320"/>
        <v>0</v>
      </c>
      <c r="O1794" s="23">
        <f t="shared" si="2321"/>
        <v>0</v>
      </c>
      <c r="P1794" s="25">
        <f t="shared" si="2322"/>
        <v>0</v>
      </c>
      <c r="Q1794" s="23">
        <f t="shared" si="2323"/>
        <v>0</v>
      </c>
      <c r="R1794" s="24"/>
      <c r="S1794" s="24"/>
      <c r="T1794" s="15"/>
    </row>
    <row r="1795" spans="1:20" ht="15" hidden="1" x14ac:dyDescent="0.3">
      <c r="A1795" s="15" t="s">
        <v>307</v>
      </c>
      <c r="B1795" s="15" t="s">
        <v>337</v>
      </c>
      <c r="C1795" s="15" t="s">
        <v>345</v>
      </c>
      <c r="D1795" s="16" t="s">
        <v>28</v>
      </c>
      <c r="E1795" s="94">
        <v>6</v>
      </c>
      <c r="F1795" s="23">
        <v>12000</v>
      </c>
      <c r="G1795" s="23">
        <v>17000</v>
      </c>
      <c r="H1795" s="23">
        <v>10331</v>
      </c>
      <c r="I1795" s="23">
        <v>1621967</v>
      </c>
      <c r="J1795" s="18">
        <v>7</v>
      </c>
      <c r="K1795" s="18">
        <v>7</v>
      </c>
      <c r="L1795" s="23">
        <f t="shared" si="2319"/>
        <v>0</v>
      </c>
      <c r="M1795" s="24">
        <f t="shared" si="2155"/>
        <v>0</v>
      </c>
      <c r="N1795" s="23">
        <f t="shared" si="2320"/>
        <v>0</v>
      </c>
      <c r="O1795" s="23">
        <f t="shared" si="2321"/>
        <v>0</v>
      </c>
      <c r="P1795" s="25">
        <f t="shared" si="2322"/>
        <v>0</v>
      </c>
      <c r="Q1795" s="23">
        <f t="shared" si="2323"/>
        <v>0</v>
      </c>
      <c r="R1795" s="24"/>
      <c r="S1795" s="24"/>
      <c r="T1795" s="15"/>
    </row>
    <row r="1796" spans="1:20" ht="15" hidden="1" x14ac:dyDescent="0.3">
      <c r="A1796" s="15" t="s">
        <v>307</v>
      </c>
      <c r="B1796" s="15" t="s">
        <v>337</v>
      </c>
      <c r="C1796" s="15" t="s">
        <v>345</v>
      </c>
      <c r="D1796" s="16" t="s">
        <v>32</v>
      </c>
      <c r="E1796" s="94">
        <v>6</v>
      </c>
      <c r="F1796" s="23">
        <v>12000</v>
      </c>
      <c r="G1796" s="23">
        <v>17000</v>
      </c>
      <c r="H1796" s="23">
        <v>10331</v>
      </c>
      <c r="I1796" s="23">
        <v>1621967</v>
      </c>
      <c r="J1796" s="18">
        <v>4</v>
      </c>
      <c r="K1796" s="18">
        <v>4</v>
      </c>
      <c r="L1796" s="23">
        <f t="shared" si="2319"/>
        <v>0</v>
      </c>
      <c r="M1796" s="24">
        <f t="shared" si="2155"/>
        <v>0</v>
      </c>
      <c r="N1796" s="23">
        <f t="shared" si="2320"/>
        <v>0</v>
      </c>
      <c r="O1796" s="23">
        <f t="shared" si="2321"/>
        <v>0</v>
      </c>
      <c r="P1796" s="25">
        <f t="shared" si="2322"/>
        <v>0</v>
      </c>
      <c r="Q1796" s="23">
        <f t="shared" si="2323"/>
        <v>0</v>
      </c>
      <c r="R1796" s="24"/>
      <c r="S1796" s="24"/>
      <c r="T1796" s="15"/>
    </row>
    <row r="1797" spans="1:20" ht="15" hidden="1" x14ac:dyDescent="0.3">
      <c r="A1797" s="15" t="s">
        <v>307</v>
      </c>
      <c r="B1797" s="15" t="s">
        <v>337</v>
      </c>
      <c r="C1797" s="15" t="s">
        <v>345</v>
      </c>
      <c r="D1797" s="16" t="s">
        <v>34</v>
      </c>
      <c r="E1797" s="94">
        <v>6</v>
      </c>
      <c r="F1797" s="23">
        <v>12000</v>
      </c>
      <c r="G1797" s="23">
        <v>17000</v>
      </c>
      <c r="H1797" s="23">
        <v>10331</v>
      </c>
      <c r="I1797" s="23">
        <v>1621967</v>
      </c>
      <c r="J1797" s="18">
        <v>5</v>
      </c>
      <c r="K1797" s="18">
        <v>5</v>
      </c>
      <c r="L1797" s="23">
        <f t="shared" si="2319"/>
        <v>0</v>
      </c>
      <c r="M1797" s="24">
        <f t="shared" si="2155"/>
        <v>0</v>
      </c>
      <c r="N1797" s="23">
        <f t="shared" si="2320"/>
        <v>0</v>
      </c>
      <c r="O1797" s="23">
        <f t="shared" si="2321"/>
        <v>0</v>
      </c>
      <c r="P1797" s="25">
        <f t="shared" si="2322"/>
        <v>0</v>
      </c>
      <c r="Q1797" s="23">
        <f t="shared" si="2323"/>
        <v>0</v>
      </c>
      <c r="R1797" s="24"/>
      <c r="S1797" s="24"/>
      <c r="T1797" s="15"/>
    </row>
    <row r="1798" spans="1:20" ht="15" hidden="1" x14ac:dyDescent="0.3">
      <c r="A1798" s="15" t="s">
        <v>307</v>
      </c>
      <c r="B1798" s="15" t="s">
        <v>337</v>
      </c>
      <c r="C1798" s="15" t="s">
        <v>345</v>
      </c>
      <c r="D1798" s="16" t="s">
        <v>35</v>
      </c>
      <c r="E1798" s="94">
        <v>6</v>
      </c>
      <c r="F1798" s="23">
        <v>12000</v>
      </c>
      <c r="G1798" s="23">
        <v>17000</v>
      </c>
      <c r="H1798" s="23">
        <v>10331</v>
      </c>
      <c r="I1798" s="23">
        <v>1621967</v>
      </c>
      <c r="J1798" s="18">
        <v>5</v>
      </c>
      <c r="K1798" s="18">
        <v>5</v>
      </c>
      <c r="L1798" s="23">
        <f t="shared" si="2319"/>
        <v>0</v>
      </c>
      <c r="M1798" s="24">
        <f t="shared" ref="M1798:M1903" si="2360">L1798*80%</f>
        <v>0</v>
      </c>
      <c r="N1798" s="23">
        <f t="shared" si="2320"/>
        <v>0</v>
      </c>
      <c r="O1798" s="23">
        <f t="shared" si="2321"/>
        <v>0</v>
      </c>
      <c r="P1798" s="25">
        <f t="shared" si="2322"/>
        <v>0</v>
      </c>
      <c r="Q1798" s="23">
        <f t="shared" si="2323"/>
        <v>0</v>
      </c>
      <c r="R1798" s="24"/>
      <c r="S1798" s="24"/>
      <c r="T1798" s="15"/>
    </row>
    <row r="1799" spans="1:20" ht="15" hidden="1" x14ac:dyDescent="0.3">
      <c r="A1799" s="15" t="s">
        <v>307</v>
      </c>
      <c r="B1799" s="15" t="s">
        <v>337</v>
      </c>
      <c r="C1799" s="15" t="s">
        <v>345</v>
      </c>
      <c r="D1799" s="16" t="s">
        <v>134</v>
      </c>
      <c r="E1799" s="94">
        <v>6</v>
      </c>
      <c r="F1799" s="23">
        <v>12000</v>
      </c>
      <c r="G1799" s="23">
        <v>17000</v>
      </c>
      <c r="H1799" s="23">
        <v>10331</v>
      </c>
      <c r="I1799" s="23">
        <v>2975328</v>
      </c>
      <c r="J1799" s="18">
        <v>10</v>
      </c>
      <c r="K1799" s="18">
        <v>10</v>
      </c>
      <c r="L1799" s="23">
        <f t="shared" si="2319"/>
        <v>0</v>
      </c>
      <c r="M1799" s="24">
        <f t="shared" si="2360"/>
        <v>0</v>
      </c>
      <c r="N1799" s="23">
        <f t="shared" si="2320"/>
        <v>0</v>
      </c>
      <c r="O1799" s="23">
        <f t="shared" si="2321"/>
        <v>0</v>
      </c>
      <c r="P1799" s="25">
        <f t="shared" si="2322"/>
        <v>0</v>
      </c>
      <c r="Q1799" s="23">
        <f t="shared" si="2323"/>
        <v>0</v>
      </c>
      <c r="R1799" s="24"/>
      <c r="S1799" s="24"/>
      <c r="T1799" s="15"/>
    </row>
    <row r="1800" spans="1:20" ht="15" hidden="1" x14ac:dyDescent="0.3">
      <c r="A1800" s="15" t="s">
        <v>307</v>
      </c>
      <c r="B1800" s="15" t="s">
        <v>337</v>
      </c>
      <c r="C1800" s="15" t="s">
        <v>345</v>
      </c>
      <c r="D1800" s="16" t="s">
        <v>303</v>
      </c>
      <c r="E1800" s="94">
        <v>6</v>
      </c>
      <c r="F1800" s="23">
        <v>12000</v>
      </c>
      <c r="G1800" s="23">
        <v>17000</v>
      </c>
      <c r="H1800" s="23">
        <v>10331</v>
      </c>
      <c r="I1800" s="23">
        <v>2541426</v>
      </c>
      <c r="J1800" s="18">
        <v>8</v>
      </c>
      <c r="K1800" s="18">
        <v>8</v>
      </c>
      <c r="L1800" s="23">
        <f t="shared" si="2319"/>
        <v>0</v>
      </c>
      <c r="M1800" s="24">
        <f t="shared" si="2360"/>
        <v>0</v>
      </c>
      <c r="N1800" s="23">
        <f t="shared" si="2320"/>
        <v>0</v>
      </c>
      <c r="O1800" s="23">
        <f t="shared" si="2321"/>
        <v>0</v>
      </c>
      <c r="P1800" s="25">
        <f t="shared" si="2322"/>
        <v>0</v>
      </c>
      <c r="Q1800" s="23">
        <f t="shared" si="2323"/>
        <v>0</v>
      </c>
      <c r="R1800" s="24"/>
      <c r="S1800" s="24"/>
      <c r="T1800" s="15"/>
    </row>
    <row r="1801" spans="1:20" ht="15" hidden="1" x14ac:dyDescent="0.3">
      <c r="A1801" s="15" t="s">
        <v>307</v>
      </c>
      <c r="B1801" s="15" t="s">
        <v>337</v>
      </c>
      <c r="C1801" s="15" t="s">
        <v>345</v>
      </c>
      <c r="D1801" s="16" t="s">
        <v>305</v>
      </c>
      <c r="E1801" s="94">
        <v>6</v>
      </c>
      <c r="F1801" s="23">
        <v>12000</v>
      </c>
      <c r="G1801" s="23">
        <v>17000</v>
      </c>
      <c r="H1801" s="23">
        <v>10331</v>
      </c>
      <c r="I1801" s="23">
        <v>2510433</v>
      </c>
      <c r="J1801" s="18">
        <v>9</v>
      </c>
      <c r="K1801" s="18">
        <v>9</v>
      </c>
      <c r="L1801" s="23">
        <f t="shared" si="2319"/>
        <v>0</v>
      </c>
      <c r="M1801" s="24">
        <f t="shared" si="2360"/>
        <v>0</v>
      </c>
      <c r="N1801" s="23">
        <f t="shared" si="2320"/>
        <v>0</v>
      </c>
      <c r="O1801" s="23">
        <f t="shared" si="2321"/>
        <v>0</v>
      </c>
      <c r="P1801" s="25">
        <f t="shared" si="2322"/>
        <v>0</v>
      </c>
      <c r="Q1801" s="23">
        <f t="shared" si="2323"/>
        <v>0</v>
      </c>
      <c r="R1801" s="24"/>
      <c r="S1801" s="24"/>
      <c r="T1801" s="15"/>
    </row>
    <row r="1802" spans="1:20" ht="15" hidden="1" x14ac:dyDescent="0.3">
      <c r="A1802" s="15" t="s">
        <v>307</v>
      </c>
      <c r="B1802" s="15" t="s">
        <v>337</v>
      </c>
      <c r="C1802" s="15" t="s">
        <v>345</v>
      </c>
      <c r="D1802" s="16" t="s">
        <v>87</v>
      </c>
      <c r="E1802" s="94">
        <v>6</v>
      </c>
      <c r="F1802" s="23">
        <v>12000</v>
      </c>
      <c r="G1802" s="23">
        <v>17000</v>
      </c>
      <c r="H1802" s="23">
        <v>10331</v>
      </c>
      <c r="I1802" s="23">
        <v>2510433</v>
      </c>
      <c r="J1802" s="18">
        <v>10</v>
      </c>
      <c r="K1802" s="18">
        <v>11</v>
      </c>
      <c r="L1802" s="23">
        <f t="shared" si="2319"/>
        <v>1</v>
      </c>
      <c r="M1802" s="24">
        <f t="shared" si="2360"/>
        <v>0.8</v>
      </c>
      <c r="N1802" s="23">
        <f t="shared" si="2320"/>
        <v>12000</v>
      </c>
      <c r="O1802" s="23">
        <f t="shared" si="2321"/>
        <v>13600</v>
      </c>
      <c r="P1802" s="25">
        <f t="shared" si="2322"/>
        <v>2510433</v>
      </c>
      <c r="Q1802" s="23">
        <f t="shared" si="2323"/>
        <v>2536033</v>
      </c>
      <c r="R1802" s="24"/>
      <c r="S1802" s="24"/>
      <c r="T1802" s="15"/>
    </row>
    <row r="1803" spans="1:20" ht="15" hidden="1" x14ac:dyDescent="0.3">
      <c r="A1803" s="15" t="s">
        <v>307</v>
      </c>
      <c r="B1803" s="15" t="s">
        <v>337</v>
      </c>
      <c r="C1803" s="15" t="s">
        <v>345</v>
      </c>
      <c r="D1803" s="16" t="s">
        <v>52</v>
      </c>
      <c r="E1803" s="94">
        <v>7</v>
      </c>
      <c r="F1803" s="23">
        <v>12000</v>
      </c>
      <c r="G1803" s="23">
        <v>17000</v>
      </c>
      <c r="H1803" s="23">
        <v>10331</v>
      </c>
      <c r="I1803" s="23">
        <v>1642629</v>
      </c>
      <c r="J1803" s="18">
        <f>K1794</f>
        <v>7</v>
      </c>
      <c r="K1803" s="18">
        <v>7</v>
      </c>
      <c r="L1803" s="23">
        <f t="shared" ref="L1803:L1811" si="2361">K1803-J1803</f>
        <v>0</v>
      </c>
      <c r="M1803" s="24">
        <f t="shared" si="2360"/>
        <v>0</v>
      </c>
      <c r="N1803" s="23">
        <f t="shared" ref="N1803:N1811" si="2362">L1803*F1803</f>
        <v>0</v>
      </c>
      <c r="O1803" s="23">
        <f t="shared" ref="O1803:O1811" si="2363">M1803*G1803</f>
        <v>0</v>
      </c>
      <c r="P1803" s="25">
        <f t="shared" ref="P1803:P1811" si="2364">IF(M1803*H1803=0,0,IF(M1803*H1803&gt;I1803,M1803*H1803,I1803))</f>
        <v>0</v>
      </c>
      <c r="Q1803" s="23">
        <f t="shared" ref="Q1803:Q1811" si="2365">N1803+O1803+P1803</f>
        <v>0</v>
      </c>
      <c r="R1803" s="24"/>
      <c r="S1803" s="24"/>
      <c r="T1803" s="15"/>
    </row>
    <row r="1804" spans="1:20" ht="15" hidden="1" x14ac:dyDescent="0.3">
      <c r="A1804" s="15" t="s">
        <v>307</v>
      </c>
      <c r="B1804" s="15" t="s">
        <v>337</v>
      </c>
      <c r="C1804" s="15" t="s">
        <v>345</v>
      </c>
      <c r="D1804" s="16" t="s">
        <v>28</v>
      </c>
      <c r="E1804" s="94">
        <v>7</v>
      </c>
      <c r="F1804" s="23">
        <v>12000</v>
      </c>
      <c r="G1804" s="23">
        <v>17000</v>
      </c>
      <c r="H1804" s="23">
        <v>10331</v>
      </c>
      <c r="I1804" s="23">
        <v>1621967</v>
      </c>
      <c r="J1804" s="18">
        <f t="shared" ref="J1804:J1811" si="2366">K1795</f>
        <v>7</v>
      </c>
      <c r="K1804" s="18">
        <v>7</v>
      </c>
      <c r="L1804" s="23">
        <f t="shared" si="2361"/>
        <v>0</v>
      </c>
      <c r="M1804" s="24">
        <f t="shared" si="2360"/>
        <v>0</v>
      </c>
      <c r="N1804" s="23">
        <f t="shared" si="2362"/>
        <v>0</v>
      </c>
      <c r="O1804" s="23">
        <f t="shared" si="2363"/>
        <v>0</v>
      </c>
      <c r="P1804" s="25">
        <f t="shared" si="2364"/>
        <v>0</v>
      </c>
      <c r="Q1804" s="23">
        <f t="shared" si="2365"/>
        <v>0</v>
      </c>
      <c r="R1804" s="24"/>
      <c r="S1804" s="24"/>
      <c r="T1804" s="15"/>
    </row>
    <row r="1805" spans="1:20" ht="15" hidden="1" x14ac:dyDescent="0.3">
      <c r="A1805" s="15" t="s">
        <v>307</v>
      </c>
      <c r="B1805" s="15" t="s">
        <v>337</v>
      </c>
      <c r="C1805" s="15" t="s">
        <v>345</v>
      </c>
      <c r="D1805" s="16" t="s">
        <v>32</v>
      </c>
      <c r="E1805" s="94">
        <v>7</v>
      </c>
      <c r="F1805" s="23">
        <v>12000</v>
      </c>
      <c r="G1805" s="23">
        <v>17000</v>
      </c>
      <c r="H1805" s="23">
        <v>10331</v>
      </c>
      <c r="I1805" s="23">
        <v>1621967</v>
      </c>
      <c r="J1805" s="18">
        <f t="shared" si="2366"/>
        <v>4</v>
      </c>
      <c r="K1805" s="18">
        <v>4</v>
      </c>
      <c r="L1805" s="23">
        <f t="shared" si="2361"/>
        <v>0</v>
      </c>
      <c r="M1805" s="24">
        <f t="shared" si="2360"/>
        <v>0</v>
      </c>
      <c r="N1805" s="23">
        <f t="shared" si="2362"/>
        <v>0</v>
      </c>
      <c r="O1805" s="23">
        <f t="shared" si="2363"/>
        <v>0</v>
      </c>
      <c r="P1805" s="25">
        <f t="shared" si="2364"/>
        <v>0</v>
      </c>
      <c r="Q1805" s="23">
        <f t="shared" si="2365"/>
        <v>0</v>
      </c>
      <c r="R1805" s="24"/>
      <c r="S1805" s="24"/>
      <c r="T1805" s="15"/>
    </row>
    <row r="1806" spans="1:20" ht="15" hidden="1" x14ac:dyDescent="0.3">
      <c r="A1806" s="15" t="s">
        <v>307</v>
      </c>
      <c r="B1806" s="15" t="s">
        <v>337</v>
      </c>
      <c r="C1806" s="15" t="s">
        <v>345</v>
      </c>
      <c r="D1806" s="16" t="s">
        <v>34</v>
      </c>
      <c r="E1806" s="94">
        <v>7</v>
      </c>
      <c r="F1806" s="23">
        <v>12000</v>
      </c>
      <c r="G1806" s="23">
        <v>17000</v>
      </c>
      <c r="H1806" s="23">
        <v>10331</v>
      </c>
      <c r="I1806" s="23">
        <v>1621967</v>
      </c>
      <c r="J1806" s="18">
        <f t="shared" si="2366"/>
        <v>5</v>
      </c>
      <c r="K1806" s="18">
        <v>5</v>
      </c>
      <c r="L1806" s="23">
        <f t="shared" si="2361"/>
        <v>0</v>
      </c>
      <c r="M1806" s="24">
        <f t="shared" si="2360"/>
        <v>0</v>
      </c>
      <c r="N1806" s="23">
        <f t="shared" si="2362"/>
        <v>0</v>
      </c>
      <c r="O1806" s="23">
        <f t="shared" si="2363"/>
        <v>0</v>
      </c>
      <c r="P1806" s="25">
        <f t="shared" si="2364"/>
        <v>0</v>
      </c>
      <c r="Q1806" s="23">
        <f t="shared" si="2365"/>
        <v>0</v>
      </c>
      <c r="R1806" s="24"/>
      <c r="S1806" s="24"/>
      <c r="T1806" s="15"/>
    </row>
    <row r="1807" spans="1:20" ht="15" hidden="1" x14ac:dyDescent="0.3">
      <c r="A1807" s="15" t="s">
        <v>307</v>
      </c>
      <c r="B1807" s="15" t="s">
        <v>337</v>
      </c>
      <c r="C1807" s="15" t="s">
        <v>345</v>
      </c>
      <c r="D1807" s="16" t="s">
        <v>35</v>
      </c>
      <c r="E1807" s="94">
        <v>7</v>
      </c>
      <c r="F1807" s="23">
        <v>12000</v>
      </c>
      <c r="G1807" s="23">
        <v>17000</v>
      </c>
      <c r="H1807" s="23">
        <v>10331</v>
      </c>
      <c r="I1807" s="23">
        <v>1621967</v>
      </c>
      <c r="J1807" s="18">
        <f t="shared" si="2366"/>
        <v>5</v>
      </c>
      <c r="K1807" s="18">
        <v>5</v>
      </c>
      <c r="L1807" s="23">
        <f t="shared" si="2361"/>
        <v>0</v>
      </c>
      <c r="M1807" s="24">
        <f t="shared" ref="M1807:M1815" si="2367">L1807*80%</f>
        <v>0</v>
      </c>
      <c r="N1807" s="23">
        <f t="shared" si="2362"/>
        <v>0</v>
      </c>
      <c r="O1807" s="23">
        <f t="shared" si="2363"/>
        <v>0</v>
      </c>
      <c r="P1807" s="25">
        <f t="shared" si="2364"/>
        <v>0</v>
      </c>
      <c r="Q1807" s="23">
        <f t="shared" si="2365"/>
        <v>0</v>
      </c>
      <c r="R1807" s="24"/>
      <c r="S1807" s="24"/>
      <c r="T1807" s="15"/>
    </row>
    <row r="1808" spans="1:20" ht="15" hidden="1" x14ac:dyDescent="0.3">
      <c r="A1808" s="15" t="s">
        <v>307</v>
      </c>
      <c r="B1808" s="15" t="s">
        <v>337</v>
      </c>
      <c r="C1808" s="15" t="s">
        <v>345</v>
      </c>
      <c r="D1808" s="16" t="s">
        <v>134</v>
      </c>
      <c r="E1808" s="94">
        <v>7</v>
      </c>
      <c r="F1808" s="23">
        <v>12000</v>
      </c>
      <c r="G1808" s="23">
        <v>17000</v>
      </c>
      <c r="H1808" s="23">
        <v>10331</v>
      </c>
      <c r="I1808" s="23">
        <v>2975328</v>
      </c>
      <c r="J1808" s="18">
        <f t="shared" si="2366"/>
        <v>10</v>
      </c>
      <c r="K1808" s="18">
        <v>11</v>
      </c>
      <c r="L1808" s="23">
        <f t="shared" si="2361"/>
        <v>1</v>
      </c>
      <c r="M1808" s="24">
        <f t="shared" si="2367"/>
        <v>0.8</v>
      </c>
      <c r="N1808" s="23">
        <f t="shared" si="2362"/>
        <v>12000</v>
      </c>
      <c r="O1808" s="23">
        <f t="shared" si="2363"/>
        <v>13600</v>
      </c>
      <c r="P1808" s="25">
        <f t="shared" si="2364"/>
        <v>2975328</v>
      </c>
      <c r="Q1808" s="23">
        <f t="shared" si="2365"/>
        <v>3000928</v>
      </c>
      <c r="R1808" s="24"/>
      <c r="S1808" s="24"/>
      <c r="T1808" s="15"/>
    </row>
    <row r="1809" spans="1:20" ht="15" hidden="1" x14ac:dyDescent="0.3">
      <c r="A1809" s="15" t="s">
        <v>307</v>
      </c>
      <c r="B1809" s="15" t="s">
        <v>337</v>
      </c>
      <c r="C1809" s="15" t="s">
        <v>345</v>
      </c>
      <c r="D1809" s="16" t="s">
        <v>303</v>
      </c>
      <c r="E1809" s="94">
        <v>7</v>
      </c>
      <c r="F1809" s="23">
        <v>12000</v>
      </c>
      <c r="G1809" s="23">
        <v>17000</v>
      </c>
      <c r="H1809" s="23">
        <v>10331</v>
      </c>
      <c r="I1809" s="23">
        <v>2541426</v>
      </c>
      <c r="J1809" s="18">
        <f t="shared" si="2366"/>
        <v>8</v>
      </c>
      <c r="K1809" s="18">
        <v>18</v>
      </c>
      <c r="L1809" s="23">
        <f t="shared" si="2361"/>
        <v>10</v>
      </c>
      <c r="M1809" s="24">
        <f t="shared" si="2367"/>
        <v>8</v>
      </c>
      <c r="N1809" s="23">
        <f t="shared" si="2362"/>
        <v>120000</v>
      </c>
      <c r="O1809" s="23">
        <f t="shared" si="2363"/>
        <v>136000</v>
      </c>
      <c r="P1809" s="25">
        <f t="shared" si="2364"/>
        <v>2541426</v>
      </c>
      <c r="Q1809" s="23">
        <f t="shared" si="2365"/>
        <v>2797426</v>
      </c>
      <c r="R1809" s="24"/>
      <c r="S1809" s="24"/>
      <c r="T1809" s="15"/>
    </row>
    <row r="1810" spans="1:20" ht="15" hidden="1" x14ac:dyDescent="0.3">
      <c r="A1810" s="15" t="s">
        <v>307</v>
      </c>
      <c r="B1810" s="15" t="s">
        <v>337</v>
      </c>
      <c r="C1810" s="15" t="s">
        <v>345</v>
      </c>
      <c r="D1810" s="16" t="s">
        <v>305</v>
      </c>
      <c r="E1810" s="94">
        <v>7</v>
      </c>
      <c r="F1810" s="23">
        <v>12000</v>
      </c>
      <c r="G1810" s="23">
        <v>17000</v>
      </c>
      <c r="H1810" s="23">
        <v>10331</v>
      </c>
      <c r="I1810" s="23">
        <v>2510433</v>
      </c>
      <c r="J1810" s="18">
        <f t="shared" si="2366"/>
        <v>9</v>
      </c>
      <c r="K1810" s="18">
        <v>10</v>
      </c>
      <c r="L1810" s="23">
        <f t="shared" si="2361"/>
        <v>1</v>
      </c>
      <c r="M1810" s="24">
        <f t="shared" si="2367"/>
        <v>0.8</v>
      </c>
      <c r="N1810" s="23">
        <f t="shared" si="2362"/>
        <v>12000</v>
      </c>
      <c r="O1810" s="23">
        <f t="shared" si="2363"/>
        <v>13600</v>
      </c>
      <c r="P1810" s="25">
        <f t="shared" si="2364"/>
        <v>2510433</v>
      </c>
      <c r="Q1810" s="23">
        <f t="shared" si="2365"/>
        <v>2536033</v>
      </c>
      <c r="R1810" s="24"/>
      <c r="S1810" s="24"/>
      <c r="T1810" s="15"/>
    </row>
    <row r="1811" spans="1:20" ht="15" hidden="1" x14ac:dyDescent="0.3">
      <c r="A1811" s="15" t="s">
        <v>307</v>
      </c>
      <c r="B1811" s="15" t="s">
        <v>337</v>
      </c>
      <c r="C1811" s="15" t="s">
        <v>345</v>
      </c>
      <c r="D1811" s="16" t="s">
        <v>87</v>
      </c>
      <c r="E1811" s="94">
        <v>7</v>
      </c>
      <c r="F1811" s="23">
        <v>12000</v>
      </c>
      <c r="G1811" s="23">
        <v>17000</v>
      </c>
      <c r="H1811" s="23">
        <v>10331</v>
      </c>
      <c r="I1811" s="23">
        <v>2510433</v>
      </c>
      <c r="J1811" s="18">
        <f t="shared" si="2366"/>
        <v>11</v>
      </c>
      <c r="K1811" s="18">
        <v>15</v>
      </c>
      <c r="L1811" s="23">
        <f t="shared" si="2361"/>
        <v>4</v>
      </c>
      <c r="M1811" s="24">
        <f t="shared" si="2367"/>
        <v>3.2</v>
      </c>
      <c r="N1811" s="23">
        <f t="shared" si="2362"/>
        <v>48000</v>
      </c>
      <c r="O1811" s="23">
        <f t="shared" si="2363"/>
        <v>54400</v>
      </c>
      <c r="P1811" s="25">
        <f t="shared" si="2364"/>
        <v>2510433</v>
      </c>
      <c r="Q1811" s="23">
        <f t="shared" si="2365"/>
        <v>2612833</v>
      </c>
      <c r="R1811" s="24"/>
      <c r="S1811" s="24"/>
      <c r="T1811" s="15"/>
    </row>
    <row r="1812" spans="1:20" ht="15" hidden="1" x14ac:dyDescent="0.3">
      <c r="A1812" s="15" t="s">
        <v>307</v>
      </c>
      <c r="B1812" s="15" t="s">
        <v>337</v>
      </c>
      <c r="C1812" s="15" t="s">
        <v>345</v>
      </c>
      <c r="D1812" s="16" t="s">
        <v>52</v>
      </c>
      <c r="E1812" s="94">
        <v>8</v>
      </c>
      <c r="F1812" s="23">
        <v>12000</v>
      </c>
      <c r="G1812" s="23">
        <v>17000</v>
      </c>
      <c r="H1812" s="23">
        <v>10331</v>
      </c>
      <c r="I1812" s="23">
        <v>1642629</v>
      </c>
      <c r="J1812" s="18">
        <f>K1803</f>
        <v>7</v>
      </c>
      <c r="K1812" s="18">
        <v>7</v>
      </c>
      <c r="L1812" s="23">
        <f t="shared" ref="L1812:L1820" si="2368">K1812-J1812</f>
        <v>0</v>
      </c>
      <c r="M1812" s="24">
        <f t="shared" si="2367"/>
        <v>0</v>
      </c>
      <c r="N1812" s="23">
        <f t="shared" ref="N1812:N1820" si="2369">L1812*F1812</f>
        <v>0</v>
      </c>
      <c r="O1812" s="23">
        <f t="shared" ref="O1812:O1820" si="2370">M1812*G1812</f>
        <v>0</v>
      </c>
      <c r="P1812" s="25">
        <f t="shared" ref="P1812:P1820" si="2371">IF(M1812*H1812=0,0,IF(M1812*H1812&gt;I1812,M1812*H1812,I1812))</f>
        <v>0</v>
      </c>
      <c r="Q1812" s="23">
        <f t="shared" ref="Q1812:Q1820" si="2372">N1812+O1812+P1812</f>
        <v>0</v>
      </c>
      <c r="R1812" s="24"/>
      <c r="S1812" s="24"/>
      <c r="T1812" s="15"/>
    </row>
    <row r="1813" spans="1:20" ht="15" hidden="1" x14ac:dyDescent="0.3">
      <c r="A1813" s="15" t="s">
        <v>307</v>
      </c>
      <c r="B1813" s="15" t="s">
        <v>337</v>
      </c>
      <c r="C1813" s="15" t="s">
        <v>345</v>
      </c>
      <c r="D1813" s="16" t="s">
        <v>28</v>
      </c>
      <c r="E1813" s="94">
        <v>8</v>
      </c>
      <c r="F1813" s="23">
        <v>12000</v>
      </c>
      <c r="G1813" s="23">
        <v>17000</v>
      </c>
      <c r="H1813" s="23">
        <v>10331</v>
      </c>
      <c r="I1813" s="23">
        <v>1621967</v>
      </c>
      <c r="J1813" s="18">
        <f t="shared" ref="J1813:J1820" si="2373">K1804</f>
        <v>7</v>
      </c>
      <c r="K1813" s="18">
        <v>7</v>
      </c>
      <c r="L1813" s="23">
        <f t="shared" si="2368"/>
        <v>0</v>
      </c>
      <c r="M1813" s="24">
        <f t="shared" si="2367"/>
        <v>0</v>
      </c>
      <c r="N1813" s="23">
        <f t="shared" si="2369"/>
        <v>0</v>
      </c>
      <c r="O1813" s="23">
        <f t="shared" si="2370"/>
        <v>0</v>
      </c>
      <c r="P1813" s="25">
        <f t="shared" si="2371"/>
        <v>0</v>
      </c>
      <c r="Q1813" s="23">
        <f t="shared" si="2372"/>
        <v>0</v>
      </c>
      <c r="R1813" s="24"/>
      <c r="S1813" s="24"/>
      <c r="T1813" s="15"/>
    </row>
    <row r="1814" spans="1:20" ht="15" hidden="1" x14ac:dyDescent="0.3">
      <c r="A1814" s="15" t="s">
        <v>307</v>
      </c>
      <c r="B1814" s="15" t="s">
        <v>337</v>
      </c>
      <c r="C1814" s="15" t="s">
        <v>345</v>
      </c>
      <c r="D1814" s="16" t="s">
        <v>32</v>
      </c>
      <c r="E1814" s="94">
        <v>8</v>
      </c>
      <c r="F1814" s="23">
        <v>12000</v>
      </c>
      <c r="G1814" s="23">
        <v>17000</v>
      </c>
      <c r="H1814" s="23">
        <v>10331</v>
      </c>
      <c r="I1814" s="23">
        <v>1621967</v>
      </c>
      <c r="J1814" s="18">
        <f t="shared" si="2373"/>
        <v>4</v>
      </c>
      <c r="K1814" s="18">
        <v>4</v>
      </c>
      <c r="L1814" s="23">
        <f t="shared" si="2368"/>
        <v>0</v>
      </c>
      <c r="M1814" s="24">
        <f t="shared" si="2367"/>
        <v>0</v>
      </c>
      <c r="N1814" s="23">
        <f t="shared" si="2369"/>
        <v>0</v>
      </c>
      <c r="O1814" s="23">
        <f t="shared" si="2370"/>
        <v>0</v>
      </c>
      <c r="P1814" s="25">
        <f t="shared" si="2371"/>
        <v>0</v>
      </c>
      <c r="Q1814" s="23">
        <f t="shared" si="2372"/>
        <v>0</v>
      </c>
      <c r="R1814" s="24"/>
      <c r="S1814" s="24"/>
      <c r="T1814" s="15"/>
    </row>
    <row r="1815" spans="1:20" ht="15" hidden="1" x14ac:dyDescent="0.3">
      <c r="A1815" s="15" t="s">
        <v>307</v>
      </c>
      <c r="B1815" s="15" t="s">
        <v>337</v>
      </c>
      <c r="C1815" s="15" t="s">
        <v>345</v>
      </c>
      <c r="D1815" s="16" t="s">
        <v>34</v>
      </c>
      <c r="E1815" s="94">
        <v>8</v>
      </c>
      <c r="F1815" s="23">
        <v>12000</v>
      </c>
      <c r="G1815" s="23">
        <v>17000</v>
      </c>
      <c r="H1815" s="23">
        <v>10331</v>
      </c>
      <c r="I1815" s="23">
        <v>1621967</v>
      </c>
      <c r="J1815" s="18">
        <f t="shared" si="2373"/>
        <v>5</v>
      </c>
      <c r="K1815" s="18">
        <v>5</v>
      </c>
      <c r="L1815" s="23">
        <f t="shared" si="2368"/>
        <v>0</v>
      </c>
      <c r="M1815" s="24">
        <f t="shared" si="2367"/>
        <v>0</v>
      </c>
      <c r="N1815" s="23">
        <f t="shared" si="2369"/>
        <v>0</v>
      </c>
      <c r="O1815" s="23">
        <f t="shared" si="2370"/>
        <v>0</v>
      </c>
      <c r="P1815" s="25">
        <f t="shared" si="2371"/>
        <v>0</v>
      </c>
      <c r="Q1815" s="23">
        <f t="shared" si="2372"/>
        <v>0</v>
      </c>
      <c r="R1815" s="24"/>
      <c r="S1815" s="24"/>
      <c r="T1815" s="15"/>
    </row>
    <row r="1816" spans="1:20" ht="15" hidden="1" x14ac:dyDescent="0.3">
      <c r="A1816" s="15" t="s">
        <v>307</v>
      </c>
      <c r="B1816" s="15" t="s">
        <v>337</v>
      </c>
      <c r="C1816" s="15" t="s">
        <v>345</v>
      </c>
      <c r="D1816" s="16" t="s">
        <v>35</v>
      </c>
      <c r="E1816" s="94">
        <v>8</v>
      </c>
      <c r="F1816" s="23">
        <v>12000</v>
      </c>
      <c r="G1816" s="23">
        <v>17000</v>
      </c>
      <c r="H1816" s="23">
        <v>10331</v>
      </c>
      <c r="I1816" s="23">
        <v>1621967</v>
      </c>
      <c r="J1816" s="18">
        <f t="shared" si="2373"/>
        <v>5</v>
      </c>
      <c r="K1816" s="18">
        <v>5</v>
      </c>
      <c r="L1816" s="23">
        <f t="shared" si="2368"/>
        <v>0</v>
      </c>
      <c r="M1816" s="24">
        <f t="shared" ref="M1816:M1820" si="2374">L1816*80%</f>
        <v>0</v>
      </c>
      <c r="N1816" s="23">
        <f t="shared" si="2369"/>
        <v>0</v>
      </c>
      <c r="O1816" s="23">
        <f t="shared" si="2370"/>
        <v>0</v>
      </c>
      <c r="P1816" s="25">
        <f t="shared" si="2371"/>
        <v>0</v>
      </c>
      <c r="Q1816" s="23">
        <f t="shared" si="2372"/>
        <v>0</v>
      </c>
      <c r="R1816" s="24"/>
      <c r="S1816" s="24"/>
      <c r="T1816" s="15"/>
    </row>
    <row r="1817" spans="1:20" ht="15" hidden="1" x14ac:dyDescent="0.3">
      <c r="A1817" s="15" t="s">
        <v>307</v>
      </c>
      <c r="B1817" s="15" t="s">
        <v>337</v>
      </c>
      <c r="C1817" s="15" t="s">
        <v>345</v>
      </c>
      <c r="D1817" s="16" t="s">
        <v>134</v>
      </c>
      <c r="E1817" s="94">
        <v>8</v>
      </c>
      <c r="F1817" s="23">
        <v>12000</v>
      </c>
      <c r="G1817" s="23">
        <v>17000</v>
      </c>
      <c r="H1817" s="23">
        <v>10331</v>
      </c>
      <c r="I1817" s="23">
        <v>2975328</v>
      </c>
      <c r="J1817" s="18">
        <f t="shared" si="2373"/>
        <v>11</v>
      </c>
      <c r="K1817" s="18">
        <v>12</v>
      </c>
      <c r="L1817" s="23">
        <f t="shared" si="2368"/>
        <v>1</v>
      </c>
      <c r="M1817" s="24">
        <f t="shared" si="2374"/>
        <v>0.8</v>
      </c>
      <c r="N1817" s="23">
        <f t="shared" si="2369"/>
        <v>12000</v>
      </c>
      <c r="O1817" s="23">
        <f t="shared" si="2370"/>
        <v>13600</v>
      </c>
      <c r="P1817" s="25">
        <f t="shared" si="2371"/>
        <v>2975328</v>
      </c>
      <c r="Q1817" s="23">
        <f t="shared" si="2372"/>
        <v>3000928</v>
      </c>
      <c r="R1817" s="24"/>
      <c r="S1817" s="24"/>
      <c r="T1817" s="15" t="s">
        <v>346</v>
      </c>
    </row>
    <row r="1818" spans="1:20" ht="15" hidden="1" x14ac:dyDescent="0.3">
      <c r="A1818" s="15" t="s">
        <v>307</v>
      </c>
      <c r="B1818" s="15" t="s">
        <v>337</v>
      </c>
      <c r="C1818" s="15" t="s">
        <v>345</v>
      </c>
      <c r="D1818" s="16" t="s">
        <v>303</v>
      </c>
      <c r="E1818" s="94">
        <v>8</v>
      </c>
      <c r="F1818" s="23">
        <v>12000</v>
      </c>
      <c r="G1818" s="23">
        <v>17000</v>
      </c>
      <c r="H1818" s="23">
        <v>10331</v>
      </c>
      <c r="I1818" s="23">
        <v>2541426</v>
      </c>
      <c r="J1818" s="18">
        <f t="shared" si="2373"/>
        <v>18</v>
      </c>
      <c r="K1818" s="18">
        <v>18</v>
      </c>
      <c r="L1818" s="23">
        <f t="shared" si="2368"/>
        <v>0</v>
      </c>
      <c r="M1818" s="24">
        <f t="shared" si="2374"/>
        <v>0</v>
      </c>
      <c r="N1818" s="23">
        <f t="shared" si="2369"/>
        <v>0</v>
      </c>
      <c r="O1818" s="23">
        <f t="shared" si="2370"/>
        <v>0</v>
      </c>
      <c r="P1818" s="25">
        <f t="shared" si="2371"/>
        <v>0</v>
      </c>
      <c r="Q1818" s="23">
        <f t="shared" si="2372"/>
        <v>0</v>
      </c>
      <c r="R1818" s="24"/>
      <c r="S1818" s="24"/>
      <c r="T1818" s="15"/>
    </row>
    <row r="1819" spans="1:20" ht="15" hidden="1" x14ac:dyDescent="0.3">
      <c r="A1819" s="15" t="s">
        <v>307</v>
      </c>
      <c r="B1819" s="15" t="s">
        <v>337</v>
      </c>
      <c r="C1819" s="15" t="s">
        <v>345</v>
      </c>
      <c r="D1819" s="16" t="s">
        <v>305</v>
      </c>
      <c r="E1819" s="94">
        <v>8</v>
      </c>
      <c r="F1819" s="23">
        <v>12000</v>
      </c>
      <c r="G1819" s="23">
        <v>17000</v>
      </c>
      <c r="H1819" s="23">
        <v>10331</v>
      </c>
      <c r="I1819" s="23">
        <v>2510433</v>
      </c>
      <c r="J1819" s="18">
        <f t="shared" si="2373"/>
        <v>10</v>
      </c>
      <c r="K1819" s="18">
        <v>10</v>
      </c>
      <c r="L1819" s="23">
        <f t="shared" si="2368"/>
        <v>0</v>
      </c>
      <c r="M1819" s="24">
        <f t="shared" si="2374"/>
        <v>0</v>
      </c>
      <c r="N1819" s="23">
        <f t="shared" si="2369"/>
        <v>0</v>
      </c>
      <c r="O1819" s="23">
        <f t="shared" si="2370"/>
        <v>0</v>
      </c>
      <c r="P1819" s="25">
        <f t="shared" si="2371"/>
        <v>0</v>
      </c>
      <c r="Q1819" s="23">
        <f t="shared" si="2372"/>
        <v>0</v>
      </c>
      <c r="R1819" s="24"/>
      <c r="S1819" s="24"/>
      <c r="T1819" s="15"/>
    </row>
    <row r="1820" spans="1:20" ht="15" hidden="1" x14ac:dyDescent="0.3">
      <c r="A1820" s="15" t="s">
        <v>307</v>
      </c>
      <c r="B1820" s="15" t="s">
        <v>337</v>
      </c>
      <c r="C1820" s="15" t="s">
        <v>345</v>
      </c>
      <c r="D1820" s="16" t="s">
        <v>87</v>
      </c>
      <c r="E1820" s="94">
        <v>8</v>
      </c>
      <c r="F1820" s="23">
        <v>12000</v>
      </c>
      <c r="G1820" s="23">
        <v>17000</v>
      </c>
      <c r="H1820" s="23">
        <v>10331</v>
      </c>
      <c r="I1820" s="23">
        <v>2510433</v>
      </c>
      <c r="J1820" s="18">
        <f t="shared" si="2373"/>
        <v>15</v>
      </c>
      <c r="K1820" s="18">
        <v>15</v>
      </c>
      <c r="L1820" s="23">
        <f t="shared" si="2368"/>
        <v>0</v>
      </c>
      <c r="M1820" s="24">
        <f t="shared" si="2374"/>
        <v>0</v>
      </c>
      <c r="N1820" s="23">
        <f t="shared" si="2369"/>
        <v>0</v>
      </c>
      <c r="O1820" s="23">
        <f t="shared" si="2370"/>
        <v>0</v>
      </c>
      <c r="P1820" s="25">
        <f t="shared" si="2371"/>
        <v>0</v>
      </c>
      <c r="Q1820" s="23">
        <f t="shared" si="2372"/>
        <v>0</v>
      </c>
      <c r="R1820" s="24"/>
      <c r="S1820" s="24"/>
      <c r="T1820" s="15"/>
    </row>
    <row r="1821" spans="1:20" ht="15" hidden="1" x14ac:dyDescent="0.3">
      <c r="A1821" s="15" t="s">
        <v>347</v>
      </c>
      <c r="B1821" s="15" t="s">
        <v>348</v>
      </c>
      <c r="C1821" s="15" t="s">
        <v>349</v>
      </c>
      <c r="D1821" s="16" t="s">
        <v>350</v>
      </c>
      <c r="E1821" s="94" t="s">
        <v>351</v>
      </c>
      <c r="F1821" s="23">
        <v>11958</v>
      </c>
      <c r="G1821" s="23">
        <v>5707</v>
      </c>
      <c r="H1821" s="23">
        <v>16726</v>
      </c>
      <c r="I1821" s="101">
        <v>31859324</v>
      </c>
      <c r="J1821" s="18">
        <v>9656</v>
      </c>
      <c r="K1821" s="18">
        <v>9756</v>
      </c>
      <c r="L1821" s="23">
        <f t="shared" si="2319"/>
        <v>100</v>
      </c>
      <c r="M1821" s="24">
        <f t="shared" si="2360"/>
        <v>80</v>
      </c>
      <c r="N1821" s="23">
        <f t="shared" si="2320"/>
        <v>1195800</v>
      </c>
      <c r="O1821" s="23">
        <f t="shared" si="2321"/>
        <v>456560</v>
      </c>
      <c r="P1821" s="104">
        <f>IF((M1821+M1822)*H1821=0,0,IF((M1821+M1822)*H1821&gt;I1821,(M1821+M1822)*H1821,I1821))</f>
        <v>31859324</v>
      </c>
      <c r="Q1821" s="101">
        <f>N1821+O1821+N1822+O1822+P1821</f>
        <v>36816404</v>
      </c>
      <c r="R1821" s="24"/>
      <c r="S1821" s="24"/>
      <c r="T1821" s="15"/>
    </row>
    <row r="1822" spans="1:20" ht="15" hidden="1" x14ac:dyDescent="0.3">
      <c r="A1822" s="15" t="s">
        <v>347</v>
      </c>
      <c r="B1822" s="15" t="s">
        <v>348</v>
      </c>
      <c r="C1822" s="15" t="s">
        <v>349</v>
      </c>
      <c r="D1822" s="16" t="s">
        <v>350</v>
      </c>
      <c r="E1822" s="94">
        <v>1</v>
      </c>
      <c r="F1822" s="23">
        <v>11958</v>
      </c>
      <c r="G1822" s="23">
        <v>5707</v>
      </c>
      <c r="H1822" s="23">
        <v>16726</v>
      </c>
      <c r="I1822" s="103"/>
      <c r="J1822" s="18">
        <v>9756</v>
      </c>
      <c r="K1822" s="18">
        <v>9956</v>
      </c>
      <c r="L1822" s="23">
        <f>K1822-J1822</f>
        <v>200</v>
      </c>
      <c r="M1822" s="24">
        <f>L1822*80%</f>
        <v>160</v>
      </c>
      <c r="N1822" s="23">
        <f>L1822*F1822</f>
        <v>2391600</v>
      </c>
      <c r="O1822" s="23">
        <f>M1822*G1822</f>
        <v>913120</v>
      </c>
      <c r="P1822" s="106"/>
      <c r="Q1822" s="103"/>
      <c r="R1822" s="24"/>
      <c r="S1822" s="24"/>
      <c r="T1822" s="15"/>
    </row>
    <row r="1823" spans="1:20" ht="15" hidden="1" x14ac:dyDescent="0.3">
      <c r="A1823" s="15" t="s">
        <v>347</v>
      </c>
      <c r="B1823" s="15" t="s">
        <v>348</v>
      </c>
      <c r="C1823" s="15" t="s">
        <v>349</v>
      </c>
      <c r="D1823" s="16" t="s">
        <v>352</v>
      </c>
      <c r="E1823" s="94" t="s">
        <v>351</v>
      </c>
      <c r="F1823" s="23">
        <v>11958</v>
      </c>
      <c r="G1823" s="23">
        <v>5707</v>
      </c>
      <c r="H1823" s="23"/>
      <c r="I1823" s="107"/>
      <c r="J1823" s="18">
        <v>15845</v>
      </c>
      <c r="K1823" s="18">
        <v>16602</v>
      </c>
      <c r="L1823" s="23">
        <f t="shared" si="2319"/>
        <v>757</v>
      </c>
      <c r="M1823" s="24">
        <f t="shared" si="2360"/>
        <v>605.6</v>
      </c>
      <c r="N1823" s="23">
        <f t="shared" si="2320"/>
        <v>9052206</v>
      </c>
      <c r="O1823" s="23">
        <f t="shared" si="2321"/>
        <v>3456159.2</v>
      </c>
      <c r="P1823" s="25">
        <f t="shared" si="2322"/>
        <v>0</v>
      </c>
      <c r="Q1823" s="23">
        <f t="shared" si="2323"/>
        <v>12508365.199999999</v>
      </c>
      <c r="R1823" s="24"/>
      <c r="S1823" s="24"/>
      <c r="T1823" s="15"/>
    </row>
    <row r="1824" spans="1:20" ht="15" hidden="1" x14ac:dyDescent="0.3">
      <c r="A1824" s="15" t="s">
        <v>347</v>
      </c>
      <c r="B1824" s="15" t="s">
        <v>348</v>
      </c>
      <c r="C1824" s="15" t="s">
        <v>349</v>
      </c>
      <c r="D1824" s="16" t="s">
        <v>352</v>
      </c>
      <c r="E1824" s="94">
        <v>1</v>
      </c>
      <c r="F1824" s="23">
        <v>11958</v>
      </c>
      <c r="G1824" s="23">
        <v>5707</v>
      </c>
      <c r="H1824" s="23"/>
      <c r="I1824" s="108"/>
      <c r="J1824" s="18">
        <v>16602</v>
      </c>
      <c r="K1824" s="18">
        <v>18281</v>
      </c>
      <c r="L1824" s="23">
        <f t="shared" si="2319"/>
        <v>1679</v>
      </c>
      <c r="M1824" s="24">
        <f t="shared" si="2360"/>
        <v>1343.2</v>
      </c>
      <c r="N1824" s="23">
        <f t="shared" si="2320"/>
        <v>20077482</v>
      </c>
      <c r="O1824" s="23">
        <f t="shared" si="2321"/>
        <v>7665642.4000000004</v>
      </c>
      <c r="P1824" s="25">
        <f>IF(M1824*H1824=0,0,IF(M1824*H1824&gt;I1824,M1824*H1824,I1824))</f>
        <v>0</v>
      </c>
      <c r="Q1824" s="23">
        <f>N1824+O1824+P1824</f>
        <v>27743124.399999999</v>
      </c>
      <c r="R1824" s="24"/>
      <c r="S1824" s="24"/>
      <c r="T1824" s="15"/>
    </row>
    <row r="1825" spans="1:20" ht="15" hidden="1" x14ac:dyDescent="0.3">
      <c r="A1825" s="15" t="s">
        <v>347</v>
      </c>
      <c r="B1825" s="15" t="s">
        <v>348</v>
      </c>
      <c r="C1825" s="15" t="s">
        <v>349</v>
      </c>
      <c r="D1825" s="16" t="s">
        <v>350</v>
      </c>
      <c r="E1825" s="94">
        <v>2</v>
      </c>
      <c r="F1825" s="23">
        <v>11958</v>
      </c>
      <c r="G1825" s="23">
        <v>5707</v>
      </c>
      <c r="H1825" s="23">
        <v>16726</v>
      </c>
      <c r="I1825" s="23">
        <v>31859324</v>
      </c>
      <c r="J1825" s="18">
        <v>9956</v>
      </c>
      <c r="K1825" s="18">
        <v>10227</v>
      </c>
      <c r="L1825" s="23">
        <f t="shared" si="2319"/>
        <v>271</v>
      </c>
      <c r="M1825" s="24">
        <f t="shared" si="2360"/>
        <v>216.8</v>
      </c>
      <c r="N1825" s="23">
        <f t="shared" si="2320"/>
        <v>3240618</v>
      </c>
      <c r="O1825" s="23">
        <f t="shared" si="2321"/>
        <v>1237277.6000000001</v>
      </c>
      <c r="P1825" s="25">
        <f t="shared" si="2322"/>
        <v>31859324</v>
      </c>
      <c r="Q1825" s="23">
        <f t="shared" si="2323"/>
        <v>36337219.600000001</v>
      </c>
      <c r="R1825" s="24"/>
      <c r="S1825" s="24"/>
      <c r="T1825" s="15"/>
    </row>
    <row r="1826" spans="1:20" ht="15" hidden="1" x14ac:dyDescent="0.3">
      <c r="A1826" s="15" t="s">
        <v>347</v>
      </c>
      <c r="B1826" s="15" t="s">
        <v>348</v>
      </c>
      <c r="C1826" s="15" t="s">
        <v>349</v>
      </c>
      <c r="D1826" s="16" t="s">
        <v>352</v>
      </c>
      <c r="E1826" s="94">
        <v>2</v>
      </c>
      <c r="F1826" s="23">
        <v>11958</v>
      </c>
      <c r="G1826" s="23">
        <v>5707</v>
      </c>
      <c r="H1826" s="23"/>
      <c r="I1826" s="23"/>
      <c r="J1826" s="18">
        <v>18281</v>
      </c>
      <c r="K1826" s="18">
        <v>19465</v>
      </c>
      <c r="L1826" s="23">
        <f t="shared" si="2319"/>
        <v>1184</v>
      </c>
      <c r="M1826" s="24">
        <f t="shared" si="2360"/>
        <v>947.2</v>
      </c>
      <c r="N1826" s="23">
        <f t="shared" si="2320"/>
        <v>14158272</v>
      </c>
      <c r="O1826" s="23">
        <f t="shared" si="2321"/>
        <v>5405670.4000000004</v>
      </c>
      <c r="P1826" s="25">
        <f t="shared" si="2322"/>
        <v>0</v>
      </c>
      <c r="Q1826" s="23">
        <f t="shared" si="2323"/>
        <v>19563942.399999999</v>
      </c>
      <c r="R1826" s="24"/>
      <c r="S1826" s="24"/>
      <c r="T1826" s="15"/>
    </row>
    <row r="1827" spans="1:20" ht="15" hidden="1" x14ac:dyDescent="0.3">
      <c r="A1827" s="15" t="s">
        <v>347</v>
      </c>
      <c r="B1827" s="15" t="s">
        <v>348</v>
      </c>
      <c r="C1827" s="15" t="s">
        <v>349</v>
      </c>
      <c r="D1827" s="16" t="s">
        <v>350</v>
      </c>
      <c r="E1827" s="94">
        <v>3</v>
      </c>
      <c r="F1827" s="23">
        <v>11958</v>
      </c>
      <c r="G1827" s="23">
        <v>5707</v>
      </c>
      <c r="H1827" s="23">
        <v>16726</v>
      </c>
      <c r="I1827" s="23">
        <v>31859324</v>
      </c>
      <c r="J1827" s="18">
        <v>10227</v>
      </c>
      <c r="K1827" s="18">
        <v>10581</v>
      </c>
      <c r="L1827" s="23">
        <f t="shared" si="2319"/>
        <v>354</v>
      </c>
      <c r="M1827" s="24">
        <f t="shared" si="2360"/>
        <v>283.2</v>
      </c>
      <c r="N1827" s="23">
        <f t="shared" si="2320"/>
        <v>4233132</v>
      </c>
      <c r="O1827" s="23">
        <f t="shared" si="2321"/>
        <v>1616222.4</v>
      </c>
      <c r="P1827" s="25">
        <f t="shared" si="2322"/>
        <v>31859324</v>
      </c>
      <c r="Q1827" s="23">
        <f t="shared" si="2323"/>
        <v>37708678.399999999</v>
      </c>
      <c r="R1827" s="24"/>
      <c r="S1827" s="24"/>
      <c r="T1827" s="15"/>
    </row>
    <row r="1828" spans="1:20" ht="15" hidden="1" x14ac:dyDescent="0.3">
      <c r="A1828" s="15" t="s">
        <v>347</v>
      </c>
      <c r="B1828" s="15" t="s">
        <v>348</v>
      </c>
      <c r="C1828" s="15" t="s">
        <v>349</v>
      </c>
      <c r="D1828" s="16" t="s">
        <v>352</v>
      </c>
      <c r="E1828" s="94">
        <v>3</v>
      </c>
      <c r="F1828" s="23">
        <v>11958</v>
      </c>
      <c r="G1828" s="23">
        <v>5707</v>
      </c>
      <c r="H1828" s="23"/>
      <c r="I1828" s="23"/>
      <c r="J1828" s="18">
        <v>19465</v>
      </c>
      <c r="K1828" s="18">
        <v>21295</v>
      </c>
      <c r="L1828" s="23">
        <f t="shared" si="2319"/>
        <v>1830</v>
      </c>
      <c r="M1828" s="24">
        <f t="shared" si="2360"/>
        <v>1464</v>
      </c>
      <c r="N1828" s="23">
        <f t="shared" si="2320"/>
        <v>21883140</v>
      </c>
      <c r="O1828" s="23">
        <f t="shared" si="2321"/>
        <v>8355048</v>
      </c>
      <c r="P1828" s="25">
        <f t="shared" si="2322"/>
        <v>0</v>
      </c>
      <c r="Q1828" s="23">
        <f t="shared" si="2323"/>
        <v>30238188</v>
      </c>
      <c r="R1828" s="24"/>
      <c r="S1828" s="24"/>
      <c r="T1828" s="15"/>
    </row>
    <row r="1829" spans="1:20" ht="15" hidden="1" x14ac:dyDescent="0.3">
      <c r="A1829" s="15" t="s">
        <v>347</v>
      </c>
      <c r="B1829" s="15" t="s">
        <v>348</v>
      </c>
      <c r="C1829" s="15" t="s">
        <v>349</v>
      </c>
      <c r="D1829" s="16" t="s">
        <v>350</v>
      </c>
      <c r="E1829" s="94">
        <v>4</v>
      </c>
      <c r="F1829" s="23">
        <v>11958</v>
      </c>
      <c r="G1829" s="23">
        <v>5707</v>
      </c>
      <c r="H1829" s="23">
        <v>16726</v>
      </c>
      <c r="I1829" s="23">
        <v>31859324</v>
      </c>
      <c r="J1829" s="18">
        <v>10581</v>
      </c>
      <c r="K1829" s="18">
        <v>10868</v>
      </c>
      <c r="L1829" s="23">
        <f t="shared" si="2319"/>
        <v>287</v>
      </c>
      <c r="M1829" s="24">
        <f t="shared" si="2360"/>
        <v>229.60000000000002</v>
      </c>
      <c r="N1829" s="23">
        <f t="shared" si="2320"/>
        <v>3431946</v>
      </c>
      <c r="O1829" s="23">
        <f t="shared" si="2321"/>
        <v>1310327.2000000002</v>
      </c>
      <c r="P1829" s="25">
        <f t="shared" si="2322"/>
        <v>31859324</v>
      </c>
      <c r="Q1829" s="23">
        <f t="shared" si="2323"/>
        <v>36601597.200000003</v>
      </c>
      <c r="R1829" s="24"/>
      <c r="S1829" s="24"/>
      <c r="T1829" s="15"/>
    </row>
    <row r="1830" spans="1:20" ht="15" hidden="1" x14ac:dyDescent="0.3">
      <c r="A1830" s="15" t="s">
        <v>347</v>
      </c>
      <c r="B1830" s="15" t="s">
        <v>348</v>
      </c>
      <c r="C1830" s="15" t="s">
        <v>349</v>
      </c>
      <c r="D1830" s="16" t="s">
        <v>352</v>
      </c>
      <c r="E1830" s="94">
        <v>4</v>
      </c>
      <c r="F1830" s="23">
        <v>11958</v>
      </c>
      <c r="G1830" s="23">
        <v>5707</v>
      </c>
      <c r="H1830" s="23"/>
      <c r="I1830" s="23"/>
      <c r="J1830" s="18">
        <v>21295</v>
      </c>
      <c r="K1830" s="18">
        <v>21515</v>
      </c>
      <c r="L1830" s="23">
        <f t="shared" si="2319"/>
        <v>220</v>
      </c>
      <c r="M1830" s="24">
        <f t="shared" si="2360"/>
        <v>176</v>
      </c>
      <c r="N1830" s="23">
        <f t="shared" si="2320"/>
        <v>2630760</v>
      </c>
      <c r="O1830" s="23">
        <f t="shared" si="2321"/>
        <v>1004432</v>
      </c>
      <c r="P1830" s="25">
        <f t="shared" si="2322"/>
        <v>0</v>
      </c>
      <c r="Q1830" s="23">
        <f t="shared" si="2323"/>
        <v>3635192</v>
      </c>
      <c r="R1830" s="24"/>
      <c r="S1830" s="24"/>
      <c r="T1830" s="15"/>
    </row>
    <row r="1831" spans="1:20" ht="15" hidden="1" x14ac:dyDescent="0.3">
      <c r="A1831" s="15" t="s">
        <v>347</v>
      </c>
      <c r="B1831" s="15" t="s">
        <v>348</v>
      </c>
      <c r="C1831" s="15" t="s">
        <v>349</v>
      </c>
      <c r="D1831" s="16" t="s">
        <v>350</v>
      </c>
      <c r="E1831" s="94">
        <v>5</v>
      </c>
      <c r="F1831" s="23">
        <v>11958</v>
      </c>
      <c r="G1831" s="23">
        <v>5707</v>
      </c>
      <c r="H1831" s="23">
        <v>16726</v>
      </c>
      <c r="I1831" s="23">
        <v>31859324</v>
      </c>
      <c r="J1831" s="18">
        <v>10868</v>
      </c>
      <c r="K1831" s="18">
        <v>11198</v>
      </c>
      <c r="L1831" s="23">
        <f t="shared" si="2319"/>
        <v>330</v>
      </c>
      <c r="M1831" s="24">
        <f t="shared" si="2360"/>
        <v>264</v>
      </c>
      <c r="N1831" s="23">
        <f t="shared" si="2320"/>
        <v>3946140</v>
      </c>
      <c r="O1831" s="23">
        <f t="shared" si="2321"/>
        <v>1506648</v>
      </c>
      <c r="P1831" s="25">
        <f t="shared" si="2322"/>
        <v>31859324</v>
      </c>
      <c r="Q1831" s="23">
        <f t="shared" si="2323"/>
        <v>37312112</v>
      </c>
      <c r="R1831" s="24"/>
      <c r="S1831" s="24"/>
      <c r="T1831" s="15"/>
    </row>
    <row r="1832" spans="1:20" ht="15" hidden="1" x14ac:dyDescent="0.3">
      <c r="A1832" s="15" t="s">
        <v>347</v>
      </c>
      <c r="B1832" s="15" t="s">
        <v>348</v>
      </c>
      <c r="C1832" s="15" t="s">
        <v>349</v>
      </c>
      <c r="D1832" s="16" t="s">
        <v>352</v>
      </c>
      <c r="E1832" s="94">
        <v>5</v>
      </c>
      <c r="F1832" s="23">
        <v>11958</v>
      </c>
      <c r="G1832" s="23">
        <v>5707</v>
      </c>
      <c r="H1832" s="23"/>
      <c r="I1832" s="23"/>
      <c r="J1832" s="18">
        <v>21515</v>
      </c>
      <c r="K1832" s="18">
        <v>21535</v>
      </c>
      <c r="L1832" s="23">
        <f t="shared" si="2319"/>
        <v>20</v>
      </c>
      <c r="M1832" s="24">
        <f t="shared" si="2360"/>
        <v>16</v>
      </c>
      <c r="N1832" s="23">
        <f t="shared" si="2320"/>
        <v>239160</v>
      </c>
      <c r="O1832" s="23">
        <f t="shared" si="2321"/>
        <v>91312</v>
      </c>
      <c r="P1832" s="25">
        <f t="shared" si="2322"/>
        <v>0</v>
      </c>
      <c r="Q1832" s="23">
        <f t="shared" si="2323"/>
        <v>330472</v>
      </c>
      <c r="R1832" s="24"/>
      <c r="S1832" s="24"/>
      <c r="T1832" s="15"/>
    </row>
    <row r="1833" spans="1:20" ht="15" hidden="1" x14ac:dyDescent="0.3">
      <c r="A1833" s="15" t="s">
        <v>347</v>
      </c>
      <c r="B1833" s="15" t="s">
        <v>348</v>
      </c>
      <c r="C1833" s="15" t="s">
        <v>349</v>
      </c>
      <c r="D1833" s="16" t="s">
        <v>350</v>
      </c>
      <c r="E1833" s="94">
        <v>6</v>
      </c>
      <c r="F1833" s="23">
        <v>11958</v>
      </c>
      <c r="G1833" s="23">
        <v>5707</v>
      </c>
      <c r="H1833" s="23">
        <v>16726</v>
      </c>
      <c r="I1833" s="23">
        <v>31859324</v>
      </c>
      <c r="J1833" s="18">
        <v>11198</v>
      </c>
      <c r="K1833" s="18">
        <v>11409</v>
      </c>
      <c r="L1833" s="23">
        <f t="shared" si="2319"/>
        <v>211</v>
      </c>
      <c r="M1833" s="24">
        <f t="shared" si="2360"/>
        <v>168.8</v>
      </c>
      <c r="N1833" s="23">
        <f t="shared" si="2320"/>
        <v>2523138</v>
      </c>
      <c r="O1833" s="23">
        <f t="shared" si="2321"/>
        <v>963341.60000000009</v>
      </c>
      <c r="P1833" s="25">
        <f t="shared" si="2322"/>
        <v>31859324</v>
      </c>
      <c r="Q1833" s="23">
        <f t="shared" si="2323"/>
        <v>35345803.600000001</v>
      </c>
      <c r="R1833" s="24"/>
      <c r="S1833" s="24"/>
      <c r="T1833" s="15"/>
    </row>
    <row r="1834" spans="1:20" ht="15" hidden="1" x14ac:dyDescent="0.3">
      <c r="A1834" s="15" t="s">
        <v>347</v>
      </c>
      <c r="B1834" s="15" t="s">
        <v>348</v>
      </c>
      <c r="C1834" s="15" t="s">
        <v>349</v>
      </c>
      <c r="D1834" s="16" t="s">
        <v>352</v>
      </c>
      <c r="E1834" s="94">
        <v>6</v>
      </c>
      <c r="F1834" s="23">
        <v>11958</v>
      </c>
      <c r="G1834" s="23">
        <v>5707</v>
      </c>
      <c r="H1834" s="23"/>
      <c r="I1834" s="23"/>
      <c r="J1834" s="18">
        <v>21535</v>
      </c>
      <c r="K1834" s="18">
        <v>21535</v>
      </c>
      <c r="L1834" s="23">
        <f t="shared" si="2319"/>
        <v>0</v>
      </c>
      <c r="M1834" s="24">
        <f t="shared" si="2360"/>
        <v>0</v>
      </c>
      <c r="N1834" s="23">
        <f t="shared" si="2320"/>
        <v>0</v>
      </c>
      <c r="O1834" s="23">
        <f t="shared" si="2321"/>
        <v>0</v>
      </c>
      <c r="P1834" s="25">
        <f t="shared" si="2322"/>
        <v>0</v>
      </c>
      <c r="Q1834" s="23">
        <f t="shared" si="2323"/>
        <v>0</v>
      </c>
      <c r="R1834" s="24"/>
      <c r="S1834" s="24"/>
      <c r="T1834" s="15"/>
    </row>
    <row r="1835" spans="1:20" ht="15" hidden="1" x14ac:dyDescent="0.3">
      <c r="A1835" s="15" t="s">
        <v>347</v>
      </c>
      <c r="B1835" s="15" t="s">
        <v>348</v>
      </c>
      <c r="C1835" s="15" t="s">
        <v>349</v>
      </c>
      <c r="D1835" s="16" t="s">
        <v>350</v>
      </c>
      <c r="E1835" s="94">
        <v>7</v>
      </c>
      <c r="F1835" s="23">
        <v>11958</v>
      </c>
      <c r="G1835" s="23">
        <v>5707</v>
      </c>
      <c r="H1835" s="23">
        <v>16726</v>
      </c>
      <c r="I1835" s="23">
        <v>31859324</v>
      </c>
      <c r="J1835" s="18">
        <f t="shared" ref="J1835:J1840" si="2375">K1833</f>
        <v>11409</v>
      </c>
      <c r="K1835" s="18">
        <v>11621</v>
      </c>
      <c r="L1835" s="23">
        <f t="shared" ref="L1835:L1836" si="2376">K1835-J1835</f>
        <v>212</v>
      </c>
      <c r="M1835" s="24">
        <f t="shared" ref="M1835:M1836" si="2377">L1835*80%</f>
        <v>169.60000000000002</v>
      </c>
      <c r="N1835" s="23">
        <f t="shared" ref="N1835:N1836" si="2378">L1835*F1835</f>
        <v>2535096</v>
      </c>
      <c r="O1835" s="23">
        <f t="shared" ref="O1835:O1836" si="2379">M1835*G1835</f>
        <v>967907.20000000019</v>
      </c>
      <c r="P1835" s="25">
        <f t="shared" ref="P1835:P1836" si="2380">IF(M1835*H1835=0,0,IF(M1835*H1835&gt;I1835,M1835*H1835,I1835))</f>
        <v>31859324</v>
      </c>
      <c r="Q1835" s="23">
        <f t="shared" ref="Q1835:Q1836" si="2381">N1835+O1835+P1835</f>
        <v>35362327.200000003</v>
      </c>
      <c r="R1835" s="24"/>
      <c r="S1835" s="24"/>
      <c r="T1835" s="15"/>
    </row>
    <row r="1836" spans="1:20" ht="15" hidden="1" x14ac:dyDescent="0.3">
      <c r="A1836" s="15" t="s">
        <v>347</v>
      </c>
      <c r="B1836" s="15" t="s">
        <v>348</v>
      </c>
      <c r="C1836" s="15" t="s">
        <v>349</v>
      </c>
      <c r="D1836" s="16" t="s">
        <v>352</v>
      </c>
      <c r="E1836" s="94">
        <v>7</v>
      </c>
      <c r="F1836" s="23">
        <v>11958</v>
      </c>
      <c r="G1836" s="23">
        <v>5707</v>
      </c>
      <c r="H1836" s="23"/>
      <c r="I1836" s="23"/>
      <c r="J1836" s="18">
        <f t="shared" si="2375"/>
        <v>21535</v>
      </c>
      <c r="K1836" s="18">
        <v>21535</v>
      </c>
      <c r="L1836" s="23">
        <f t="shared" si="2376"/>
        <v>0</v>
      </c>
      <c r="M1836" s="24">
        <f t="shared" si="2377"/>
        <v>0</v>
      </c>
      <c r="N1836" s="23">
        <f t="shared" si="2378"/>
        <v>0</v>
      </c>
      <c r="O1836" s="23">
        <f t="shared" si="2379"/>
        <v>0</v>
      </c>
      <c r="P1836" s="25">
        <f t="shared" si="2380"/>
        <v>0</v>
      </c>
      <c r="Q1836" s="23">
        <f t="shared" si="2381"/>
        <v>0</v>
      </c>
      <c r="R1836" s="24"/>
      <c r="S1836" s="24"/>
      <c r="T1836" s="15"/>
    </row>
    <row r="1837" spans="1:20" ht="15" hidden="1" x14ac:dyDescent="0.3">
      <c r="A1837" s="15" t="s">
        <v>347</v>
      </c>
      <c r="B1837" s="15" t="s">
        <v>348</v>
      </c>
      <c r="C1837" s="15" t="s">
        <v>349</v>
      </c>
      <c r="D1837" s="16" t="s">
        <v>350</v>
      </c>
      <c r="E1837" s="94">
        <v>8</v>
      </c>
      <c r="F1837" s="23">
        <v>11958</v>
      </c>
      <c r="G1837" s="23">
        <v>5707</v>
      </c>
      <c r="H1837" s="23">
        <v>16726</v>
      </c>
      <c r="I1837" s="23">
        <v>31859324</v>
      </c>
      <c r="J1837" s="18">
        <f t="shared" si="2375"/>
        <v>11621</v>
      </c>
      <c r="K1837" s="18">
        <v>11842</v>
      </c>
      <c r="L1837" s="23">
        <f>K1837-J1837</f>
        <v>221</v>
      </c>
      <c r="M1837" s="24">
        <f t="shared" ref="M1837:M1838" si="2382">L1837*80%</f>
        <v>176.8</v>
      </c>
      <c r="N1837" s="23">
        <f t="shared" ref="N1837" si="2383">L1837*F1837</f>
        <v>2642718</v>
      </c>
      <c r="O1837" s="23">
        <f t="shared" ref="O1837" si="2384">M1837*G1837</f>
        <v>1008997.6000000001</v>
      </c>
      <c r="P1837" s="25">
        <f t="shared" ref="P1837:P1838" si="2385">IF(M1837*H1837=0,0,IF(M1837*H1837&gt;I1837,M1837*H1837,I1837))</f>
        <v>31859324</v>
      </c>
      <c r="Q1837" s="23">
        <f t="shared" ref="Q1837:Q1838" si="2386">N1837+O1837+P1837</f>
        <v>35511039.600000001</v>
      </c>
      <c r="R1837" s="24"/>
      <c r="S1837" s="24"/>
      <c r="T1837" s="15"/>
    </row>
    <row r="1838" spans="1:20" ht="15" hidden="1" x14ac:dyDescent="0.3">
      <c r="A1838" s="15" t="s">
        <v>347</v>
      </c>
      <c r="B1838" s="15" t="s">
        <v>348</v>
      </c>
      <c r="C1838" s="15" t="s">
        <v>349</v>
      </c>
      <c r="D1838" s="16" t="s">
        <v>352</v>
      </c>
      <c r="E1838" s="94">
        <v>8</v>
      </c>
      <c r="F1838" s="23">
        <v>11958</v>
      </c>
      <c r="G1838" s="23">
        <v>5707</v>
      </c>
      <c r="H1838" s="23"/>
      <c r="I1838" s="23"/>
      <c r="J1838" s="18">
        <f t="shared" si="2375"/>
        <v>21535</v>
      </c>
      <c r="K1838" s="18">
        <v>25459</v>
      </c>
      <c r="L1838" s="23">
        <f t="shared" ref="L1838" si="2387">K1838-J1838</f>
        <v>3924</v>
      </c>
      <c r="M1838" s="24">
        <f t="shared" si="2382"/>
        <v>3139.2000000000003</v>
      </c>
      <c r="N1838" s="23">
        <f>L1838*F1838</f>
        <v>46923192</v>
      </c>
      <c r="O1838" s="23">
        <f>M1838*G1838</f>
        <v>17915414.400000002</v>
      </c>
      <c r="P1838" s="25">
        <f t="shared" si="2385"/>
        <v>0</v>
      </c>
      <c r="Q1838" s="23">
        <f t="shared" si="2386"/>
        <v>64838606.400000006</v>
      </c>
      <c r="R1838" s="24"/>
      <c r="S1838" s="24"/>
      <c r="T1838" s="15"/>
    </row>
    <row r="1839" spans="1:20" ht="15" hidden="1" x14ac:dyDescent="0.3">
      <c r="A1839" s="15" t="s">
        <v>347</v>
      </c>
      <c r="B1839" s="15" t="s">
        <v>348</v>
      </c>
      <c r="C1839" s="15" t="s">
        <v>349</v>
      </c>
      <c r="D1839" s="16" t="s">
        <v>350</v>
      </c>
      <c r="E1839" s="31">
        <v>9</v>
      </c>
      <c r="F1839" s="23">
        <v>11958</v>
      </c>
      <c r="G1839" s="23">
        <v>5707</v>
      </c>
      <c r="H1839" s="23">
        <v>16726</v>
      </c>
      <c r="I1839" s="23">
        <v>31859324</v>
      </c>
      <c r="J1839" s="18">
        <f t="shared" si="2375"/>
        <v>11842</v>
      </c>
      <c r="K1839" s="18">
        <v>12132</v>
      </c>
      <c r="L1839" s="23">
        <f>K1839-J1839</f>
        <v>290</v>
      </c>
      <c r="M1839" s="24">
        <f t="shared" ref="M1839:M1840" si="2388">L1839*80%</f>
        <v>232</v>
      </c>
      <c r="N1839" s="23">
        <f t="shared" ref="N1839" si="2389">L1839*F1839</f>
        <v>3467820</v>
      </c>
      <c r="O1839" s="23">
        <f t="shared" ref="O1839" si="2390">M1839*G1839</f>
        <v>1324024</v>
      </c>
      <c r="P1839" s="25">
        <f t="shared" ref="P1839:P1840" si="2391">IF(M1839*H1839=0,0,IF(M1839*H1839&gt;I1839,M1839*H1839,I1839))</f>
        <v>31859324</v>
      </c>
      <c r="Q1839" s="23">
        <f t="shared" ref="Q1839:Q1840" si="2392">N1839+O1839+P1839</f>
        <v>36651168</v>
      </c>
      <c r="R1839" s="24"/>
      <c r="S1839" s="24"/>
      <c r="T1839" s="15"/>
    </row>
    <row r="1840" spans="1:20" ht="15" hidden="1" x14ac:dyDescent="0.3">
      <c r="A1840" s="15" t="s">
        <v>347</v>
      </c>
      <c r="B1840" s="15" t="s">
        <v>348</v>
      </c>
      <c r="C1840" s="15" t="s">
        <v>349</v>
      </c>
      <c r="D1840" s="16" t="s">
        <v>352</v>
      </c>
      <c r="E1840" s="31">
        <v>9</v>
      </c>
      <c r="F1840" s="23">
        <v>11958</v>
      </c>
      <c r="G1840" s="23">
        <v>5707</v>
      </c>
      <c r="H1840" s="23"/>
      <c r="I1840" s="23"/>
      <c r="J1840" s="18">
        <f t="shared" si="2375"/>
        <v>25459</v>
      </c>
      <c r="K1840" s="18">
        <v>27120</v>
      </c>
      <c r="L1840" s="23">
        <f t="shared" ref="L1840" si="2393">K1840-J1840</f>
        <v>1661</v>
      </c>
      <c r="M1840" s="24">
        <f t="shared" si="2388"/>
        <v>1328.8000000000002</v>
      </c>
      <c r="N1840" s="23">
        <f>L1840*F1840</f>
        <v>19862238</v>
      </c>
      <c r="O1840" s="23">
        <f>M1840*G1840</f>
        <v>7583461.6000000015</v>
      </c>
      <c r="P1840" s="25">
        <f t="shared" si="2391"/>
        <v>0</v>
      </c>
      <c r="Q1840" s="23">
        <f t="shared" si="2392"/>
        <v>27445699.600000001</v>
      </c>
      <c r="R1840" s="24"/>
      <c r="S1840" s="24"/>
      <c r="T1840" s="15"/>
    </row>
    <row r="1841" spans="1:20" ht="15" hidden="1" x14ac:dyDescent="0.3">
      <c r="A1841" s="15" t="s">
        <v>347</v>
      </c>
      <c r="B1841" s="15" t="s">
        <v>353</v>
      </c>
      <c r="C1841" s="15" t="s">
        <v>354</v>
      </c>
      <c r="D1841" s="16" t="s">
        <v>109</v>
      </c>
      <c r="E1841" s="94" t="s">
        <v>351</v>
      </c>
      <c r="F1841" s="23">
        <v>11958</v>
      </c>
      <c r="G1841" s="23">
        <v>5707</v>
      </c>
      <c r="H1841" s="23">
        <v>16726</v>
      </c>
      <c r="I1841" s="101">
        <v>13805774</v>
      </c>
      <c r="J1841" s="18">
        <v>5457</v>
      </c>
      <c r="K1841" s="18">
        <v>5522</v>
      </c>
      <c r="L1841" s="23">
        <f t="shared" si="2319"/>
        <v>65</v>
      </c>
      <c r="M1841" s="24">
        <f t="shared" si="2360"/>
        <v>52</v>
      </c>
      <c r="N1841" s="23">
        <f t="shared" si="2320"/>
        <v>777270</v>
      </c>
      <c r="O1841" s="23">
        <f t="shared" si="2321"/>
        <v>296764</v>
      </c>
      <c r="P1841" s="104">
        <f>IF(SUM(M1841:M1848)*H1841=0,0,IF(SUM(M1841:M1848)*H1841&gt;I1841,SUM(M1841:M1848)*H1841,I1841))</f>
        <v>21984654.400000006</v>
      </c>
      <c r="Q1841" s="101">
        <f>SUM(N1841:N1848)+SUM(O1841:O1848)+P1841</f>
        <v>49132929.200000003</v>
      </c>
      <c r="R1841" s="24"/>
      <c r="S1841" s="24"/>
      <c r="T1841" s="15"/>
    </row>
    <row r="1842" spans="1:20" ht="15" hidden="1" x14ac:dyDescent="0.3">
      <c r="A1842" s="15" t="s">
        <v>347</v>
      </c>
      <c r="B1842" s="15" t="s">
        <v>353</v>
      </c>
      <c r="C1842" s="15" t="s">
        <v>354</v>
      </c>
      <c r="D1842" s="16" t="s">
        <v>109</v>
      </c>
      <c r="E1842" s="94">
        <v>1</v>
      </c>
      <c r="F1842" s="23">
        <v>11958</v>
      </c>
      <c r="G1842" s="23">
        <v>5707</v>
      </c>
      <c r="H1842" s="23">
        <v>16726</v>
      </c>
      <c r="I1842" s="102"/>
      <c r="J1842" s="18">
        <v>5522</v>
      </c>
      <c r="K1842" s="18">
        <v>5674</v>
      </c>
      <c r="L1842" s="23">
        <f>K1842-J1842</f>
        <v>152</v>
      </c>
      <c r="M1842" s="24">
        <f>L1842*80%</f>
        <v>121.60000000000001</v>
      </c>
      <c r="N1842" s="23">
        <f>L1842*F1842</f>
        <v>1817616</v>
      </c>
      <c r="O1842" s="23">
        <f>M1842*G1842</f>
        <v>693971.20000000007</v>
      </c>
      <c r="P1842" s="105"/>
      <c r="Q1842" s="102"/>
      <c r="R1842" s="24"/>
      <c r="S1842" s="24"/>
      <c r="T1842" s="15"/>
    </row>
    <row r="1843" spans="1:20" ht="15" hidden="1" x14ac:dyDescent="0.3">
      <c r="A1843" s="15" t="s">
        <v>347</v>
      </c>
      <c r="B1843" s="15" t="s">
        <v>353</v>
      </c>
      <c r="C1843" s="15" t="s">
        <v>354</v>
      </c>
      <c r="D1843" s="16" t="s">
        <v>111</v>
      </c>
      <c r="E1843" s="94" t="s">
        <v>351</v>
      </c>
      <c r="F1843" s="23">
        <v>11958</v>
      </c>
      <c r="G1843" s="23">
        <v>5707</v>
      </c>
      <c r="H1843" s="23">
        <v>16726</v>
      </c>
      <c r="I1843" s="102"/>
      <c r="J1843" s="18">
        <v>10678</v>
      </c>
      <c r="K1843" s="18">
        <v>11046</v>
      </c>
      <c r="L1843" s="23">
        <f t="shared" si="2319"/>
        <v>368</v>
      </c>
      <c r="M1843" s="24">
        <f t="shared" si="2360"/>
        <v>294.40000000000003</v>
      </c>
      <c r="N1843" s="23">
        <f t="shared" si="2320"/>
        <v>4400544</v>
      </c>
      <c r="O1843" s="23">
        <f t="shared" si="2321"/>
        <v>1680140.8000000003</v>
      </c>
      <c r="P1843" s="105"/>
      <c r="Q1843" s="102"/>
      <c r="R1843" s="24"/>
      <c r="S1843" s="24"/>
      <c r="T1843" s="15"/>
    </row>
    <row r="1844" spans="1:20" ht="15" hidden="1" x14ac:dyDescent="0.3">
      <c r="A1844" s="15" t="s">
        <v>347</v>
      </c>
      <c r="B1844" s="15" t="s">
        <v>353</v>
      </c>
      <c r="C1844" s="15" t="s">
        <v>354</v>
      </c>
      <c r="D1844" s="16" t="s">
        <v>111</v>
      </c>
      <c r="E1844" s="94">
        <v>1</v>
      </c>
      <c r="F1844" s="23">
        <v>11958</v>
      </c>
      <c r="G1844" s="23">
        <v>5707</v>
      </c>
      <c r="H1844" s="23">
        <v>16726</v>
      </c>
      <c r="I1844" s="102"/>
      <c r="J1844" s="18">
        <v>11046</v>
      </c>
      <c r="K1844" s="18">
        <v>11713</v>
      </c>
      <c r="L1844" s="23">
        <f>K1844-J1844</f>
        <v>667</v>
      </c>
      <c r="M1844" s="24">
        <f>L1844*80%</f>
        <v>533.6</v>
      </c>
      <c r="N1844" s="23">
        <f>L1844*F1844</f>
        <v>7975986</v>
      </c>
      <c r="O1844" s="23">
        <f>M1844*G1844</f>
        <v>3045255.2</v>
      </c>
      <c r="P1844" s="105"/>
      <c r="Q1844" s="102"/>
      <c r="R1844" s="24"/>
      <c r="S1844" s="24"/>
      <c r="T1844" s="15"/>
    </row>
    <row r="1845" spans="1:20" ht="15" hidden="1" x14ac:dyDescent="0.3">
      <c r="A1845" s="15" t="s">
        <v>347</v>
      </c>
      <c r="B1845" s="15" t="s">
        <v>353</v>
      </c>
      <c r="C1845" s="15" t="s">
        <v>354</v>
      </c>
      <c r="D1845" s="16" t="s">
        <v>101</v>
      </c>
      <c r="E1845" s="94" t="s">
        <v>351</v>
      </c>
      <c r="F1845" s="23">
        <v>11958</v>
      </c>
      <c r="G1845" s="23">
        <v>5707</v>
      </c>
      <c r="H1845" s="23">
        <v>16726</v>
      </c>
      <c r="I1845" s="102"/>
      <c r="J1845" s="18">
        <v>2115</v>
      </c>
      <c r="K1845" s="18">
        <v>2158</v>
      </c>
      <c r="L1845" s="23">
        <f t="shared" si="2319"/>
        <v>43</v>
      </c>
      <c r="M1845" s="24">
        <f t="shared" si="2360"/>
        <v>34.4</v>
      </c>
      <c r="N1845" s="23">
        <f t="shared" si="2320"/>
        <v>514194</v>
      </c>
      <c r="O1845" s="23">
        <f t="shared" si="2321"/>
        <v>196320.8</v>
      </c>
      <c r="P1845" s="105"/>
      <c r="Q1845" s="102"/>
      <c r="R1845" s="24"/>
      <c r="S1845" s="24"/>
      <c r="T1845" s="15"/>
    </row>
    <row r="1846" spans="1:20" ht="15" hidden="1" x14ac:dyDescent="0.3">
      <c r="A1846" s="15" t="s">
        <v>347</v>
      </c>
      <c r="B1846" s="15" t="s">
        <v>353</v>
      </c>
      <c r="C1846" s="15" t="s">
        <v>354</v>
      </c>
      <c r="D1846" s="16" t="s">
        <v>101</v>
      </c>
      <c r="E1846" s="94">
        <v>1</v>
      </c>
      <c r="F1846" s="23">
        <v>11958</v>
      </c>
      <c r="G1846" s="23">
        <v>5707</v>
      </c>
      <c r="H1846" s="23">
        <v>16726</v>
      </c>
      <c r="I1846" s="102"/>
      <c r="J1846" s="18">
        <v>2158</v>
      </c>
      <c r="K1846" s="18">
        <v>2216</v>
      </c>
      <c r="L1846" s="23">
        <f>K1846-J1846</f>
        <v>58</v>
      </c>
      <c r="M1846" s="24">
        <f>L1846*80%</f>
        <v>46.400000000000006</v>
      </c>
      <c r="N1846" s="23">
        <f>L1846*F1846</f>
        <v>693564</v>
      </c>
      <c r="O1846" s="23">
        <f>M1846*G1846</f>
        <v>264804.80000000005</v>
      </c>
      <c r="P1846" s="105"/>
      <c r="Q1846" s="102"/>
      <c r="R1846" s="24"/>
      <c r="S1846" s="24"/>
      <c r="T1846" s="15"/>
    </row>
    <row r="1847" spans="1:20" ht="15" hidden="1" x14ac:dyDescent="0.3">
      <c r="A1847" s="15" t="s">
        <v>347</v>
      </c>
      <c r="B1847" s="15" t="s">
        <v>353</v>
      </c>
      <c r="C1847" s="15" t="s">
        <v>354</v>
      </c>
      <c r="D1847" s="16" t="s">
        <v>103</v>
      </c>
      <c r="E1847" s="94" t="s">
        <v>351</v>
      </c>
      <c r="F1847" s="23">
        <v>11958</v>
      </c>
      <c r="G1847" s="23">
        <v>5707</v>
      </c>
      <c r="H1847" s="23">
        <v>16726</v>
      </c>
      <c r="I1847" s="102"/>
      <c r="J1847" s="18">
        <v>5682</v>
      </c>
      <c r="K1847" s="18">
        <v>5726</v>
      </c>
      <c r="L1847" s="23">
        <f t="shared" si="2319"/>
        <v>44</v>
      </c>
      <c r="M1847" s="24">
        <f t="shared" si="2360"/>
        <v>35.200000000000003</v>
      </c>
      <c r="N1847" s="23">
        <f t="shared" si="2320"/>
        <v>526152</v>
      </c>
      <c r="O1847" s="23">
        <f t="shared" si="2321"/>
        <v>200886.40000000002</v>
      </c>
      <c r="P1847" s="105"/>
      <c r="Q1847" s="102"/>
      <c r="R1847" s="24"/>
      <c r="S1847" s="24"/>
      <c r="T1847" s="15"/>
    </row>
    <row r="1848" spans="1:20" ht="15" hidden="1" x14ac:dyDescent="0.3">
      <c r="A1848" s="15" t="s">
        <v>347</v>
      </c>
      <c r="B1848" s="15" t="s">
        <v>353</v>
      </c>
      <c r="C1848" s="15" t="s">
        <v>354</v>
      </c>
      <c r="D1848" s="16" t="s">
        <v>103</v>
      </c>
      <c r="E1848" s="94">
        <v>1</v>
      </c>
      <c r="F1848" s="23">
        <v>11958</v>
      </c>
      <c r="G1848" s="23">
        <v>5707</v>
      </c>
      <c r="H1848" s="23">
        <v>16726</v>
      </c>
      <c r="I1848" s="103"/>
      <c r="J1848" s="18">
        <v>5726</v>
      </c>
      <c r="K1848" s="18">
        <v>5972</v>
      </c>
      <c r="L1848" s="23">
        <f t="shared" si="2319"/>
        <v>246</v>
      </c>
      <c r="M1848" s="24">
        <f t="shared" si="2360"/>
        <v>196.8</v>
      </c>
      <c r="N1848" s="23">
        <f t="shared" si="2320"/>
        <v>2941668</v>
      </c>
      <c r="O1848" s="23">
        <f t="shared" si="2321"/>
        <v>1123137.6000000001</v>
      </c>
      <c r="P1848" s="106"/>
      <c r="Q1848" s="103"/>
      <c r="R1848" s="24"/>
      <c r="S1848" s="24"/>
      <c r="T1848" s="15"/>
    </row>
    <row r="1849" spans="1:20" ht="15" hidden="1" x14ac:dyDescent="0.3">
      <c r="A1849" s="15" t="s">
        <v>347</v>
      </c>
      <c r="B1849" s="15" t="s">
        <v>353</v>
      </c>
      <c r="C1849" s="15" t="s">
        <v>354</v>
      </c>
      <c r="D1849" s="16" t="s">
        <v>109</v>
      </c>
      <c r="E1849" s="94">
        <v>2</v>
      </c>
      <c r="F1849" s="23">
        <v>11958</v>
      </c>
      <c r="G1849" s="23">
        <v>5707</v>
      </c>
      <c r="H1849" s="23">
        <v>16726</v>
      </c>
      <c r="I1849" s="101">
        <v>13805774</v>
      </c>
      <c r="J1849" s="18">
        <v>5674</v>
      </c>
      <c r="K1849" s="18">
        <v>5842</v>
      </c>
      <c r="L1849" s="23">
        <f t="shared" si="2319"/>
        <v>168</v>
      </c>
      <c r="M1849" s="24">
        <f t="shared" si="2360"/>
        <v>134.4</v>
      </c>
      <c r="N1849" s="23">
        <f t="shared" si="2320"/>
        <v>2008944</v>
      </c>
      <c r="O1849" s="23">
        <f t="shared" si="2321"/>
        <v>767020.8</v>
      </c>
      <c r="P1849" s="104">
        <f>IF(SUM(M1849:M1852)*H1849=0,0,IF(SUM(M1849:M1852)*H1849&gt;I1849,SUM(M1849:M1852)*H1849,I1849))</f>
        <v>17314755.199999999</v>
      </c>
      <c r="Q1849" s="101">
        <f>SUM(N1849:N1852)+SUM(O1849:O1852)+P1849</f>
        <v>38696293.599999994</v>
      </c>
      <c r="R1849" s="24"/>
      <c r="S1849" s="24"/>
      <c r="T1849" s="15"/>
    </row>
    <row r="1850" spans="1:20" ht="15" hidden="1" x14ac:dyDescent="0.3">
      <c r="A1850" s="15" t="s">
        <v>347</v>
      </c>
      <c r="B1850" s="15" t="s">
        <v>353</v>
      </c>
      <c r="C1850" s="15" t="s">
        <v>354</v>
      </c>
      <c r="D1850" s="16" t="s">
        <v>111</v>
      </c>
      <c r="E1850" s="94">
        <v>2</v>
      </c>
      <c r="F1850" s="23">
        <v>11958</v>
      </c>
      <c r="G1850" s="23">
        <v>5707</v>
      </c>
      <c r="H1850" s="23">
        <v>16726</v>
      </c>
      <c r="I1850" s="102"/>
      <c r="J1850" s="18">
        <v>11713</v>
      </c>
      <c r="K1850" s="18">
        <v>12571</v>
      </c>
      <c r="L1850" s="23">
        <f t="shared" si="2319"/>
        <v>858</v>
      </c>
      <c r="M1850" s="24">
        <f t="shared" si="2360"/>
        <v>686.40000000000009</v>
      </c>
      <c r="N1850" s="23">
        <f t="shared" si="2320"/>
        <v>10259964</v>
      </c>
      <c r="O1850" s="23">
        <f t="shared" si="2321"/>
        <v>3917284.8000000007</v>
      </c>
      <c r="P1850" s="105"/>
      <c r="Q1850" s="102"/>
      <c r="R1850" s="24"/>
      <c r="S1850" s="24"/>
      <c r="T1850" s="15"/>
    </row>
    <row r="1851" spans="1:20" ht="15" hidden="1" x14ac:dyDescent="0.3">
      <c r="A1851" s="15" t="s">
        <v>347</v>
      </c>
      <c r="B1851" s="15" t="s">
        <v>353</v>
      </c>
      <c r="C1851" s="15" t="s">
        <v>354</v>
      </c>
      <c r="D1851" s="16" t="s">
        <v>101</v>
      </c>
      <c r="E1851" s="94">
        <v>2</v>
      </c>
      <c r="F1851" s="23">
        <v>11958</v>
      </c>
      <c r="G1851" s="23">
        <v>5707</v>
      </c>
      <c r="H1851" s="23">
        <v>16726</v>
      </c>
      <c r="I1851" s="102"/>
      <c r="J1851" s="18">
        <v>2216</v>
      </c>
      <c r="K1851" s="18">
        <v>2284</v>
      </c>
      <c r="L1851" s="23">
        <f t="shared" si="2319"/>
        <v>68</v>
      </c>
      <c r="M1851" s="24">
        <f t="shared" si="2360"/>
        <v>54.400000000000006</v>
      </c>
      <c r="N1851" s="23">
        <f t="shared" si="2320"/>
        <v>813144</v>
      </c>
      <c r="O1851" s="23">
        <f t="shared" si="2321"/>
        <v>310460.80000000005</v>
      </c>
      <c r="P1851" s="105"/>
      <c r="Q1851" s="102"/>
      <c r="R1851" s="24"/>
      <c r="S1851" s="24"/>
      <c r="T1851" s="15"/>
    </row>
    <row r="1852" spans="1:20" ht="15" hidden="1" x14ac:dyDescent="0.3">
      <c r="A1852" s="15" t="s">
        <v>347</v>
      </c>
      <c r="B1852" s="15" t="s">
        <v>353</v>
      </c>
      <c r="C1852" s="15" t="s">
        <v>354</v>
      </c>
      <c r="D1852" s="16" t="s">
        <v>103</v>
      </c>
      <c r="E1852" s="94">
        <v>2</v>
      </c>
      <c r="F1852" s="23">
        <v>11958</v>
      </c>
      <c r="G1852" s="23">
        <v>5707</v>
      </c>
      <c r="H1852" s="23">
        <v>16726</v>
      </c>
      <c r="I1852" s="103"/>
      <c r="J1852" s="18">
        <v>5972</v>
      </c>
      <c r="K1852" s="18">
        <v>6172</v>
      </c>
      <c r="L1852" s="23">
        <f t="shared" si="2319"/>
        <v>200</v>
      </c>
      <c r="M1852" s="24">
        <f t="shared" si="2360"/>
        <v>160</v>
      </c>
      <c r="N1852" s="23">
        <f t="shared" si="2320"/>
        <v>2391600</v>
      </c>
      <c r="O1852" s="23">
        <f t="shared" si="2321"/>
        <v>913120</v>
      </c>
      <c r="P1852" s="106"/>
      <c r="Q1852" s="103"/>
      <c r="R1852" s="24"/>
      <c r="S1852" s="24"/>
      <c r="T1852" s="15"/>
    </row>
    <row r="1853" spans="1:20" ht="15" hidden="1" x14ac:dyDescent="0.3">
      <c r="A1853" s="15" t="s">
        <v>347</v>
      </c>
      <c r="B1853" s="15" t="s">
        <v>353</v>
      </c>
      <c r="C1853" s="15" t="s">
        <v>354</v>
      </c>
      <c r="D1853" s="16" t="s">
        <v>109</v>
      </c>
      <c r="E1853" s="94">
        <v>3</v>
      </c>
      <c r="F1853" s="23">
        <v>11958</v>
      </c>
      <c r="G1853" s="23">
        <v>5707</v>
      </c>
      <c r="H1853" s="23">
        <v>16726</v>
      </c>
      <c r="I1853" s="101">
        <v>13805774</v>
      </c>
      <c r="J1853" s="18">
        <v>5842</v>
      </c>
      <c r="K1853" s="18">
        <v>5977</v>
      </c>
      <c r="L1853" s="23">
        <f t="shared" si="2319"/>
        <v>135</v>
      </c>
      <c r="M1853" s="24">
        <f t="shared" si="2360"/>
        <v>108</v>
      </c>
      <c r="N1853" s="23">
        <f t="shared" si="2320"/>
        <v>1614330</v>
      </c>
      <c r="O1853" s="23">
        <f t="shared" si="2321"/>
        <v>616356</v>
      </c>
      <c r="P1853" s="104">
        <f t="shared" ref="P1853" si="2394">IF(SUM(M1853:M1856)*H1853=0,0,IF(SUM(M1853:M1856)*H1853&gt;I1853,SUM(M1853:M1856)*H1853,I1853))</f>
        <v>17354897.600000001</v>
      </c>
      <c r="Q1853" s="101">
        <f t="shared" ref="Q1853" si="2395">SUM(N1853:N1856)+SUM(O1853:O1856)+P1853</f>
        <v>38786006.799999997</v>
      </c>
      <c r="R1853" s="24"/>
      <c r="S1853" s="24"/>
      <c r="T1853" s="15"/>
    </row>
    <row r="1854" spans="1:20" ht="15" hidden="1" x14ac:dyDescent="0.3">
      <c r="A1854" s="15" t="s">
        <v>347</v>
      </c>
      <c r="B1854" s="15" t="s">
        <v>353</v>
      </c>
      <c r="C1854" s="15" t="s">
        <v>354</v>
      </c>
      <c r="D1854" s="16" t="s">
        <v>111</v>
      </c>
      <c r="E1854" s="94">
        <v>3</v>
      </c>
      <c r="F1854" s="23">
        <v>11958</v>
      </c>
      <c r="G1854" s="23">
        <v>5707</v>
      </c>
      <c r="H1854" s="23">
        <v>16726</v>
      </c>
      <c r="I1854" s="102"/>
      <c r="J1854" s="18">
        <v>12571</v>
      </c>
      <c r="K1854" s="18">
        <v>13526</v>
      </c>
      <c r="L1854" s="23">
        <f t="shared" si="2319"/>
        <v>955</v>
      </c>
      <c r="M1854" s="24">
        <f t="shared" si="2360"/>
        <v>764</v>
      </c>
      <c r="N1854" s="23">
        <f t="shared" si="2320"/>
        <v>11419890</v>
      </c>
      <c r="O1854" s="23">
        <f t="shared" si="2321"/>
        <v>4360148</v>
      </c>
      <c r="P1854" s="105"/>
      <c r="Q1854" s="102"/>
      <c r="R1854" s="24"/>
      <c r="S1854" s="24"/>
      <c r="T1854" s="15"/>
    </row>
    <row r="1855" spans="1:20" ht="15" hidden="1" x14ac:dyDescent="0.3">
      <c r="A1855" s="15" t="s">
        <v>347</v>
      </c>
      <c r="B1855" s="15" t="s">
        <v>353</v>
      </c>
      <c r="C1855" s="15" t="s">
        <v>354</v>
      </c>
      <c r="D1855" s="16" t="s">
        <v>101</v>
      </c>
      <c r="E1855" s="94">
        <v>3</v>
      </c>
      <c r="F1855" s="23">
        <v>11958</v>
      </c>
      <c r="G1855" s="23">
        <v>5707</v>
      </c>
      <c r="H1855" s="23">
        <v>16726</v>
      </c>
      <c r="I1855" s="102"/>
      <c r="J1855" s="18">
        <v>2284</v>
      </c>
      <c r="K1855" s="18">
        <v>2363</v>
      </c>
      <c r="L1855" s="23">
        <f t="shared" si="2319"/>
        <v>79</v>
      </c>
      <c r="M1855" s="24">
        <f t="shared" si="2360"/>
        <v>63.2</v>
      </c>
      <c r="N1855" s="23">
        <f t="shared" si="2320"/>
        <v>944682</v>
      </c>
      <c r="O1855" s="23">
        <f t="shared" si="2321"/>
        <v>360682.4</v>
      </c>
      <c r="P1855" s="105"/>
      <c r="Q1855" s="102"/>
      <c r="R1855" s="24"/>
      <c r="S1855" s="24"/>
      <c r="T1855" s="15"/>
    </row>
    <row r="1856" spans="1:20" ht="15" hidden="1" x14ac:dyDescent="0.3">
      <c r="A1856" s="15" t="s">
        <v>347</v>
      </c>
      <c r="B1856" s="15" t="s">
        <v>353</v>
      </c>
      <c r="C1856" s="15" t="s">
        <v>354</v>
      </c>
      <c r="D1856" s="16" t="s">
        <v>103</v>
      </c>
      <c r="E1856" s="94">
        <v>3</v>
      </c>
      <c r="F1856" s="23">
        <v>11958</v>
      </c>
      <c r="G1856" s="23">
        <v>5707</v>
      </c>
      <c r="H1856" s="23">
        <v>16726</v>
      </c>
      <c r="I1856" s="103"/>
      <c r="J1856" s="18">
        <v>6172</v>
      </c>
      <c r="K1856" s="18">
        <v>6300</v>
      </c>
      <c r="L1856" s="23">
        <f t="shared" si="2319"/>
        <v>128</v>
      </c>
      <c r="M1856" s="24">
        <f t="shared" si="2360"/>
        <v>102.4</v>
      </c>
      <c r="N1856" s="23">
        <f t="shared" si="2320"/>
        <v>1530624</v>
      </c>
      <c r="O1856" s="23">
        <f t="shared" si="2321"/>
        <v>584396.80000000005</v>
      </c>
      <c r="P1856" s="106"/>
      <c r="Q1856" s="103"/>
      <c r="R1856" s="24"/>
      <c r="S1856" s="24"/>
      <c r="T1856" s="15"/>
    </row>
    <row r="1857" spans="1:20" ht="15" hidden="1" x14ac:dyDescent="0.3">
      <c r="A1857" s="15" t="s">
        <v>347</v>
      </c>
      <c r="B1857" s="15" t="s">
        <v>353</v>
      </c>
      <c r="C1857" s="15" t="s">
        <v>354</v>
      </c>
      <c r="D1857" s="16" t="s">
        <v>109</v>
      </c>
      <c r="E1857" s="94">
        <v>4</v>
      </c>
      <c r="F1857" s="23">
        <v>11958</v>
      </c>
      <c r="G1857" s="23">
        <v>5707</v>
      </c>
      <c r="H1857" s="23">
        <v>16726</v>
      </c>
      <c r="I1857" s="101">
        <v>13805774</v>
      </c>
      <c r="J1857" s="18">
        <v>5977</v>
      </c>
      <c r="K1857" s="18">
        <v>6196</v>
      </c>
      <c r="L1857" s="23">
        <f t="shared" si="2319"/>
        <v>219</v>
      </c>
      <c r="M1857" s="24">
        <f t="shared" si="2360"/>
        <v>175.20000000000002</v>
      </c>
      <c r="N1857" s="23">
        <f t="shared" si="2320"/>
        <v>2618802</v>
      </c>
      <c r="O1857" s="23">
        <f t="shared" si="2321"/>
        <v>999866.40000000014</v>
      </c>
      <c r="P1857" s="104">
        <f t="shared" ref="P1857" si="2396">IF(SUM(M1857:M1860)*H1857=0,0,IF(SUM(M1857:M1860)*H1857&gt;I1857,SUM(M1857:M1860)*H1857,I1857))</f>
        <v>21449422.400000002</v>
      </c>
      <c r="Q1857" s="101">
        <f t="shared" ref="Q1857" si="2397">SUM(N1857:N1860)+SUM(O1857:O1860)+P1857</f>
        <v>47936753.200000003</v>
      </c>
      <c r="R1857" s="24"/>
      <c r="S1857" s="24"/>
      <c r="T1857" s="15"/>
    </row>
    <row r="1858" spans="1:20" ht="15" hidden="1" x14ac:dyDescent="0.3">
      <c r="A1858" s="15" t="s">
        <v>347</v>
      </c>
      <c r="B1858" s="15" t="s">
        <v>353</v>
      </c>
      <c r="C1858" s="15" t="s">
        <v>354</v>
      </c>
      <c r="D1858" s="16" t="s">
        <v>111</v>
      </c>
      <c r="E1858" s="94">
        <v>4</v>
      </c>
      <c r="F1858" s="23">
        <v>11958</v>
      </c>
      <c r="G1858" s="23">
        <v>5707</v>
      </c>
      <c r="H1858" s="23">
        <v>16726</v>
      </c>
      <c r="I1858" s="102"/>
      <c r="J1858" s="18">
        <v>13526</v>
      </c>
      <c r="K1858" s="18">
        <v>14461</v>
      </c>
      <c r="L1858" s="23">
        <f t="shared" si="2319"/>
        <v>935</v>
      </c>
      <c r="M1858" s="24">
        <f t="shared" si="2360"/>
        <v>748</v>
      </c>
      <c r="N1858" s="23">
        <f t="shared" si="2320"/>
        <v>11180730</v>
      </c>
      <c r="O1858" s="23">
        <f t="shared" si="2321"/>
        <v>4268836</v>
      </c>
      <c r="P1858" s="105"/>
      <c r="Q1858" s="102"/>
      <c r="R1858" s="24"/>
      <c r="S1858" s="24"/>
      <c r="T1858" s="15"/>
    </row>
    <row r="1859" spans="1:20" ht="15" hidden="1" x14ac:dyDescent="0.3">
      <c r="A1859" s="15" t="s">
        <v>347</v>
      </c>
      <c r="B1859" s="15" t="s">
        <v>353</v>
      </c>
      <c r="C1859" s="15" t="s">
        <v>354</v>
      </c>
      <c r="D1859" s="16" t="s">
        <v>101</v>
      </c>
      <c r="E1859" s="94">
        <v>4</v>
      </c>
      <c r="F1859" s="23">
        <v>11958</v>
      </c>
      <c r="G1859" s="23">
        <v>5707</v>
      </c>
      <c r="H1859" s="23">
        <v>16726</v>
      </c>
      <c r="I1859" s="102"/>
      <c r="J1859" s="18">
        <v>2363</v>
      </c>
      <c r="K1859" s="18">
        <v>2625</v>
      </c>
      <c r="L1859" s="23">
        <f t="shared" si="2319"/>
        <v>262</v>
      </c>
      <c r="M1859" s="24">
        <f t="shared" si="2360"/>
        <v>209.60000000000002</v>
      </c>
      <c r="N1859" s="23">
        <f t="shared" si="2320"/>
        <v>3132996</v>
      </c>
      <c r="O1859" s="23">
        <f t="shared" si="2321"/>
        <v>1196187.2000000002</v>
      </c>
      <c r="P1859" s="105"/>
      <c r="Q1859" s="102"/>
      <c r="R1859" s="24"/>
      <c r="S1859" s="24"/>
      <c r="T1859" s="15"/>
    </row>
    <row r="1860" spans="1:20" ht="15" hidden="1" x14ac:dyDescent="0.3">
      <c r="A1860" s="15" t="s">
        <v>347</v>
      </c>
      <c r="B1860" s="15" t="s">
        <v>353</v>
      </c>
      <c r="C1860" s="15" t="s">
        <v>354</v>
      </c>
      <c r="D1860" s="16" t="s">
        <v>103</v>
      </c>
      <c r="E1860" s="94">
        <v>4</v>
      </c>
      <c r="F1860" s="23">
        <v>11958</v>
      </c>
      <c r="G1860" s="23">
        <v>5707</v>
      </c>
      <c r="H1860" s="23">
        <v>16726</v>
      </c>
      <c r="I1860" s="103"/>
      <c r="J1860" s="18">
        <v>6300</v>
      </c>
      <c r="K1860" s="18">
        <v>6487</v>
      </c>
      <c r="L1860" s="23">
        <f t="shared" si="2319"/>
        <v>187</v>
      </c>
      <c r="M1860" s="24">
        <f t="shared" si="2360"/>
        <v>149.6</v>
      </c>
      <c r="N1860" s="23">
        <f t="shared" si="2320"/>
        <v>2236146</v>
      </c>
      <c r="O1860" s="23">
        <f t="shared" si="2321"/>
        <v>853767.2</v>
      </c>
      <c r="P1860" s="106"/>
      <c r="Q1860" s="103"/>
      <c r="R1860" s="24"/>
      <c r="S1860" s="24"/>
      <c r="T1860" s="15"/>
    </row>
    <row r="1861" spans="1:20" ht="15" hidden="1" x14ac:dyDescent="0.3">
      <c r="A1861" s="15" t="s">
        <v>347</v>
      </c>
      <c r="B1861" s="15" t="s">
        <v>353</v>
      </c>
      <c r="C1861" s="15" t="s">
        <v>354</v>
      </c>
      <c r="D1861" s="16" t="s">
        <v>109</v>
      </c>
      <c r="E1861" s="94">
        <v>5</v>
      </c>
      <c r="F1861" s="23">
        <v>11958</v>
      </c>
      <c r="G1861" s="23">
        <v>5707</v>
      </c>
      <c r="H1861" s="23">
        <v>16726</v>
      </c>
      <c r="I1861" s="101">
        <v>13805774</v>
      </c>
      <c r="J1861" s="18">
        <v>6196</v>
      </c>
      <c r="K1861" s="18">
        <v>6433</v>
      </c>
      <c r="L1861" s="23">
        <f t="shared" si="2319"/>
        <v>237</v>
      </c>
      <c r="M1861" s="24">
        <f t="shared" si="2360"/>
        <v>189.60000000000002</v>
      </c>
      <c r="N1861" s="23">
        <f t="shared" si="2320"/>
        <v>2834046</v>
      </c>
      <c r="O1861" s="23">
        <f t="shared" si="2321"/>
        <v>1082047.2000000002</v>
      </c>
      <c r="P1861" s="104">
        <f>IF(SUM(M1861:M1864)*H1861=0,0,IF(SUM(M1861:M1864)*H1861&gt;I1861,SUM(M1861:M1864)*H1861,I1861))</f>
        <v>20700097.600000001</v>
      </c>
      <c r="Q1861" s="101">
        <f t="shared" ref="Q1861" si="2398">SUM(N1861:N1864)+SUM(O1861:O1864)+P1861</f>
        <v>46262106.800000004</v>
      </c>
      <c r="R1861" s="24"/>
      <c r="S1861" s="24"/>
      <c r="T1861" s="15"/>
    </row>
    <row r="1862" spans="1:20" ht="15" hidden="1" x14ac:dyDescent="0.3">
      <c r="A1862" s="15" t="s">
        <v>347</v>
      </c>
      <c r="B1862" s="15" t="s">
        <v>353</v>
      </c>
      <c r="C1862" s="15" t="s">
        <v>354</v>
      </c>
      <c r="D1862" s="16" t="s">
        <v>111</v>
      </c>
      <c r="E1862" s="94">
        <v>5</v>
      </c>
      <c r="F1862" s="23">
        <v>11958</v>
      </c>
      <c r="G1862" s="23">
        <v>5707</v>
      </c>
      <c r="H1862" s="23">
        <v>16726</v>
      </c>
      <c r="I1862" s="102"/>
      <c r="J1862" s="18">
        <v>14461</v>
      </c>
      <c r="K1862" s="18">
        <v>15331</v>
      </c>
      <c r="L1862" s="23">
        <f t="shared" si="2319"/>
        <v>870</v>
      </c>
      <c r="M1862" s="24">
        <f t="shared" si="2360"/>
        <v>696</v>
      </c>
      <c r="N1862" s="23">
        <f t="shared" si="2320"/>
        <v>10403460</v>
      </c>
      <c r="O1862" s="23">
        <f t="shared" si="2321"/>
        <v>3972072</v>
      </c>
      <c r="P1862" s="105"/>
      <c r="Q1862" s="102"/>
      <c r="R1862" s="24"/>
      <c r="S1862" s="24"/>
      <c r="T1862" s="15"/>
    </row>
    <row r="1863" spans="1:20" ht="15" hidden="1" x14ac:dyDescent="0.3">
      <c r="A1863" s="15" t="s">
        <v>347</v>
      </c>
      <c r="B1863" s="15" t="s">
        <v>353</v>
      </c>
      <c r="C1863" s="15" t="s">
        <v>354</v>
      </c>
      <c r="D1863" s="16" t="s">
        <v>101</v>
      </c>
      <c r="E1863" s="94">
        <v>5</v>
      </c>
      <c r="F1863" s="23">
        <v>11958</v>
      </c>
      <c r="G1863" s="23">
        <v>5707</v>
      </c>
      <c r="H1863" s="23">
        <v>16726</v>
      </c>
      <c r="I1863" s="102"/>
      <c r="J1863" s="18">
        <v>2625</v>
      </c>
      <c r="K1863" s="18">
        <v>2722</v>
      </c>
      <c r="L1863" s="23">
        <f t="shared" si="2319"/>
        <v>97</v>
      </c>
      <c r="M1863" s="24">
        <f t="shared" si="2360"/>
        <v>77.600000000000009</v>
      </c>
      <c r="N1863" s="23">
        <f t="shared" si="2320"/>
        <v>1159926</v>
      </c>
      <c r="O1863" s="23">
        <f t="shared" si="2321"/>
        <v>442863.20000000007</v>
      </c>
      <c r="P1863" s="105"/>
      <c r="Q1863" s="102"/>
      <c r="R1863" s="24"/>
      <c r="S1863" s="24"/>
      <c r="T1863" s="15"/>
    </row>
    <row r="1864" spans="1:20" ht="15" hidden="1" x14ac:dyDescent="0.3">
      <c r="A1864" s="15" t="s">
        <v>347</v>
      </c>
      <c r="B1864" s="15" t="s">
        <v>353</v>
      </c>
      <c r="C1864" s="15" t="s">
        <v>354</v>
      </c>
      <c r="D1864" s="16" t="s">
        <v>103</v>
      </c>
      <c r="E1864" s="94">
        <v>5</v>
      </c>
      <c r="F1864" s="23">
        <v>11958</v>
      </c>
      <c r="G1864" s="23">
        <v>5707</v>
      </c>
      <c r="H1864" s="23">
        <v>16726</v>
      </c>
      <c r="I1864" s="103"/>
      <c r="J1864" s="18">
        <v>6487</v>
      </c>
      <c r="K1864" s="18">
        <v>6830</v>
      </c>
      <c r="L1864" s="23">
        <f t="shared" si="2319"/>
        <v>343</v>
      </c>
      <c r="M1864" s="24">
        <f t="shared" si="2360"/>
        <v>274.40000000000003</v>
      </c>
      <c r="N1864" s="23">
        <f t="shared" si="2320"/>
        <v>4101594</v>
      </c>
      <c r="O1864" s="23">
        <f t="shared" si="2321"/>
        <v>1566000.8000000003</v>
      </c>
      <c r="P1864" s="106"/>
      <c r="Q1864" s="103"/>
      <c r="R1864" s="24"/>
      <c r="S1864" s="24"/>
      <c r="T1864" s="15"/>
    </row>
    <row r="1865" spans="1:20" ht="15" hidden="1" x14ac:dyDescent="0.3">
      <c r="A1865" s="15" t="s">
        <v>347</v>
      </c>
      <c r="B1865" s="15" t="s">
        <v>353</v>
      </c>
      <c r="C1865" s="15" t="s">
        <v>354</v>
      </c>
      <c r="D1865" s="16" t="s">
        <v>109</v>
      </c>
      <c r="E1865" s="94">
        <v>6</v>
      </c>
      <c r="F1865" s="23">
        <v>11958</v>
      </c>
      <c r="G1865" s="23">
        <v>5707</v>
      </c>
      <c r="H1865" s="23">
        <v>16726</v>
      </c>
      <c r="I1865" s="101">
        <v>13805774</v>
      </c>
      <c r="J1865" s="18">
        <v>6433</v>
      </c>
      <c r="K1865" s="18">
        <v>6713</v>
      </c>
      <c r="L1865" s="23">
        <f t="shared" si="2319"/>
        <v>280</v>
      </c>
      <c r="M1865" s="24">
        <f t="shared" si="2360"/>
        <v>224</v>
      </c>
      <c r="N1865" s="23">
        <f t="shared" si="2320"/>
        <v>3348240</v>
      </c>
      <c r="O1865" s="23">
        <f t="shared" si="2321"/>
        <v>1278368</v>
      </c>
      <c r="P1865" s="104">
        <f t="shared" ref="P1865" si="2399">IF(SUM(M1865:M1868)*H1865=0,0,IF(SUM(M1865:M1868)*H1865&gt;I1865,SUM(M1865:M1868)*H1865,I1865))</f>
        <v>19857107.199999999</v>
      </c>
      <c r="Q1865" s="101">
        <f t="shared" ref="Q1865" si="2400">SUM(N1865:N1868)+SUM(O1865:O1868)+P1865</f>
        <v>44378129.599999994</v>
      </c>
      <c r="R1865" s="24"/>
      <c r="S1865" s="24"/>
      <c r="T1865" s="15"/>
    </row>
    <row r="1866" spans="1:20" ht="15" hidden="1" x14ac:dyDescent="0.3">
      <c r="A1866" s="15" t="s">
        <v>347</v>
      </c>
      <c r="B1866" s="15" t="s">
        <v>353</v>
      </c>
      <c r="C1866" s="15" t="s">
        <v>354</v>
      </c>
      <c r="D1866" s="16" t="s">
        <v>111</v>
      </c>
      <c r="E1866" s="94">
        <v>6</v>
      </c>
      <c r="F1866" s="23">
        <v>11958</v>
      </c>
      <c r="G1866" s="23">
        <v>5707</v>
      </c>
      <c r="H1866" s="23">
        <v>16726</v>
      </c>
      <c r="I1866" s="102"/>
      <c r="J1866" s="18">
        <v>15331</v>
      </c>
      <c r="K1866" s="18">
        <v>15937</v>
      </c>
      <c r="L1866" s="23">
        <f t="shared" si="2319"/>
        <v>606</v>
      </c>
      <c r="M1866" s="24">
        <f t="shared" si="2360"/>
        <v>484.8</v>
      </c>
      <c r="N1866" s="23">
        <f t="shared" si="2320"/>
        <v>7246548</v>
      </c>
      <c r="O1866" s="23">
        <f t="shared" si="2321"/>
        <v>2766753.6</v>
      </c>
      <c r="P1866" s="105"/>
      <c r="Q1866" s="102"/>
      <c r="R1866" s="24"/>
      <c r="S1866" s="24"/>
      <c r="T1866" s="15"/>
    </row>
    <row r="1867" spans="1:20" ht="15" hidden="1" x14ac:dyDescent="0.3">
      <c r="A1867" s="15" t="s">
        <v>347</v>
      </c>
      <c r="B1867" s="15" t="s">
        <v>353</v>
      </c>
      <c r="C1867" s="15" t="s">
        <v>354</v>
      </c>
      <c r="D1867" s="16" t="s">
        <v>101</v>
      </c>
      <c r="E1867" s="94">
        <v>6</v>
      </c>
      <c r="F1867" s="23">
        <v>11958</v>
      </c>
      <c r="G1867" s="23">
        <v>5707</v>
      </c>
      <c r="H1867" s="23">
        <v>16726</v>
      </c>
      <c r="I1867" s="102"/>
      <c r="J1867" s="18">
        <v>2722</v>
      </c>
      <c r="K1867" s="18">
        <v>2909</v>
      </c>
      <c r="L1867" s="23">
        <f t="shared" si="2319"/>
        <v>187</v>
      </c>
      <c r="M1867" s="24">
        <f t="shared" si="2360"/>
        <v>149.6</v>
      </c>
      <c r="N1867" s="23">
        <f t="shared" si="2320"/>
        <v>2236146</v>
      </c>
      <c r="O1867" s="23">
        <f t="shared" si="2321"/>
        <v>853767.2</v>
      </c>
      <c r="P1867" s="105"/>
      <c r="Q1867" s="102"/>
      <c r="R1867" s="24"/>
      <c r="S1867" s="24"/>
      <c r="T1867" s="15"/>
    </row>
    <row r="1868" spans="1:20" ht="15" hidden="1" x14ac:dyDescent="0.3">
      <c r="A1868" s="15" t="s">
        <v>347</v>
      </c>
      <c r="B1868" s="15" t="s">
        <v>353</v>
      </c>
      <c r="C1868" s="15" t="s">
        <v>354</v>
      </c>
      <c r="D1868" s="16" t="s">
        <v>103</v>
      </c>
      <c r="E1868" s="94">
        <v>6</v>
      </c>
      <c r="F1868" s="23">
        <v>11958</v>
      </c>
      <c r="G1868" s="23">
        <v>5707</v>
      </c>
      <c r="H1868" s="23">
        <v>16726</v>
      </c>
      <c r="I1868" s="103"/>
      <c r="J1868" s="18">
        <v>6830</v>
      </c>
      <c r="K1868" s="18">
        <v>7241</v>
      </c>
      <c r="L1868" s="23">
        <f t="shared" si="2319"/>
        <v>411</v>
      </c>
      <c r="M1868" s="24">
        <f t="shared" si="2360"/>
        <v>328.8</v>
      </c>
      <c r="N1868" s="23">
        <f t="shared" si="2320"/>
        <v>4914738</v>
      </c>
      <c r="O1868" s="23">
        <f t="shared" si="2321"/>
        <v>1876461.6</v>
      </c>
      <c r="P1868" s="106"/>
      <c r="Q1868" s="103"/>
      <c r="R1868" s="24"/>
      <c r="S1868" s="24"/>
      <c r="T1868" s="15"/>
    </row>
    <row r="1869" spans="1:20" ht="15" hidden="1" x14ac:dyDescent="0.3">
      <c r="A1869" s="15" t="s">
        <v>347</v>
      </c>
      <c r="B1869" s="15" t="s">
        <v>353</v>
      </c>
      <c r="C1869" s="15" t="s">
        <v>354</v>
      </c>
      <c r="D1869" s="16" t="s">
        <v>109</v>
      </c>
      <c r="E1869" s="94">
        <v>7</v>
      </c>
      <c r="F1869" s="23">
        <v>11958</v>
      </c>
      <c r="G1869" s="23">
        <v>5707</v>
      </c>
      <c r="H1869" s="23">
        <v>16726</v>
      </c>
      <c r="I1869" s="101">
        <v>13805774</v>
      </c>
      <c r="J1869" s="18">
        <f>K1865</f>
        <v>6713</v>
      </c>
      <c r="K1869" s="18">
        <v>7049</v>
      </c>
      <c r="L1869" s="23">
        <f t="shared" ref="L1869:L1872" si="2401">K1869-J1869</f>
        <v>336</v>
      </c>
      <c r="M1869" s="24">
        <f t="shared" ref="M1869:M1872" si="2402">L1869*80%</f>
        <v>268.8</v>
      </c>
      <c r="N1869" s="23">
        <f t="shared" ref="N1869:N1872" si="2403">L1869*F1869</f>
        <v>4017888</v>
      </c>
      <c r="O1869" s="23">
        <f t="shared" ref="O1869:O1872" si="2404">M1869*G1869</f>
        <v>1534041.6</v>
      </c>
      <c r="P1869" s="104">
        <f t="shared" ref="P1869" si="2405">IF(SUM(M1869:M1872)*H1869=0,0,IF(SUM(M1869:M1872)*H1869&gt;I1869,SUM(M1869:M1872)*H1869,I1869))</f>
        <v>18545788.800000001</v>
      </c>
      <c r="Q1869" s="101">
        <f t="shared" ref="Q1869" si="2406">SUM(N1869:N1872)+SUM(O1869:O1872)+P1869</f>
        <v>41447498.400000006</v>
      </c>
      <c r="R1869" s="24"/>
      <c r="S1869" s="24"/>
      <c r="T1869" s="15"/>
    </row>
    <row r="1870" spans="1:20" ht="15" hidden="1" x14ac:dyDescent="0.3">
      <c r="A1870" s="15" t="s">
        <v>347</v>
      </c>
      <c r="B1870" s="15" t="s">
        <v>353</v>
      </c>
      <c r="C1870" s="15" t="s">
        <v>354</v>
      </c>
      <c r="D1870" s="16" t="s">
        <v>111</v>
      </c>
      <c r="E1870" s="94">
        <v>7</v>
      </c>
      <c r="F1870" s="23">
        <v>11958</v>
      </c>
      <c r="G1870" s="23">
        <v>5707</v>
      </c>
      <c r="H1870" s="23">
        <v>16726</v>
      </c>
      <c r="I1870" s="102"/>
      <c r="J1870" s="18">
        <f t="shared" ref="J1870:J1872" si="2407">K1866</f>
        <v>15937</v>
      </c>
      <c r="K1870" s="18">
        <v>16417</v>
      </c>
      <c r="L1870" s="23">
        <f t="shared" si="2401"/>
        <v>480</v>
      </c>
      <c r="M1870" s="24">
        <f t="shared" si="2402"/>
        <v>384</v>
      </c>
      <c r="N1870" s="23">
        <f t="shared" si="2403"/>
        <v>5739840</v>
      </c>
      <c r="O1870" s="23">
        <f t="shared" si="2404"/>
        <v>2191488</v>
      </c>
      <c r="P1870" s="105"/>
      <c r="Q1870" s="102"/>
      <c r="R1870" s="24"/>
      <c r="S1870" s="24"/>
      <c r="T1870" s="15"/>
    </row>
    <row r="1871" spans="1:20" ht="15" hidden="1" x14ac:dyDescent="0.3">
      <c r="A1871" s="15" t="s">
        <v>347</v>
      </c>
      <c r="B1871" s="15" t="s">
        <v>353</v>
      </c>
      <c r="C1871" s="15" t="s">
        <v>354</v>
      </c>
      <c r="D1871" s="16" t="s">
        <v>101</v>
      </c>
      <c r="E1871" s="94">
        <v>7</v>
      </c>
      <c r="F1871" s="23">
        <v>11958</v>
      </c>
      <c r="G1871" s="23">
        <v>5707</v>
      </c>
      <c r="H1871" s="23">
        <v>16726</v>
      </c>
      <c r="I1871" s="102"/>
      <c r="J1871" s="18">
        <f t="shared" si="2407"/>
        <v>2909</v>
      </c>
      <c r="K1871" s="18">
        <v>3062</v>
      </c>
      <c r="L1871" s="23">
        <f t="shared" si="2401"/>
        <v>153</v>
      </c>
      <c r="M1871" s="24">
        <f t="shared" si="2402"/>
        <v>122.4</v>
      </c>
      <c r="N1871" s="23">
        <f t="shared" si="2403"/>
        <v>1829574</v>
      </c>
      <c r="O1871" s="23">
        <f t="shared" si="2404"/>
        <v>698536.8</v>
      </c>
      <c r="P1871" s="105"/>
      <c r="Q1871" s="102"/>
      <c r="R1871" s="24"/>
      <c r="S1871" s="24"/>
      <c r="T1871" s="15"/>
    </row>
    <row r="1872" spans="1:20" ht="15" hidden="1" x14ac:dyDescent="0.3">
      <c r="A1872" s="15" t="s">
        <v>347</v>
      </c>
      <c r="B1872" s="15" t="s">
        <v>353</v>
      </c>
      <c r="C1872" s="15" t="s">
        <v>354</v>
      </c>
      <c r="D1872" s="16" t="s">
        <v>103</v>
      </c>
      <c r="E1872" s="94">
        <v>7</v>
      </c>
      <c r="F1872" s="23">
        <v>11958</v>
      </c>
      <c r="G1872" s="23">
        <v>5707</v>
      </c>
      <c r="H1872" s="23">
        <v>16726</v>
      </c>
      <c r="I1872" s="103"/>
      <c r="J1872" s="18">
        <f t="shared" si="2407"/>
        <v>7241</v>
      </c>
      <c r="K1872" s="18">
        <v>7658</v>
      </c>
      <c r="L1872" s="23">
        <f t="shared" si="2401"/>
        <v>417</v>
      </c>
      <c r="M1872" s="24">
        <f t="shared" si="2402"/>
        <v>333.6</v>
      </c>
      <c r="N1872" s="23">
        <f t="shared" si="2403"/>
        <v>4986486</v>
      </c>
      <c r="O1872" s="23">
        <f t="shared" si="2404"/>
        <v>1903855.2000000002</v>
      </c>
      <c r="P1872" s="106"/>
      <c r="Q1872" s="103"/>
      <c r="R1872" s="24"/>
      <c r="S1872" s="24"/>
      <c r="T1872" s="15"/>
    </row>
    <row r="1873" spans="1:20" ht="15" hidden="1" x14ac:dyDescent="0.3">
      <c r="A1873" s="15" t="s">
        <v>347</v>
      </c>
      <c r="B1873" s="15" t="s">
        <v>353</v>
      </c>
      <c r="C1873" s="15" t="s">
        <v>354</v>
      </c>
      <c r="D1873" s="16" t="s">
        <v>109</v>
      </c>
      <c r="E1873" s="94">
        <v>8</v>
      </c>
      <c r="F1873" s="23">
        <v>11958</v>
      </c>
      <c r="G1873" s="23">
        <v>5707</v>
      </c>
      <c r="H1873" s="23">
        <v>16726</v>
      </c>
      <c r="I1873" s="101">
        <v>13805774</v>
      </c>
      <c r="J1873" s="18">
        <f>K1869</f>
        <v>7049</v>
      </c>
      <c r="K1873" s="18">
        <v>7472</v>
      </c>
      <c r="L1873" s="23">
        <f>K1873-J1873</f>
        <v>423</v>
      </c>
      <c r="M1873" s="24">
        <f t="shared" ref="M1873:M1876" si="2408">L1873*80%</f>
        <v>338.40000000000003</v>
      </c>
      <c r="N1873" s="23">
        <f t="shared" ref="N1873:N1876" si="2409">L1873*F1873</f>
        <v>5058234</v>
      </c>
      <c r="O1873" s="23">
        <f t="shared" ref="O1873:O1876" si="2410">M1873*G1873</f>
        <v>1931248.8000000003</v>
      </c>
      <c r="P1873" s="104">
        <f t="shared" ref="P1873" si="2411">IF(SUM(M1873:M1876)*H1873=0,0,IF(SUM(M1873:M1876)*H1873&gt;I1873,SUM(M1873:M1876)*H1873,I1873))</f>
        <v>21342376</v>
      </c>
      <c r="Q1873" s="101">
        <f t="shared" ref="Q1873" si="2412">SUM(N1873:N1876)+SUM(O1873:O1876)+P1873</f>
        <v>47697518</v>
      </c>
      <c r="R1873" s="24"/>
      <c r="S1873" s="24"/>
      <c r="T1873" s="15"/>
    </row>
    <row r="1874" spans="1:20" ht="15" hidden="1" x14ac:dyDescent="0.3">
      <c r="A1874" s="15" t="s">
        <v>347</v>
      </c>
      <c r="B1874" s="15" t="s">
        <v>353</v>
      </c>
      <c r="C1874" s="15" t="s">
        <v>354</v>
      </c>
      <c r="D1874" s="16" t="s">
        <v>111</v>
      </c>
      <c r="E1874" s="94">
        <v>8</v>
      </c>
      <c r="F1874" s="23">
        <v>11958</v>
      </c>
      <c r="G1874" s="23">
        <v>5707</v>
      </c>
      <c r="H1874" s="23">
        <v>16726</v>
      </c>
      <c r="I1874" s="102"/>
      <c r="J1874" s="18">
        <f t="shared" ref="J1874:J1876" si="2413">K1870</f>
        <v>16417</v>
      </c>
      <c r="K1874" s="18">
        <v>17014</v>
      </c>
      <c r="L1874" s="23">
        <f t="shared" ref="L1874:L1876" si="2414">K1874-J1874</f>
        <v>597</v>
      </c>
      <c r="M1874" s="24">
        <f t="shared" si="2408"/>
        <v>477.6</v>
      </c>
      <c r="N1874" s="23">
        <f t="shared" si="2409"/>
        <v>7138926</v>
      </c>
      <c r="O1874" s="23">
        <f t="shared" si="2410"/>
        <v>2725663.2</v>
      </c>
      <c r="P1874" s="105"/>
      <c r="Q1874" s="102"/>
      <c r="R1874" s="24"/>
      <c r="S1874" s="24"/>
      <c r="T1874" s="15"/>
    </row>
    <row r="1875" spans="1:20" ht="15" hidden="1" x14ac:dyDescent="0.3">
      <c r="A1875" s="15" t="s">
        <v>347</v>
      </c>
      <c r="B1875" s="15" t="s">
        <v>353</v>
      </c>
      <c r="C1875" s="15" t="s">
        <v>354</v>
      </c>
      <c r="D1875" s="16" t="s">
        <v>101</v>
      </c>
      <c r="E1875" s="94">
        <v>8</v>
      </c>
      <c r="F1875" s="23">
        <v>11958</v>
      </c>
      <c r="G1875" s="23">
        <v>5707</v>
      </c>
      <c r="H1875" s="23">
        <v>16726</v>
      </c>
      <c r="I1875" s="102"/>
      <c r="J1875" s="18">
        <f t="shared" si="2413"/>
        <v>3062</v>
      </c>
      <c r="K1875" s="18">
        <v>3161</v>
      </c>
      <c r="L1875" s="23">
        <f t="shared" si="2414"/>
        <v>99</v>
      </c>
      <c r="M1875" s="24">
        <f t="shared" si="2408"/>
        <v>79.2</v>
      </c>
      <c r="N1875" s="23">
        <f t="shared" si="2409"/>
        <v>1183842</v>
      </c>
      <c r="O1875" s="23">
        <f t="shared" si="2410"/>
        <v>451994.4</v>
      </c>
      <c r="P1875" s="105"/>
      <c r="Q1875" s="102"/>
      <c r="R1875" s="24"/>
      <c r="S1875" s="24"/>
      <c r="T1875" s="15"/>
    </row>
    <row r="1876" spans="1:20" ht="15" hidden="1" x14ac:dyDescent="0.3">
      <c r="A1876" s="15" t="s">
        <v>347</v>
      </c>
      <c r="B1876" s="15" t="s">
        <v>353</v>
      </c>
      <c r="C1876" s="15" t="s">
        <v>354</v>
      </c>
      <c r="D1876" s="16" t="s">
        <v>103</v>
      </c>
      <c r="E1876" s="94">
        <v>8</v>
      </c>
      <c r="F1876" s="23">
        <v>11958</v>
      </c>
      <c r="G1876" s="23">
        <v>5707</v>
      </c>
      <c r="H1876" s="23">
        <v>16726</v>
      </c>
      <c r="I1876" s="103"/>
      <c r="J1876" s="18">
        <f t="shared" si="2413"/>
        <v>7658</v>
      </c>
      <c r="K1876" s="18">
        <v>8134</v>
      </c>
      <c r="L1876" s="23">
        <f t="shared" si="2414"/>
        <v>476</v>
      </c>
      <c r="M1876" s="24">
        <f t="shared" si="2408"/>
        <v>380.8</v>
      </c>
      <c r="N1876" s="23">
        <f t="shared" si="2409"/>
        <v>5692008</v>
      </c>
      <c r="O1876" s="23">
        <f t="shared" si="2410"/>
        <v>2173225.6</v>
      </c>
      <c r="P1876" s="106"/>
      <c r="Q1876" s="103"/>
      <c r="R1876" s="24"/>
      <c r="S1876" s="24"/>
      <c r="T1876" s="15"/>
    </row>
    <row r="1877" spans="1:20" ht="15" hidden="1" x14ac:dyDescent="0.3">
      <c r="A1877" s="15" t="s">
        <v>347</v>
      </c>
      <c r="B1877" s="15" t="s">
        <v>353</v>
      </c>
      <c r="C1877" s="15" t="s">
        <v>354</v>
      </c>
      <c r="D1877" s="16" t="s">
        <v>109</v>
      </c>
      <c r="E1877" s="31">
        <v>9</v>
      </c>
      <c r="F1877" s="23">
        <v>11958</v>
      </c>
      <c r="G1877" s="23">
        <v>5707</v>
      </c>
      <c r="H1877" s="23">
        <v>16726</v>
      </c>
      <c r="I1877" s="101">
        <v>13805774</v>
      </c>
      <c r="J1877" s="18">
        <f>K1873</f>
        <v>7472</v>
      </c>
      <c r="K1877" s="18">
        <v>7831</v>
      </c>
      <c r="L1877" s="23">
        <f>K1877-J1877</f>
        <v>359</v>
      </c>
      <c r="M1877" s="24">
        <f t="shared" ref="M1877:M1880" si="2415">L1877*80%</f>
        <v>287.2</v>
      </c>
      <c r="N1877" s="23">
        <f t="shared" ref="N1877:N1880" si="2416">L1877*F1877</f>
        <v>4292922</v>
      </c>
      <c r="O1877" s="23">
        <f t="shared" ref="O1877:O1880" si="2417">M1877*G1877</f>
        <v>1639050.4</v>
      </c>
      <c r="P1877" s="104">
        <f t="shared" ref="P1877" si="2418">IF(SUM(M1877:M1880)*H1877=0,0,IF(SUM(M1877:M1880)*H1877&gt;I1877,SUM(M1877:M1880)*H1877,I1877))</f>
        <v>17983795.199999999</v>
      </c>
      <c r="Q1877" s="101">
        <f t="shared" ref="Q1877" si="2419">SUM(N1877:N1880)+SUM(O1877:O1880)+P1877</f>
        <v>40191513.599999994</v>
      </c>
      <c r="R1877" s="24"/>
      <c r="S1877" s="24"/>
      <c r="T1877" s="15"/>
    </row>
    <row r="1878" spans="1:20" ht="15" hidden="1" x14ac:dyDescent="0.3">
      <c r="A1878" s="15" t="s">
        <v>347</v>
      </c>
      <c r="B1878" s="15" t="s">
        <v>353</v>
      </c>
      <c r="C1878" s="15" t="s">
        <v>354</v>
      </c>
      <c r="D1878" s="16" t="s">
        <v>111</v>
      </c>
      <c r="E1878" s="31">
        <v>9</v>
      </c>
      <c r="F1878" s="23">
        <v>11958</v>
      </c>
      <c r="G1878" s="23">
        <v>5707</v>
      </c>
      <c r="H1878" s="23">
        <v>16726</v>
      </c>
      <c r="I1878" s="102"/>
      <c r="J1878" s="18">
        <f t="shared" ref="J1878:J1880" si="2420">K1874</f>
        <v>17014</v>
      </c>
      <c r="K1878" s="18">
        <v>17549</v>
      </c>
      <c r="L1878" s="23">
        <f t="shared" ref="L1878:L1880" si="2421">K1878-J1878</f>
        <v>535</v>
      </c>
      <c r="M1878" s="24">
        <f t="shared" si="2415"/>
        <v>428</v>
      </c>
      <c r="N1878" s="23">
        <f t="shared" si="2416"/>
        <v>6397530</v>
      </c>
      <c r="O1878" s="23">
        <f t="shared" si="2417"/>
        <v>2442596</v>
      </c>
      <c r="P1878" s="105"/>
      <c r="Q1878" s="102"/>
      <c r="R1878" s="24"/>
      <c r="S1878" s="24"/>
      <c r="T1878" s="15"/>
    </row>
    <row r="1879" spans="1:20" ht="15" hidden="1" x14ac:dyDescent="0.3">
      <c r="A1879" s="15" t="s">
        <v>347</v>
      </c>
      <c r="B1879" s="15" t="s">
        <v>353</v>
      </c>
      <c r="C1879" s="15" t="s">
        <v>354</v>
      </c>
      <c r="D1879" s="16" t="s">
        <v>101</v>
      </c>
      <c r="E1879" s="31">
        <v>9</v>
      </c>
      <c r="F1879" s="23">
        <v>11958</v>
      </c>
      <c r="G1879" s="23">
        <v>5707</v>
      </c>
      <c r="H1879" s="23">
        <v>16726</v>
      </c>
      <c r="I1879" s="102"/>
      <c r="J1879" s="18">
        <f t="shared" si="2420"/>
        <v>3161</v>
      </c>
      <c r="K1879" s="18">
        <v>3250</v>
      </c>
      <c r="L1879" s="23">
        <f t="shared" si="2421"/>
        <v>89</v>
      </c>
      <c r="M1879" s="24">
        <f t="shared" si="2415"/>
        <v>71.2</v>
      </c>
      <c r="N1879" s="23">
        <f t="shared" si="2416"/>
        <v>1064262</v>
      </c>
      <c r="O1879" s="23">
        <f t="shared" si="2417"/>
        <v>406338.4</v>
      </c>
      <c r="P1879" s="105"/>
      <c r="Q1879" s="102"/>
      <c r="R1879" s="24"/>
      <c r="S1879" s="24"/>
      <c r="T1879" s="15"/>
    </row>
    <row r="1880" spans="1:20" ht="15" hidden="1" x14ac:dyDescent="0.3">
      <c r="A1880" s="15" t="s">
        <v>347</v>
      </c>
      <c r="B1880" s="15" t="s">
        <v>353</v>
      </c>
      <c r="C1880" s="15" t="s">
        <v>354</v>
      </c>
      <c r="D1880" s="16" t="s">
        <v>103</v>
      </c>
      <c r="E1880" s="31">
        <v>9</v>
      </c>
      <c r="F1880" s="23">
        <v>11958</v>
      </c>
      <c r="G1880" s="23">
        <v>5707</v>
      </c>
      <c r="H1880" s="23">
        <v>16726</v>
      </c>
      <c r="I1880" s="103"/>
      <c r="J1880" s="18">
        <f t="shared" si="2420"/>
        <v>8134</v>
      </c>
      <c r="K1880" s="18">
        <v>8495</v>
      </c>
      <c r="L1880" s="23">
        <f t="shared" si="2421"/>
        <v>361</v>
      </c>
      <c r="M1880" s="24">
        <f t="shared" si="2415"/>
        <v>288.8</v>
      </c>
      <c r="N1880" s="23">
        <f t="shared" si="2416"/>
        <v>4316838</v>
      </c>
      <c r="O1880" s="23">
        <f t="shared" si="2417"/>
        <v>1648181.6</v>
      </c>
      <c r="P1880" s="106"/>
      <c r="Q1880" s="103"/>
      <c r="R1880" s="24"/>
      <c r="S1880" s="24"/>
      <c r="T1880" s="15"/>
    </row>
    <row r="1881" spans="1:20" ht="15" hidden="1" x14ac:dyDescent="0.3">
      <c r="A1881" s="15" t="s">
        <v>347</v>
      </c>
      <c r="B1881" s="15" t="s">
        <v>353</v>
      </c>
      <c r="C1881" s="15" t="s">
        <v>355</v>
      </c>
      <c r="D1881" s="16" t="s">
        <v>221</v>
      </c>
      <c r="E1881" s="94" t="s">
        <v>351</v>
      </c>
      <c r="F1881" s="23">
        <v>11958</v>
      </c>
      <c r="G1881" s="23">
        <v>5707</v>
      </c>
      <c r="H1881" s="23">
        <v>16726</v>
      </c>
      <c r="I1881" s="101">
        <v>11173000</v>
      </c>
      <c r="J1881" s="18">
        <v>45</v>
      </c>
      <c r="K1881" s="18">
        <v>96</v>
      </c>
      <c r="L1881" s="23">
        <f t="shared" si="2319"/>
        <v>51</v>
      </c>
      <c r="M1881" s="24">
        <f t="shared" si="2360"/>
        <v>40.800000000000004</v>
      </c>
      <c r="N1881" s="23">
        <f t="shared" si="2320"/>
        <v>609858</v>
      </c>
      <c r="O1881" s="23">
        <f t="shared" si="2321"/>
        <v>232845.60000000003</v>
      </c>
      <c r="P1881" s="104">
        <f t="shared" ref="P1881" si="2422">IF(SUM(M1881:M1884)*H1881=0,0,IF(SUM(M1881:M1884)*H1881&gt;I1881,SUM(M1881:M1884)*H1881,I1881))</f>
        <v>11173000</v>
      </c>
      <c r="Q1881" s="101">
        <f t="shared" ref="Q1881" si="2423">SUM(N1881:N1884)+SUM(O1881:O1884)+P1881</f>
        <v>15898749.6</v>
      </c>
      <c r="R1881" s="24"/>
      <c r="S1881" s="24"/>
      <c r="T1881" s="15"/>
    </row>
    <row r="1882" spans="1:20" ht="15" hidden="1" x14ac:dyDescent="0.3">
      <c r="A1882" s="15" t="s">
        <v>347</v>
      </c>
      <c r="B1882" s="15" t="s">
        <v>353</v>
      </c>
      <c r="C1882" s="15" t="s">
        <v>355</v>
      </c>
      <c r="D1882" s="16" t="s">
        <v>221</v>
      </c>
      <c r="E1882" s="94">
        <v>1</v>
      </c>
      <c r="F1882" s="23">
        <v>11958</v>
      </c>
      <c r="G1882" s="23">
        <v>5707</v>
      </c>
      <c r="H1882" s="23">
        <v>16726</v>
      </c>
      <c r="I1882" s="102"/>
      <c r="J1882" s="18">
        <v>96</v>
      </c>
      <c r="K1882" s="18">
        <v>146</v>
      </c>
      <c r="L1882" s="23">
        <f>K1882-J1882</f>
        <v>50</v>
      </c>
      <c r="M1882" s="24">
        <f>L1882*80%</f>
        <v>40</v>
      </c>
      <c r="N1882" s="23">
        <f>L1882*F1882</f>
        <v>597900</v>
      </c>
      <c r="O1882" s="23">
        <f>M1882*G1882</f>
        <v>228280</v>
      </c>
      <c r="P1882" s="105"/>
      <c r="Q1882" s="102"/>
      <c r="R1882" s="24"/>
      <c r="S1882" s="24"/>
      <c r="T1882" s="15"/>
    </row>
    <row r="1883" spans="1:20" ht="15" hidden="1" x14ac:dyDescent="0.3">
      <c r="A1883" s="15" t="s">
        <v>347</v>
      </c>
      <c r="B1883" s="15" t="s">
        <v>353</v>
      </c>
      <c r="C1883" s="15" t="s">
        <v>355</v>
      </c>
      <c r="D1883" s="16" t="s">
        <v>222</v>
      </c>
      <c r="E1883" s="94" t="s">
        <v>351</v>
      </c>
      <c r="F1883" s="23">
        <v>11958</v>
      </c>
      <c r="G1883" s="23">
        <v>5707</v>
      </c>
      <c r="H1883" s="23">
        <v>16726</v>
      </c>
      <c r="I1883" s="102"/>
      <c r="J1883" s="18">
        <v>70</v>
      </c>
      <c r="K1883" s="18">
        <v>142</v>
      </c>
      <c r="L1883" s="23">
        <f t="shared" si="2319"/>
        <v>72</v>
      </c>
      <c r="M1883" s="24">
        <f t="shared" si="2360"/>
        <v>57.6</v>
      </c>
      <c r="N1883" s="23">
        <f t="shared" si="2320"/>
        <v>860976</v>
      </c>
      <c r="O1883" s="23">
        <f t="shared" si="2321"/>
        <v>328723.20000000001</v>
      </c>
      <c r="P1883" s="105"/>
      <c r="Q1883" s="102"/>
      <c r="R1883" s="24"/>
      <c r="S1883" s="24"/>
      <c r="T1883" s="15"/>
    </row>
    <row r="1884" spans="1:20" ht="15" hidden="1" x14ac:dyDescent="0.3">
      <c r="A1884" s="15" t="s">
        <v>347</v>
      </c>
      <c r="B1884" s="15" t="s">
        <v>353</v>
      </c>
      <c r="C1884" s="15" t="s">
        <v>355</v>
      </c>
      <c r="D1884" s="16" t="s">
        <v>222</v>
      </c>
      <c r="E1884" s="94">
        <v>1</v>
      </c>
      <c r="F1884" s="23">
        <v>11958</v>
      </c>
      <c r="G1884" s="23">
        <v>5707</v>
      </c>
      <c r="H1884" s="23">
        <v>16726</v>
      </c>
      <c r="I1884" s="103"/>
      <c r="J1884" s="18">
        <v>142</v>
      </c>
      <c r="K1884" s="18">
        <v>255</v>
      </c>
      <c r="L1884" s="23">
        <f t="shared" si="2319"/>
        <v>113</v>
      </c>
      <c r="M1884" s="24">
        <f t="shared" si="2360"/>
        <v>90.4</v>
      </c>
      <c r="N1884" s="23">
        <f t="shared" si="2320"/>
        <v>1351254</v>
      </c>
      <c r="O1884" s="23">
        <f t="shared" si="2321"/>
        <v>515912.80000000005</v>
      </c>
      <c r="P1884" s="106"/>
      <c r="Q1884" s="103"/>
      <c r="R1884" s="24"/>
      <c r="S1884" s="24"/>
      <c r="T1884" s="15"/>
    </row>
    <row r="1885" spans="1:20" ht="15" hidden="1" x14ac:dyDescent="0.3">
      <c r="A1885" s="15" t="s">
        <v>347</v>
      </c>
      <c r="B1885" s="15" t="s">
        <v>353</v>
      </c>
      <c r="C1885" s="15" t="s">
        <v>355</v>
      </c>
      <c r="D1885" s="16" t="s">
        <v>221</v>
      </c>
      <c r="E1885" s="94">
        <v>2</v>
      </c>
      <c r="F1885" s="23">
        <v>11958</v>
      </c>
      <c r="G1885" s="23">
        <v>5707</v>
      </c>
      <c r="H1885" s="23">
        <v>16726</v>
      </c>
      <c r="I1885" s="101">
        <v>11173000</v>
      </c>
      <c r="J1885" s="18">
        <v>146</v>
      </c>
      <c r="K1885" s="18">
        <v>230</v>
      </c>
      <c r="L1885" s="23">
        <f t="shared" si="2319"/>
        <v>84</v>
      </c>
      <c r="M1885" s="24">
        <f t="shared" si="2360"/>
        <v>67.2</v>
      </c>
      <c r="N1885" s="23">
        <f t="shared" si="2320"/>
        <v>1004472</v>
      </c>
      <c r="O1885" s="23">
        <f t="shared" si="2321"/>
        <v>383510.4</v>
      </c>
      <c r="P1885" s="104">
        <f>IF((M1885+M1886)*H1885=0,0,IF((M1885+M1886)*H1885&gt;I1885,(M1885+M1886)*H1885,I1885))</f>
        <v>11173000</v>
      </c>
      <c r="Q1885" s="101">
        <f>N1885+O1885+N1886+O1886+P1885</f>
        <v>14196818.800000001</v>
      </c>
      <c r="R1885" s="24"/>
      <c r="S1885" s="24"/>
      <c r="T1885" s="15"/>
    </row>
    <row r="1886" spans="1:20" ht="15" hidden="1" x14ac:dyDescent="0.3">
      <c r="A1886" s="15" t="s">
        <v>347</v>
      </c>
      <c r="B1886" s="15" t="s">
        <v>353</v>
      </c>
      <c r="C1886" s="15" t="s">
        <v>355</v>
      </c>
      <c r="D1886" s="16" t="s">
        <v>222</v>
      </c>
      <c r="E1886" s="94">
        <v>2</v>
      </c>
      <c r="F1886" s="23">
        <v>11958</v>
      </c>
      <c r="G1886" s="23">
        <v>5707</v>
      </c>
      <c r="H1886" s="23">
        <v>16726</v>
      </c>
      <c r="I1886" s="103"/>
      <c r="J1886" s="18">
        <v>255</v>
      </c>
      <c r="K1886" s="18">
        <v>354</v>
      </c>
      <c r="L1886" s="23">
        <f t="shared" si="2319"/>
        <v>99</v>
      </c>
      <c r="M1886" s="24">
        <f t="shared" si="2360"/>
        <v>79.2</v>
      </c>
      <c r="N1886" s="23">
        <f t="shared" si="2320"/>
        <v>1183842</v>
      </c>
      <c r="O1886" s="23">
        <f t="shared" si="2321"/>
        <v>451994.4</v>
      </c>
      <c r="P1886" s="106"/>
      <c r="Q1886" s="103"/>
      <c r="R1886" s="24"/>
      <c r="S1886" s="24"/>
      <c r="T1886" s="15"/>
    </row>
    <row r="1887" spans="1:20" ht="15" hidden="1" x14ac:dyDescent="0.3">
      <c r="A1887" s="15" t="s">
        <v>347</v>
      </c>
      <c r="B1887" s="15" t="s">
        <v>353</v>
      </c>
      <c r="C1887" s="15" t="s">
        <v>355</v>
      </c>
      <c r="D1887" s="16" t="s">
        <v>221</v>
      </c>
      <c r="E1887" s="94">
        <v>3</v>
      </c>
      <c r="F1887" s="23">
        <v>11958</v>
      </c>
      <c r="G1887" s="23">
        <v>5707</v>
      </c>
      <c r="H1887" s="23">
        <v>16726</v>
      </c>
      <c r="I1887" s="101">
        <v>11173000</v>
      </c>
      <c r="J1887" s="18">
        <v>230</v>
      </c>
      <c r="K1887" s="18">
        <v>406</v>
      </c>
      <c r="L1887" s="23">
        <f t="shared" si="2319"/>
        <v>176</v>
      </c>
      <c r="M1887" s="24">
        <f t="shared" si="2360"/>
        <v>140.80000000000001</v>
      </c>
      <c r="N1887" s="23">
        <f t="shared" si="2320"/>
        <v>2104608</v>
      </c>
      <c r="O1887" s="23">
        <f t="shared" si="2321"/>
        <v>803545.60000000009</v>
      </c>
      <c r="P1887" s="104">
        <f>IF((M1887+M1888)*H1887=0,0,IF((M1887+M1888)*H1887&gt;I1887,(M1887+M1888)*H1887,I1887))</f>
        <v>11173000</v>
      </c>
      <c r="Q1887" s="101">
        <f>N1887+O1887+N1888+O1888+P1887</f>
        <v>14923857.199999999</v>
      </c>
      <c r="R1887" s="24"/>
      <c r="S1887" s="24"/>
      <c r="T1887" s="15"/>
    </row>
    <row r="1888" spans="1:20" ht="15" hidden="1" x14ac:dyDescent="0.3">
      <c r="A1888" s="15" t="s">
        <v>347</v>
      </c>
      <c r="B1888" s="15" t="s">
        <v>353</v>
      </c>
      <c r="C1888" s="15" t="s">
        <v>355</v>
      </c>
      <c r="D1888" s="16" t="s">
        <v>222</v>
      </c>
      <c r="E1888" s="94">
        <v>3</v>
      </c>
      <c r="F1888" s="23">
        <v>11958</v>
      </c>
      <c r="G1888" s="23">
        <v>5707</v>
      </c>
      <c r="H1888" s="23">
        <v>16726</v>
      </c>
      <c r="I1888" s="103"/>
      <c r="J1888" s="18">
        <v>354</v>
      </c>
      <c r="K1888" s="18">
        <v>405</v>
      </c>
      <c r="L1888" s="23">
        <f t="shared" ref="L1888:L1970" si="2424">K1888-J1888</f>
        <v>51</v>
      </c>
      <c r="M1888" s="24">
        <f t="shared" si="2360"/>
        <v>40.800000000000004</v>
      </c>
      <c r="N1888" s="23">
        <f t="shared" ref="N1888:N1964" si="2425">L1888*F1888</f>
        <v>609858</v>
      </c>
      <c r="O1888" s="23">
        <f t="shared" ref="O1888:O1964" si="2426">M1888*G1888</f>
        <v>232845.60000000003</v>
      </c>
      <c r="P1888" s="106"/>
      <c r="Q1888" s="103"/>
      <c r="R1888" s="24"/>
      <c r="S1888" s="24"/>
      <c r="T1888" s="15"/>
    </row>
    <row r="1889" spans="1:20" ht="15" hidden="1" x14ac:dyDescent="0.3">
      <c r="A1889" s="15" t="s">
        <v>347</v>
      </c>
      <c r="B1889" s="15" t="s">
        <v>353</v>
      </c>
      <c r="C1889" s="15" t="s">
        <v>355</v>
      </c>
      <c r="D1889" s="16" t="s">
        <v>221</v>
      </c>
      <c r="E1889" s="94">
        <v>4</v>
      </c>
      <c r="F1889" s="23">
        <v>11958</v>
      </c>
      <c r="G1889" s="23">
        <v>5707</v>
      </c>
      <c r="H1889" s="23">
        <v>16726</v>
      </c>
      <c r="I1889" s="101">
        <v>11173000</v>
      </c>
      <c r="J1889" s="18">
        <v>406</v>
      </c>
      <c r="K1889" s="18">
        <v>872</v>
      </c>
      <c r="L1889" s="23">
        <f t="shared" si="2424"/>
        <v>466</v>
      </c>
      <c r="M1889" s="24">
        <f t="shared" si="2360"/>
        <v>372.8</v>
      </c>
      <c r="N1889" s="23">
        <f t="shared" si="2425"/>
        <v>5572428</v>
      </c>
      <c r="O1889" s="23">
        <f t="shared" si="2426"/>
        <v>2127569.6</v>
      </c>
      <c r="P1889" s="104">
        <f>IF((M1889+M1890)*H1889=0,0,IF((M1889+M1890)*H1889&gt;I1889,(M1889+M1890)*H1889,I1889))</f>
        <v>11173000</v>
      </c>
      <c r="Q1889" s="101">
        <f>N1889+O1889+N1890+O1890+P1889</f>
        <v>19781795.600000001</v>
      </c>
      <c r="R1889" s="24"/>
      <c r="S1889" s="24"/>
      <c r="T1889" s="15"/>
    </row>
    <row r="1890" spans="1:20" ht="15" hidden="1" x14ac:dyDescent="0.3">
      <c r="A1890" s="15" t="s">
        <v>347</v>
      </c>
      <c r="B1890" s="15" t="s">
        <v>353</v>
      </c>
      <c r="C1890" s="15" t="s">
        <v>355</v>
      </c>
      <c r="D1890" s="16" t="s">
        <v>222</v>
      </c>
      <c r="E1890" s="94">
        <v>4</v>
      </c>
      <c r="F1890" s="23">
        <v>11958</v>
      </c>
      <c r="G1890" s="23">
        <v>5707</v>
      </c>
      <c r="H1890" s="23">
        <v>16726</v>
      </c>
      <c r="I1890" s="103"/>
      <c r="J1890" s="18">
        <v>405</v>
      </c>
      <c r="K1890" s="18">
        <v>460</v>
      </c>
      <c r="L1890" s="23">
        <f t="shared" si="2424"/>
        <v>55</v>
      </c>
      <c r="M1890" s="24">
        <f t="shared" si="2360"/>
        <v>44</v>
      </c>
      <c r="N1890" s="23">
        <f t="shared" si="2425"/>
        <v>657690</v>
      </c>
      <c r="O1890" s="23">
        <f t="shared" si="2426"/>
        <v>251108</v>
      </c>
      <c r="P1890" s="106"/>
      <c r="Q1890" s="103"/>
      <c r="R1890" s="24"/>
      <c r="S1890" s="24"/>
      <c r="T1890" s="15"/>
    </row>
    <row r="1891" spans="1:20" ht="15" hidden="1" x14ac:dyDescent="0.3">
      <c r="A1891" s="15" t="s">
        <v>347</v>
      </c>
      <c r="B1891" s="15" t="s">
        <v>353</v>
      </c>
      <c r="C1891" s="15" t="s">
        <v>355</v>
      </c>
      <c r="D1891" s="16" t="s">
        <v>221</v>
      </c>
      <c r="E1891" s="94">
        <v>5</v>
      </c>
      <c r="F1891" s="23">
        <v>11958</v>
      </c>
      <c r="G1891" s="23">
        <v>5707</v>
      </c>
      <c r="H1891" s="23">
        <v>16726</v>
      </c>
      <c r="I1891" s="101">
        <v>11173000</v>
      </c>
      <c r="J1891" s="18">
        <v>872</v>
      </c>
      <c r="K1891" s="18">
        <v>1288</v>
      </c>
      <c r="L1891" s="23">
        <f t="shared" si="2424"/>
        <v>416</v>
      </c>
      <c r="M1891" s="24">
        <f t="shared" si="2360"/>
        <v>332.8</v>
      </c>
      <c r="N1891" s="23">
        <f t="shared" si="2425"/>
        <v>4974528</v>
      </c>
      <c r="O1891" s="23">
        <f t="shared" si="2426"/>
        <v>1899289.6000000001</v>
      </c>
      <c r="P1891" s="104">
        <f>IF((M1891+M1892)*H1891=0,0,IF((M1891+M1892)*H1891&gt;I1891,(M1891+M1892)*H1891,I1891))</f>
        <v>11173000</v>
      </c>
      <c r="Q1891" s="101">
        <f>N1891+O1891+N1892+O1892+P1891</f>
        <v>19021710</v>
      </c>
      <c r="R1891" s="24"/>
      <c r="S1891" s="24"/>
      <c r="T1891" s="15"/>
    </row>
    <row r="1892" spans="1:20" ht="15" hidden="1" x14ac:dyDescent="0.3">
      <c r="A1892" s="15" t="s">
        <v>347</v>
      </c>
      <c r="B1892" s="15" t="s">
        <v>353</v>
      </c>
      <c r="C1892" s="15" t="s">
        <v>355</v>
      </c>
      <c r="D1892" s="16" t="s">
        <v>222</v>
      </c>
      <c r="E1892" s="94">
        <v>5</v>
      </c>
      <c r="F1892" s="23">
        <v>11958</v>
      </c>
      <c r="G1892" s="23">
        <v>5707</v>
      </c>
      <c r="H1892" s="23">
        <v>16726</v>
      </c>
      <c r="I1892" s="103"/>
      <c r="J1892" s="18">
        <v>460</v>
      </c>
      <c r="K1892" s="18">
        <v>519</v>
      </c>
      <c r="L1892" s="23">
        <f t="shared" si="2424"/>
        <v>59</v>
      </c>
      <c r="M1892" s="24">
        <f t="shared" si="2360"/>
        <v>47.2</v>
      </c>
      <c r="N1892" s="23">
        <f t="shared" si="2425"/>
        <v>705522</v>
      </c>
      <c r="O1892" s="23">
        <f t="shared" si="2426"/>
        <v>269370.40000000002</v>
      </c>
      <c r="P1892" s="106"/>
      <c r="Q1892" s="103"/>
      <c r="R1892" s="24"/>
      <c r="S1892" s="24"/>
      <c r="T1892" s="15"/>
    </row>
    <row r="1893" spans="1:20" ht="15" hidden="1" x14ac:dyDescent="0.3">
      <c r="A1893" s="15" t="s">
        <v>347</v>
      </c>
      <c r="B1893" s="15" t="s">
        <v>353</v>
      </c>
      <c r="C1893" s="15" t="s">
        <v>355</v>
      </c>
      <c r="D1893" s="16" t="s">
        <v>221</v>
      </c>
      <c r="E1893" s="94">
        <v>6</v>
      </c>
      <c r="F1893" s="23">
        <v>11958</v>
      </c>
      <c r="G1893" s="23">
        <v>5707</v>
      </c>
      <c r="H1893" s="23">
        <v>16726</v>
      </c>
      <c r="I1893" s="101">
        <v>11173000</v>
      </c>
      <c r="J1893" s="18">
        <v>1288</v>
      </c>
      <c r="K1893" s="18">
        <v>1907</v>
      </c>
      <c r="L1893" s="23">
        <f t="shared" si="2424"/>
        <v>619</v>
      </c>
      <c r="M1893" s="24">
        <f t="shared" si="2360"/>
        <v>495.20000000000005</v>
      </c>
      <c r="N1893" s="23">
        <f t="shared" si="2425"/>
        <v>7402002</v>
      </c>
      <c r="O1893" s="23">
        <f t="shared" si="2426"/>
        <v>2826106.4000000004</v>
      </c>
      <c r="P1893" s="104">
        <f>IF((M1893+M1894)*H1893=0,0,IF((M1893+M1894)*H1893&gt;I1893,(M1893+M1894)*H1893,I1893))</f>
        <v>11173000</v>
      </c>
      <c r="Q1893" s="101">
        <f>N1893+O1893+N1894+O1894+P1893</f>
        <v>22062052.399999999</v>
      </c>
      <c r="R1893" s="24"/>
      <c r="S1893" s="24"/>
      <c r="T1893" s="15"/>
    </row>
    <row r="1894" spans="1:20" ht="15" hidden="1" x14ac:dyDescent="0.3">
      <c r="A1894" s="15" t="s">
        <v>347</v>
      </c>
      <c r="B1894" s="15" t="s">
        <v>353</v>
      </c>
      <c r="C1894" s="15" t="s">
        <v>355</v>
      </c>
      <c r="D1894" s="16" t="s">
        <v>222</v>
      </c>
      <c r="E1894" s="94">
        <v>6</v>
      </c>
      <c r="F1894" s="23">
        <v>11958</v>
      </c>
      <c r="G1894" s="23">
        <v>5707</v>
      </c>
      <c r="H1894" s="23">
        <v>16726</v>
      </c>
      <c r="I1894" s="103"/>
      <c r="J1894" s="18">
        <v>519</v>
      </c>
      <c r="K1894" s="18">
        <v>559</v>
      </c>
      <c r="L1894" s="23">
        <f t="shared" si="2424"/>
        <v>40</v>
      </c>
      <c r="M1894" s="24">
        <f t="shared" si="2360"/>
        <v>32</v>
      </c>
      <c r="N1894" s="23">
        <f t="shared" si="2425"/>
        <v>478320</v>
      </c>
      <c r="O1894" s="23">
        <f t="shared" si="2426"/>
        <v>182624</v>
      </c>
      <c r="P1894" s="106"/>
      <c r="Q1894" s="103"/>
      <c r="R1894" s="24"/>
      <c r="S1894" s="24"/>
      <c r="T1894" s="15"/>
    </row>
    <row r="1895" spans="1:20" ht="15" hidden="1" x14ac:dyDescent="0.3">
      <c r="A1895" s="15" t="s">
        <v>347</v>
      </c>
      <c r="B1895" s="15" t="s">
        <v>353</v>
      </c>
      <c r="C1895" s="15" t="s">
        <v>355</v>
      </c>
      <c r="D1895" s="16" t="s">
        <v>221</v>
      </c>
      <c r="E1895" s="94">
        <v>7</v>
      </c>
      <c r="F1895" s="23">
        <v>11958</v>
      </c>
      <c r="G1895" s="23">
        <v>5707</v>
      </c>
      <c r="H1895" s="23">
        <v>16726</v>
      </c>
      <c r="I1895" s="101">
        <v>11173000</v>
      </c>
      <c r="J1895" s="18">
        <f t="shared" ref="J1895:J1900" si="2427">K1893</f>
        <v>1907</v>
      </c>
      <c r="K1895" s="18">
        <v>2732</v>
      </c>
      <c r="L1895" s="39">
        <f>K1895-J1895+S1895</f>
        <v>845</v>
      </c>
      <c r="M1895" s="24">
        <f t="shared" ref="M1895:M1896" si="2428">L1895*80%</f>
        <v>676</v>
      </c>
      <c r="N1895" s="23">
        <f t="shared" ref="N1895:N1896" si="2429">L1895*F1895</f>
        <v>10104510</v>
      </c>
      <c r="O1895" s="23">
        <f t="shared" ref="O1895:O1896" si="2430">M1895*G1895</f>
        <v>3857932</v>
      </c>
      <c r="P1895" s="104">
        <f>IF((M1895+M1896)*H1895=0,0,IF((M1895+M1896)*H1895&gt;I1895,(M1895+M1896)*H1895,I1895))</f>
        <v>11761723.200000001</v>
      </c>
      <c r="Q1895" s="101">
        <f>N1895+O1895+N1896+O1896+P1895</f>
        <v>26285967.600000001</v>
      </c>
      <c r="R1895" s="24"/>
      <c r="S1895" s="24">
        <v>20</v>
      </c>
      <c r="T1895" s="26" t="s">
        <v>356</v>
      </c>
    </row>
    <row r="1896" spans="1:20" ht="15" hidden="1" x14ac:dyDescent="0.3">
      <c r="A1896" s="15" t="s">
        <v>347</v>
      </c>
      <c r="B1896" s="15" t="s">
        <v>353</v>
      </c>
      <c r="C1896" s="15" t="s">
        <v>355</v>
      </c>
      <c r="D1896" s="16" t="s">
        <v>222</v>
      </c>
      <c r="E1896" s="94">
        <v>7</v>
      </c>
      <c r="F1896" s="23">
        <v>11958</v>
      </c>
      <c r="G1896" s="23">
        <v>5707</v>
      </c>
      <c r="H1896" s="23">
        <v>16726</v>
      </c>
      <c r="I1896" s="103"/>
      <c r="J1896" s="18">
        <f t="shared" si="2427"/>
        <v>559</v>
      </c>
      <c r="K1896" s="18">
        <v>593</v>
      </c>
      <c r="L1896" s="23">
        <f t="shared" ref="L1896" si="2431">K1896-J1896</f>
        <v>34</v>
      </c>
      <c r="M1896" s="24">
        <f t="shared" si="2428"/>
        <v>27.200000000000003</v>
      </c>
      <c r="N1896" s="23">
        <f t="shared" si="2429"/>
        <v>406572</v>
      </c>
      <c r="O1896" s="23">
        <f t="shared" si="2430"/>
        <v>155230.40000000002</v>
      </c>
      <c r="P1896" s="106"/>
      <c r="Q1896" s="103"/>
      <c r="R1896" s="24"/>
      <c r="S1896" s="24"/>
      <c r="T1896" s="15"/>
    </row>
    <row r="1897" spans="1:20" ht="15" hidden="1" x14ac:dyDescent="0.3">
      <c r="A1897" s="15" t="s">
        <v>347</v>
      </c>
      <c r="B1897" s="15" t="s">
        <v>353</v>
      </c>
      <c r="C1897" s="15" t="s">
        <v>355</v>
      </c>
      <c r="D1897" s="16" t="s">
        <v>221</v>
      </c>
      <c r="E1897" s="94">
        <v>8</v>
      </c>
      <c r="F1897" s="23">
        <v>11958</v>
      </c>
      <c r="G1897" s="23">
        <v>5707</v>
      </c>
      <c r="H1897" s="23">
        <v>16726</v>
      </c>
      <c r="I1897" s="101">
        <v>11173000</v>
      </c>
      <c r="J1897" s="18">
        <f t="shared" si="2427"/>
        <v>2732</v>
      </c>
      <c r="K1897" s="18">
        <v>3745</v>
      </c>
      <c r="L1897" s="25">
        <f>K1897-J1897+S1897</f>
        <v>1013</v>
      </c>
      <c r="M1897" s="24">
        <f t="shared" ref="M1897:M1898" si="2432">L1897*80%</f>
        <v>810.40000000000009</v>
      </c>
      <c r="N1897" s="23">
        <f t="shared" ref="N1897:N1898" si="2433">L1897*F1897</f>
        <v>12113454</v>
      </c>
      <c r="O1897" s="23">
        <f t="shared" ref="O1897:O1898" si="2434">M1897*G1897</f>
        <v>4624952.8000000007</v>
      </c>
      <c r="P1897" s="104">
        <f>IF((M1897+M1898)*H1897=0,0,IF((M1897+M1898)*H1897&gt;I1897,(M1897+M1898)*H1897,I1897))</f>
        <v>13849128.000000002</v>
      </c>
      <c r="Q1897" s="101">
        <f>N1897+O1897+N1898+O1898+P1897</f>
        <v>30951054</v>
      </c>
      <c r="R1897" s="24"/>
      <c r="S1897" s="24"/>
      <c r="T1897" s="38"/>
    </row>
    <row r="1898" spans="1:20" ht="15" hidden="1" x14ac:dyDescent="0.3">
      <c r="A1898" s="15" t="s">
        <v>347</v>
      </c>
      <c r="B1898" s="15" t="s">
        <v>353</v>
      </c>
      <c r="C1898" s="15" t="s">
        <v>355</v>
      </c>
      <c r="D1898" s="16" t="s">
        <v>222</v>
      </c>
      <c r="E1898" s="94">
        <v>8</v>
      </c>
      <c r="F1898" s="23">
        <v>11958</v>
      </c>
      <c r="G1898" s="23">
        <v>5707</v>
      </c>
      <c r="H1898" s="23">
        <v>16726</v>
      </c>
      <c r="I1898" s="103"/>
      <c r="J1898" s="18">
        <f t="shared" si="2427"/>
        <v>593</v>
      </c>
      <c r="K1898" s="18">
        <v>615</v>
      </c>
      <c r="L1898" s="23">
        <f t="shared" ref="L1898" si="2435">K1898-J1898</f>
        <v>22</v>
      </c>
      <c r="M1898" s="24">
        <f t="shared" si="2432"/>
        <v>17.600000000000001</v>
      </c>
      <c r="N1898" s="23">
        <f t="shared" si="2433"/>
        <v>263076</v>
      </c>
      <c r="O1898" s="23">
        <f t="shared" si="2434"/>
        <v>100443.20000000001</v>
      </c>
      <c r="P1898" s="106"/>
      <c r="Q1898" s="103"/>
      <c r="R1898" s="24"/>
      <c r="S1898" s="24"/>
      <c r="T1898" s="15"/>
    </row>
    <row r="1899" spans="1:20" ht="15" hidden="1" x14ac:dyDescent="0.3">
      <c r="A1899" s="15" t="s">
        <v>347</v>
      </c>
      <c r="B1899" s="15" t="s">
        <v>353</v>
      </c>
      <c r="C1899" s="15" t="s">
        <v>355</v>
      </c>
      <c r="D1899" s="16" t="s">
        <v>221</v>
      </c>
      <c r="E1899" s="31">
        <v>9</v>
      </c>
      <c r="F1899" s="23">
        <v>11958</v>
      </c>
      <c r="G1899" s="23">
        <v>5707</v>
      </c>
      <c r="H1899" s="23">
        <v>16726</v>
      </c>
      <c r="I1899" s="101">
        <v>11173000</v>
      </c>
      <c r="J1899" s="18">
        <f t="shared" si="2427"/>
        <v>3745</v>
      </c>
      <c r="K1899" s="18">
        <v>4448</v>
      </c>
      <c r="L1899" s="25">
        <f>K1899-J1899+S1899</f>
        <v>703</v>
      </c>
      <c r="M1899" s="24">
        <f t="shared" ref="M1899:M1900" si="2436">L1899*80%</f>
        <v>562.4</v>
      </c>
      <c r="N1899" s="23">
        <f t="shared" ref="N1899:N1900" si="2437">L1899*F1899</f>
        <v>8406474</v>
      </c>
      <c r="O1899" s="23">
        <f t="shared" ref="O1899:O1900" si="2438">M1899*G1899</f>
        <v>3209616.8</v>
      </c>
      <c r="P1899" s="104">
        <f>IF((M1899+M1900)*H1899=0,0,IF((M1899+M1900)*H1899&gt;I1899,(M1899+M1900)*H1899,I1899))</f>
        <v>11173000</v>
      </c>
      <c r="Q1899" s="101">
        <f>N1899+O1899+N1900+O1900+P1899</f>
        <v>23483082</v>
      </c>
      <c r="R1899" s="24"/>
      <c r="S1899" s="24"/>
      <c r="T1899" s="38"/>
    </row>
    <row r="1900" spans="1:20" ht="15" hidden="1" x14ac:dyDescent="0.3">
      <c r="A1900" s="15" t="s">
        <v>347</v>
      </c>
      <c r="B1900" s="15" t="s">
        <v>353</v>
      </c>
      <c r="C1900" s="15" t="s">
        <v>355</v>
      </c>
      <c r="D1900" s="16" t="s">
        <v>222</v>
      </c>
      <c r="E1900" s="31">
        <v>9</v>
      </c>
      <c r="F1900" s="23">
        <v>11958</v>
      </c>
      <c r="G1900" s="23">
        <v>5707</v>
      </c>
      <c r="H1900" s="23">
        <v>16726</v>
      </c>
      <c r="I1900" s="103"/>
      <c r="J1900" s="18">
        <f t="shared" si="2427"/>
        <v>615</v>
      </c>
      <c r="K1900" s="18">
        <v>657</v>
      </c>
      <c r="L1900" s="23">
        <f t="shared" ref="L1900" si="2439">K1900-J1900</f>
        <v>42</v>
      </c>
      <c r="M1900" s="24">
        <f t="shared" si="2436"/>
        <v>33.6</v>
      </c>
      <c r="N1900" s="23">
        <f t="shared" si="2437"/>
        <v>502236</v>
      </c>
      <c r="O1900" s="23">
        <f t="shared" si="2438"/>
        <v>191755.2</v>
      </c>
      <c r="P1900" s="106"/>
      <c r="Q1900" s="103"/>
      <c r="R1900" s="24"/>
      <c r="S1900" s="24"/>
      <c r="T1900" s="15"/>
    </row>
    <row r="1901" spans="1:20" ht="14.5" hidden="1" customHeight="1" x14ac:dyDescent="0.3">
      <c r="A1901" s="15" t="s">
        <v>347</v>
      </c>
      <c r="B1901" s="15" t="s">
        <v>353</v>
      </c>
      <c r="C1901" s="15" t="s">
        <v>357</v>
      </c>
      <c r="D1901" s="16" t="s">
        <v>180</v>
      </c>
      <c r="E1901" s="94" t="s">
        <v>351</v>
      </c>
      <c r="F1901" s="23">
        <v>11958</v>
      </c>
      <c r="G1901" s="23">
        <v>5707</v>
      </c>
      <c r="H1901" s="23">
        <v>16726</v>
      </c>
      <c r="I1901" s="101">
        <v>3679720</v>
      </c>
      <c r="J1901" s="18">
        <v>68</v>
      </c>
      <c r="K1901" s="18">
        <v>74</v>
      </c>
      <c r="L1901" s="23">
        <f t="shared" si="2424"/>
        <v>6</v>
      </c>
      <c r="M1901" s="24">
        <f t="shared" si="2360"/>
        <v>4.8000000000000007</v>
      </c>
      <c r="N1901" s="23">
        <f t="shared" si="2425"/>
        <v>71748</v>
      </c>
      <c r="O1901" s="23">
        <f t="shared" si="2426"/>
        <v>27393.600000000006</v>
      </c>
      <c r="P1901" s="104">
        <f>IF((M1901+M1902)*H1901=0,0,IF((M1901+M1902)*H1901&gt;I1901,(M1901+M1902)*H1901,I1901))</f>
        <v>3679720</v>
      </c>
      <c r="Q1901" s="101">
        <f>N1901+O1901+N1902+O1902+P1901</f>
        <v>4472852.8</v>
      </c>
      <c r="R1901" s="24"/>
      <c r="S1901" s="24"/>
      <c r="T1901" s="15"/>
    </row>
    <row r="1902" spans="1:20" ht="15" hidden="1" x14ac:dyDescent="0.3">
      <c r="A1902" s="15" t="s">
        <v>347</v>
      </c>
      <c r="B1902" s="15" t="s">
        <v>353</v>
      </c>
      <c r="C1902" s="15" t="s">
        <v>357</v>
      </c>
      <c r="D1902" s="16" t="s">
        <v>180</v>
      </c>
      <c r="E1902" s="94">
        <v>1</v>
      </c>
      <c r="F1902" s="23">
        <v>11958</v>
      </c>
      <c r="G1902" s="23">
        <v>5707</v>
      </c>
      <c r="H1902" s="23">
        <v>16726</v>
      </c>
      <c r="I1902" s="103"/>
      <c r="J1902" s="18">
        <v>74</v>
      </c>
      <c r="K1902" s="18">
        <v>107</v>
      </c>
      <c r="L1902" s="23">
        <f>K1902-J1902+S1902</f>
        <v>42</v>
      </c>
      <c r="M1902" s="24">
        <f t="shared" si="2360"/>
        <v>33.6</v>
      </c>
      <c r="N1902" s="23">
        <f t="shared" si="2425"/>
        <v>502236</v>
      </c>
      <c r="O1902" s="23">
        <f t="shared" si="2426"/>
        <v>191755.2</v>
      </c>
      <c r="P1902" s="106"/>
      <c r="Q1902" s="103"/>
      <c r="R1902" s="24"/>
      <c r="S1902" s="24">
        <v>9</v>
      </c>
      <c r="T1902" s="15" t="s">
        <v>358</v>
      </c>
    </row>
    <row r="1903" spans="1:20" ht="15" hidden="1" x14ac:dyDescent="0.3">
      <c r="A1903" s="15" t="s">
        <v>347</v>
      </c>
      <c r="B1903" s="15" t="s">
        <v>353</v>
      </c>
      <c r="C1903" s="15" t="s">
        <v>357</v>
      </c>
      <c r="D1903" s="16" t="s">
        <v>180</v>
      </c>
      <c r="E1903" s="94">
        <v>2</v>
      </c>
      <c r="F1903" s="23">
        <v>11958</v>
      </c>
      <c r="G1903" s="23">
        <v>5707</v>
      </c>
      <c r="H1903" s="23">
        <v>16726</v>
      </c>
      <c r="I1903" s="23">
        <v>3679720</v>
      </c>
      <c r="J1903" s="18">
        <v>107</v>
      </c>
      <c r="K1903" s="18">
        <v>117</v>
      </c>
      <c r="L1903" s="23">
        <f t="shared" si="2424"/>
        <v>10</v>
      </c>
      <c r="M1903" s="24">
        <f t="shared" si="2360"/>
        <v>8</v>
      </c>
      <c r="N1903" s="23">
        <f t="shared" si="2425"/>
        <v>119580</v>
      </c>
      <c r="O1903" s="23">
        <f t="shared" si="2426"/>
        <v>45656</v>
      </c>
      <c r="P1903" s="25">
        <f t="shared" ref="P1903:P1965" si="2440">IF(M1903*H1903=0,0,IF(M1903*H1903&gt;I1903,M1903*H1903,I1903))</f>
        <v>3679720</v>
      </c>
      <c r="Q1903" s="23">
        <f t="shared" ref="Q1903:Q1965" si="2441">N1903+O1903+P1903</f>
        <v>3844956</v>
      </c>
      <c r="R1903" s="24"/>
      <c r="S1903" s="24"/>
      <c r="T1903" s="15"/>
    </row>
    <row r="1904" spans="1:20" ht="15" hidden="1" x14ac:dyDescent="0.3">
      <c r="A1904" s="15" t="s">
        <v>347</v>
      </c>
      <c r="B1904" s="15" t="s">
        <v>353</v>
      </c>
      <c r="C1904" s="15" t="s">
        <v>357</v>
      </c>
      <c r="D1904" s="16" t="s">
        <v>180</v>
      </c>
      <c r="E1904" s="94">
        <v>3</v>
      </c>
      <c r="F1904" s="23">
        <v>11958</v>
      </c>
      <c r="G1904" s="23">
        <v>5707</v>
      </c>
      <c r="H1904" s="23">
        <v>16726</v>
      </c>
      <c r="I1904" s="23">
        <v>3679720</v>
      </c>
      <c r="J1904" s="18">
        <v>117</v>
      </c>
      <c r="K1904" s="18">
        <v>152</v>
      </c>
      <c r="L1904" s="23">
        <f t="shared" si="2424"/>
        <v>35</v>
      </c>
      <c r="M1904" s="24">
        <f t="shared" ref="M1904:M1980" si="2442">L1904*80%</f>
        <v>28</v>
      </c>
      <c r="N1904" s="23">
        <f t="shared" si="2425"/>
        <v>418530</v>
      </c>
      <c r="O1904" s="23">
        <f t="shared" si="2426"/>
        <v>159796</v>
      </c>
      <c r="P1904" s="25">
        <f t="shared" si="2440"/>
        <v>3679720</v>
      </c>
      <c r="Q1904" s="23">
        <f t="shared" si="2441"/>
        <v>4258046</v>
      </c>
      <c r="R1904" s="24"/>
      <c r="S1904" s="24"/>
      <c r="T1904" s="15"/>
    </row>
    <row r="1905" spans="1:20" ht="15" hidden="1" x14ac:dyDescent="0.3">
      <c r="A1905" s="15" t="s">
        <v>347</v>
      </c>
      <c r="B1905" s="15" t="s">
        <v>353</v>
      </c>
      <c r="C1905" s="15" t="s">
        <v>357</v>
      </c>
      <c r="D1905" s="16" t="s">
        <v>180</v>
      </c>
      <c r="E1905" s="94">
        <v>4</v>
      </c>
      <c r="F1905" s="23">
        <v>11958</v>
      </c>
      <c r="G1905" s="23">
        <v>5707</v>
      </c>
      <c r="H1905" s="23">
        <v>16726</v>
      </c>
      <c r="I1905" s="23">
        <v>3679720</v>
      </c>
      <c r="J1905" s="18">
        <v>152</v>
      </c>
      <c r="K1905" s="18">
        <v>184</v>
      </c>
      <c r="L1905" s="23">
        <f t="shared" si="2424"/>
        <v>32</v>
      </c>
      <c r="M1905" s="24">
        <f t="shared" si="2442"/>
        <v>25.6</v>
      </c>
      <c r="N1905" s="23">
        <f t="shared" si="2425"/>
        <v>382656</v>
      </c>
      <c r="O1905" s="23">
        <f t="shared" si="2426"/>
        <v>146099.20000000001</v>
      </c>
      <c r="P1905" s="25">
        <f t="shared" si="2440"/>
        <v>3679720</v>
      </c>
      <c r="Q1905" s="23">
        <f t="shared" si="2441"/>
        <v>4208475.2</v>
      </c>
      <c r="R1905" s="24"/>
      <c r="S1905" s="24"/>
      <c r="T1905" s="15"/>
    </row>
    <row r="1906" spans="1:20" ht="15" hidden="1" x14ac:dyDescent="0.3">
      <c r="A1906" s="15" t="s">
        <v>347</v>
      </c>
      <c r="B1906" s="15" t="s">
        <v>353</v>
      </c>
      <c r="C1906" s="15" t="s">
        <v>357</v>
      </c>
      <c r="D1906" s="16" t="s">
        <v>180</v>
      </c>
      <c r="E1906" s="94">
        <v>5</v>
      </c>
      <c r="F1906" s="23">
        <v>11958</v>
      </c>
      <c r="G1906" s="23">
        <v>5707</v>
      </c>
      <c r="H1906" s="23">
        <v>16726</v>
      </c>
      <c r="I1906" s="23">
        <v>3679720</v>
      </c>
      <c r="J1906" s="18">
        <v>184</v>
      </c>
      <c r="K1906" s="18">
        <v>214</v>
      </c>
      <c r="L1906" s="23">
        <f t="shared" si="2424"/>
        <v>30</v>
      </c>
      <c r="M1906" s="24">
        <f t="shared" si="2442"/>
        <v>24</v>
      </c>
      <c r="N1906" s="23">
        <f t="shared" si="2425"/>
        <v>358740</v>
      </c>
      <c r="O1906" s="23">
        <f t="shared" si="2426"/>
        <v>136968</v>
      </c>
      <c r="P1906" s="25">
        <f t="shared" si="2440"/>
        <v>3679720</v>
      </c>
      <c r="Q1906" s="23">
        <f t="shared" si="2441"/>
        <v>4175428</v>
      </c>
      <c r="R1906" s="24"/>
      <c r="S1906" s="24"/>
      <c r="T1906" s="15"/>
    </row>
    <row r="1907" spans="1:20" ht="15" hidden="1" x14ac:dyDescent="0.3">
      <c r="A1907" s="15" t="s">
        <v>347</v>
      </c>
      <c r="B1907" s="15" t="s">
        <v>353</v>
      </c>
      <c r="C1907" s="15" t="s">
        <v>357</v>
      </c>
      <c r="D1907" s="16" t="s">
        <v>180</v>
      </c>
      <c r="E1907" s="94">
        <v>6</v>
      </c>
      <c r="F1907" s="23">
        <v>11958</v>
      </c>
      <c r="G1907" s="23">
        <v>5707</v>
      </c>
      <c r="H1907" s="23">
        <v>16726</v>
      </c>
      <c r="I1907" s="23">
        <v>3679720</v>
      </c>
      <c r="J1907" s="18">
        <v>214</v>
      </c>
      <c r="K1907" s="18">
        <v>249</v>
      </c>
      <c r="L1907" s="23">
        <f t="shared" si="2424"/>
        <v>35</v>
      </c>
      <c r="M1907" s="24">
        <f t="shared" si="2442"/>
        <v>28</v>
      </c>
      <c r="N1907" s="23">
        <f t="shared" si="2425"/>
        <v>418530</v>
      </c>
      <c r="O1907" s="23">
        <f t="shared" si="2426"/>
        <v>159796</v>
      </c>
      <c r="P1907" s="25">
        <f t="shared" si="2440"/>
        <v>3679720</v>
      </c>
      <c r="Q1907" s="23">
        <f t="shared" si="2441"/>
        <v>4258046</v>
      </c>
      <c r="R1907" s="24"/>
      <c r="S1907" s="24"/>
      <c r="T1907" s="15"/>
    </row>
    <row r="1908" spans="1:20" ht="15" hidden="1" x14ac:dyDescent="0.3">
      <c r="A1908" s="15" t="s">
        <v>347</v>
      </c>
      <c r="B1908" s="15" t="s">
        <v>353</v>
      </c>
      <c r="C1908" s="15" t="s">
        <v>357</v>
      </c>
      <c r="D1908" s="16" t="s">
        <v>180</v>
      </c>
      <c r="E1908" s="94">
        <v>7</v>
      </c>
      <c r="F1908" s="23">
        <v>11958</v>
      </c>
      <c r="G1908" s="23">
        <v>5707</v>
      </c>
      <c r="H1908" s="23">
        <v>16726</v>
      </c>
      <c r="I1908" s="23">
        <v>3679720</v>
      </c>
      <c r="J1908" s="18">
        <f>K1907</f>
        <v>249</v>
      </c>
      <c r="K1908" s="18">
        <v>283</v>
      </c>
      <c r="L1908" s="23">
        <f t="shared" ref="L1908" si="2443">K1908-J1908</f>
        <v>34</v>
      </c>
      <c r="M1908" s="24">
        <f t="shared" ref="M1908" si="2444">L1908*80%</f>
        <v>27.200000000000003</v>
      </c>
      <c r="N1908" s="23">
        <f t="shared" ref="N1908" si="2445">L1908*F1908</f>
        <v>406572</v>
      </c>
      <c r="O1908" s="23">
        <f t="shared" ref="O1908" si="2446">M1908*G1908</f>
        <v>155230.40000000002</v>
      </c>
      <c r="P1908" s="25">
        <f t="shared" ref="P1908" si="2447">IF(M1908*H1908=0,0,IF(M1908*H1908&gt;I1908,M1908*H1908,I1908))</f>
        <v>3679720</v>
      </c>
      <c r="Q1908" s="23">
        <f t="shared" ref="Q1908" si="2448">N1908+O1908+P1908</f>
        <v>4241522.4000000004</v>
      </c>
      <c r="R1908" s="24"/>
      <c r="S1908" s="24"/>
      <c r="T1908" s="15"/>
    </row>
    <row r="1909" spans="1:20" ht="15" hidden="1" x14ac:dyDescent="0.3">
      <c r="A1909" s="15" t="s">
        <v>347</v>
      </c>
      <c r="B1909" s="15" t="s">
        <v>353</v>
      </c>
      <c r="C1909" s="15" t="s">
        <v>357</v>
      </c>
      <c r="D1909" s="16" t="s">
        <v>180</v>
      </c>
      <c r="E1909" s="94">
        <v>8</v>
      </c>
      <c r="F1909" s="23">
        <v>11958</v>
      </c>
      <c r="G1909" s="23">
        <v>5707</v>
      </c>
      <c r="H1909" s="23">
        <v>16726</v>
      </c>
      <c r="I1909" s="23">
        <v>3679720</v>
      </c>
      <c r="J1909" s="18">
        <f>K1908</f>
        <v>283</v>
      </c>
      <c r="K1909" s="18">
        <v>322</v>
      </c>
      <c r="L1909" s="23">
        <f t="shared" ref="L1909" si="2449">K1909-J1909</f>
        <v>39</v>
      </c>
      <c r="M1909" s="24">
        <f t="shared" ref="M1909" si="2450">L1909*80%</f>
        <v>31.200000000000003</v>
      </c>
      <c r="N1909" s="23">
        <f t="shared" ref="N1909" si="2451">L1909*F1909</f>
        <v>466362</v>
      </c>
      <c r="O1909" s="23">
        <f t="shared" ref="O1909" si="2452">M1909*G1909</f>
        <v>178058.40000000002</v>
      </c>
      <c r="P1909" s="25">
        <f t="shared" ref="P1909" si="2453">IF(M1909*H1909=0,0,IF(M1909*H1909&gt;I1909,M1909*H1909,I1909))</f>
        <v>3679720</v>
      </c>
      <c r="Q1909" s="23">
        <f t="shared" ref="Q1909" si="2454">N1909+O1909+P1909</f>
        <v>4324140.4000000004</v>
      </c>
      <c r="R1909" s="24"/>
      <c r="S1909" s="24"/>
      <c r="T1909" s="15"/>
    </row>
    <row r="1910" spans="1:20" ht="15" hidden="1" x14ac:dyDescent="0.3">
      <c r="A1910" s="15" t="s">
        <v>347</v>
      </c>
      <c r="B1910" s="15" t="s">
        <v>353</v>
      </c>
      <c r="C1910" s="15" t="s">
        <v>357</v>
      </c>
      <c r="D1910" s="16" t="s">
        <v>180</v>
      </c>
      <c r="E1910" s="31">
        <v>9</v>
      </c>
      <c r="F1910" s="23">
        <v>11958</v>
      </c>
      <c r="G1910" s="23">
        <v>5707</v>
      </c>
      <c r="H1910" s="23">
        <v>16726</v>
      </c>
      <c r="I1910" s="23">
        <v>3679720</v>
      </c>
      <c r="J1910" s="18">
        <f>K1909</f>
        <v>322</v>
      </c>
      <c r="K1910" s="18">
        <v>349</v>
      </c>
      <c r="L1910" s="23">
        <f t="shared" ref="L1910" si="2455">K1910-J1910</f>
        <v>27</v>
      </c>
      <c r="M1910" s="24">
        <f t="shared" ref="M1910" si="2456">L1910*80%</f>
        <v>21.6</v>
      </c>
      <c r="N1910" s="23">
        <f t="shared" ref="N1910" si="2457">L1910*F1910</f>
        <v>322866</v>
      </c>
      <c r="O1910" s="23">
        <f t="shared" ref="O1910" si="2458">M1910*G1910</f>
        <v>123271.20000000001</v>
      </c>
      <c r="P1910" s="25">
        <f t="shared" ref="P1910" si="2459">IF(M1910*H1910=0,0,IF(M1910*H1910&gt;I1910,M1910*H1910,I1910))</f>
        <v>3679720</v>
      </c>
      <c r="Q1910" s="23">
        <f t="shared" ref="Q1910" si="2460">N1910+O1910+P1910</f>
        <v>4125857.2</v>
      </c>
      <c r="R1910" s="24"/>
      <c r="S1910" s="24"/>
      <c r="T1910" s="15"/>
    </row>
    <row r="1911" spans="1:20" ht="14.5" hidden="1" customHeight="1" x14ac:dyDescent="0.3">
      <c r="A1911" s="15" t="s">
        <v>347</v>
      </c>
      <c r="B1911" s="15" t="s">
        <v>353</v>
      </c>
      <c r="C1911" s="15" t="s">
        <v>359</v>
      </c>
      <c r="D1911" s="16" t="s">
        <v>239</v>
      </c>
      <c r="E1911" s="94" t="s">
        <v>351</v>
      </c>
      <c r="F1911" s="23">
        <v>11958</v>
      </c>
      <c r="G1911" s="23">
        <v>5707</v>
      </c>
      <c r="H1911" s="23">
        <v>16726</v>
      </c>
      <c r="I1911" s="101">
        <v>6355880</v>
      </c>
      <c r="J1911" s="18">
        <v>38</v>
      </c>
      <c r="K1911" s="18">
        <v>44</v>
      </c>
      <c r="L1911" s="23">
        <f t="shared" si="2424"/>
        <v>6</v>
      </c>
      <c r="M1911" s="24">
        <f t="shared" si="2442"/>
        <v>4.8000000000000007</v>
      </c>
      <c r="N1911" s="23">
        <f t="shared" si="2425"/>
        <v>71748</v>
      </c>
      <c r="O1911" s="23">
        <f t="shared" si="2426"/>
        <v>27393.600000000006</v>
      </c>
      <c r="P1911" s="104">
        <f>IF((M1911+M1912)*H1911=0,0,IF((M1911+M1912)*H1911&gt;I1911,(M1911+M1912)*H1911,I1911))</f>
        <v>6355880</v>
      </c>
      <c r="Q1911" s="101">
        <f>N1911+O1911+N1912+O1912+P1911</f>
        <v>6686352</v>
      </c>
      <c r="R1911" s="24"/>
      <c r="S1911" s="24"/>
      <c r="T1911" s="15"/>
    </row>
    <row r="1912" spans="1:20" ht="15" hidden="1" x14ac:dyDescent="0.3">
      <c r="A1912" s="15" t="s">
        <v>347</v>
      </c>
      <c r="B1912" s="15" t="s">
        <v>353</v>
      </c>
      <c r="C1912" s="15" t="s">
        <v>359</v>
      </c>
      <c r="D1912" s="16" t="s">
        <v>239</v>
      </c>
      <c r="E1912" s="94">
        <v>1</v>
      </c>
      <c r="F1912" s="23">
        <v>11958</v>
      </c>
      <c r="G1912" s="23">
        <v>5707</v>
      </c>
      <c r="H1912" s="23">
        <v>16726</v>
      </c>
      <c r="I1912" s="103"/>
      <c r="J1912" s="18">
        <v>44</v>
      </c>
      <c r="K1912" s="18">
        <v>58</v>
      </c>
      <c r="L1912" s="23">
        <f t="shared" si="2424"/>
        <v>14</v>
      </c>
      <c r="M1912" s="24">
        <f t="shared" si="2442"/>
        <v>11.200000000000001</v>
      </c>
      <c r="N1912" s="23">
        <f t="shared" si="2425"/>
        <v>167412</v>
      </c>
      <c r="O1912" s="23">
        <f t="shared" si="2426"/>
        <v>63918.400000000009</v>
      </c>
      <c r="P1912" s="106"/>
      <c r="Q1912" s="103"/>
      <c r="R1912" s="24"/>
      <c r="S1912" s="24"/>
      <c r="T1912" s="15"/>
    </row>
    <row r="1913" spans="1:20" ht="15" hidden="1" x14ac:dyDescent="0.3">
      <c r="A1913" s="15" t="s">
        <v>347</v>
      </c>
      <c r="B1913" s="15" t="s">
        <v>353</v>
      </c>
      <c r="C1913" s="15" t="s">
        <v>359</v>
      </c>
      <c r="D1913" s="16" t="s">
        <v>239</v>
      </c>
      <c r="E1913" s="94">
        <v>2</v>
      </c>
      <c r="F1913" s="23">
        <v>11958</v>
      </c>
      <c r="G1913" s="23">
        <v>5707</v>
      </c>
      <c r="H1913" s="23">
        <v>16726</v>
      </c>
      <c r="I1913" s="23">
        <v>6355880</v>
      </c>
      <c r="J1913" s="18">
        <v>58</v>
      </c>
      <c r="K1913" s="18">
        <v>62</v>
      </c>
      <c r="L1913" s="23">
        <f t="shared" si="2424"/>
        <v>4</v>
      </c>
      <c r="M1913" s="24">
        <f t="shared" si="2442"/>
        <v>3.2</v>
      </c>
      <c r="N1913" s="23">
        <f t="shared" si="2425"/>
        <v>47832</v>
      </c>
      <c r="O1913" s="23">
        <f t="shared" si="2426"/>
        <v>18262.400000000001</v>
      </c>
      <c r="P1913" s="25">
        <f t="shared" si="2440"/>
        <v>6355880</v>
      </c>
      <c r="Q1913" s="23">
        <f t="shared" si="2441"/>
        <v>6421974.4000000004</v>
      </c>
      <c r="R1913" s="24"/>
      <c r="S1913" s="24"/>
      <c r="T1913" s="15"/>
    </row>
    <row r="1914" spans="1:20" ht="15" hidden="1" x14ac:dyDescent="0.3">
      <c r="A1914" s="15" t="s">
        <v>347</v>
      </c>
      <c r="B1914" s="15" t="s">
        <v>353</v>
      </c>
      <c r="C1914" s="15" t="s">
        <v>359</v>
      </c>
      <c r="D1914" s="16" t="s">
        <v>239</v>
      </c>
      <c r="E1914" s="94">
        <v>3</v>
      </c>
      <c r="F1914" s="23">
        <v>11958</v>
      </c>
      <c r="G1914" s="23">
        <v>5707</v>
      </c>
      <c r="H1914" s="23">
        <v>16726</v>
      </c>
      <c r="I1914" s="23">
        <v>6355880</v>
      </c>
      <c r="J1914" s="18">
        <v>62</v>
      </c>
      <c r="K1914" s="18">
        <v>75</v>
      </c>
      <c r="L1914" s="23">
        <f t="shared" si="2424"/>
        <v>13</v>
      </c>
      <c r="M1914" s="24">
        <f t="shared" si="2442"/>
        <v>10.4</v>
      </c>
      <c r="N1914" s="23">
        <f t="shared" si="2425"/>
        <v>155454</v>
      </c>
      <c r="O1914" s="23">
        <f t="shared" si="2426"/>
        <v>59352.800000000003</v>
      </c>
      <c r="P1914" s="25">
        <f t="shared" si="2440"/>
        <v>6355880</v>
      </c>
      <c r="Q1914" s="23">
        <f t="shared" si="2441"/>
        <v>6570686.7999999998</v>
      </c>
      <c r="R1914" s="24"/>
      <c r="S1914" s="24"/>
      <c r="T1914" s="15"/>
    </row>
    <row r="1915" spans="1:20" ht="15" hidden="1" x14ac:dyDescent="0.3">
      <c r="A1915" s="15" t="s">
        <v>347</v>
      </c>
      <c r="B1915" s="15" t="s">
        <v>353</v>
      </c>
      <c r="C1915" s="15" t="s">
        <v>359</v>
      </c>
      <c r="D1915" s="16" t="s">
        <v>239</v>
      </c>
      <c r="E1915" s="94">
        <v>4</v>
      </c>
      <c r="F1915" s="23">
        <v>11958</v>
      </c>
      <c r="G1915" s="23">
        <v>5707</v>
      </c>
      <c r="H1915" s="23">
        <v>16726</v>
      </c>
      <c r="I1915" s="23">
        <v>6355880</v>
      </c>
      <c r="J1915" s="18">
        <v>75</v>
      </c>
      <c r="K1915" s="18">
        <v>108</v>
      </c>
      <c r="L1915" s="23">
        <f t="shared" si="2424"/>
        <v>33</v>
      </c>
      <c r="M1915" s="24">
        <f t="shared" si="2442"/>
        <v>26.400000000000002</v>
      </c>
      <c r="N1915" s="23">
        <f t="shared" si="2425"/>
        <v>394614</v>
      </c>
      <c r="O1915" s="23">
        <f t="shared" si="2426"/>
        <v>150664.80000000002</v>
      </c>
      <c r="P1915" s="25">
        <f t="shared" si="2440"/>
        <v>6355880</v>
      </c>
      <c r="Q1915" s="23">
        <f t="shared" si="2441"/>
        <v>6901158.7999999998</v>
      </c>
      <c r="R1915" s="24"/>
      <c r="S1915" s="24"/>
      <c r="T1915" s="15"/>
    </row>
    <row r="1916" spans="1:20" ht="15" hidden="1" x14ac:dyDescent="0.3">
      <c r="A1916" s="15" t="s">
        <v>347</v>
      </c>
      <c r="B1916" s="15" t="s">
        <v>353</v>
      </c>
      <c r="C1916" s="15" t="s">
        <v>359</v>
      </c>
      <c r="D1916" s="16" t="s">
        <v>239</v>
      </c>
      <c r="E1916" s="94">
        <v>5</v>
      </c>
      <c r="F1916" s="23">
        <v>11958</v>
      </c>
      <c r="G1916" s="23">
        <v>5707</v>
      </c>
      <c r="H1916" s="23">
        <v>16726</v>
      </c>
      <c r="I1916" s="23">
        <v>6355880</v>
      </c>
      <c r="J1916" s="18">
        <v>108</v>
      </c>
      <c r="K1916" s="18">
        <v>154</v>
      </c>
      <c r="L1916" s="23">
        <f t="shared" si="2424"/>
        <v>46</v>
      </c>
      <c r="M1916" s="24">
        <f t="shared" si="2442"/>
        <v>36.800000000000004</v>
      </c>
      <c r="N1916" s="23">
        <f t="shared" si="2425"/>
        <v>550068</v>
      </c>
      <c r="O1916" s="23">
        <f t="shared" si="2426"/>
        <v>210017.60000000003</v>
      </c>
      <c r="P1916" s="25">
        <f t="shared" si="2440"/>
        <v>6355880</v>
      </c>
      <c r="Q1916" s="23">
        <f t="shared" si="2441"/>
        <v>7115965.5999999996</v>
      </c>
      <c r="R1916" s="24"/>
      <c r="S1916" s="24"/>
      <c r="T1916" s="15"/>
    </row>
    <row r="1917" spans="1:20" ht="15" hidden="1" x14ac:dyDescent="0.3">
      <c r="A1917" s="15" t="s">
        <v>347</v>
      </c>
      <c r="B1917" s="15" t="s">
        <v>353</v>
      </c>
      <c r="C1917" s="15" t="s">
        <v>359</v>
      </c>
      <c r="D1917" s="16" t="s">
        <v>239</v>
      </c>
      <c r="E1917" s="94">
        <v>6</v>
      </c>
      <c r="F1917" s="23">
        <v>11958</v>
      </c>
      <c r="G1917" s="23">
        <v>5707</v>
      </c>
      <c r="H1917" s="23">
        <v>16726</v>
      </c>
      <c r="I1917" s="23">
        <v>6355880</v>
      </c>
      <c r="J1917" s="18">
        <v>154</v>
      </c>
      <c r="K1917" s="18">
        <v>232</v>
      </c>
      <c r="L1917" s="23">
        <f t="shared" si="2424"/>
        <v>78</v>
      </c>
      <c r="M1917" s="24">
        <f t="shared" si="2442"/>
        <v>62.400000000000006</v>
      </c>
      <c r="N1917" s="23">
        <f t="shared" si="2425"/>
        <v>932724</v>
      </c>
      <c r="O1917" s="23">
        <f t="shared" si="2426"/>
        <v>356116.80000000005</v>
      </c>
      <c r="P1917" s="25">
        <f t="shared" si="2440"/>
        <v>6355880</v>
      </c>
      <c r="Q1917" s="23">
        <f t="shared" si="2441"/>
        <v>7644720.7999999998</v>
      </c>
      <c r="R1917" s="24"/>
      <c r="S1917" s="24"/>
      <c r="T1917" s="15"/>
    </row>
    <row r="1918" spans="1:20" ht="15" hidden="1" x14ac:dyDescent="0.3">
      <c r="A1918" s="15" t="s">
        <v>347</v>
      </c>
      <c r="B1918" s="15" t="s">
        <v>353</v>
      </c>
      <c r="C1918" s="15" t="s">
        <v>359</v>
      </c>
      <c r="D1918" s="16" t="s">
        <v>239</v>
      </c>
      <c r="E1918" s="94">
        <v>7</v>
      </c>
      <c r="F1918" s="23">
        <v>11958</v>
      </c>
      <c r="G1918" s="23">
        <v>5707</v>
      </c>
      <c r="H1918" s="23">
        <v>16726</v>
      </c>
      <c r="I1918" s="23">
        <v>6355880</v>
      </c>
      <c r="J1918" s="18">
        <f>K1917</f>
        <v>232</v>
      </c>
      <c r="K1918" s="18">
        <v>318</v>
      </c>
      <c r="L1918" s="23">
        <f t="shared" ref="L1918" si="2461">K1918-J1918</f>
        <v>86</v>
      </c>
      <c r="M1918" s="24">
        <f t="shared" ref="M1918" si="2462">L1918*80%</f>
        <v>68.8</v>
      </c>
      <c r="N1918" s="23">
        <f t="shared" ref="N1918" si="2463">L1918*F1918</f>
        <v>1028388</v>
      </c>
      <c r="O1918" s="23">
        <f t="shared" ref="O1918" si="2464">M1918*G1918</f>
        <v>392641.6</v>
      </c>
      <c r="P1918" s="25">
        <f t="shared" ref="P1918" si="2465">IF(M1918*H1918=0,0,IF(M1918*H1918&gt;I1918,M1918*H1918,I1918))</f>
        <v>6355880</v>
      </c>
      <c r="Q1918" s="23">
        <f t="shared" ref="Q1918" si="2466">N1918+O1918+P1918</f>
        <v>7776909.5999999996</v>
      </c>
      <c r="R1918" s="24"/>
      <c r="S1918" s="24"/>
      <c r="T1918" s="15"/>
    </row>
    <row r="1919" spans="1:20" ht="15" hidden="1" x14ac:dyDescent="0.3">
      <c r="A1919" s="15" t="s">
        <v>347</v>
      </c>
      <c r="B1919" s="15" t="s">
        <v>353</v>
      </c>
      <c r="C1919" s="15" t="s">
        <v>359</v>
      </c>
      <c r="D1919" s="16" t="s">
        <v>239</v>
      </c>
      <c r="E1919" s="94">
        <v>8</v>
      </c>
      <c r="F1919" s="23">
        <v>11958</v>
      </c>
      <c r="G1919" s="23">
        <v>5707</v>
      </c>
      <c r="H1919" s="23">
        <v>16726</v>
      </c>
      <c r="I1919" s="23">
        <v>6355880</v>
      </c>
      <c r="J1919" s="18">
        <f>K1918</f>
        <v>318</v>
      </c>
      <c r="K1919" s="18">
        <v>408</v>
      </c>
      <c r="L1919" s="23">
        <f t="shared" ref="L1919" si="2467">K1919-J1919</f>
        <v>90</v>
      </c>
      <c r="M1919" s="24">
        <f t="shared" ref="M1919" si="2468">L1919*80%</f>
        <v>72</v>
      </c>
      <c r="N1919" s="23">
        <f t="shared" ref="N1919" si="2469">L1919*F1919</f>
        <v>1076220</v>
      </c>
      <c r="O1919" s="23">
        <f t="shared" ref="O1919" si="2470">M1919*G1919</f>
        <v>410904</v>
      </c>
      <c r="P1919" s="25">
        <f t="shared" ref="P1919" si="2471">IF(M1919*H1919=0,0,IF(M1919*H1919&gt;I1919,M1919*H1919,I1919))</f>
        <v>6355880</v>
      </c>
      <c r="Q1919" s="23">
        <f t="shared" ref="Q1919" si="2472">N1919+O1919+P1919</f>
        <v>7843004</v>
      </c>
      <c r="R1919" s="24"/>
      <c r="S1919" s="24"/>
      <c r="T1919" s="15"/>
    </row>
    <row r="1920" spans="1:20" ht="15" hidden="1" x14ac:dyDescent="0.3">
      <c r="A1920" s="15" t="s">
        <v>347</v>
      </c>
      <c r="B1920" s="15" t="s">
        <v>353</v>
      </c>
      <c r="C1920" s="15" t="s">
        <v>359</v>
      </c>
      <c r="D1920" s="16" t="s">
        <v>239</v>
      </c>
      <c r="E1920" s="31">
        <v>9</v>
      </c>
      <c r="F1920" s="23">
        <v>11958</v>
      </c>
      <c r="G1920" s="23">
        <v>5707</v>
      </c>
      <c r="H1920" s="23">
        <v>16726</v>
      </c>
      <c r="I1920" s="23">
        <v>6355880</v>
      </c>
      <c r="J1920" s="18">
        <f>K1919</f>
        <v>408</v>
      </c>
      <c r="K1920" s="18">
        <v>481</v>
      </c>
      <c r="L1920" s="23">
        <f t="shared" ref="L1920" si="2473">K1920-J1920</f>
        <v>73</v>
      </c>
      <c r="M1920" s="24">
        <f t="shared" ref="M1920" si="2474">L1920*80%</f>
        <v>58.400000000000006</v>
      </c>
      <c r="N1920" s="23">
        <f t="shared" ref="N1920" si="2475">L1920*F1920</f>
        <v>872934</v>
      </c>
      <c r="O1920" s="23">
        <f t="shared" ref="O1920" si="2476">M1920*G1920</f>
        <v>333288.80000000005</v>
      </c>
      <c r="P1920" s="25">
        <f t="shared" ref="P1920" si="2477">IF(M1920*H1920=0,0,IF(M1920*H1920&gt;I1920,M1920*H1920,I1920))</f>
        <v>6355880</v>
      </c>
      <c r="Q1920" s="23">
        <f t="shared" ref="Q1920" si="2478">N1920+O1920+P1920</f>
        <v>7562102.7999999998</v>
      </c>
      <c r="R1920" s="24"/>
      <c r="S1920" s="24"/>
      <c r="T1920" s="15"/>
    </row>
    <row r="1921" spans="1:20" ht="15" hidden="1" x14ac:dyDescent="0.3">
      <c r="A1921" s="15" t="s">
        <v>347</v>
      </c>
      <c r="B1921" s="15" t="s">
        <v>353</v>
      </c>
      <c r="C1921" s="15" t="s">
        <v>360</v>
      </c>
      <c r="D1921" s="16" t="s">
        <v>246</v>
      </c>
      <c r="E1921" s="94">
        <v>2</v>
      </c>
      <c r="F1921" s="23">
        <v>11958</v>
      </c>
      <c r="G1921" s="23">
        <v>5707</v>
      </c>
      <c r="H1921" s="23">
        <v>16726</v>
      </c>
      <c r="I1921" s="23">
        <v>6355880</v>
      </c>
      <c r="J1921" s="18">
        <v>45</v>
      </c>
      <c r="K1921" s="18">
        <v>50</v>
      </c>
      <c r="L1921" s="23">
        <f t="shared" si="2424"/>
        <v>5</v>
      </c>
      <c r="M1921" s="24">
        <f t="shared" si="2442"/>
        <v>4</v>
      </c>
      <c r="N1921" s="23">
        <f t="shared" si="2425"/>
        <v>59790</v>
      </c>
      <c r="O1921" s="23">
        <f t="shared" si="2426"/>
        <v>22828</v>
      </c>
      <c r="P1921" s="25">
        <f t="shared" si="2440"/>
        <v>6355880</v>
      </c>
      <c r="Q1921" s="23">
        <f t="shared" si="2441"/>
        <v>6438498</v>
      </c>
      <c r="R1921" s="24"/>
      <c r="S1921" s="24"/>
      <c r="T1921" s="15"/>
    </row>
    <row r="1922" spans="1:20" ht="15" hidden="1" x14ac:dyDescent="0.3">
      <c r="A1922" s="15" t="s">
        <v>347</v>
      </c>
      <c r="B1922" s="15" t="s">
        <v>353</v>
      </c>
      <c r="C1922" s="15" t="s">
        <v>360</v>
      </c>
      <c r="D1922" s="16" t="s">
        <v>246</v>
      </c>
      <c r="E1922" s="94">
        <v>3</v>
      </c>
      <c r="F1922" s="23">
        <v>11958</v>
      </c>
      <c r="G1922" s="23">
        <v>5707</v>
      </c>
      <c r="H1922" s="23">
        <v>16726</v>
      </c>
      <c r="I1922" s="23">
        <v>6355880</v>
      </c>
      <c r="J1922" s="18">
        <v>50</v>
      </c>
      <c r="K1922" s="18">
        <v>62</v>
      </c>
      <c r="L1922" s="23">
        <f t="shared" si="2424"/>
        <v>12</v>
      </c>
      <c r="M1922" s="24">
        <f t="shared" si="2442"/>
        <v>9.6000000000000014</v>
      </c>
      <c r="N1922" s="23">
        <f t="shared" si="2425"/>
        <v>143496</v>
      </c>
      <c r="O1922" s="23">
        <f t="shared" si="2426"/>
        <v>54787.200000000012</v>
      </c>
      <c r="P1922" s="25">
        <f t="shared" si="2440"/>
        <v>6355880</v>
      </c>
      <c r="Q1922" s="23">
        <f t="shared" si="2441"/>
        <v>6554163.2000000002</v>
      </c>
      <c r="R1922" s="24"/>
      <c r="S1922" s="24"/>
      <c r="T1922" s="15"/>
    </row>
    <row r="1923" spans="1:20" ht="15" hidden="1" x14ac:dyDescent="0.3">
      <c r="A1923" s="15" t="s">
        <v>347</v>
      </c>
      <c r="B1923" s="15" t="s">
        <v>353</v>
      </c>
      <c r="C1923" s="15" t="s">
        <v>360</v>
      </c>
      <c r="D1923" s="16" t="s">
        <v>246</v>
      </c>
      <c r="E1923" s="94">
        <v>4</v>
      </c>
      <c r="F1923" s="23">
        <v>11958</v>
      </c>
      <c r="G1923" s="23">
        <v>5707</v>
      </c>
      <c r="H1923" s="23">
        <v>16726</v>
      </c>
      <c r="I1923" s="23">
        <v>6355880</v>
      </c>
      <c r="J1923" s="18">
        <v>62</v>
      </c>
      <c r="K1923" s="18">
        <v>67</v>
      </c>
      <c r="L1923" s="23">
        <f t="shared" si="2424"/>
        <v>5</v>
      </c>
      <c r="M1923" s="24">
        <f t="shared" si="2442"/>
        <v>4</v>
      </c>
      <c r="N1923" s="23">
        <f t="shared" si="2425"/>
        <v>59790</v>
      </c>
      <c r="O1923" s="23">
        <f t="shared" si="2426"/>
        <v>22828</v>
      </c>
      <c r="P1923" s="25">
        <f t="shared" si="2440"/>
        <v>6355880</v>
      </c>
      <c r="Q1923" s="23">
        <f t="shared" si="2441"/>
        <v>6438498</v>
      </c>
      <c r="R1923" s="24"/>
      <c r="S1923" s="24"/>
      <c r="T1923" s="15"/>
    </row>
    <row r="1924" spans="1:20" ht="15" hidden="1" x14ac:dyDescent="0.3">
      <c r="A1924" s="15" t="s">
        <v>347</v>
      </c>
      <c r="B1924" s="15" t="s">
        <v>353</v>
      </c>
      <c r="C1924" s="15" t="s">
        <v>360</v>
      </c>
      <c r="D1924" s="16" t="s">
        <v>246</v>
      </c>
      <c r="E1924" s="94">
        <v>5</v>
      </c>
      <c r="F1924" s="23">
        <v>11958</v>
      </c>
      <c r="G1924" s="23">
        <v>5707</v>
      </c>
      <c r="H1924" s="23">
        <v>16726</v>
      </c>
      <c r="I1924" s="23">
        <v>6355880</v>
      </c>
      <c r="J1924" s="18">
        <v>67</v>
      </c>
      <c r="K1924" s="18">
        <v>93</v>
      </c>
      <c r="L1924" s="23">
        <f t="shared" si="2424"/>
        <v>26</v>
      </c>
      <c r="M1924" s="24">
        <f t="shared" si="2442"/>
        <v>20.8</v>
      </c>
      <c r="N1924" s="23">
        <f t="shared" si="2425"/>
        <v>310908</v>
      </c>
      <c r="O1924" s="23">
        <f t="shared" si="2426"/>
        <v>118705.60000000001</v>
      </c>
      <c r="P1924" s="25">
        <f t="shared" si="2440"/>
        <v>6355880</v>
      </c>
      <c r="Q1924" s="23">
        <f t="shared" si="2441"/>
        <v>6785493.5999999996</v>
      </c>
      <c r="R1924" s="24"/>
      <c r="S1924" s="24"/>
      <c r="T1924" s="15"/>
    </row>
    <row r="1925" spans="1:20" ht="15" hidden="1" x14ac:dyDescent="0.3">
      <c r="A1925" s="15" t="s">
        <v>347</v>
      </c>
      <c r="B1925" s="15" t="s">
        <v>353</v>
      </c>
      <c r="C1925" s="15" t="s">
        <v>360</v>
      </c>
      <c r="D1925" s="16" t="s">
        <v>246</v>
      </c>
      <c r="E1925" s="94">
        <v>6</v>
      </c>
      <c r="F1925" s="23">
        <v>11958</v>
      </c>
      <c r="G1925" s="23">
        <v>5707</v>
      </c>
      <c r="H1925" s="23">
        <v>16726</v>
      </c>
      <c r="I1925" s="23">
        <v>6355880</v>
      </c>
      <c r="J1925" s="18">
        <v>93</v>
      </c>
      <c r="K1925" s="18">
        <v>121</v>
      </c>
      <c r="L1925" s="23">
        <f t="shared" si="2424"/>
        <v>28</v>
      </c>
      <c r="M1925" s="24">
        <f t="shared" si="2442"/>
        <v>22.400000000000002</v>
      </c>
      <c r="N1925" s="23">
        <f t="shared" si="2425"/>
        <v>334824</v>
      </c>
      <c r="O1925" s="23">
        <f t="shared" si="2426"/>
        <v>127836.80000000002</v>
      </c>
      <c r="P1925" s="25">
        <f t="shared" si="2440"/>
        <v>6355880</v>
      </c>
      <c r="Q1925" s="23">
        <f t="shared" si="2441"/>
        <v>6818540.7999999998</v>
      </c>
      <c r="R1925" s="24"/>
      <c r="S1925" s="24"/>
      <c r="T1925" s="15"/>
    </row>
    <row r="1926" spans="1:20" ht="15" hidden="1" x14ac:dyDescent="0.3">
      <c r="A1926" s="15" t="s">
        <v>347</v>
      </c>
      <c r="B1926" s="15" t="s">
        <v>353</v>
      </c>
      <c r="C1926" s="15" t="s">
        <v>361</v>
      </c>
      <c r="D1926" s="16" t="s">
        <v>246</v>
      </c>
      <c r="E1926" s="94">
        <v>7</v>
      </c>
      <c r="F1926" s="23">
        <v>11958</v>
      </c>
      <c r="G1926" s="23">
        <v>5707</v>
      </c>
      <c r="H1926" s="23">
        <v>16726</v>
      </c>
      <c r="I1926" s="23">
        <v>6355880</v>
      </c>
      <c r="J1926" s="18">
        <f>K1925</f>
        <v>121</v>
      </c>
      <c r="K1926" s="18">
        <v>192</v>
      </c>
      <c r="L1926" s="23">
        <f t="shared" ref="L1926:L1930" si="2479">K1926-J1926</f>
        <v>71</v>
      </c>
      <c r="M1926" s="24">
        <f t="shared" ref="M1926:M1930" si="2480">L1926*80%</f>
        <v>56.800000000000004</v>
      </c>
      <c r="N1926" s="23">
        <f t="shared" ref="N1926:N1930" si="2481">L1926*F1926</f>
        <v>849018</v>
      </c>
      <c r="O1926" s="23">
        <f t="shared" ref="O1926:O1930" si="2482">M1926*G1926</f>
        <v>324157.60000000003</v>
      </c>
      <c r="P1926" s="25">
        <f t="shared" ref="P1926:P1930" si="2483">IF(M1926*H1926=0,0,IF(M1926*H1926&gt;I1926,M1926*H1926,I1926))</f>
        <v>6355880</v>
      </c>
      <c r="Q1926" s="23">
        <f t="shared" ref="Q1926:Q1930" si="2484">N1926+O1926+P1926</f>
        <v>7529055.5999999996</v>
      </c>
      <c r="R1926" s="24"/>
      <c r="S1926" s="24"/>
      <c r="T1926" s="15"/>
    </row>
    <row r="1927" spans="1:20" ht="15" hidden="1" x14ac:dyDescent="0.3">
      <c r="A1927" s="15" t="s">
        <v>347</v>
      </c>
      <c r="B1927" s="15" t="s">
        <v>353</v>
      </c>
      <c r="C1927" s="15" t="s">
        <v>361</v>
      </c>
      <c r="D1927" s="16" t="s">
        <v>246</v>
      </c>
      <c r="E1927" s="94">
        <v>8</v>
      </c>
      <c r="F1927" s="23">
        <v>11958</v>
      </c>
      <c r="G1927" s="23">
        <v>5707</v>
      </c>
      <c r="H1927" s="23">
        <v>16726</v>
      </c>
      <c r="I1927" s="23">
        <v>6355880</v>
      </c>
      <c r="J1927" s="18">
        <f>K1926</f>
        <v>192</v>
      </c>
      <c r="K1927" s="18">
        <v>362</v>
      </c>
      <c r="L1927" s="23">
        <f t="shared" ref="L1927" si="2485">K1927-J1927</f>
        <v>170</v>
      </c>
      <c r="M1927" s="24">
        <f t="shared" ref="M1927" si="2486">L1927*80%</f>
        <v>136</v>
      </c>
      <c r="N1927" s="23">
        <f t="shared" ref="N1927" si="2487">L1927*F1927</f>
        <v>2032860</v>
      </c>
      <c r="O1927" s="23">
        <f t="shared" ref="O1927" si="2488">M1927*G1927</f>
        <v>776152</v>
      </c>
      <c r="P1927" s="25">
        <f t="shared" ref="P1927" si="2489">IF(M1927*H1927=0,0,IF(M1927*H1927&gt;I1927,M1927*H1927,I1927))</f>
        <v>6355880</v>
      </c>
      <c r="Q1927" s="23">
        <f t="shared" ref="Q1927" si="2490">N1927+O1927+P1927</f>
        <v>9164892</v>
      </c>
      <c r="R1927" s="24"/>
      <c r="S1927" s="24"/>
      <c r="T1927" s="15"/>
    </row>
    <row r="1928" spans="1:20" ht="15" hidden="1" x14ac:dyDescent="0.3">
      <c r="A1928" s="15" t="s">
        <v>347</v>
      </c>
      <c r="B1928" s="15" t="s">
        <v>353</v>
      </c>
      <c r="C1928" s="15" t="s">
        <v>361</v>
      </c>
      <c r="D1928" s="16" t="s">
        <v>246</v>
      </c>
      <c r="E1928" s="31">
        <v>9</v>
      </c>
      <c r="F1928" s="23">
        <v>11958</v>
      </c>
      <c r="G1928" s="23">
        <v>5707</v>
      </c>
      <c r="H1928" s="23">
        <v>16726</v>
      </c>
      <c r="I1928" s="23">
        <v>6355880</v>
      </c>
      <c r="J1928" s="18">
        <f>K1927</f>
        <v>362</v>
      </c>
      <c r="K1928" s="18">
        <v>428</v>
      </c>
      <c r="L1928" s="39">
        <f>K1928-J1928+S1928</f>
        <v>86</v>
      </c>
      <c r="M1928" s="24">
        <f t="shared" ref="M1928" si="2491">L1928*80%</f>
        <v>68.8</v>
      </c>
      <c r="N1928" s="23">
        <f t="shared" ref="N1928" si="2492">L1928*F1928</f>
        <v>1028388</v>
      </c>
      <c r="O1928" s="23">
        <f t="shared" ref="O1928" si="2493">M1928*G1928</f>
        <v>392641.6</v>
      </c>
      <c r="P1928" s="25">
        <f t="shared" ref="P1928" si="2494">IF(M1928*H1928=0,0,IF(M1928*H1928&gt;I1928,M1928*H1928,I1928))</f>
        <v>6355880</v>
      </c>
      <c r="Q1928" s="23">
        <f t="shared" ref="Q1928" si="2495">N1928+O1928+P1928</f>
        <v>7776909.5999999996</v>
      </c>
      <c r="R1928" s="24"/>
      <c r="S1928" s="24">
        <v>20</v>
      </c>
      <c r="T1928" s="26" t="s">
        <v>362</v>
      </c>
    </row>
    <row r="1929" spans="1:20" ht="15" hidden="1" x14ac:dyDescent="0.3">
      <c r="A1929" s="15" t="s">
        <v>347</v>
      </c>
      <c r="B1929" s="15" t="s">
        <v>353</v>
      </c>
      <c r="C1929" s="15" t="s">
        <v>363</v>
      </c>
      <c r="D1929" s="16" t="s">
        <v>248</v>
      </c>
      <c r="E1929" s="94">
        <v>6</v>
      </c>
      <c r="F1929" s="23">
        <v>11958</v>
      </c>
      <c r="G1929" s="23">
        <v>5707</v>
      </c>
      <c r="H1929" s="23">
        <v>16726</v>
      </c>
      <c r="I1929" s="23">
        <v>4097870</v>
      </c>
      <c r="J1929" s="18">
        <v>174</v>
      </c>
      <c r="K1929" s="18">
        <v>177</v>
      </c>
      <c r="L1929" s="25">
        <f>K1929-J1929</f>
        <v>3</v>
      </c>
      <c r="M1929" s="24">
        <f>L1929*80%</f>
        <v>2.4000000000000004</v>
      </c>
      <c r="N1929" s="23">
        <f>L1929*F1929</f>
        <v>35874</v>
      </c>
      <c r="O1929" s="23">
        <f>M1929*G1929</f>
        <v>13696.800000000003</v>
      </c>
      <c r="P1929" s="25">
        <f>IF(M1929*H1929=0,0,IF(M1929*H1929&gt;I1929,M1929*H1929,I1929))</f>
        <v>4097870</v>
      </c>
      <c r="Q1929" s="23">
        <f>N1929+O1929+P1929</f>
        <v>4147440.8</v>
      </c>
      <c r="R1929" s="24"/>
      <c r="S1929" s="24"/>
      <c r="T1929" s="15"/>
    </row>
    <row r="1930" spans="1:20" ht="15" hidden="1" x14ac:dyDescent="0.3">
      <c r="A1930" s="15" t="s">
        <v>347</v>
      </c>
      <c r="B1930" s="15" t="s">
        <v>353</v>
      </c>
      <c r="C1930" s="15" t="s">
        <v>363</v>
      </c>
      <c r="D1930" s="16" t="s">
        <v>248</v>
      </c>
      <c r="E1930" s="94">
        <v>7</v>
      </c>
      <c r="F1930" s="23">
        <v>11958</v>
      </c>
      <c r="G1930" s="23">
        <v>5707</v>
      </c>
      <c r="H1930" s="23">
        <v>16726</v>
      </c>
      <c r="I1930" s="23">
        <v>4097870</v>
      </c>
      <c r="J1930" s="18">
        <f>K1929</f>
        <v>177</v>
      </c>
      <c r="K1930" s="18">
        <v>189</v>
      </c>
      <c r="L1930" s="23">
        <f t="shared" si="2479"/>
        <v>12</v>
      </c>
      <c r="M1930" s="24">
        <f t="shared" si="2480"/>
        <v>9.6000000000000014</v>
      </c>
      <c r="N1930" s="23">
        <f t="shared" si="2481"/>
        <v>143496</v>
      </c>
      <c r="O1930" s="23">
        <f t="shared" si="2482"/>
        <v>54787.200000000012</v>
      </c>
      <c r="P1930" s="25">
        <f t="shared" si="2483"/>
        <v>4097870</v>
      </c>
      <c r="Q1930" s="23">
        <f t="shared" si="2484"/>
        <v>4296153.2</v>
      </c>
      <c r="R1930" s="24"/>
      <c r="S1930" s="24"/>
      <c r="T1930" s="15"/>
    </row>
    <row r="1931" spans="1:20" ht="15" hidden="1" x14ac:dyDescent="0.3">
      <c r="A1931" s="15" t="s">
        <v>347</v>
      </c>
      <c r="B1931" s="15" t="s">
        <v>353</v>
      </c>
      <c r="C1931" s="15" t="s">
        <v>363</v>
      </c>
      <c r="D1931" s="16" t="s">
        <v>248</v>
      </c>
      <c r="E1931" s="94">
        <v>8</v>
      </c>
      <c r="F1931" s="23">
        <v>11958</v>
      </c>
      <c r="G1931" s="23">
        <v>5707</v>
      </c>
      <c r="H1931" s="23">
        <v>16726</v>
      </c>
      <c r="I1931" s="23">
        <v>4097870</v>
      </c>
      <c r="J1931" s="18">
        <f>K1930</f>
        <v>189</v>
      </c>
      <c r="K1931" s="18">
        <v>206</v>
      </c>
      <c r="L1931" s="23">
        <f t="shared" ref="L1931" si="2496">K1931-J1931</f>
        <v>17</v>
      </c>
      <c r="M1931" s="24">
        <f t="shared" ref="M1931" si="2497">L1931*80%</f>
        <v>13.600000000000001</v>
      </c>
      <c r="N1931" s="23">
        <f t="shared" ref="N1931" si="2498">L1931*F1931</f>
        <v>203286</v>
      </c>
      <c r="O1931" s="23">
        <f t="shared" ref="O1931" si="2499">M1931*G1931</f>
        <v>77615.200000000012</v>
      </c>
      <c r="P1931" s="25">
        <f t="shared" ref="P1931" si="2500">IF(M1931*H1931=0,0,IF(M1931*H1931&gt;I1931,M1931*H1931,I1931))</f>
        <v>4097870</v>
      </c>
      <c r="Q1931" s="23">
        <f t="shared" ref="Q1931" si="2501">N1931+O1931+P1931</f>
        <v>4378771.2</v>
      </c>
      <c r="R1931" s="24"/>
      <c r="S1931" s="24"/>
      <c r="T1931" s="15"/>
    </row>
    <row r="1932" spans="1:20" ht="15" hidden="1" x14ac:dyDescent="0.3">
      <c r="A1932" s="15" t="s">
        <v>347</v>
      </c>
      <c r="B1932" s="15" t="s">
        <v>353</v>
      </c>
      <c r="C1932" s="15" t="s">
        <v>363</v>
      </c>
      <c r="D1932" s="16" t="s">
        <v>248</v>
      </c>
      <c r="E1932" s="31">
        <v>9</v>
      </c>
      <c r="F1932" s="23">
        <v>11958</v>
      </c>
      <c r="G1932" s="23">
        <v>5707</v>
      </c>
      <c r="H1932" s="23">
        <v>16726</v>
      </c>
      <c r="I1932" s="23">
        <v>4097870</v>
      </c>
      <c r="J1932" s="18">
        <f>K1931</f>
        <v>206</v>
      </c>
      <c r="K1932" s="18">
        <v>219</v>
      </c>
      <c r="L1932" s="23">
        <f t="shared" ref="L1932" si="2502">K1932-J1932</f>
        <v>13</v>
      </c>
      <c r="M1932" s="24">
        <f t="shared" ref="M1932" si="2503">L1932*80%</f>
        <v>10.4</v>
      </c>
      <c r="N1932" s="23">
        <f t="shared" ref="N1932" si="2504">L1932*F1932</f>
        <v>155454</v>
      </c>
      <c r="O1932" s="23">
        <f t="shared" ref="O1932" si="2505">M1932*G1932</f>
        <v>59352.800000000003</v>
      </c>
      <c r="P1932" s="25">
        <f t="shared" ref="P1932" si="2506">IF(M1932*H1932=0,0,IF(M1932*H1932&gt;I1932,M1932*H1932,I1932))</f>
        <v>4097870</v>
      </c>
      <c r="Q1932" s="23">
        <f t="shared" ref="Q1932" si="2507">N1932+O1932+P1932</f>
        <v>4312676.8</v>
      </c>
      <c r="R1932" s="24"/>
      <c r="S1932" s="24"/>
      <c r="T1932" s="15"/>
    </row>
    <row r="1933" spans="1:20" ht="15" hidden="1" x14ac:dyDescent="0.3">
      <c r="A1933" s="15" t="s">
        <v>347</v>
      </c>
      <c r="B1933" s="15" t="s">
        <v>353</v>
      </c>
      <c r="C1933" s="15" t="s">
        <v>364</v>
      </c>
      <c r="D1933" s="16" t="s">
        <v>177</v>
      </c>
      <c r="E1933" s="94">
        <v>7</v>
      </c>
      <c r="F1933" s="23">
        <v>11958</v>
      </c>
      <c r="G1933" s="23">
        <v>5707</v>
      </c>
      <c r="H1933" s="23">
        <v>16726</v>
      </c>
      <c r="I1933" s="23">
        <v>4428404</v>
      </c>
      <c r="J1933" s="18">
        <v>23</v>
      </c>
      <c r="K1933" s="18">
        <v>33</v>
      </c>
      <c r="L1933" s="23">
        <f t="shared" ref="L1933" si="2508">K1933-J1933</f>
        <v>10</v>
      </c>
      <c r="M1933" s="24">
        <f t="shared" ref="M1933" si="2509">L1933*80%</f>
        <v>8</v>
      </c>
      <c r="N1933" s="23">
        <f t="shared" ref="N1933" si="2510">L1933*F1933</f>
        <v>119580</v>
      </c>
      <c r="O1933" s="23">
        <f t="shared" ref="O1933" si="2511">M1933*G1933</f>
        <v>45656</v>
      </c>
      <c r="P1933" s="25">
        <f t="shared" ref="P1933" si="2512">IF(M1933*H1933=0,0,IF(M1933*H1933&gt;I1933,M1933*H1933,I1933))</f>
        <v>4428404</v>
      </c>
      <c r="Q1933" s="23">
        <f t="shared" ref="Q1933" si="2513">N1933+O1933+P1933</f>
        <v>4593640</v>
      </c>
      <c r="R1933" s="24"/>
      <c r="S1933" s="24"/>
      <c r="T1933" s="26" t="s">
        <v>365</v>
      </c>
    </row>
    <row r="1934" spans="1:20" ht="15" hidden="1" x14ac:dyDescent="0.3">
      <c r="A1934" s="15" t="s">
        <v>347</v>
      </c>
      <c r="B1934" s="15" t="s">
        <v>353</v>
      </c>
      <c r="C1934" s="15" t="s">
        <v>364</v>
      </c>
      <c r="D1934" s="16" t="s">
        <v>177</v>
      </c>
      <c r="E1934" s="94">
        <v>8</v>
      </c>
      <c r="F1934" s="23">
        <v>11958</v>
      </c>
      <c r="G1934" s="23">
        <v>5707</v>
      </c>
      <c r="H1934" s="23">
        <v>16726</v>
      </c>
      <c r="I1934" s="23">
        <v>4428404</v>
      </c>
      <c r="J1934" s="18">
        <f>K1933</f>
        <v>33</v>
      </c>
      <c r="K1934" s="18">
        <v>37</v>
      </c>
      <c r="L1934" s="23">
        <f t="shared" ref="L1934" si="2514">K1934-J1934</f>
        <v>4</v>
      </c>
      <c r="M1934" s="24">
        <f t="shared" ref="M1934" si="2515">L1934*80%</f>
        <v>3.2</v>
      </c>
      <c r="N1934" s="23">
        <f t="shared" ref="N1934" si="2516">L1934*F1934</f>
        <v>47832</v>
      </c>
      <c r="O1934" s="23">
        <f t="shared" ref="O1934" si="2517">M1934*G1934</f>
        <v>18262.400000000001</v>
      </c>
      <c r="P1934" s="25">
        <f t="shared" ref="P1934" si="2518">IF(M1934*H1934=0,0,IF(M1934*H1934&gt;I1934,M1934*H1934,I1934))</f>
        <v>4428404</v>
      </c>
      <c r="Q1934" s="23">
        <f t="shared" ref="Q1934" si="2519">N1934+O1934+P1934</f>
        <v>4494498.4000000004</v>
      </c>
      <c r="R1934" s="24"/>
      <c r="S1934" s="24"/>
      <c r="T1934" s="38"/>
    </row>
    <row r="1935" spans="1:20" ht="15" hidden="1" x14ac:dyDescent="0.3">
      <c r="A1935" s="15" t="s">
        <v>347</v>
      </c>
      <c r="B1935" s="15" t="s">
        <v>353</v>
      </c>
      <c r="C1935" s="15" t="s">
        <v>364</v>
      </c>
      <c r="D1935" s="16" t="s">
        <v>177</v>
      </c>
      <c r="E1935" s="31">
        <v>9</v>
      </c>
      <c r="F1935" s="23">
        <v>11958</v>
      </c>
      <c r="G1935" s="23">
        <v>5707</v>
      </c>
      <c r="H1935" s="23">
        <v>16726</v>
      </c>
      <c r="I1935" s="23">
        <v>4428404</v>
      </c>
      <c r="J1935" s="18">
        <f>K1934</f>
        <v>37</v>
      </c>
      <c r="K1935" s="18">
        <v>41</v>
      </c>
      <c r="L1935" s="23">
        <f t="shared" ref="L1935" si="2520">K1935-J1935</f>
        <v>4</v>
      </c>
      <c r="M1935" s="24">
        <f t="shared" ref="M1935" si="2521">L1935*80%</f>
        <v>3.2</v>
      </c>
      <c r="N1935" s="23">
        <f t="shared" ref="N1935" si="2522">L1935*F1935</f>
        <v>47832</v>
      </c>
      <c r="O1935" s="23">
        <f t="shared" ref="O1935" si="2523">M1935*G1935</f>
        <v>18262.400000000001</v>
      </c>
      <c r="P1935" s="25">
        <f t="shared" ref="P1935" si="2524">IF(M1935*H1935=0,0,IF(M1935*H1935&gt;I1935,M1935*H1935,I1935))</f>
        <v>4428404</v>
      </c>
      <c r="Q1935" s="23">
        <f t="shared" ref="Q1935" si="2525">N1935+O1935+P1935</f>
        <v>4494498.4000000004</v>
      </c>
      <c r="R1935" s="24"/>
      <c r="S1935" s="24"/>
      <c r="T1935" s="38"/>
    </row>
    <row r="1936" spans="1:20" ht="15" hidden="1" x14ac:dyDescent="0.3">
      <c r="A1936" s="15" t="s">
        <v>347</v>
      </c>
      <c r="B1936" s="15" t="s">
        <v>353</v>
      </c>
      <c r="C1936" s="15" t="s">
        <v>366</v>
      </c>
      <c r="D1936" s="16" t="s">
        <v>367</v>
      </c>
      <c r="E1936" s="94" t="s">
        <v>351</v>
      </c>
      <c r="F1936" s="23"/>
      <c r="G1936" s="23"/>
      <c r="H1936" s="23"/>
      <c r="I1936" s="23"/>
      <c r="J1936" s="18">
        <v>1987</v>
      </c>
      <c r="K1936" s="18">
        <v>2129</v>
      </c>
      <c r="L1936" s="23">
        <f t="shared" si="2424"/>
        <v>142</v>
      </c>
      <c r="M1936" s="24"/>
      <c r="N1936" s="23"/>
      <c r="O1936" s="23"/>
      <c r="P1936" s="25"/>
      <c r="Q1936" s="23"/>
      <c r="R1936" s="24"/>
      <c r="S1936" s="24"/>
      <c r="T1936" s="15"/>
    </row>
    <row r="1937" spans="1:20" ht="15" hidden="1" x14ac:dyDescent="0.3">
      <c r="A1937" s="15" t="s">
        <v>347</v>
      </c>
      <c r="B1937" s="15" t="s">
        <v>353</v>
      </c>
      <c r="C1937" s="15" t="s">
        <v>366</v>
      </c>
      <c r="D1937" s="16" t="s">
        <v>368</v>
      </c>
      <c r="E1937" s="94" t="s">
        <v>351</v>
      </c>
      <c r="F1937" s="23"/>
      <c r="G1937" s="23"/>
      <c r="H1937" s="23"/>
      <c r="I1937" s="23"/>
      <c r="J1937" s="18">
        <v>1356</v>
      </c>
      <c r="K1937" s="18">
        <v>1495</v>
      </c>
      <c r="L1937" s="23">
        <f>K1937-J1937</f>
        <v>139</v>
      </c>
      <c r="M1937" s="24"/>
      <c r="N1937" s="23"/>
      <c r="O1937" s="23"/>
      <c r="P1937" s="25"/>
      <c r="Q1937" s="23"/>
      <c r="R1937" s="24"/>
      <c r="S1937" s="24"/>
      <c r="T1937" s="15"/>
    </row>
    <row r="1938" spans="1:20" ht="15" hidden="1" x14ac:dyDescent="0.3">
      <c r="A1938" s="15" t="s">
        <v>347</v>
      </c>
      <c r="B1938" s="15" t="s">
        <v>353</v>
      </c>
      <c r="C1938" s="15" t="s">
        <v>366</v>
      </c>
      <c r="D1938" s="16" t="s">
        <v>369</v>
      </c>
      <c r="E1938" s="94" t="s">
        <v>351</v>
      </c>
      <c r="F1938" s="23"/>
      <c r="G1938" s="23"/>
      <c r="H1938" s="23"/>
      <c r="I1938" s="23"/>
      <c r="J1938" s="18"/>
      <c r="K1938" s="18"/>
      <c r="L1938" s="23">
        <f>L1936-L1937</f>
        <v>3</v>
      </c>
      <c r="M1938" s="24"/>
      <c r="N1938" s="23"/>
      <c r="O1938" s="23"/>
      <c r="P1938" s="25"/>
      <c r="Q1938" s="23"/>
      <c r="R1938" s="24"/>
      <c r="S1938" s="24"/>
      <c r="T1938" s="15"/>
    </row>
    <row r="1939" spans="1:20" ht="15" hidden="1" x14ac:dyDescent="0.3">
      <c r="A1939" s="15" t="s">
        <v>347</v>
      </c>
      <c r="B1939" s="15" t="s">
        <v>353</v>
      </c>
      <c r="C1939" s="15" t="s">
        <v>366</v>
      </c>
      <c r="D1939" s="16" t="s">
        <v>370</v>
      </c>
      <c r="E1939" s="94" t="s">
        <v>351</v>
      </c>
      <c r="F1939" s="23"/>
      <c r="G1939" s="23"/>
      <c r="H1939" s="23"/>
      <c r="I1939" s="23"/>
      <c r="J1939" s="18">
        <v>1004</v>
      </c>
      <c r="K1939" s="18">
        <v>1050</v>
      </c>
      <c r="L1939" s="23">
        <f t="shared" si="2424"/>
        <v>46</v>
      </c>
      <c r="M1939" s="24"/>
      <c r="N1939" s="23"/>
      <c r="O1939" s="23"/>
      <c r="P1939" s="25"/>
      <c r="Q1939" s="23"/>
      <c r="R1939" s="24"/>
      <c r="S1939" s="24"/>
      <c r="T1939" s="15"/>
    </row>
    <row r="1940" spans="1:20" ht="15" hidden="1" x14ac:dyDescent="0.3">
      <c r="A1940" s="15" t="s">
        <v>347</v>
      </c>
      <c r="B1940" s="15" t="s">
        <v>353</v>
      </c>
      <c r="C1940" s="15" t="s">
        <v>366</v>
      </c>
      <c r="D1940" s="16" t="s">
        <v>371</v>
      </c>
      <c r="E1940" s="94" t="s">
        <v>351</v>
      </c>
      <c r="F1940" s="23"/>
      <c r="G1940" s="23"/>
      <c r="H1940" s="23"/>
      <c r="I1940" s="23"/>
      <c r="J1940" s="18">
        <v>428</v>
      </c>
      <c r="K1940" s="18">
        <v>464</v>
      </c>
      <c r="L1940" s="23">
        <f t="shared" si="2424"/>
        <v>36</v>
      </c>
      <c r="M1940" s="24"/>
      <c r="N1940" s="23"/>
      <c r="O1940" s="23"/>
      <c r="P1940" s="25"/>
      <c r="Q1940" s="23"/>
      <c r="R1940" s="24"/>
      <c r="S1940" s="24"/>
      <c r="T1940" s="15"/>
    </row>
    <row r="1941" spans="1:20" ht="15" hidden="1" x14ac:dyDescent="0.3">
      <c r="A1941" s="15" t="s">
        <v>347</v>
      </c>
      <c r="B1941" s="15" t="s">
        <v>353</v>
      </c>
      <c r="C1941" s="15" t="s">
        <v>366</v>
      </c>
      <c r="D1941" s="16" t="s">
        <v>372</v>
      </c>
      <c r="E1941" s="94" t="s">
        <v>351</v>
      </c>
      <c r="F1941" s="23"/>
      <c r="G1941" s="23"/>
      <c r="H1941" s="23"/>
      <c r="I1941" s="23"/>
      <c r="J1941" s="18"/>
      <c r="K1941" s="18"/>
      <c r="L1941" s="23">
        <f>L1939-L1940</f>
        <v>10</v>
      </c>
      <c r="M1941" s="24"/>
      <c r="N1941" s="23"/>
      <c r="O1941" s="23"/>
      <c r="P1941" s="25"/>
      <c r="Q1941" s="23"/>
      <c r="R1941" s="24"/>
      <c r="S1941" s="24"/>
      <c r="T1941" s="15"/>
    </row>
    <row r="1942" spans="1:20" ht="15" hidden="1" x14ac:dyDescent="0.3">
      <c r="A1942" s="15" t="s">
        <v>347</v>
      </c>
      <c r="B1942" s="15" t="s">
        <v>353</v>
      </c>
      <c r="C1942" s="15" t="s">
        <v>366</v>
      </c>
      <c r="D1942" s="16" t="s">
        <v>367</v>
      </c>
      <c r="E1942" s="94">
        <v>1</v>
      </c>
      <c r="F1942" s="23"/>
      <c r="G1942" s="23"/>
      <c r="H1942" s="23"/>
      <c r="I1942" s="23"/>
      <c r="J1942" s="18">
        <v>2129</v>
      </c>
      <c r="K1942" s="18">
        <v>2635</v>
      </c>
      <c r="L1942" s="23">
        <f t="shared" si="2424"/>
        <v>506</v>
      </c>
      <c r="M1942" s="24"/>
      <c r="N1942" s="23"/>
      <c r="O1942" s="23"/>
      <c r="P1942" s="25"/>
      <c r="Q1942" s="23"/>
      <c r="R1942" s="24"/>
      <c r="S1942" s="24"/>
      <c r="T1942" s="15"/>
    </row>
    <row r="1943" spans="1:20" ht="15" hidden="1" x14ac:dyDescent="0.3">
      <c r="A1943" s="15" t="s">
        <v>347</v>
      </c>
      <c r="B1943" s="15" t="s">
        <v>353</v>
      </c>
      <c r="C1943" s="15" t="s">
        <v>366</v>
      </c>
      <c r="D1943" s="16" t="s">
        <v>368</v>
      </c>
      <c r="E1943" s="94">
        <v>1</v>
      </c>
      <c r="F1943" s="23"/>
      <c r="G1943" s="23"/>
      <c r="H1943" s="23"/>
      <c r="I1943" s="23"/>
      <c r="J1943" s="18">
        <v>1495</v>
      </c>
      <c r="K1943" s="18">
        <v>1999</v>
      </c>
      <c r="L1943" s="23">
        <f t="shared" si="2424"/>
        <v>504</v>
      </c>
      <c r="M1943" s="24"/>
      <c r="N1943" s="23"/>
      <c r="O1943" s="23"/>
      <c r="P1943" s="25"/>
      <c r="Q1943" s="23"/>
      <c r="R1943" s="24"/>
      <c r="S1943" s="24"/>
      <c r="T1943" s="15"/>
    </row>
    <row r="1944" spans="1:20" ht="15" hidden="1" x14ac:dyDescent="0.3">
      <c r="A1944" s="15" t="s">
        <v>347</v>
      </c>
      <c r="B1944" s="15" t="s">
        <v>353</v>
      </c>
      <c r="C1944" s="15" t="s">
        <v>366</v>
      </c>
      <c r="D1944" s="16" t="s">
        <v>369</v>
      </c>
      <c r="E1944" s="94">
        <v>1</v>
      </c>
      <c r="F1944" s="23"/>
      <c r="G1944" s="23"/>
      <c r="H1944" s="23"/>
      <c r="I1944" s="23"/>
      <c r="J1944" s="18"/>
      <c r="K1944" s="18"/>
      <c r="L1944" s="23">
        <f>L1942-L1943</f>
        <v>2</v>
      </c>
      <c r="M1944" s="24"/>
      <c r="N1944" s="23"/>
      <c r="O1944" s="23"/>
      <c r="P1944" s="25"/>
      <c r="Q1944" s="23"/>
      <c r="R1944" s="24"/>
      <c r="S1944" s="24"/>
      <c r="T1944" s="15"/>
    </row>
    <row r="1945" spans="1:20" ht="15" hidden="1" x14ac:dyDescent="0.3">
      <c r="A1945" s="15" t="s">
        <v>347</v>
      </c>
      <c r="B1945" s="15" t="s">
        <v>353</v>
      </c>
      <c r="C1945" s="15" t="s">
        <v>366</v>
      </c>
      <c r="D1945" s="16" t="s">
        <v>370</v>
      </c>
      <c r="E1945" s="94">
        <v>1</v>
      </c>
      <c r="F1945" s="23"/>
      <c r="G1945" s="23"/>
      <c r="H1945" s="23"/>
      <c r="I1945" s="23"/>
      <c r="J1945" s="18">
        <v>1050</v>
      </c>
      <c r="K1945" s="18">
        <v>1199</v>
      </c>
      <c r="L1945" s="23">
        <f t="shared" si="2424"/>
        <v>149</v>
      </c>
      <c r="M1945" s="24"/>
      <c r="N1945" s="23"/>
      <c r="O1945" s="23"/>
      <c r="P1945" s="25"/>
      <c r="Q1945" s="23"/>
      <c r="R1945" s="24"/>
      <c r="S1945" s="24"/>
      <c r="T1945" s="15"/>
    </row>
    <row r="1946" spans="1:20" ht="15" hidden="1" x14ac:dyDescent="0.3">
      <c r="A1946" s="15" t="s">
        <v>347</v>
      </c>
      <c r="B1946" s="15" t="s">
        <v>353</v>
      </c>
      <c r="C1946" s="15" t="s">
        <v>366</v>
      </c>
      <c r="D1946" s="16" t="s">
        <v>371</v>
      </c>
      <c r="E1946" s="94">
        <v>1</v>
      </c>
      <c r="F1946" s="23"/>
      <c r="G1946" s="23"/>
      <c r="H1946" s="23"/>
      <c r="I1946" s="23"/>
      <c r="J1946" s="18">
        <v>464</v>
      </c>
      <c r="K1946" s="18">
        <v>588</v>
      </c>
      <c r="L1946" s="23">
        <f t="shared" si="2424"/>
        <v>124</v>
      </c>
      <c r="M1946" s="24"/>
      <c r="N1946" s="23"/>
      <c r="O1946" s="23"/>
      <c r="P1946" s="25"/>
      <c r="Q1946" s="23"/>
      <c r="R1946" s="24"/>
      <c r="S1946" s="24"/>
      <c r="T1946" s="15"/>
    </row>
    <row r="1947" spans="1:20" ht="15" hidden="1" x14ac:dyDescent="0.3">
      <c r="A1947" s="15" t="s">
        <v>347</v>
      </c>
      <c r="B1947" s="15" t="s">
        <v>353</v>
      </c>
      <c r="C1947" s="15" t="s">
        <v>366</v>
      </c>
      <c r="D1947" s="16" t="s">
        <v>372</v>
      </c>
      <c r="E1947" s="94">
        <v>1</v>
      </c>
      <c r="F1947" s="23"/>
      <c r="G1947" s="23"/>
      <c r="H1947" s="23"/>
      <c r="I1947" s="23"/>
      <c r="J1947" s="18"/>
      <c r="K1947" s="18"/>
      <c r="L1947" s="23">
        <f>L1945-L1946</f>
        <v>25</v>
      </c>
      <c r="M1947" s="24"/>
      <c r="N1947" s="23"/>
      <c r="O1947" s="23"/>
      <c r="P1947" s="25"/>
      <c r="Q1947" s="23"/>
      <c r="R1947" s="24"/>
      <c r="S1947" s="24"/>
      <c r="T1947" s="15"/>
    </row>
    <row r="1948" spans="1:20" ht="15" hidden="1" x14ac:dyDescent="0.3">
      <c r="A1948" s="15" t="s">
        <v>347</v>
      </c>
      <c r="B1948" s="15" t="s">
        <v>353</v>
      </c>
      <c r="C1948" s="15" t="s">
        <v>366</v>
      </c>
      <c r="D1948" s="37" t="s">
        <v>373</v>
      </c>
      <c r="E1948" s="95" t="s">
        <v>374</v>
      </c>
      <c r="F1948" s="23">
        <v>11958</v>
      </c>
      <c r="G1948" s="23">
        <v>5707</v>
      </c>
      <c r="H1948" s="23"/>
      <c r="I1948" s="23"/>
      <c r="J1948" s="18"/>
      <c r="K1948" s="18"/>
      <c r="L1948" s="23">
        <f>L1936+L1939+L1942+L1945</f>
        <v>843</v>
      </c>
      <c r="M1948" s="24">
        <f>L1948*80%</f>
        <v>674.40000000000009</v>
      </c>
      <c r="N1948" s="23">
        <f t="shared" si="2425"/>
        <v>10080594</v>
      </c>
      <c r="O1948" s="23">
        <f>M1948*G1948</f>
        <v>3848800.8000000007</v>
      </c>
      <c r="P1948" s="25"/>
      <c r="Q1948" s="23">
        <f>N1948+O1948+P1948</f>
        <v>13929394.800000001</v>
      </c>
      <c r="R1948" s="24"/>
      <c r="S1948" s="24"/>
      <c r="T1948" s="15"/>
    </row>
    <row r="1949" spans="1:20" ht="15" hidden="1" x14ac:dyDescent="0.3">
      <c r="A1949" s="15" t="s">
        <v>347</v>
      </c>
      <c r="B1949" s="15" t="s">
        <v>353</v>
      </c>
      <c r="C1949" s="15" t="s">
        <v>366</v>
      </c>
      <c r="D1949" s="37" t="s">
        <v>375</v>
      </c>
      <c r="E1949" s="95" t="s">
        <v>374</v>
      </c>
      <c r="F1949" s="23">
        <v>11958</v>
      </c>
      <c r="G1949" s="23">
        <v>5707</v>
      </c>
      <c r="H1949" s="23">
        <v>16726</v>
      </c>
      <c r="I1949" s="23">
        <v>8131245</v>
      </c>
      <c r="J1949" s="18"/>
      <c r="K1949" s="18"/>
      <c r="L1949" s="23">
        <f>L1938+L1941+L1944+L1947</f>
        <v>40</v>
      </c>
      <c r="M1949" s="24">
        <f>L1949*80%</f>
        <v>32</v>
      </c>
      <c r="N1949" s="23"/>
      <c r="O1949" s="23"/>
      <c r="P1949" s="25">
        <f t="shared" si="2440"/>
        <v>8131245</v>
      </c>
      <c r="Q1949" s="23">
        <f t="shared" si="2441"/>
        <v>8131245</v>
      </c>
      <c r="R1949" s="24"/>
      <c r="S1949" s="24"/>
      <c r="T1949" s="15"/>
    </row>
    <row r="1950" spans="1:20" ht="15" hidden="1" x14ac:dyDescent="0.3">
      <c r="A1950" s="15" t="s">
        <v>347</v>
      </c>
      <c r="B1950" s="15" t="s">
        <v>353</v>
      </c>
      <c r="C1950" s="15" t="s">
        <v>366</v>
      </c>
      <c r="D1950" s="17" t="s">
        <v>367</v>
      </c>
      <c r="E1950" s="94">
        <v>2</v>
      </c>
      <c r="F1950" s="23"/>
      <c r="G1950" s="23"/>
      <c r="H1950" s="23"/>
      <c r="I1950" s="23"/>
      <c r="J1950" s="18">
        <v>2635</v>
      </c>
      <c r="K1950" s="18">
        <v>2870</v>
      </c>
      <c r="L1950" s="23">
        <f t="shared" si="2424"/>
        <v>235</v>
      </c>
      <c r="M1950" s="24"/>
      <c r="N1950" s="23"/>
      <c r="O1950" s="23"/>
      <c r="P1950" s="25"/>
      <c r="Q1950" s="23"/>
      <c r="R1950" s="24"/>
      <c r="S1950" s="24"/>
      <c r="T1950" s="15"/>
    </row>
    <row r="1951" spans="1:20" ht="15" hidden="1" x14ac:dyDescent="0.3">
      <c r="A1951" s="15" t="s">
        <v>347</v>
      </c>
      <c r="B1951" s="15" t="s">
        <v>353</v>
      </c>
      <c r="C1951" s="15" t="s">
        <v>366</v>
      </c>
      <c r="D1951" s="17" t="s">
        <v>368</v>
      </c>
      <c r="E1951" s="94">
        <v>2</v>
      </c>
      <c r="F1951" s="23"/>
      <c r="G1951" s="23"/>
      <c r="H1951" s="23"/>
      <c r="I1951" s="23"/>
      <c r="J1951" s="18">
        <v>1999</v>
      </c>
      <c r="K1951" s="18">
        <v>2232</v>
      </c>
      <c r="L1951" s="23">
        <f t="shared" si="2424"/>
        <v>233</v>
      </c>
      <c r="M1951" s="24"/>
      <c r="N1951" s="23"/>
      <c r="O1951" s="23"/>
      <c r="P1951" s="25"/>
      <c r="Q1951" s="23"/>
      <c r="R1951" s="24"/>
      <c r="S1951" s="24"/>
      <c r="T1951" s="15"/>
    </row>
    <row r="1952" spans="1:20" ht="15" hidden="1" x14ac:dyDescent="0.3">
      <c r="A1952" s="15" t="s">
        <v>347</v>
      </c>
      <c r="B1952" s="15" t="s">
        <v>353</v>
      </c>
      <c r="C1952" s="15" t="s">
        <v>366</v>
      </c>
      <c r="D1952" s="17" t="s">
        <v>369</v>
      </c>
      <c r="E1952" s="94">
        <v>2</v>
      </c>
      <c r="F1952" s="23"/>
      <c r="G1952" s="23"/>
      <c r="H1952" s="23"/>
      <c r="I1952" s="23"/>
      <c r="J1952" s="18"/>
      <c r="K1952" s="18"/>
      <c r="L1952" s="23">
        <f>L1950-L1951</f>
        <v>2</v>
      </c>
      <c r="M1952" s="24"/>
      <c r="N1952" s="23"/>
      <c r="O1952" s="23"/>
      <c r="P1952" s="25"/>
      <c r="Q1952" s="23"/>
      <c r="R1952" s="24"/>
      <c r="S1952" s="24"/>
      <c r="T1952" s="15"/>
    </row>
    <row r="1953" spans="1:20" ht="15" hidden="1" x14ac:dyDescent="0.3">
      <c r="A1953" s="15" t="s">
        <v>347</v>
      </c>
      <c r="B1953" s="15" t="s">
        <v>353</v>
      </c>
      <c r="C1953" s="15" t="s">
        <v>366</v>
      </c>
      <c r="D1953" s="17" t="s">
        <v>370</v>
      </c>
      <c r="E1953" s="94">
        <v>2</v>
      </c>
      <c r="F1953" s="23"/>
      <c r="G1953" s="23"/>
      <c r="H1953" s="23"/>
      <c r="I1953" s="23"/>
      <c r="J1953" s="18">
        <v>1199</v>
      </c>
      <c r="K1953" s="18">
        <v>1354</v>
      </c>
      <c r="L1953" s="23">
        <f t="shared" si="2424"/>
        <v>155</v>
      </c>
      <c r="M1953" s="24"/>
      <c r="N1953" s="23"/>
      <c r="O1953" s="23"/>
      <c r="P1953" s="25"/>
      <c r="Q1953" s="23"/>
      <c r="R1953" s="24"/>
      <c r="S1953" s="24"/>
      <c r="T1953" s="15"/>
    </row>
    <row r="1954" spans="1:20" ht="15" hidden="1" x14ac:dyDescent="0.3">
      <c r="A1954" s="15" t="s">
        <v>347</v>
      </c>
      <c r="B1954" s="15" t="s">
        <v>353</v>
      </c>
      <c r="C1954" s="15" t="s">
        <v>366</v>
      </c>
      <c r="D1954" s="17" t="s">
        <v>371</v>
      </c>
      <c r="E1954" s="94">
        <v>2</v>
      </c>
      <c r="F1954" s="23"/>
      <c r="G1954" s="23"/>
      <c r="H1954" s="23"/>
      <c r="I1954" s="23"/>
      <c r="J1954" s="18">
        <v>588</v>
      </c>
      <c r="K1954" s="18">
        <v>713</v>
      </c>
      <c r="L1954" s="23">
        <f t="shared" si="2424"/>
        <v>125</v>
      </c>
      <c r="M1954" s="24"/>
      <c r="N1954" s="23"/>
      <c r="O1954" s="23"/>
      <c r="P1954" s="25"/>
      <c r="Q1954" s="23"/>
      <c r="R1954" s="24"/>
      <c r="S1954" s="24"/>
      <c r="T1954" s="15"/>
    </row>
    <row r="1955" spans="1:20" ht="15" hidden="1" x14ac:dyDescent="0.3">
      <c r="A1955" s="15" t="s">
        <v>347</v>
      </c>
      <c r="B1955" s="15" t="s">
        <v>353</v>
      </c>
      <c r="C1955" s="15" t="s">
        <v>366</v>
      </c>
      <c r="D1955" s="17" t="s">
        <v>372</v>
      </c>
      <c r="E1955" s="94">
        <v>2</v>
      </c>
      <c r="F1955" s="23"/>
      <c r="G1955" s="23"/>
      <c r="H1955" s="23"/>
      <c r="I1955" s="23"/>
      <c r="J1955" s="18"/>
      <c r="K1955" s="18"/>
      <c r="L1955" s="23">
        <f>L1953-L1954</f>
        <v>30</v>
      </c>
      <c r="M1955" s="24"/>
      <c r="N1955" s="23"/>
      <c r="O1955" s="23"/>
      <c r="P1955" s="25"/>
      <c r="Q1955" s="23"/>
      <c r="R1955" s="24"/>
      <c r="S1955" s="24"/>
      <c r="T1955" s="15"/>
    </row>
    <row r="1956" spans="1:20" ht="15" hidden="1" x14ac:dyDescent="0.3">
      <c r="A1956" s="15" t="s">
        <v>347</v>
      </c>
      <c r="B1956" s="15" t="s">
        <v>353</v>
      </c>
      <c r="C1956" s="15" t="s">
        <v>366</v>
      </c>
      <c r="D1956" s="37" t="s">
        <v>373</v>
      </c>
      <c r="E1956" s="95">
        <v>2</v>
      </c>
      <c r="F1956" s="23">
        <v>11958</v>
      </c>
      <c r="G1956" s="23">
        <v>5707</v>
      </c>
      <c r="H1956" s="23"/>
      <c r="I1956" s="23"/>
      <c r="J1956" s="18"/>
      <c r="K1956" s="18"/>
      <c r="L1956" s="23">
        <f>L1950+L1953</f>
        <v>390</v>
      </c>
      <c r="M1956" s="24">
        <f t="shared" si="2442"/>
        <v>312</v>
      </c>
      <c r="N1956" s="23">
        <f t="shared" si="2425"/>
        <v>4663620</v>
      </c>
      <c r="O1956" s="23">
        <f t="shared" si="2426"/>
        <v>1780584</v>
      </c>
      <c r="P1956" s="25"/>
      <c r="Q1956" s="23">
        <f t="shared" si="2441"/>
        <v>6444204</v>
      </c>
      <c r="R1956" s="24"/>
      <c r="S1956" s="24"/>
      <c r="T1956" s="15"/>
    </row>
    <row r="1957" spans="1:20" ht="15" hidden="1" x14ac:dyDescent="0.3">
      <c r="A1957" s="15" t="s">
        <v>347</v>
      </c>
      <c r="B1957" s="15" t="s">
        <v>353</v>
      </c>
      <c r="C1957" s="15" t="s">
        <v>366</v>
      </c>
      <c r="D1957" s="37" t="s">
        <v>375</v>
      </c>
      <c r="E1957" s="95">
        <v>2</v>
      </c>
      <c r="F1957" s="23">
        <v>11958</v>
      </c>
      <c r="G1957" s="23">
        <v>5707</v>
      </c>
      <c r="H1957" s="23">
        <v>16726</v>
      </c>
      <c r="I1957" s="23">
        <v>8131245</v>
      </c>
      <c r="J1957" s="18"/>
      <c r="K1957" s="18"/>
      <c r="L1957" s="23">
        <f>L1952+L1955</f>
        <v>32</v>
      </c>
      <c r="M1957" s="24">
        <f t="shared" si="2442"/>
        <v>25.6</v>
      </c>
      <c r="N1957" s="23"/>
      <c r="O1957" s="23"/>
      <c r="P1957" s="25">
        <f t="shared" si="2440"/>
        <v>8131245</v>
      </c>
      <c r="Q1957" s="23">
        <f t="shared" si="2441"/>
        <v>8131245</v>
      </c>
      <c r="R1957" s="24"/>
      <c r="S1957" s="24"/>
      <c r="T1957" s="15"/>
    </row>
    <row r="1958" spans="1:20" ht="15" hidden="1" x14ac:dyDescent="0.3">
      <c r="A1958" s="15" t="s">
        <v>347</v>
      </c>
      <c r="B1958" s="15" t="s">
        <v>353</v>
      </c>
      <c r="C1958" s="15" t="s">
        <v>366</v>
      </c>
      <c r="D1958" s="17" t="s">
        <v>367</v>
      </c>
      <c r="E1958" s="94">
        <v>3</v>
      </c>
      <c r="F1958" s="23"/>
      <c r="G1958" s="23"/>
      <c r="H1958" s="23"/>
      <c r="I1958" s="23"/>
      <c r="J1958" s="18">
        <v>2870</v>
      </c>
      <c r="K1958" s="18">
        <v>3141</v>
      </c>
      <c r="L1958" s="23">
        <f t="shared" si="2424"/>
        <v>271</v>
      </c>
      <c r="M1958" s="24"/>
      <c r="N1958" s="23"/>
      <c r="O1958" s="23"/>
      <c r="P1958" s="25"/>
      <c r="Q1958" s="23"/>
      <c r="R1958" s="24"/>
      <c r="S1958" s="24"/>
      <c r="T1958" s="15"/>
    </row>
    <row r="1959" spans="1:20" ht="15" hidden="1" x14ac:dyDescent="0.3">
      <c r="A1959" s="15" t="s">
        <v>347</v>
      </c>
      <c r="B1959" s="15" t="s">
        <v>353</v>
      </c>
      <c r="C1959" s="15" t="s">
        <v>366</v>
      </c>
      <c r="D1959" s="17" t="s">
        <v>368</v>
      </c>
      <c r="E1959" s="94">
        <v>3</v>
      </c>
      <c r="F1959" s="23"/>
      <c r="G1959" s="23"/>
      <c r="H1959" s="23"/>
      <c r="I1959" s="23"/>
      <c r="J1959" s="18">
        <v>2232</v>
      </c>
      <c r="K1959" s="18">
        <v>2464</v>
      </c>
      <c r="L1959" s="23">
        <f t="shared" si="2424"/>
        <v>232</v>
      </c>
      <c r="M1959" s="24"/>
      <c r="N1959" s="23"/>
      <c r="O1959" s="23"/>
      <c r="P1959" s="25"/>
      <c r="Q1959" s="23"/>
      <c r="R1959" s="24"/>
      <c r="S1959" s="24"/>
      <c r="T1959" s="15"/>
    </row>
    <row r="1960" spans="1:20" ht="15" hidden="1" x14ac:dyDescent="0.3">
      <c r="A1960" s="15" t="s">
        <v>347</v>
      </c>
      <c r="B1960" s="15" t="s">
        <v>353</v>
      </c>
      <c r="C1960" s="15" t="s">
        <v>366</v>
      </c>
      <c r="D1960" s="17" t="s">
        <v>369</v>
      </c>
      <c r="E1960" s="94">
        <v>3</v>
      </c>
      <c r="F1960" s="23"/>
      <c r="G1960" s="23"/>
      <c r="H1960" s="23"/>
      <c r="I1960" s="23"/>
      <c r="J1960" s="18"/>
      <c r="K1960" s="18"/>
      <c r="L1960" s="23">
        <f>L1958-L1959</f>
        <v>39</v>
      </c>
      <c r="M1960" s="24"/>
      <c r="N1960" s="23"/>
      <c r="O1960" s="23"/>
      <c r="P1960" s="25"/>
      <c r="Q1960" s="23"/>
      <c r="R1960" s="24"/>
      <c r="S1960" s="24"/>
      <c r="T1960" s="15"/>
    </row>
    <row r="1961" spans="1:20" ht="15" hidden="1" x14ac:dyDescent="0.3">
      <c r="A1961" s="15" t="s">
        <v>347</v>
      </c>
      <c r="B1961" s="15" t="s">
        <v>353</v>
      </c>
      <c r="C1961" s="15" t="s">
        <v>366</v>
      </c>
      <c r="D1961" s="17" t="s">
        <v>370</v>
      </c>
      <c r="E1961" s="94">
        <v>3</v>
      </c>
      <c r="F1961" s="23"/>
      <c r="G1961" s="23"/>
      <c r="H1961" s="23"/>
      <c r="I1961" s="23"/>
      <c r="J1961" s="18">
        <v>1354</v>
      </c>
      <c r="K1961" s="18">
        <v>1618</v>
      </c>
      <c r="L1961" s="23">
        <f t="shared" si="2424"/>
        <v>264</v>
      </c>
      <c r="M1961" s="24"/>
      <c r="N1961" s="23"/>
      <c r="O1961" s="23"/>
      <c r="P1961" s="25"/>
      <c r="Q1961" s="23"/>
      <c r="R1961" s="24"/>
      <c r="S1961" s="24"/>
      <c r="T1961" s="15"/>
    </row>
    <row r="1962" spans="1:20" ht="15" hidden="1" x14ac:dyDescent="0.3">
      <c r="A1962" s="15" t="s">
        <v>347</v>
      </c>
      <c r="B1962" s="15" t="s">
        <v>353</v>
      </c>
      <c r="C1962" s="15" t="s">
        <v>366</v>
      </c>
      <c r="D1962" s="17" t="s">
        <v>371</v>
      </c>
      <c r="E1962" s="94">
        <v>3</v>
      </c>
      <c r="F1962" s="23"/>
      <c r="G1962" s="23"/>
      <c r="H1962" s="23"/>
      <c r="I1962" s="23"/>
      <c r="J1962" s="18">
        <v>713</v>
      </c>
      <c r="K1962" s="18">
        <v>910</v>
      </c>
      <c r="L1962" s="23">
        <f t="shared" si="2424"/>
        <v>197</v>
      </c>
      <c r="M1962" s="24"/>
      <c r="N1962" s="23"/>
      <c r="O1962" s="23"/>
      <c r="P1962" s="25"/>
      <c r="Q1962" s="23"/>
      <c r="R1962" s="24"/>
      <c r="S1962" s="24"/>
      <c r="T1962" s="15"/>
    </row>
    <row r="1963" spans="1:20" ht="15" hidden="1" x14ac:dyDescent="0.3">
      <c r="A1963" s="15" t="s">
        <v>347</v>
      </c>
      <c r="B1963" s="15" t="s">
        <v>353</v>
      </c>
      <c r="C1963" s="15" t="s">
        <v>366</v>
      </c>
      <c r="D1963" s="17" t="s">
        <v>372</v>
      </c>
      <c r="E1963" s="94">
        <v>3</v>
      </c>
      <c r="F1963" s="23"/>
      <c r="G1963" s="23"/>
      <c r="H1963" s="23"/>
      <c r="I1963" s="23"/>
      <c r="J1963" s="18"/>
      <c r="K1963" s="18"/>
      <c r="L1963" s="23">
        <f>L1961-L1962</f>
        <v>67</v>
      </c>
      <c r="M1963" s="24"/>
      <c r="N1963" s="23"/>
      <c r="O1963" s="23"/>
      <c r="P1963" s="25"/>
      <c r="Q1963" s="23"/>
      <c r="R1963" s="24"/>
      <c r="S1963" s="24"/>
      <c r="T1963" s="15"/>
    </row>
    <row r="1964" spans="1:20" ht="15" hidden="1" x14ac:dyDescent="0.3">
      <c r="A1964" s="15" t="s">
        <v>347</v>
      </c>
      <c r="B1964" s="15" t="s">
        <v>353</v>
      </c>
      <c r="C1964" s="15" t="s">
        <v>366</v>
      </c>
      <c r="D1964" s="37" t="s">
        <v>373</v>
      </c>
      <c r="E1964" s="95">
        <v>3</v>
      </c>
      <c r="F1964" s="23">
        <v>11958</v>
      </c>
      <c r="G1964" s="23">
        <v>5707</v>
      </c>
      <c r="H1964" s="23"/>
      <c r="I1964" s="23"/>
      <c r="J1964" s="18"/>
      <c r="K1964" s="18"/>
      <c r="L1964" s="23">
        <f>L1958+L1961</f>
        <v>535</v>
      </c>
      <c r="M1964" s="24">
        <f t="shared" si="2442"/>
        <v>428</v>
      </c>
      <c r="N1964" s="23">
        <f t="shared" si="2425"/>
        <v>6397530</v>
      </c>
      <c r="O1964" s="23">
        <f t="shared" si="2426"/>
        <v>2442596</v>
      </c>
      <c r="P1964" s="25"/>
      <c r="Q1964" s="23">
        <f t="shared" si="2441"/>
        <v>8840126</v>
      </c>
      <c r="R1964" s="24"/>
      <c r="S1964" s="24"/>
      <c r="T1964" s="15"/>
    </row>
    <row r="1965" spans="1:20" ht="15" hidden="1" x14ac:dyDescent="0.3">
      <c r="A1965" s="15" t="s">
        <v>347</v>
      </c>
      <c r="B1965" s="15" t="s">
        <v>353</v>
      </c>
      <c r="C1965" s="15" t="s">
        <v>366</v>
      </c>
      <c r="D1965" s="37" t="s">
        <v>375</v>
      </c>
      <c r="E1965" s="95">
        <v>3</v>
      </c>
      <c r="F1965" s="23">
        <v>11958</v>
      </c>
      <c r="G1965" s="23">
        <v>5707</v>
      </c>
      <c r="H1965" s="23">
        <v>16726</v>
      </c>
      <c r="I1965" s="23">
        <v>8131245</v>
      </c>
      <c r="J1965" s="18"/>
      <c r="K1965" s="18"/>
      <c r="L1965" s="23">
        <f>L1960+L1963</f>
        <v>106</v>
      </c>
      <c r="M1965" s="24">
        <f t="shared" si="2442"/>
        <v>84.800000000000011</v>
      </c>
      <c r="N1965" s="23"/>
      <c r="O1965" s="23"/>
      <c r="P1965" s="25">
        <f t="shared" si="2440"/>
        <v>8131245</v>
      </c>
      <c r="Q1965" s="23">
        <f t="shared" si="2441"/>
        <v>8131245</v>
      </c>
      <c r="R1965" s="24"/>
      <c r="S1965" s="24"/>
      <c r="T1965" s="15"/>
    </row>
    <row r="1966" spans="1:20" ht="15" hidden="1" x14ac:dyDescent="0.3">
      <c r="A1966" s="15" t="s">
        <v>347</v>
      </c>
      <c r="B1966" s="15" t="s">
        <v>353</v>
      </c>
      <c r="C1966" s="15" t="s">
        <v>366</v>
      </c>
      <c r="D1966" s="17" t="s">
        <v>367</v>
      </c>
      <c r="E1966" s="94">
        <v>4</v>
      </c>
      <c r="F1966" s="23"/>
      <c r="G1966" s="23"/>
      <c r="H1966" s="23"/>
      <c r="I1966" s="23"/>
      <c r="J1966" s="18">
        <v>3141</v>
      </c>
      <c r="K1966" s="18">
        <v>3582</v>
      </c>
      <c r="L1966" s="23">
        <f t="shared" si="2424"/>
        <v>441</v>
      </c>
      <c r="M1966" s="24"/>
      <c r="N1966" s="23"/>
      <c r="O1966" s="23"/>
      <c r="P1966" s="25"/>
      <c r="Q1966" s="23"/>
      <c r="R1966" s="24"/>
      <c r="S1966" s="24"/>
      <c r="T1966" s="15"/>
    </row>
    <row r="1967" spans="1:20" ht="15" hidden="1" x14ac:dyDescent="0.3">
      <c r="A1967" s="15" t="s">
        <v>347</v>
      </c>
      <c r="B1967" s="15" t="s">
        <v>353</v>
      </c>
      <c r="C1967" s="15" t="s">
        <v>366</v>
      </c>
      <c r="D1967" s="17" t="s">
        <v>368</v>
      </c>
      <c r="E1967" s="94">
        <v>4</v>
      </c>
      <c r="F1967" s="23"/>
      <c r="G1967" s="23"/>
      <c r="H1967" s="23"/>
      <c r="I1967" s="23"/>
      <c r="J1967" s="18">
        <v>2464</v>
      </c>
      <c r="K1967" s="18">
        <v>2878</v>
      </c>
      <c r="L1967" s="23">
        <f t="shared" si="2424"/>
        <v>414</v>
      </c>
      <c r="M1967" s="24"/>
      <c r="N1967" s="23"/>
      <c r="O1967" s="23"/>
      <c r="P1967" s="25"/>
      <c r="Q1967" s="23"/>
      <c r="R1967" s="24"/>
      <c r="S1967" s="24"/>
      <c r="T1967" s="15"/>
    </row>
    <row r="1968" spans="1:20" ht="15" hidden="1" x14ac:dyDescent="0.3">
      <c r="A1968" s="15" t="s">
        <v>347</v>
      </c>
      <c r="B1968" s="15" t="s">
        <v>353</v>
      </c>
      <c r="C1968" s="15" t="s">
        <v>366</v>
      </c>
      <c r="D1968" s="17" t="s">
        <v>369</v>
      </c>
      <c r="E1968" s="94">
        <v>4</v>
      </c>
      <c r="F1968" s="23"/>
      <c r="G1968" s="23"/>
      <c r="H1968" s="23"/>
      <c r="I1968" s="23"/>
      <c r="J1968" s="18"/>
      <c r="K1968" s="18"/>
      <c r="L1968" s="23">
        <f>L1966-L1967</f>
        <v>27</v>
      </c>
      <c r="M1968" s="24"/>
      <c r="N1968" s="23"/>
      <c r="O1968" s="23"/>
      <c r="P1968" s="25"/>
      <c r="Q1968" s="23"/>
      <c r="R1968" s="24"/>
      <c r="S1968" s="24"/>
      <c r="T1968" s="15"/>
    </row>
    <row r="1969" spans="1:20" ht="15" hidden="1" x14ac:dyDescent="0.3">
      <c r="A1969" s="15" t="s">
        <v>347</v>
      </c>
      <c r="B1969" s="15" t="s">
        <v>353</v>
      </c>
      <c r="C1969" s="15" t="s">
        <v>366</v>
      </c>
      <c r="D1969" s="17" t="s">
        <v>370</v>
      </c>
      <c r="E1969" s="94">
        <v>4</v>
      </c>
      <c r="F1969" s="23"/>
      <c r="G1969" s="23"/>
      <c r="H1969" s="23"/>
      <c r="I1969" s="23"/>
      <c r="J1969" s="18">
        <v>1618</v>
      </c>
      <c r="K1969" s="18">
        <v>1969</v>
      </c>
      <c r="L1969" s="23">
        <f t="shared" si="2424"/>
        <v>351</v>
      </c>
      <c r="M1969" s="24"/>
      <c r="N1969" s="23"/>
      <c r="O1969" s="23"/>
      <c r="P1969" s="25"/>
      <c r="Q1969" s="23"/>
      <c r="R1969" s="24"/>
      <c r="S1969" s="24"/>
      <c r="T1969" s="15"/>
    </row>
    <row r="1970" spans="1:20" ht="15" hidden="1" x14ac:dyDescent="0.3">
      <c r="A1970" s="15" t="s">
        <v>347</v>
      </c>
      <c r="B1970" s="15" t="s">
        <v>353</v>
      </c>
      <c r="C1970" s="15" t="s">
        <v>366</v>
      </c>
      <c r="D1970" s="17" t="s">
        <v>371</v>
      </c>
      <c r="E1970" s="94">
        <v>4</v>
      </c>
      <c r="F1970" s="23"/>
      <c r="G1970" s="23"/>
      <c r="H1970" s="23"/>
      <c r="I1970" s="23"/>
      <c r="J1970" s="18">
        <v>910</v>
      </c>
      <c r="K1970" s="18">
        <v>1158</v>
      </c>
      <c r="L1970" s="23">
        <f t="shared" si="2424"/>
        <v>248</v>
      </c>
      <c r="M1970" s="24"/>
      <c r="N1970" s="23"/>
      <c r="O1970" s="23"/>
      <c r="P1970" s="25"/>
      <c r="Q1970" s="23"/>
      <c r="R1970" s="24"/>
      <c r="S1970" s="24"/>
      <c r="T1970" s="15"/>
    </row>
    <row r="1971" spans="1:20" ht="15" hidden="1" x14ac:dyDescent="0.3">
      <c r="A1971" s="15" t="s">
        <v>347</v>
      </c>
      <c r="B1971" s="15" t="s">
        <v>353</v>
      </c>
      <c r="C1971" s="15" t="s">
        <v>366</v>
      </c>
      <c r="D1971" s="17" t="s">
        <v>372</v>
      </c>
      <c r="E1971" s="94">
        <v>4</v>
      </c>
      <c r="F1971" s="23"/>
      <c r="G1971" s="23"/>
      <c r="H1971" s="23"/>
      <c r="I1971" s="23"/>
      <c r="J1971" s="18"/>
      <c r="K1971" s="18"/>
      <c r="L1971" s="23">
        <f>L1969-L1970</f>
        <v>103</v>
      </c>
      <c r="M1971" s="24"/>
      <c r="N1971" s="23"/>
      <c r="O1971" s="23"/>
      <c r="P1971" s="25"/>
      <c r="Q1971" s="23"/>
      <c r="R1971" s="24"/>
      <c r="S1971" s="24"/>
      <c r="T1971" s="15"/>
    </row>
    <row r="1972" spans="1:20" ht="15" hidden="1" x14ac:dyDescent="0.3">
      <c r="A1972" s="15" t="s">
        <v>347</v>
      </c>
      <c r="B1972" s="15" t="s">
        <v>353</v>
      </c>
      <c r="C1972" s="15" t="s">
        <v>366</v>
      </c>
      <c r="D1972" s="37" t="s">
        <v>373</v>
      </c>
      <c r="E1972" s="95">
        <v>4</v>
      </c>
      <c r="F1972" s="23">
        <v>11958</v>
      </c>
      <c r="G1972" s="23">
        <v>5707</v>
      </c>
      <c r="H1972" s="23"/>
      <c r="I1972" s="23"/>
      <c r="J1972" s="18"/>
      <c r="K1972" s="18"/>
      <c r="L1972" s="23">
        <f>L1966+L1969</f>
        <v>792</v>
      </c>
      <c r="M1972" s="24">
        <f t="shared" si="2442"/>
        <v>633.6</v>
      </c>
      <c r="N1972" s="23">
        <f t="shared" ref="N1972:N2034" si="2526">L1972*F1972</f>
        <v>9470736</v>
      </c>
      <c r="O1972" s="23">
        <f t="shared" ref="O1972:O2034" si="2527">M1972*G1972</f>
        <v>3615955.2</v>
      </c>
      <c r="P1972" s="25"/>
      <c r="Q1972" s="23">
        <f t="shared" ref="Q1972:Q2034" si="2528">N1972+O1972+P1972</f>
        <v>13086691.199999999</v>
      </c>
      <c r="R1972" s="24"/>
      <c r="S1972" s="24"/>
      <c r="T1972" s="15"/>
    </row>
    <row r="1973" spans="1:20" ht="15" hidden="1" x14ac:dyDescent="0.3">
      <c r="A1973" s="15" t="s">
        <v>347</v>
      </c>
      <c r="B1973" s="15" t="s">
        <v>353</v>
      </c>
      <c r="C1973" s="15" t="s">
        <v>366</v>
      </c>
      <c r="D1973" s="37" t="s">
        <v>375</v>
      </c>
      <c r="E1973" s="95">
        <v>4</v>
      </c>
      <c r="F1973" s="23">
        <v>11958</v>
      </c>
      <c r="G1973" s="23">
        <v>5707</v>
      </c>
      <c r="H1973" s="23">
        <v>16726</v>
      </c>
      <c r="I1973" s="23">
        <v>8131245</v>
      </c>
      <c r="J1973" s="18"/>
      <c r="K1973" s="18"/>
      <c r="L1973" s="23">
        <f>L1968+L1971</f>
        <v>130</v>
      </c>
      <c r="M1973" s="24">
        <f t="shared" si="2442"/>
        <v>104</v>
      </c>
      <c r="N1973" s="23"/>
      <c r="O1973" s="23"/>
      <c r="P1973" s="25">
        <f t="shared" ref="P1973:P2034" si="2529">IF(M1973*H1973=0,0,IF(M1973*H1973&gt;I1973,M1973*H1973,I1973))</f>
        <v>8131245</v>
      </c>
      <c r="Q1973" s="23">
        <f t="shared" si="2528"/>
        <v>8131245</v>
      </c>
      <c r="R1973" s="24"/>
      <c r="S1973" s="24"/>
      <c r="T1973" s="15"/>
    </row>
    <row r="1974" spans="1:20" ht="15" hidden="1" x14ac:dyDescent="0.3">
      <c r="A1974" s="15" t="s">
        <v>347</v>
      </c>
      <c r="B1974" s="15" t="s">
        <v>353</v>
      </c>
      <c r="C1974" s="15" t="s">
        <v>366</v>
      </c>
      <c r="D1974" s="17" t="s">
        <v>367</v>
      </c>
      <c r="E1974" s="94">
        <v>5</v>
      </c>
      <c r="F1974" s="23"/>
      <c r="G1974" s="23"/>
      <c r="H1974" s="23"/>
      <c r="I1974" s="23"/>
      <c r="J1974" s="18">
        <v>3582</v>
      </c>
      <c r="K1974" s="18">
        <v>4079</v>
      </c>
      <c r="L1974" s="23">
        <f t="shared" ref="L1974:L2034" si="2530">K1974-J1974</f>
        <v>497</v>
      </c>
      <c r="M1974" s="24"/>
      <c r="N1974" s="23"/>
      <c r="O1974" s="23"/>
      <c r="P1974" s="25"/>
      <c r="Q1974" s="23"/>
      <c r="R1974" s="24"/>
      <c r="S1974" s="24"/>
      <c r="T1974" s="15"/>
    </row>
    <row r="1975" spans="1:20" ht="15" hidden="1" x14ac:dyDescent="0.3">
      <c r="A1975" s="15" t="s">
        <v>347</v>
      </c>
      <c r="B1975" s="15" t="s">
        <v>353</v>
      </c>
      <c r="C1975" s="15" t="s">
        <v>366</v>
      </c>
      <c r="D1975" s="17" t="s">
        <v>368</v>
      </c>
      <c r="E1975" s="94">
        <v>5</v>
      </c>
      <c r="F1975" s="23"/>
      <c r="G1975" s="23"/>
      <c r="H1975" s="23"/>
      <c r="I1975" s="23"/>
      <c r="J1975" s="18">
        <v>2878</v>
      </c>
      <c r="K1975" s="18">
        <v>3368</v>
      </c>
      <c r="L1975" s="23">
        <f t="shared" si="2530"/>
        <v>490</v>
      </c>
      <c r="M1975" s="24"/>
      <c r="N1975" s="23"/>
      <c r="O1975" s="23"/>
      <c r="P1975" s="25"/>
      <c r="Q1975" s="23"/>
      <c r="R1975" s="24"/>
      <c r="S1975" s="24"/>
      <c r="T1975" s="15"/>
    </row>
    <row r="1976" spans="1:20" ht="15" hidden="1" x14ac:dyDescent="0.3">
      <c r="A1976" s="15" t="s">
        <v>347</v>
      </c>
      <c r="B1976" s="15" t="s">
        <v>353</v>
      </c>
      <c r="C1976" s="15" t="s">
        <v>366</v>
      </c>
      <c r="D1976" s="17" t="s">
        <v>369</v>
      </c>
      <c r="E1976" s="94">
        <v>5</v>
      </c>
      <c r="F1976" s="23"/>
      <c r="G1976" s="23"/>
      <c r="H1976" s="23"/>
      <c r="I1976" s="23"/>
      <c r="J1976" s="18"/>
      <c r="K1976" s="18"/>
      <c r="L1976" s="23">
        <f>L1974-L1975</f>
        <v>7</v>
      </c>
      <c r="M1976" s="24"/>
      <c r="N1976" s="23"/>
      <c r="O1976" s="23"/>
      <c r="P1976" s="25"/>
      <c r="Q1976" s="23"/>
      <c r="R1976" s="24"/>
      <c r="S1976" s="24"/>
      <c r="T1976" s="15"/>
    </row>
    <row r="1977" spans="1:20" ht="15" hidden="1" x14ac:dyDescent="0.3">
      <c r="A1977" s="15" t="s">
        <v>347</v>
      </c>
      <c r="B1977" s="15" t="s">
        <v>353</v>
      </c>
      <c r="C1977" s="15" t="s">
        <v>366</v>
      </c>
      <c r="D1977" s="17" t="s">
        <v>370</v>
      </c>
      <c r="E1977" s="94">
        <v>5</v>
      </c>
      <c r="F1977" s="23"/>
      <c r="G1977" s="23"/>
      <c r="H1977" s="23"/>
      <c r="I1977" s="23"/>
      <c r="J1977" s="18">
        <v>1969</v>
      </c>
      <c r="K1977" s="18">
        <v>2295</v>
      </c>
      <c r="L1977" s="23">
        <f t="shared" si="2530"/>
        <v>326</v>
      </c>
      <c r="M1977" s="24"/>
      <c r="N1977" s="23"/>
      <c r="O1977" s="23"/>
      <c r="P1977" s="25"/>
      <c r="Q1977" s="23"/>
      <c r="R1977" s="24"/>
      <c r="S1977" s="24"/>
      <c r="T1977" s="15"/>
    </row>
    <row r="1978" spans="1:20" ht="15" hidden="1" x14ac:dyDescent="0.3">
      <c r="A1978" s="15" t="s">
        <v>347</v>
      </c>
      <c r="B1978" s="15" t="s">
        <v>353</v>
      </c>
      <c r="C1978" s="15" t="s">
        <v>366</v>
      </c>
      <c r="D1978" s="17" t="s">
        <v>371</v>
      </c>
      <c r="E1978" s="94">
        <v>5</v>
      </c>
      <c r="F1978" s="23"/>
      <c r="G1978" s="23"/>
      <c r="H1978" s="23"/>
      <c r="I1978" s="23"/>
      <c r="J1978" s="18">
        <v>1158</v>
      </c>
      <c r="K1978" s="18">
        <v>1443</v>
      </c>
      <c r="L1978" s="23">
        <f t="shared" si="2530"/>
        <v>285</v>
      </c>
      <c r="M1978" s="24"/>
      <c r="N1978" s="23"/>
      <c r="O1978" s="23"/>
      <c r="P1978" s="25"/>
      <c r="Q1978" s="23"/>
      <c r="R1978" s="24"/>
      <c r="S1978" s="24"/>
      <c r="T1978" s="15"/>
    </row>
    <row r="1979" spans="1:20" ht="15" hidden="1" x14ac:dyDescent="0.3">
      <c r="A1979" s="15" t="s">
        <v>347</v>
      </c>
      <c r="B1979" s="15" t="s">
        <v>353</v>
      </c>
      <c r="C1979" s="15" t="s">
        <v>366</v>
      </c>
      <c r="D1979" s="17" t="s">
        <v>372</v>
      </c>
      <c r="E1979" s="94">
        <v>5</v>
      </c>
      <c r="F1979" s="23"/>
      <c r="G1979" s="23"/>
      <c r="H1979" s="23"/>
      <c r="I1979" s="23"/>
      <c r="J1979" s="18"/>
      <c r="K1979" s="18"/>
      <c r="L1979" s="23">
        <f>L1977-L1978</f>
        <v>41</v>
      </c>
      <c r="M1979" s="24"/>
      <c r="N1979" s="23"/>
      <c r="O1979" s="23"/>
      <c r="P1979" s="25"/>
      <c r="Q1979" s="23"/>
      <c r="R1979" s="24"/>
      <c r="S1979" s="24"/>
      <c r="T1979" s="15"/>
    </row>
    <row r="1980" spans="1:20" ht="15" hidden="1" x14ac:dyDescent="0.3">
      <c r="A1980" s="15" t="s">
        <v>347</v>
      </c>
      <c r="B1980" s="15" t="s">
        <v>353</v>
      </c>
      <c r="C1980" s="15" t="s">
        <v>366</v>
      </c>
      <c r="D1980" s="37" t="s">
        <v>373</v>
      </c>
      <c r="E1980" s="95">
        <v>5</v>
      </c>
      <c r="F1980" s="23">
        <v>11958</v>
      </c>
      <c r="G1980" s="23">
        <v>5707</v>
      </c>
      <c r="H1980" s="23"/>
      <c r="I1980" s="23"/>
      <c r="J1980" s="18"/>
      <c r="K1980" s="18"/>
      <c r="L1980" s="23">
        <f>L1974+L1977</f>
        <v>823</v>
      </c>
      <c r="M1980" s="24">
        <f t="shared" si="2442"/>
        <v>658.40000000000009</v>
      </c>
      <c r="N1980" s="23">
        <f t="shared" si="2526"/>
        <v>9841434</v>
      </c>
      <c r="O1980" s="23">
        <f t="shared" si="2527"/>
        <v>3757488.8000000007</v>
      </c>
      <c r="P1980" s="25"/>
      <c r="Q1980" s="23">
        <f t="shared" si="2528"/>
        <v>13598922.800000001</v>
      </c>
      <c r="R1980" s="24"/>
      <c r="S1980" s="24"/>
      <c r="T1980" s="15"/>
    </row>
    <row r="1981" spans="1:20" ht="15" hidden="1" x14ac:dyDescent="0.3">
      <c r="A1981" s="15" t="s">
        <v>347</v>
      </c>
      <c r="B1981" s="15" t="s">
        <v>353</v>
      </c>
      <c r="C1981" s="15" t="s">
        <v>366</v>
      </c>
      <c r="D1981" s="37" t="s">
        <v>375</v>
      </c>
      <c r="E1981" s="95">
        <v>5</v>
      </c>
      <c r="F1981" s="23">
        <v>11958</v>
      </c>
      <c r="G1981" s="23">
        <v>5707</v>
      </c>
      <c r="H1981" s="23">
        <v>16726</v>
      </c>
      <c r="I1981" s="23">
        <v>8131245</v>
      </c>
      <c r="J1981" s="18"/>
      <c r="K1981" s="18"/>
      <c r="L1981" s="23">
        <f>L1976+L1979</f>
        <v>48</v>
      </c>
      <c r="M1981" s="24">
        <f t="shared" ref="M1981:M2039" si="2531">L1981*80%</f>
        <v>38.400000000000006</v>
      </c>
      <c r="N1981" s="23"/>
      <c r="O1981" s="23"/>
      <c r="P1981" s="25">
        <f t="shared" si="2529"/>
        <v>8131245</v>
      </c>
      <c r="Q1981" s="23">
        <f t="shared" si="2528"/>
        <v>8131245</v>
      </c>
      <c r="R1981" s="24"/>
      <c r="S1981" s="24"/>
      <c r="T1981" s="15"/>
    </row>
    <row r="1982" spans="1:20" ht="15" hidden="1" x14ac:dyDescent="0.3">
      <c r="A1982" s="15" t="s">
        <v>347</v>
      </c>
      <c r="B1982" s="15" t="s">
        <v>353</v>
      </c>
      <c r="C1982" s="15" t="s">
        <v>366</v>
      </c>
      <c r="D1982" s="17" t="s">
        <v>367</v>
      </c>
      <c r="E1982" s="94">
        <v>6</v>
      </c>
      <c r="F1982" s="23"/>
      <c r="G1982" s="23"/>
      <c r="H1982" s="23"/>
      <c r="I1982" s="23"/>
      <c r="J1982" s="18">
        <v>4079</v>
      </c>
      <c r="K1982" s="18">
        <v>4790</v>
      </c>
      <c r="L1982" s="23">
        <f t="shared" si="2530"/>
        <v>711</v>
      </c>
      <c r="M1982" s="24"/>
      <c r="N1982" s="23"/>
      <c r="O1982" s="23"/>
      <c r="P1982" s="25"/>
      <c r="Q1982" s="23"/>
      <c r="R1982" s="24"/>
      <c r="S1982" s="24"/>
      <c r="T1982" s="15"/>
    </row>
    <row r="1983" spans="1:20" ht="15" hidden="1" x14ac:dyDescent="0.3">
      <c r="A1983" s="15" t="s">
        <v>347</v>
      </c>
      <c r="B1983" s="15" t="s">
        <v>353</v>
      </c>
      <c r="C1983" s="15" t="s">
        <v>366</v>
      </c>
      <c r="D1983" s="17" t="s">
        <v>368</v>
      </c>
      <c r="E1983" s="94">
        <v>6</v>
      </c>
      <c r="F1983" s="23"/>
      <c r="G1983" s="23"/>
      <c r="H1983" s="23"/>
      <c r="I1983" s="23"/>
      <c r="J1983" s="18">
        <v>3368</v>
      </c>
      <c r="K1983" s="18">
        <v>4077</v>
      </c>
      <c r="L1983" s="23">
        <f t="shared" si="2530"/>
        <v>709</v>
      </c>
      <c r="M1983" s="24"/>
      <c r="N1983" s="23"/>
      <c r="O1983" s="23"/>
      <c r="P1983" s="25"/>
      <c r="Q1983" s="23"/>
      <c r="R1983" s="24"/>
      <c r="S1983" s="24"/>
      <c r="T1983" s="15"/>
    </row>
    <row r="1984" spans="1:20" ht="15" hidden="1" x14ac:dyDescent="0.3">
      <c r="A1984" s="15" t="s">
        <v>347</v>
      </c>
      <c r="B1984" s="15" t="s">
        <v>353</v>
      </c>
      <c r="C1984" s="15" t="s">
        <v>366</v>
      </c>
      <c r="D1984" s="17" t="s">
        <v>369</v>
      </c>
      <c r="E1984" s="94">
        <v>6</v>
      </c>
      <c r="F1984" s="23"/>
      <c r="G1984" s="23"/>
      <c r="H1984" s="23"/>
      <c r="I1984" s="23"/>
      <c r="J1984" s="18"/>
      <c r="K1984" s="18"/>
      <c r="L1984" s="23">
        <f>L1982-L1983</f>
        <v>2</v>
      </c>
      <c r="M1984" s="24"/>
      <c r="N1984" s="23"/>
      <c r="O1984" s="23"/>
      <c r="P1984" s="25"/>
      <c r="Q1984" s="23"/>
      <c r="R1984" s="24"/>
      <c r="S1984" s="24"/>
      <c r="T1984" s="15"/>
    </row>
    <row r="1985" spans="1:20" ht="15" hidden="1" x14ac:dyDescent="0.3">
      <c r="A1985" s="15" t="s">
        <v>347</v>
      </c>
      <c r="B1985" s="15" t="s">
        <v>353</v>
      </c>
      <c r="C1985" s="15" t="s">
        <v>366</v>
      </c>
      <c r="D1985" s="17" t="s">
        <v>370</v>
      </c>
      <c r="E1985" s="94">
        <v>6</v>
      </c>
      <c r="F1985" s="23"/>
      <c r="G1985" s="23"/>
      <c r="H1985" s="23"/>
      <c r="I1985" s="23"/>
      <c r="J1985" s="18">
        <v>2295</v>
      </c>
      <c r="K1985" s="18">
        <v>2734</v>
      </c>
      <c r="L1985" s="23">
        <f t="shared" si="2530"/>
        <v>439</v>
      </c>
      <c r="M1985" s="24"/>
      <c r="N1985" s="23"/>
      <c r="O1985" s="23"/>
      <c r="P1985" s="25"/>
      <c r="Q1985" s="23"/>
      <c r="R1985" s="24"/>
      <c r="S1985" s="24"/>
      <c r="T1985" s="15"/>
    </row>
    <row r="1986" spans="1:20" ht="15" hidden="1" x14ac:dyDescent="0.3">
      <c r="A1986" s="15" t="s">
        <v>347</v>
      </c>
      <c r="B1986" s="15" t="s">
        <v>353</v>
      </c>
      <c r="C1986" s="15" t="s">
        <v>366</v>
      </c>
      <c r="D1986" s="17" t="s">
        <v>371</v>
      </c>
      <c r="E1986" s="94">
        <v>6</v>
      </c>
      <c r="F1986" s="23"/>
      <c r="G1986" s="23"/>
      <c r="H1986" s="23"/>
      <c r="I1986" s="23"/>
      <c r="J1986" s="18">
        <v>1443</v>
      </c>
      <c r="K1986" s="18">
        <v>1835</v>
      </c>
      <c r="L1986" s="23">
        <f t="shared" si="2530"/>
        <v>392</v>
      </c>
      <c r="M1986" s="24"/>
      <c r="N1986" s="23"/>
      <c r="O1986" s="23"/>
      <c r="P1986" s="25"/>
      <c r="Q1986" s="23"/>
      <c r="R1986" s="24"/>
      <c r="S1986" s="24"/>
      <c r="T1986" s="15"/>
    </row>
    <row r="1987" spans="1:20" ht="15" hidden="1" x14ac:dyDescent="0.3">
      <c r="A1987" s="15" t="s">
        <v>347</v>
      </c>
      <c r="B1987" s="15" t="s">
        <v>353</v>
      </c>
      <c r="C1987" s="15" t="s">
        <v>366</v>
      </c>
      <c r="D1987" s="17" t="s">
        <v>372</v>
      </c>
      <c r="E1987" s="94">
        <v>6</v>
      </c>
      <c r="F1987" s="23"/>
      <c r="G1987" s="23"/>
      <c r="H1987" s="23"/>
      <c r="I1987" s="23"/>
      <c r="J1987" s="18"/>
      <c r="K1987" s="18"/>
      <c r="L1987" s="23">
        <f>L1985-L1986</f>
        <v>47</v>
      </c>
      <c r="M1987" s="24"/>
      <c r="N1987" s="23"/>
      <c r="O1987" s="23"/>
      <c r="P1987" s="25"/>
      <c r="Q1987" s="23"/>
      <c r="R1987" s="24"/>
      <c r="S1987" s="24"/>
      <c r="T1987" s="15"/>
    </row>
    <row r="1988" spans="1:20" ht="15" hidden="1" x14ac:dyDescent="0.3">
      <c r="A1988" s="15" t="s">
        <v>347</v>
      </c>
      <c r="B1988" s="15" t="s">
        <v>353</v>
      </c>
      <c r="C1988" s="15" t="s">
        <v>366</v>
      </c>
      <c r="D1988" s="37" t="s">
        <v>373</v>
      </c>
      <c r="E1988" s="95">
        <v>6</v>
      </c>
      <c r="F1988" s="23">
        <v>11958</v>
      </c>
      <c r="G1988" s="23">
        <v>5707</v>
      </c>
      <c r="H1988" s="23"/>
      <c r="I1988" s="23"/>
      <c r="J1988" s="18"/>
      <c r="K1988" s="18"/>
      <c r="L1988" s="23">
        <f>L1982+L1985</f>
        <v>1150</v>
      </c>
      <c r="M1988" s="24">
        <f t="shared" si="2531"/>
        <v>920</v>
      </c>
      <c r="N1988" s="23">
        <f t="shared" si="2526"/>
        <v>13751700</v>
      </c>
      <c r="O1988" s="23">
        <f t="shared" si="2527"/>
        <v>5250440</v>
      </c>
      <c r="P1988" s="25"/>
      <c r="Q1988" s="23">
        <f t="shared" si="2528"/>
        <v>19002140</v>
      </c>
      <c r="R1988" s="24"/>
      <c r="S1988" s="24"/>
      <c r="T1988" s="15"/>
    </row>
    <row r="1989" spans="1:20" ht="15" hidden="1" x14ac:dyDescent="0.3">
      <c r="A1989" s="15" t="s">
        <v>347</v>
      </c>
      <c r="B1989" s="15" t="s">
        <v>353</v>
      </c>
      <c r="C1989" s="15" t="s">
        <v>366</v>
      </c>
      <c r="D1989" s="37" t="s">
        <v>375</v>
      </c>
      <c r="E1989" s="95">
        <v>6</v>
      </c>
      <c r="F1989" s="23">
        <v>11958</v>
      </c>
      <c r="G1989" s="23">
        <v>5707</v>
      </c>
      <c r="H1989" s="23">
        <v>16726</v>
      </c>
      <c r="I1989" s="23">
        <v>8131245</v>
      </c>
      <c r="J1989" s="18"/>
      <c r="K1989" s="18"/>
      <c r="L1989" s="23">
        <f>L1984+L1987</f>
        <v>49</v>
      </c>
      <c r="M1989" s="24">
        <f t="shared" si="2531"/>
        <v>39.200000000000003</v>
      </c>
      <c r="N1989" s="23"/>
      <c r="O1989" s="23"/>
      <c r="P1989" s="25">
        <f t="shared" si="2529"/>
        <v>8131245</v>
      </c>
      <c r="Q1989" s="23">
        <f t="shared" si="2528"/>
        <v>8131245</v>
      </c>
      <c r="R1989" s="24"/>
      <c r="S1989" s="24"/>
      <c r="T1989" s="15"/>
    </row>
    <row r="1990" spans="1:20" ht="15" hidden="1" x14ac:dyDescent="0.3">
      <c r="A1990" s="15" t="s">
        <v>347</v>
      </c>
      <c r="B1990" s="15" t="s">
        <v>353</v>
      </c>
      <c r="C1990" s="15" t="s">
        <v>366</v>
      </c>
      <c r="D1990" s="17" t="s">
        <v>367</v>
      </c>
      <c r="E1990" s="94">
        <v>7</v>
      </c>
      <c r="F1990" s="23"/>
      <c r="G1990" s="23"/>
      <c r="H1990" s="23"/>
      <c r="I1990" s="23"/>
      <c r="J1990" s="18">
        <f>K1982</f>
        <v>4790</v>
      </c>
      <c r="K1990" s="18">
        <v>5432</v>
      </c>
      <c r="L1990" s="23">
        <f>K1990-J1990</f>
        <v>642</v>
      </c>
      <c r="M1990" s="24">
        <f t="shared" si="2531"/>
        <v>513.6</v>
      </c>
      <c r="N1990" s="23">
        <f t="shared" si="2526"/>
        <v>0</v>
      </c>
      <c r="O1990" s="23">
        <f t="shared" si="2527"/>
        <v>0</v>
      </c>
      <c r="P1990" s="25">
        <f t="shared" si="2529"/>
        <v>0</v>
      </c>
      <c r="Q1990" s="23">
        <f t="shared" si="2528"/>
        <v>0</v>
      </c>
      <c r="R1990" s="24"/>
      <c r="S1990" s="24"/>
      <c r="T1990" s="15"/>
    </row>
    <row r="1991" spans="1:20" ht="15" hidden="1" x14ac:dyDescent="0.3">
      <c r="A1991" s="15" t="s">
        <v>347</v>
      </c>
      <c r="B1991" s="15" t="s">
        <v>353</v>
      </c>
      <c r="C1991" s="15" t="s">
        <v>366</v>
      </c>
      <c r="D1991" s="17" t="s">
        <v>368</v>
      </c>
      <c r="E1991" s="94">
        <v>7</v>
      </c>
      <c r="F1991" s="23"/>
      <c r="G1991" s="23"/>
      <c r="H1991" s="23"/>
      <c r="I1991" s="23"/>
      <c r="J1991" s="18">
        <f t="shared" ref="J1991:J1994" si="2532">K1983</f>
        <v>4077</v>
      </c>
      <c r="K1991" s="18">
        <v>4707</v>
      </c>
      <c r="L1991" s="23">
        <f t="shared" si="2530"/>
        <v>630</v>
      </c>
      <c r="M1991" s="24">
        <f t="shared" si="2531"/>
        <v>504</v>
      </c>
      <c r="N1991" s="23">
        <f t="shared" si="2526"/>
        <v>0</v>
      </c>
      <c r="O1991" s="23">
        <f t="shared" si="2527"/>
        <v>0</v>
      </c>
      <c r="P1991" s="25">
        <f t="shared" si="2529"/>
        <v>0</v>
      </c>
      <c r="Q1991" s="23">
        <f t="shared" si="2528"/>
        <v>0</v>
      </c>
      <c r="R1991" s="24"/>
      <c r="S1991" s="24"/>
      <c r="T1991" s="15"/>
    </row>
    <row r="1992" spans="1:20" ht="15" hidden="1" x14ac:dyDescent="0.3">
      <c r="A1992" s="15" t="s">
        <v>347</v>
      </c>
      <c r="B1992" s="15" t="s">
        <v>353</v>
      </c>
      <c r="C1992" s="15" t="s">
        <v>366</v>
      </c>
      <c r="D1992" s="17" t="s">
        <v>369</v>
      </c>
      <c r="E1992" s="94">
        <v>7</v>
      </c>
      <c r="F1992" s="23"/>
      <c r="G1992" s="23"/>
      <c r="H1992" s="23"/>
      <c r="I1992" s="23"/>
      <c r="J1992" s="18"/>
      <c r="K1992" s="18"/>
      <c r="L1992" s="23">
        <f>L1990-L1991</f>
        <v>12</v>
      </c>
      <c r="M1992" s="24">
        <f t="shared" si="2531"/>
        <v>9.6000000000000014</v>
      </c>
      <c r="N1992" s="23">
        <f t="shared" si="2526"/>
        <v>0</v>
      </c>
      <c r="O1992" s="23">
        <f t="shared" si="2527"/>
        <v>0</v>
      </c>
      <c r="P1992" s="25">
        <f t="shared" si="2529"/>
        <v>0</v>
      </c>
      <c r="Q1992" s="23">
        <f t="shared" si="2528"/>
        <v>0</v>
      </c>
      <c r="R1992" s="24"/>
      <c r="S1992" s="24"/>
      <c r="T1992" s="15"/>
    </row>
    <row r="1993" spans="1:20" ht="15" hidden="1" x14ac:dyDescent="0.3">
      <c r="A1993" s="15" t="s">
        <v>347</v>
      </c>
      <c r="B1993" s="15" t="s">
        <v>353</v>
      </c>
      <c r="C1993" s="15" t="s">
        <v>366</v>
      </c>
      <c r="D1993" s="17" t="s">
        <v>370</v>
      </c>
      <c r="E1993" s="94">
        <v>7</v>
      </c>
      <c r="F1993" s="23"/>
      <c r="G1993" s="23"/>
      <c r="H1993" s="23"/>
      <c r="I1993" s="23"/>
      <c r="J1993" s="18">
        <f t="shared" si="2532"/>
        <v>2734</v>
      </c>
      <c r="K1993" s="18">
        <v>3203</v>
      </c>
      <c r="L1993" s="23">
        <f t="shared" si="2530"/>
        <v>469</v>
      </c>
      <c r="M1993" s="24">
        <f t="shared" si="2531"/>
        <v>375.20000000000005</v>
      </c>
      <c r="N1993" s="23">
        <f t="shared" si="2526"/>
        <v>0</v>
      </c>
      <c r="O1993" s="23">
        <f t="shared" si="2527"/>
        <v>0</v>
      </c>
      <c r="P1993" s="25">
        <f t="shared" si="2529"/>
        <v>0</v>
      </c>
      <c r="Q1993" s="23">
        <f t="shared" si="2528"/>
        <v>0</v>
      </c>
      <c r="R1993" s="24"/>
      <c r="S1993" s="24"/>
      <c r="T1993" s="15"/>
    </row>
    <row r="1994" spans="1:20" ht="15" hidden="1" x14ac:dyDescent="0.3">
      <c r="A1994" s="15" t="s">
        <v>347</v>
      </c>
      <c r="B1994" s="15" t="s">
        <v>353</v>
      </c>
      <c r="C1994" s="15" t="s">
        <v>366</v>
      </c>
      <c r="D1994" s="17" t="s">
        <v>371</v>
      </c>
      <c r="E1994" s="94">
        <v>7</v>
      </c>
      <c r="F1994" s="23"/>
      <c r="G1994" s="23"/>
      <c r="H1994" s="23"/>
      <c r="I1994" s="23"/>
      <c r="J1994" s="18">
        <f t="shared" si="2532"/>
        <v>1835</v>
      </c>
      <c r="K1994" s="18">
        <v>2254</v>
      </c>
      <c r="L1994" s="23">
        <f t="shared" si="2530"/>
        <v>419</v>
      </c>
      <c r="M1994" s="24">
        <f t="shared" si="2531"/>
        <v>335.20000000000005</v>
      </c>
      <c r="N1994" s="23">
        <f t="shared" si="2526"/>
        <v>0</v>
      </c>
      <c r="O1994" s="23">
        <f t="shared" si="2527"/>
        <v>0</v>
      </c>
      <c r="P1994" s="25">
        <f t="shared" si="2529"/>
        <v>0</v>
      </c>
      <c r="Q1994" s="23">
        <f t="shared" si="2528"/>
        <v>0</v>
      </c>
      <c r="R1994" s="24"/>
      <c r="S1994" s="24"/>
      <c r="T1994" s="15"/>
    </row>
    <row r="1995" spans="1:20" ht="15" hidden="1" x14ac:dyDescent="0.3">
      <c r="A1995" s="15" t="s">
        <v>347</v>
      </c>
      <c r="B1995" s="15" t="s">
        <v>353</v>
      </c>
      <c r="C1995" s="15" t="s">
        <v>366</v>
      </c>
      <c r="D1995" s="17" t="s">
        <v>372</v>
      </c>
      <c r="E1995" s="94">
        <v>7</v>
      </c>
      <c r="F1995" s="23"/>
      <c r="G1995" s="23"/>
      <c r="H1995" s="23"/>
      <c r="I1995" s="23"/>
      <c r="J1995" s="18"/>
      <c r="K1995" s="18"/>
      <c r="L1995" s="23">
        <f>L1993-L1994</f>
        <v>50</v>
      </c>
      <c r="M1995" s="24">
        <f t="shared" si="2531"/>
        <v>40</v>
      </c>
      <c r="N1995" s="23">
        <f t="shared" si="2526"/>
        <v>0</v>
      </c>
      <c r="O1995" s="23">
        <f t="shared" si="2527"/>
        <v>0</v>
      </c>
      <c r="P1995" s="25">
        <f t="shared" si="2529"/>
        <v>0</v>
      </c>
      <c r="Q1995" s="23">
        <f t="shared" si="2528"/>
        <v>0</v>
      </c>
      <c r="R1995" s="24"/>
      <c r="S1995" s="24"/>
      <c r="T1995" s="15"/>
    </row>
    <row r="1996" spans="1:20" ht="15" hidden="1" x14ac:dyDescent="0.3">
      <c r="A1996" s="15" t="s">
        <v>347</v>
      </c>
      <c r="B1996" s="15" t="s">
        <v>353</v>
      </c>
      <c r="C1996" s="15" t="s">
        <v>366</v>
      </c>
      <c r="D1996" s="37" t="s">
        <v>373</v>
      </c>
      <c r="E1996" s="95">
        <v>7</v>
      </c>
      <c r="F1996" s="23">
        <v>11958</v>
      </c>
      <c r="G1996" s="23">
        <v>5707</v>
      </c>
      <c r="H1996" s="23"/>
      <c r="I1996" s="23"/>
      <c r="J1996" s="18"/>
      <c r="K1996" s="18"/>
      <c r="L1996" s="40">
        <f>L1990+L1993</f>
        <v>1111</v>
      </c>
      <c r="M1996" s="41">
        <f>L1996*80%</f>
        <v>888.80000000000007</v>
      </c>
      <c r="N1996" s="40">
        <f>L1996*F1996</f>
        <v>13285338</v>
      </c>
      <c r="O1996" s="40">
        <f>M1996*G1996</f>
        <v>5072381.6000000006</v>
      </c>
      <c r="P1996" s="42">
        <f t="shared" si="2529"/>
        <v>0</v>
      </c>
      <c r="Q1996" s="40">
        <f>N1996+O1996+P1996</f>
        <v>18357719.600000001</v>
      </c>
      <c r="R1996" s="24"/>
      <c r="S1996" s="24"/>
      <c r="T1996" s="26" t="s">
        <v>376</v>
      </c>
    </row>
    <row r="1997" spans="1:20" ht="15" hidden="1" x14ac:dyDescent="0.3">
      <c r="A1997" s="15" t="s">
        <v>347</v>
      </c>
      <c r="B1997" s="15" t="s">
        <v>353</v>
      </c>
      <c r="C1997" s="15" t="s">
        <v>366</v>
      </c>
      <c r="D1997" s="37" t="s">
        <v>375</v>
      </c>
      <c r="E1997" s="95">
        <v>7</v>
      </c>
      <c r="F1997" s="23">
        <v>11958</v>
      </c>
      <c r="G1997" s="23">
        <v>5707</v>
      </c>
      <c r="H1997" s="23">
        <v>16726</v>
      </c>
      <c r="I1997" s="23">
        <v>8131245</v>
      </c>
      <c r="J1997" s="18"/>
      <c r="K1997" s="18"/>
      <c r="L1997" s="43">
        <f>L1992+L1995</f>
        <v>62</v>
      </c>
      <c r="M1997" s="44">
        <f>L1997*80%</f>
        <v>49.6</v>
      </c>
      <c r="N1997" s="40"/>
      <c r="O1997" s="40"/>
      <c r="P1997" s="42">
        <f>IF(M1997*H1997=0,0,IF(M1997*H1997&gt;I1997,M1997*H1997,I1997))</f>
        <v>8131245</v>
      </c>
      <c r="Q1997" s="40">
        <f>N1997+O1997+P1997</f>
        <v>8131245</v>
      </c>
      <c r="R1997" s="24"/>
      <c r="S1997" s="24"/>
      <c r="T1997" s="15"/>
    </row>
    <row r="1998" spans="1:20" ht="15" hidden="1" x14ac:dyDescent="0.3">
      <c r="A1998" s="15" t="s">
        <v>347</v>
      </c>
      <c r="B1998" s="15" t="s">
        <v>353</v>
      </c>
      <c r="C1998" s="15" t="s">
        <v>366</v>
      </c>
      <c r="D1998" s="17" t="s">
        <v>367</v>
      </c>
      <c r="E1998" s="94">
        <v>8</v>
      </c>
      <c r="F1998" s="23"/>
      <c r="G1998" s="23"/>
      <c r="H1998" s="23"/>
      <c r="I1998" s="23"/>
      <c r="J1998" s="18">
        <f>K1990</f>
        <v>5432</v>
      </c>
      <c r="K1998" s="18">
        <v>6192</v>
      </c>
      <c r="L1998" s="23">
        <f>K1998-J1998</f>
        <v>760</v>
      </c>
      <c r="M1998" s="24">
        <f t="shared" ref="M1998:M2003" si="2533">L1998*80%</f>
        <v>608</v>
      </c>
      <c r="N1998" s="23">
        <f t="shared" ref="N1998:N2003" si="2534">L1998*F1998</f>
        <v>0</v>
      </c>
      <c r="O1998" s="23">
        <f t="shared" ref="O1998:O2003" si="2535">M1998*G1998</f>
        <v>0</v>
      </c>
      <c r="P1998" s="25">
        <f t="shared" ref="P1998:P2004" si="2536">IF(M1998*H1998=0,0,IF(M1998*H1998&gt;I1998,M1998*H1998,I1998))</f>
        <v>0</v>
      </c>
      <c r="Q1998" s="23">
        <f t="shared" ref="Q1998:Q2003" si="2537">N1998+O1998+P1998</f>
        <v>0</v>
      </c>
      <c r="R1998" s="24"/>
      <c r="S1998" s="24"/>
      <c r="T1998" s="15"/>
    </row>
    <row r="1999" spans="1:20" ht="15" hidden="1" x14ac:dyDescent="0.3">
      <c r="A1999" s="15" t="s">
        <v>347</v>
      </c>
      <c r="B1999" s="15" t="s">
        <v>353</v>
      </c>
      <c r="C1999" s="15" t="s">
        <v>366</v>
      </c>
      <c r="D1999" s="17" t="s">
        <v>368</v>
      </c>
      <c r="E1999" s="94">
        <v>8</v>
      </c>
      <c r="F1999" s="23"/>
      <c r="G1999" s="23"/>
      <c r="H1999" s="23"/>
      <c r="I1999" s="23"/>
      <c r="J1999" s="18">
        <f t="shared" ref="J1999" si="2538">K1991</f>
        <v>4707</v>
      </c>
      <c r="K1999" s="18">
        <v>5440</v>
      </c>
      <c r="L1999" s="23">
        <f t="shared" ref="L1999" si="2539">K1999-J1999</f>
        <v>733</v>
      </c>
      <c r="M1999" s="24">
        <f t="shared" si="2533"/>
        <v>586.4</v>
      </c>
      <c r="N1999" s="23">
        <f t="shared" si="2534"/>
        <v>0</v>
      </c>
      <c r="O1999" s="23">
        <f t="shared" si="2535"/>
        <v>0</v>
      </c>
      <c r="P1999" s="25">
        <f t="shared" si="2536"/>
        <v>0</v>
      </c>
      <c r="Q1999" s="23">
        <f t="shared" si="2537"/>
        <v>0</v>
      </c>
      <c r="R1999" s="24"/>
      <c r="S1999" s="24"/>
      <c r="T1999" s="15"/>
    </row>
    <row r="2000" spans="1:20" ht="15" hidden="1" x14ac:dyDescent="0.3">
      <c r="A2000" s="15" t="s">
        <v>347</v>
      </c>
      <c r="B2000" s="15" t="s">
        <v>353</v>
      </c>
      <c r="C2000" s="15" t="s">
        <v>366</v>
      </c>
      <c r="D2000" s="17" t="s">
        <v>369</v>
      </c>
      <c r="E2000" s="94">
        <v>8</v>
      </c>
      <c r="F2000" s="23"/>
      <c r="G2000" s="23"/>
      <c r="H2000" s="23"/>
      <c r="I2000" s="23"/>
      <c r="J2000" s="18"/>
      <c r="K2000" s="18"/>
      <c r="L2000" s="23">
        <f>L1998-L1999</f>
        <v>27</v>
      </c>
      <c r="M2000" s="24">
        <f t="shared" si="2533"/>
        <v>21.6</v>
      </c>
      <c r="N2000" s="23">
        <f t="shared" si="2534"/>
        <v>0</v>
      </c>
      <c r="O2000" s="23">
        <f t="shared" si="2535"/>
        <v>0</v>
      </c>
      <c r="P2000" s="25">
        <f t="shared" si="2536"/>
        <v>0</v>
      </c>
      <c r="Q2000" s="23">
        <f t="shared" si="2537"/>
        <v>0</v>
      </c>
      <c r="R2000" s="24"/>
      <c r="S2000" s="24"/>
      <c r="T2000" s="15"/>
    </row>
    <row r="2001" spans="1:20" ht="15" hidden="1" x14ac:dyDescent="0.3">
      <c r="A2001" s="15" t="s">
        <v>347</v>
      </c>
      <c r="B2001" s="15" t="s">
        <v>353</v>
      </c>
      <c r="C2001" s="15" t="s">
        <v>366</v>
      </c>
      <c r="D2001" s="17" t="s">
        <v>370</v>
      </c>
      <c r="E2001" s="94">
        <v>8</v>
      </c>
      <c r="F2001" s="23"/>
      <c r="G2001" s="23"/>
      <c r="H2001" s="23"/>
      <c r="I2001" s="23"/>
      <c r="J2001" s="18">
        <f t="shared" ref="J2001:J2002" si="2540">K1993</f>
        <v>3203</v>
      </c>
      <c r="K2001" s="18">
        <v>3749</v>
      </c>
      <c r="L2001" s="23">
        <f t="shared" ref="L2001:L2002" si="2541">K2001-J2001</f>
        <v>546</v>
      </c>
      <c r="M2001" s="24">
        <f t="shared" si="2533"/>
        <v>436.8</v>
      </c>
      <c r="N2001" s="23">
        <f t="shared" si="2534"/>
        <v>0</v>
      </c>
      <c r="O2001" s="23">
        <f t="shared" si="2535"/>
        <v>0</v>
      </c>
      <c r="P2001" s="25">
        <f t="shared" si="2536"/>
        <v>0</v>
      </c>
      <c r="Q2001" s="23">
        <f t="shared" si="2537"/>
        <v>0</v>
      </c>
      <c r="R2001" s="24"/>
      <c r="S2001" s="24"/>
      <c r="T2001" s="15"/>
    </row>
    <row r="2002" spans="1:20" ht="15" hidden="1" x14ac:dyDescent="0.3">
      <c r="A2002" s="15" t="s">
        <v>347</v>
      </c>
      <c r="B2002" s="15" t="s">
        <v>353</v>
      </c>
      <c r="C2002" s="15" t="s">
        <v>366</v>
      </c>
      <c r="D2002" s="17" t="s">
        <v>371</v>
      </c>
      <c r="E2002" s="94">
        <v>8</v>
      </c>
      <c r="F2002" s="23"/>
      <c r="G2002" s="23"/>
      <c r="H2002" s="23"/>
      <c r="I2002" s="23"/>
      <c r="J2002" s="18">
        <f t="shared" si="2540"/>
        <v>2254</v>
      </c>
      <c r="K2002" s="18">
        <v>2731</v>
      </c>
      <c r="L2002" s="23">
        <f t="shared" si="2541"/>
        <v>477</v>
      </c>
      <c r="M2002" s="24">
        <f t="shared" si="2533"/>
        <v>381.6</v>
      </c>
      <c r="N2002" s="23">
        <f t="shared" si="2534"/>
        <v>0</v>
      </c>
      <c r="O2002" s="23">
        <f t="shared" si="2535"/>
        <v>0</v>
      </c>
      <c r="P2002" s="25">
        <f t="shared" si="2536"/>
        <v>0</v>
      </c>
      <c r="Q2002" s="23">
        <f t="shared" si="2537"/>
        <v>0</v>
      </c>
      <c r="R2002" s="24"/>
      <c r="S2002" s="24"/>
      <c r="T2002" s="15"/>
    </row>
    <row r="2003" spans="1:20" ht="15" hidden="1" x14ac:dyDescent="0.3">
      <c r="A2003" s="15" t="s">
        <v>347</v>
      </c>
      <c r="B2003" s="15" t="s">
        <v>353</v>
      </c>
      <c r="C2003" s="15" t="s">
        <v>366</v>
      </c>
      <c r="D2003" s="17" t="s">
        <v>372</v>
      </c>
      <c r="E2003" s="94">
        <v>8</v>
      </c>
      <c r="F2003" s="23"/>
      <c r="G2003" s="23"/>
      <c r="H2003" s="23"/>
      <c r="I2003" s="23"/>
      <c r="J2003" s="18"/>
      <c r="K2003" s="18"/>
      <c r="L2003" s="23">
        <f>L2001-L2002</f>
        <v>69</v>
      </c>
      <c r="M2003" s="24">
        <f t="shared" si="2533"/>
        <v>55.2</v>
      </c>
      <c r="N2003" s="23">
        <f t="shared" si="2534"/>
        <v>0</v>
      </c>
      <c r="O2003" s="23">
        <f t="shared" si="2535"/>
        <v>0</v>
      </c>
      <c r="P2003" s="25">
        <f t="shared" si="2536"/>
        <v>0</v>
      </c>
      <c r="Q2003" s="23">
        <f t="shared" si="2537"/>
        <v>0</v>
      </c>
      <c r="R2003" s="24"/>
      <c r="S2003" s="24"/>
      <c r="T2003" s="15"/>
    </row>
    <row r="2004" spans="1:20" ht="15" hidden="1" x14ac:dyDescent="0.3">
      <c r="A2004" s="15" t="s">
        <v>347</v>
      </c>
      <c r="B2004" s="15" t="s">
        <v>353</v>
      </c>
      <c r="C2004" s="15" t="s">
        <v>366</v>
      </c>
      <c r="D2004" s="37" t="s">
        <v>373</v>
      </c>
      <c r="E2004" s="95">
        <v>8</v>
      </c>
      <c r="F2004" s="23">
        <v>11958</v>
      </c>
      <c r="G2004" s="23">
        <v>5707</v>
      </c>
      <c r="H2004" s="23"/>
      <c r="I2004" s="23"/>
      <c r="J2004" s="18"/>
      <c r="K2004" s="18"/>
      <c r="L2004" s="40">
        <f>L1998+L2001</f>
        <v>1306</v>
      </c>
      <c r="M2004" s="41">
        <f>L2004*80%</f>
        <v>1044.8</v>
      </c>
      <c r="N2004" s="40">
        <f>L2004*F2004</f>
        <v>15617148</v>
      </c>
      <c r="O2004" s="40">
        <f>M2004*G2004</f>
        <v>5962673.5999999996</v>
      </c>
      <c r="P2004" s="42">
        <f t="shared" si="2536"/>
        <v>0</v>
      </c>
      <c r="Q2004" s="40">
        <f>N2004+O2004+P2004</f>
        <v>21579821.600000001</v>
      </c>
      <c r="R2004" s="24"/>
      <c r="S2004" s="24"/>
      <c r="T2004" s="26" t="s">
        <v>376</v>
      </c>
    </row>
    <row r="2005" spans="1:20" ht="15" hidden="1" x14ac:dyDescent="0.3">
      <c r="A2005" s="15" t="s">
        <v>347</v>
      </c>
      <c r="B2005" s="15" t="s">
        <v>353</v>
      </c>
      <c r="C2005" s="15" t="s">
        <v>366</v>
      </c>
      <c r="D2005" s="37" t="s">
        <v>375</v>
      </c>
      <c r="E2005" s="95">
        <v>8</v>
      </c>
      <c r="F2005" s="23">
        <v>11958</v>
      </c>
      <c r="G2005" s="23">
        <v>5707</v>
      </c>
      <c r="H2005" s="23">
        <v>16726</v>
      </c>
      <c r="I2005" s="23">
        <v>8131245</v>
      </c>
      <c r="J2005" s="18"/>
      <c r="K2005" s="18"/>
      <c r="L2005" s="43">
        <f>L2000+L2003</f>
        <v>96</v>
      </c>
      <c r="M2005" s="44">
        <f>L2005*80%</f>
        <v>76.800000000000011</v>
      </c>
      <c r="N2005" s="40"/>
      <c r="O2005" s="40"/>
      <c r="P2005" s="42">
        <f>IF(M2005*H2005=0,0,IF(M2005*H2005&gt;I2005,M2005*H2005,I2005))</f>
        <v>8131245</v>
      </c>
      <c r="Q2005" s="40">
        <f>N2005+O2005+P2005</f>
        <v>8131245</v>
      </c>
      <c r="R2005" s="24"/>
      <c r="S2005" s="24"/>
      <c r="T2005" s="15"/>
    </row>
    <row r="2006" spans="1:20" ht="15" hidden="1" x14ac:dyDescent="0.3">
      <c r="A2006" s="15" t="s">
        <v>347</v>
      </c>
      <c r="B2006" s="15" t="s">
        <v>353</v>
      </c>
      <c r="C2006" s="15" t="s">
        <v>366</v>
      </c>
      <c r="D2006" s="17" t="s">
        <v>367</v>
      </c>
      <c r="E2006" s="31">
        <v>9</v>
      </c>
      <c r="F2006" s="23"/>
      <c r="G2006" s="23"/>
      <c r="H2006" s="23"/>
      <c r="I2006" s="23"/>
      <c r="J2006" s="18">
        <f>K1998</f>
        <v>6192</v>
      </c>
      <c r="K2006" s="18">
        <v>6795</v>
      </c>
      <c r="L2006" s="23">
        <f>K2006-J2006</f>
        <v>603</v>
      </c>
      <c r="M2006" s="24">
        <f t="shared" ref="M2006:M2011" si="2542">L2006*80%</f>
        <v>482.40000000000003</v>
      </c>
      <c r="N2006" s="23">
        <f t="shared" ref="N2006:N2011" si="2543">L2006*F2006</f>
        <v>0</v>
      </c>
      <c r="O2006" s="23">
        <f t="shared" ref="O2006:O2011" si="2544">M2006*G2006</f>
        <v>0</v>
      </c>
      <c r="P2006" s="25">
        <f t="shared" ref="P2006:P2012" si="2545">IF(M2006*H2006=0,0,IF(M2006*H2006&gt;I2006,M2006*H2006,I2006))</f>
        <v>0</v>
      </c>
      <c r="Q2006" s="23">
        <f t="shared" ref="Q2006:Q2011" si="2546">N2006+O2006+P2006</f>
        <v>0</v>
      </c>
      <c r="R2006" s="24"/>
      <c r="S2006" s="24"/>
      <c r="T2006" s="15"/>
    </row>
    <row r="2007" spans="1:20" ht="15" hidden="1" x14ac:dyDescent="0.3">
      <c r="A2007" s="15" t="s">
        <v>347</v>
      </c>
      <c r="B2007" s="15" t="s">
        <v>353</v>
      </c>
      <c r="C2007" s="15" t="s">
        <v>366</v>
      </c>
      <c r="D2007" s="17" t="s">
        <v>368</v>
      </c>
      <c r="E2007" s="31">
        <v>9</v>
      </c>
      <c r="F2007" s="23"/>
      <c r="G2007" s="23"/>
      <c r="H2007" s="23"/>
      <c r="I2007" s="23"/>
      <c r="J2007" s="18">
        <f t="shared" ref="J2007" si="2547">K1999</f>
        <v>5440</v>
      </c>
      <c r="K2007" s="18">
        <v>6025</v>
      </c>
      <c r="L2007" s="23">
        <f t="shared" ref="L2007" si="2548">K2007-J2007</f>
        <v>585</v>
      </c>
      <c r="M2007" s="24">
        <f t="shared" si="2542"/>
        <v>468</v>
      </c>
      <c r="N2007" s="23">
        <f t="shared" si="2543"/>
        <v>0</v>
      </c>
      <c r="O2007" s="23">
        <f t="shared" si="2544"/>
        <v>0</v>
      </c>
      <c r="P2007" s="25">
        <f t="shared" si="2545"/>
        <v>0</v>
      </c>
      <c r="Q2007" s="23">
        <f t="shared" si="2546"/>
        <v>0</v>
      </c>
      <c r="R2007" s="24"/>
      <c r="S2007" s="24"/>
      <c r="T2007" s="15"/>
    </row>
    <row r="2008" spans="1:20" ht="15" hidden="1" x14ac:dyDescent="0.3">
      <c r="A2008" s="15" t="s">
        <v>347</v>
      </c>
      <c r="B2008" s="15" t="s">
        <v>353</v>
      </c>
      <c r="C2008" s="15" t="s">
        <v>366</v>
      </c>
      <c r="D2008" s="17" t="s">
        <v>369</v>
      </c>
      <c r="E2008" s="31">
        <v>9</v>
      </c>
      <c r="F2008" s="23"/>
      <c r="G2008" s="23"/>
      <c r="H2008" s="23"/>
      <c r="I2008" s="23"/>
      <c r="J2008" s="18"/>
      <c r="K2008" s="18"/>
      <c r="L2008" s="23">
        <f>L2006-L2007</f>
        <v>18</v>
      </c>
      <c r="M2008" s="24">
        <f t="shared" si="2542"/>
        <v>14.4</v>
      </c>
      <c r="N2008" s="23">
        <f t="shared" si="2543"/>
        <v>0</v>
      </c>
      <c r="O2008" s="23">
        <f t="shared" si="2544"/>
        <v>0</v>
      </c>
      <c r="P2008" s="25">
        <f t="shared" si="2545"/>
        <v>0</v>
      </c>
      <c r="Q2008" s="23">
        <f t="shared" si="2546"/>
        <v>0</v>
      </c>
      <c r="R2008" s="24"/>
      <c r="S2008" s="24"/>
      <c r="T2008" s="15"/>
    </row>
    <row r="2009" spans="1:20" ht="15" hidden="1" x14ac:dyDescent="0.3">
      <c r="A2009" s="15" t="s">
        <v>347</v>
      </c>
      <c r="B2009" s="15" t="s">
        <v>353</v>
      </c>
      <c r="C2009" s="15" t="s">
        <v>366</v>
      </c>
      <c r="D2009" s="17" t="s">
        <v>370</v>
      </c>
      <c r="E2009" s="31">
        <v>9</v>
      </c>
      <c r="F2009" s="23"/>
      <c r="G2009" s="23"/>
      <c r="H2009" s="23"/>
      <c r="I2009" s="23"/>
      <c r="J2009" s="18">
        <f t="shared" ref="J2009:J2010" si="2549">K2001</f>
        <v>3749</v>
      </c>
      <c r="K2009" s="18">
        <v>4239</v>
      </c>
      <c r="L2009" s="23">
        <f t="shared" ref="L2009:L2010" si="2550">K2009-J2009</f>
        <v>490</v>
      </c>
      <c r="M2009" s="24">
        <f t="shared" si="2542"/>
        <v>392</v>
      </c>
      <c r="N2009" s="23">
        <f t="shared" si="2543"/>
        <v>0</v>
      </c>
      <c r="O2009" s="23">
        <f t="shared" si="2544"/>
        <v>0</v>
      </c>
      <c r="P2009" s="25">
        <f t="shared" si="2545"/>
        <v>0</v>
      </c>
      <c r="Q2009" s="23">
        <f t="shared" si="2546"/>
        <v>0</v>
      </c>
      <c r="R2009" s="24"/>
      <c r="S2009" s="24"/>
      <c r="T2009" s="15"/>
    </row>
    <row r="2010" spans="1:20" ht="15" hidden="1" x14ac:dyDescent="0.3">
      <c r="A2010" s="15" t="s">
        <v>347</v>
      </c>
      <c r="B2010" s="15" t="s">
        <v>353</v>
      </c>
      <c r="C2010" s="15" t="s">
        <v>366</v>
      </c>
      <c r="D2010" s="17" t="s">
        <v>371</v>
      </c>
      <c r="E2010" s="31">
        <v>9</v>
      </c>
      <c r="F2010" s="23"/>
      <c r="G2010" s="23"/>
      <c r="H2010" s="23"/>
      <c r="I2010" s="23"/>
      <c r="J2010" s="18">
        <f t="shared" si="2549"/>
        <v>2731</v>
      </c>
      <c r="K2010" s="18">
        <v>3154</v>
      </c>
      <c r="L2010" s="23">
        <f t="shared" si="2550"/>
        <v>423</v>
      </c>
      <c r="M2010" s="24">
        <f t="shared" si="2542"/>
        <v>338.40000000000003</v>
      </c>
      <c r="N2010" s="23">
        <f t="shared" si="2543"/>
        <v>0</v>
      </c>
      <c r="O2010" s="23">
        <f t="shared" si="2544"/>
        <v>0</v>
      </c>
      <c r="P2010" s="25">
        <f t="shared" si="2545"/>
        <v>0</v>
      </c>
      <c r="Q2010" s="23">
        <f t="shared" si="2546"/>
        <v>0</v>
      </c>
      <c r="R2010" s="24"/>
      <c r="S2010" s="24"/>
      <c r="T2010" s="15"/>
    </row>
    <row r="2011" spans="1:20" ht="15" hidden="1" x14ac:dyDescent="0.3">
      <c r="A2011" s="15" t="s">
        <v>347</v>
      </c>
      <c r="B2011" s="15" t="s">
        <v>353</v>
      </c>
      <c r="C2011" s="15" t="s">
        <v>366</v>
      </c>
      <c r="D2011" s="17" t="s">
        <v>372</v>
      </c>
      <c r="E2011" s="31">
        <v>9</v>
      </c>
      <c r="F2011" s="23"/>
      <c r="G2011" s="23"/>
      <c r="H2011" s="23"/>
      <c r="I2011" s="23"/>
      <c r="J2011" s="18"/>
      <c r="K2011" s="18"/>
      <c r="L2011" s="23">
        <f>L2009-L2010</f>
        <v>67</v>
      </c>
      <c r="M2011" s="24">
        <f t="shared" si="2542"/>
        <v>53.6</v>
      </c>
      <c r="N2011" s="23">
        <f t="shared" si="2543"/>
        <v>0</v>
      </c>
      <c r="O2011" s="23">
        <f t="shared" si="2544"/>
        <v>0</v>
      </c>
      <c r="P2011" s="25">
        <f t="shared" si="2545"/>
        <v>0</v>
      </c>
      <c r="Q2011" s="23">
        <f t="shared" si="2546"/>
        <v>0</v>
      </c>
      <c r="R2011" s="24"/>
      <c r="S2011" s="24"/>
      <c r="T2011" s="15"/>
    </row>
    <row r="2012" spans="1:20" ht="15" hidden="1" x14ac:dyDescent="0.3">
      <c r="A2012" s="15" t="s">
        <v>347</v>
      </c>
      <c r="B2012" s="15" t="s">
        <v>353</v>
      </c>
      <c r="C2012" s="15" t="s">
        <v>366</v>
      </c>
      <c r="D2012" s="37" t="s">
        <v>373</v>
      </c>
      <c r="E2012" s="97">
        <v>9</v>
      </c>
      <c r="F2012" s="23">
        <v>11958</v>
      </c>
      <c r="G2012" s="23">
        <v>5707</v>
      </c>
      <c r="H2012" s="23"/>
      <c r="I2012" s="23"/>
      <c r="J2012" s="18"/>
      <c r="K2012" s="18"/>
      <c r="L2012" s="40">
        <f>L2006+L2009</f>
        <v>1093</v>
      </c>
      <c r="M2012" s="41">
        <f>L2012*80%</f>
        <v>874.40000000000009</v>
      </c>
      <c r="N2012" s="40">
        <f>L2012*F2012</f>
        <v>13070094</v>
      </c>
      <c r="O2012" s="40">
        <f>M2012*G2012</f>
        <v>4990200.8000000007</v>
      </c>
      <c r="P2012" s="42">
        <f t="shared" si="2545"/>
        <v>0</v>
      </c>
      <c r="Q2012" s="40">
        <f>N2012+O2012+P2012</f>
        <v>18060294.800000001</v>
      </c>
      <c r="R2012" s="24"/>
      <c r="S2012" s="24"/>
      <c r="T2012" s="26" t="s">
        <v>376</v>
      </c>
    </row>
    <row r="2013" spans="1:20" ht="15" hidden="1" x14ac:dyDescent="0.3">
      <c r="A2013" s="15" t="s">
        <v>347</v>
      </c>
      <c r="B2013" s="15" t="s">
        <v>353</v>
      </c>
      <c r="C2013" s="15" t="s">
        <v>366</v>
      </c>
      <c r="D2013" s="37" t="s">
        <v>375</v>
      </c>
      <c r="E2013" s="97">
        <v>9</v>
      </c>
      <c r="F2013" s="23">
        <v>11958</v>
      </c>
      <c r="G2013" s="23">
        <v>5707</v>
      </c>
      <c r="H2013" s="23">
        <v>16726</v>
      </c>
      <c r="I2013" s="23">
        <v>8131245</v>
      </c>
      <c r="J2013" s="18"/>
      <c r="K2013" s="18"/>
      <c r="L2013" s="43">
        <f>L2008+L2011</f>
        <v>85</v>
      </c>
      <c r="M2013" s="44">
        <f>L2013*80%</f>
        <v>68</v>
      </c>
      <c r="N2013" s="40"/>
      <c r="O2013" s="40"/>
      <c r="P2013" s="42">
        <f>IF(M2013*H2013=0,0,IF(M2013*H2013&gt;I2013,M2013*H2013,I2013))</f>
        <v>8131245</v>
      </c>
      <c r="Q2013" s="40">
        <f>N2013+O2013+P2013</f>
        <v>8131245</v>
      </c>
      <c r="R2013" s="24"/>
      <c r="S2013" s="24"/>
      <c r="T2013" s="15"/>
    </row>
    <row r="2014" spans="1:20" ht="15" hidden="1" x14ac:dyDescent="0.3">
      <c r="A2014" s="15" t="s">
        <v>377</v>
      </c>
      <c r="B2014" s="15" t="s">
        <v>378</v>
      </c>
      <c r="C2014" s="15" t="s">
        <v>379</v>
      </c>
      <c r="D2014" s="16" t="s">
        <v>380</v>
      </c>
      <c r="E2014" s="31">
        <v>9</v>
      </c>
      <c r="F2014" s="23">
        <v>11800</v>
      </c>
      <c r="G2014" s="23">
        <v>7900</v>
      </c>
      <c r="H2014" s="23">
        <v>8546</v>
      </c>
      <c r="I2014" s="23"/>
      <c r="J2014" s="18">
        <v>2</v>
      </c>
      <c r="K2014" s="18">
        <v>3</v>
      </c>
      <c r="L2014" s="23">
        <f t="shared" ref="L2014:L2015" si="2551">K2014-J2014</f>
        <v>1</v>
      </c>
      <c r="M2014" s="24">
        <f t="shared" ref="M2014:M2015" si="2552">L2014*80%</f>
        <v>0.8</v>
      </c>
      <c r="N2014" s="23">
        <f t="shared" ref="N2014:N2015" si="2553">L2014*F2014</f>
        <v>11800</v>
      </c>
      <c r="O2014" s="23">
        <f>M2014*G2014</f>
        <v>6320</v>
      </c>
      <c r="P2014" s="25">
        <f>H2014*M2014</f>
        <v>6836.8</v>
      </c>
      <c r="Q2014" s="23">
        <f>N2014+O2014+P2014</f>
        <v>24956.799999999999</v>
      </c>
      <c r="R2014" s="24"/>
      <c r="S2014" s="24"/>
      <c r="T2014" s="26" t="s">
        <v>381</v>
      </c>
    </row>
    <row r="2015" spans="1:20" ht="15" hidden="1" x14ac:dyDescent="0.3">
      <c r="A2015" s="15" t="s">
        <v>382</v>
      </c>
      <c r="B2015" s="15"/>
      <c r="C2015" s="15" t="s">
        <v>302</v>
      </c>
      <c r="D2015" s="16" t="s">
        <v>60</v>
      </c>
      <c r="E2015" s="31">
        <v>9</v>
      </c>
      <c r="F2015" s="23">
        <v>22308</v>
      </c>
      <c r="G2015" s="23">
        <v>23260</v>
      </c>
      <c r="H2015" s="23">
        <v>12000</v>
      </c>
      <c r="I2015" s="101">
        <v>7862374</v>
      </c>
      <c r="J2015" s="18">
        <v>16</v>
      </c>
      <c r="K2015" s="18">
        <v>46</v>
      </c>
      <c r="L2015" s="23">
        <f t="shared" si="2551"/>
        <v>30</v>
      </c>
      <c r="M2015" s="24">
        <f t="shared" si="2552"/>
        <v>24</v>
      </c>
      <c r="N2015" s="23">
        <f t="shared" si="2553"/>
        <v>669240</v>
      </c>
      <c r="O2015" s="23">
        <f t="shared" ref="O2015" si="2554">M2015*G2015</f>
        <v>558240</v>
      </c>
      <c r="P2015" s="104">
        <f>IF((M2015+M2016)*H2015=0,0,IF((M2015+M2016)*H2015&gt;I2015,(M2015+M2016)*H2015,I2015))</f>
        <v>7862374</v>
      </c>
      <c r="Q2015" s="101">
        <f>N2015+O2015+N2016+O2016+P2015</f>
        <v>13386034</v>
      </c>
      <c r="R2015" s="24"/>
      <c r="S2015" s="24"/>
      <c r="T2015" s="26" t="s">
        <v>383</v>
      </c>
    </row>
    <row r="2016" spans="1:20" ht="15" hidden="1" x14ac:dyDescent="0.3">
      <c r="A2016" s="15" t="s">
        <v>382</v>
      </c>
      <c r="B2016" s="15"/>
      <c r="C2016" s="15" t="s">
        <v>302</v>
      </c>
      <c r="D2016" s="16" t="s">
        <v>61</v>
      </c>
      <c r="E2016" s="31">
        <v>9</v>
      </c>
      <c r="F2016" s="23">
        <v>22308</v>
      </c>
      <c r="G2016" s="23">
        <v>23260</v>
      </c>
      <c r="H2016" s="23">
        <v>12000</v>
      </c>
      <c r="I2016" s="103"/>
      <c r="J2016" s="18">
        <v>57</v>
      </c>
      <c r="K2016" s="18">
        <v>162</v>
      </c>
      <c r="L2016" s="23">
        <f t="shared" ref="L2016:L2020" si="2555">K2016-J2016</f>
        <v>105</v>
      </c>
      <c r="M2016" s="24">
        <f t="shared" ref="M2016:M2020" si="2556">L2016*80%</f>
        <v>84</v>
      </c>
      <c r="N2016" s="23">
        <f>L2016*F2016</f>
        <v>2342340</v>
      </c>
      <c r="O2016" s="23">
        <f>M2016*G2016</f>
        <v>1953840</v>
      </c>
      <c r="P2016" s="106"/>
      <c r="Q2016" s="103"/>
      <c r="R2016" s="24"/>
      <c r="S2016" s="24"/>
      <c r="T2016" s="15"/>
    </row>
    <row r="2017" spans="1:20" ht="15" hidden="1" x14ac:dyDescent="0.3">
      <c r="A2017" s="15" t="s">
        <v>382</v>
      </c>
      <c r="B2017" s="15"/>
      <c r="C2017" s="15" t="s">
        <v>302</v>
      </c>
      <c r="D2017" s="16" t="s">
        <v>303</v>
      </c>
      <c r="E2017" s="31">
        <v>9</v>
      </c>
      <c r="F2017" s="23">
        <v>22308</v>
      </c>
      <c r="G2017" s="23">
        <v>23260</v>
      </c>
      <c r="H2017" s="23">
        <v>12000</v>
      </c>
      <c r="I2017" s="23"/>
      <c r="J2017" s="18">
        <v>5</v>
      </c>
      <c r="K2017" s="18">
        <v>23</v>
      </c>
      <c r="L2017" s="23">
        <f t="shared" si="2555"/>
        <v>18</v>
      </c>
      <c r="M2017" s="24">
        <f t="shared" si="2556"/>
        <v>14.4</v>
      </c>
      <c r="N2017" s="23">
        <f t="shared" ref="N2017:N2020" si="2557">L2017*F2017</f>
        <v>401544</v>
      </c>
      <c r="O2017" s="23">
        <f t="shared" ref="O2017:O2020" si="2558">M2017*G2017</f>
        <v>334944</v>
      </c>
      <c r="P2017" s="25">
        <f t="shared" ref="P2017:P2020" si="2559">IF(M2017*H2017=0,0,IF(M2017*H2017&gt;I2017,M2017*H2017,I2017))</f>
        <v>172800</v>
      </c>
      <c r="Q2017" s="23">
        <f t="shared" ref="Q2017:Q2020" si="2560">N2017+O2017+P2017</f>
        <v>909288</v>
      </c>
      <c r="R2017" s="24"/>
      <c r="S2017" s="24"/>
      <c r="T2017" s="26" t="s">
        <v>384</v>
      </c>
    </row>
    <row r="2018" spans="1:20" ht="15" hidden="1" x14ac:dyDescent="0.3">
      <c r="A2018" s="15" t="s">
        <v>382</v>
      </c>
      <c r="B2018" s="15"/>
      <c r="C2018" s="15" t="s">
        <v>302</v>
      </c>
      <c r="D2018" s="16" t="s">
        <v>305</v>
      </c>
      <c r="E2018" s="31">
        <v>9</v>
      </c>
      <c r="F2018" s="23">
        <v>22308</v>
      </c>
      <c r="G2018" s="23">
        <v>23260</v>
      </c>
      <c r="H2018" s="23">
        <v>12000</v>
      </c>
      <c r="I2018" s="23"/>
      <c r="J2018" s="18">
        <v>5</v>
      </c>
      <c r="K2018" s="18">
        <v>17</v>
      </c>
      <c r="L2018" s="23">
        <f t="shared" si="2555"/>
        <v>12</v>
      </c>
      <c r="M2018" s="24">
        <f t="shared" si="2556"/>
        <v>9.6000000000000014</v>
      </c>
      <c r="N2018" s="23">
        <f t="shared" si="2557"/>
        <v>267696</v>
      </c>
      <c r="O2018" s="23">
        <f t="shared" si="2558"/>
        <v>223296.00000000003</v>
      </c>
      <c r="P2018" s="25">
        <f t="shared" si="2559"/>
        <v>115200.00000000001</v>
      </c>
      <c r="Q2018" s="23">
        <f t="shared" si="2560"/>
        <v>606192</v>
      </c>
      <c r="R2018" s="24"/>
      <c r="S2018" s="24"/>
      <c r="T2018" s="15"/>
    </row>
    <row r="2019" spans="1:20" ht="15" hidden="1" x14ac:dyDescent="0.3">
      <c r="A2019" s="15" t="s">
        <v>382</v>
      </c>
      <c r="B2019" s="15"/>
      <c r="C2019" s="15" t="s">
        <v>302</v>
      </c>
      <c r="D2019" s="16" t="s">
        <v>87</v>
      </c>
      <c r="E2019" s="31">
        <v>9</v>
      </c>
      <c r="F2019" s="23">
        <v>22308</v>
      </c>
      <c r="G2019" s="23">
        <v>23260</v>
      </c>
      <c r="H2019" s="23">
        <v>12000</v>
      </c>
      <c r="I2019" s="23"/>
      <c r="J2019" s="18">
        <v>8</v>
      </c>
      <c r="K2019" s="18">
        <v>26</v>
      </c>
      <c r="L2019" s="23">
        <f t="shared" si="2555"/>
        <v>18</v>
      </c>
      <c r="M2019" s="24">
        <f t="shared" si="2556"/>
        <v>14.4</v>
      </c>
      <c r="N2019" s="23">
        <f t="shared" si="2557"/>
        <v>401544</v>
      </c>
      <c r="O2019" s="23">
        <f t="shared" si="2558"/>
        <v>334944</v>
      </c>
      <c r="P2019" s="25">
        <f t="shared" si="2559"/>
        <v>172800</v>
      </c>
      <c r="Q2019" s="23">
        <f t="shared" si="2560"/>
        <v>909288</v>
      </c>
      <c r="R2019" s="24"/>
      <c r="S2019" s="24"/>
      <c r="T2019" s="15"/>
    </row>
    <row r="2020" spans="1:20" ht="15" hidden="1" x14ac:dyDescent="0.3">
      <c r="A2020" s="15" t="s">
        <v>382</v>
      </c>
      <c r="B2020" s="15"/>
      <c r="C2020" s="15" t="s">
        <v>302</v>
      </c>
      <c r="D2020" s="16" t="s">
        <v>147</v>
      </c>
      <c r="E2020" s="31">
        <v>9</v>
      </c>
      <c r="F2020" s="23">
        <v>22308</v>
      </c>
      <c r="G2020" s="23">
        <v>23260</v>
      </c>
      <c r="H2020" s="23">
        <v>12000</v>
      </c>
      <c r="I2020" s="23"/>
      <c r="J2020" s="18">
        <v>5</v>
      </c>
      <c r="K2020" s="18">
        <v>16</v>
      </c>
      <c r="L2020" s="23">
        <f t="shared" si="2555"/>
        <v>11</v>
      </c>
      <c r="M2020" s="24">
        <f t="shared" si="2556"/>
        <v>8.8000000000000007</v>
      </c>
      <c r="N2020" s="23">
        <f t="shared" si="2557"/>
        <v>245388</v>
      </c>
      <c r="O2020" s="23">
        <f t="shared" si="2558"/>
        <v>204688.00000000003</v>
      </c>
      <c r="P2020" s="25">
        <f t="shared" si="2559"/>
        <v>105600.00000000001</v>
      </c>
      <c r="Q2020" s="23">
        <f t="shared" si="2560"/>
        <v>555676</v>
      </c>
      <c r="R2020" s="24"/>
      <c r="S2020" s="24"/>
      <c r="T2020" s="15"/>
    </row>
    <row r="2021" spans="1:20" ht="15" hidden="1" x14ac:dyDescent="0.3">
      <c r="A2021" s="15"/>
      <c r="B2021" s="15"/>
      <c r="C2021" s="15"/>
      <c r="D2021" s="16"/>
      <c r="E2021" s="94"/>
      <c r="F2021" s="23"/>
      <c r="G2021" s="23"/>
      <c r="H2021" s="23"/>
      <c r="I2021" s="23"/>
      <c r="J2021" s="18"/>
      <c r="K2021" s="18"/>
      <c r="L2021" s="23">
        <f t="shared" si="2530"/>
        <v>0</v>
      </c>
      <c r="M2021" s="24">
        <f t="shared" si="2531"/>
        <v>0</v>
      </c>
      <c r="N2021" s="23">
        <f t="shared" si="2526"/>
        <v>0</v>
      </c>
      <c r="O2021" s="23">
        <f t="shared" si="2527"/>
        <v>0</v>
      </c>
      <c r="P2021" s="25">
        <f t="shared" si="2529"/>
        <v>0</v>
      </c>
      <c r="Q2021" s="23">
        <f t="shared" si="2528"/>
        <v>0</v>
      </c>
      <c r="R2021" s="24"/>
      <c r="S2021" s="24"/>
      <c r="T2021" s="15"/>
    </row>
    <row r="2022" spans="1:20" ht="15" hidden="1" x14ac:dyDescent="0.3">
      <c r="A2022" s="15"/>
      <c r="B2022" s="15"/>
      <c r="C2022" s="15"/>
      <c r="D2022" s="16"/>
      <c r="E2022" s="94"/>
      <c r="F2022" s="23"/>
      <c r="G2022" s="23"/>
      <c r="H2022" s="23"/>
      <c r="I2022" s="23"/>
      <c r="J2022" s="18"/>
      <c r="K2022" s="18"/>
      <c r="L2022" s="23">
        <f t="shared" si="2530"/>
        <v>0</v>
      </c>
      <c r="M2022" s="24">
        <f t="shared" si="2531"/>
        <v>0</v>
      </c>
      <c r="N2022" s="23">
        <f t="shared" si="2526"/>
        <v>0</v>
      </c>
      <c r="O2022" s="23">
        <f t="shared" si="2527"/>
        <v>0</v>
      </c>
      <c r="P2022" s="25">
        <f t="shared" si="2529"/>
        <v>0</v>
      </c>
      <c r="Q2022" s="23">
        <f t="shared" si="2528"/>
        <v>0</v>
      </c>
      <c r="R2022" s="24"/>
      <c r="S2022" s="24"/>
      <c r="T2022" s="15"/>
    </row>
    <row r="2023" spans="1:20" ht="15" hidden="1" x14ac:dyDescent="0.3">
      <c r="A2023" s="15"/>
      <c r="B2023" s="15"/>
      <c r="C2023" s="15"/>
      <c r="D2023" s="16"/>
      <c r="E2023" s="94"/>
      <c r="F2023" s="23"/>
      <c r="G2023" s="23"/>
      <c r="H2023" s="23"/>
      <c r="I2023" s="23"/>
      <c r="J2023" s="18"/>
      <c r="K2023" s="18"/>
      <c r="L2023" s="23">
        <f t="shared" si="2530"/>
        <v>0</v>
      </c>
      <c r="M2023" s="24">
        <f t="shared" si="2531"/>
        <v>0</v>
      </c>
      <c r="N2023" s="23">
        <f t="shared" si="2526"/>
        <v>0</v>
      </c>
      <c r="O2023" s="23">
        <f t="shared" si="2527"/>
        <v>0</v>
      </c>
      <c r="P2023" s="25">
        <f t="shared" si="2529"/>
        <v>0</v>
      </c>
      <c r="Q2023" s="23">
        <f t="shared" si="2528"/>
        <v>0</v>
      </c>
      <c r="R2023" s="24"/>
      <c r="S2023" s="24"/>
      <c r="T2023" s="15"/>
    </row>
    <row r="2024" spans="1:20" ht="15" hidden="1" x14ac:dyDescent="0.3">
      <c r="A2024" s="15"/>
      <c r="B2024" s="15"/>
      <c r="C2024" s="15"/>
      <c r="D2024" s="16"/>
      <c r="E2024" s="94"/>
      <c r="F2024" s="23"/>
      <c r="G2024" s="23"/>
      <c r="H2024" s="23"/>
      <c r="I2024" s="23"/>
      <c r="J2024" s="18"/>
      <c r="K2024" s="18"/>
      <c r="L2024" s="23">
        <f t="shared" si="2530"/>
        <v>0</v>
      </c>
      <c r="M2024" s="24">
        <f t="shared" si="2531"/>
        <v>0</v>
      </c>
      <c r="N2024" s="23">
        <f t="shared" si="2526"/>
        <v>0</v>
      </c>
      <c r="O2024" s="23">
        <f t="shared" si="2527"/>
        <v>0</v>
      </c>
      <c r="P2024" s="25">
        <f t="shared" si="2529"/>
        <v>0</v>
      </c>
      <c r="Q2024" s="23">
        <f t="shared" si="2528"/>
        <v>0</v>
      </c>
      <c r="R2024" s="24"/>
      <c r="S2024" s="24"/>
      <c r="T2024" s="15"/>
    </row>
    <row r="2025" spans="1:20" ht="15" hidden="1" x14ac:dyDescent="0.3">
      <c r="A2025" s="15"/>
      <c r="B2025" s="15"/>
      <c r="C2025" s="15"/>
      <c r="D2025" s="16"/>
      <c r="E2025" s="94"/>
      <c r="F2025" s="23"/>
      <c r="G2025" s="23"/>
      <c r="H2025" s="23"/>
      <c r="I2025" s="23"/>
      <c r="J2025" s="18"/>
      <c r="K2025" s="18"/>
      <c r="L2025" s="23">
        <f t="shared" si="2530"/>
        <v>0</v>
      </c>
      <c r="M2025" s="24">
        <f t="shared" si="2531"/>
        <v>0</v>
      </c>
      <c r="N2025" s="23">
        <f t="shared" si="2526"/>
        <v>0</v>
      </c>
      <c r="O2025" s="23">
        <f t="shared" si="2527"/>
        <v>0</v>
      </c>
      <c r="P2025" s="25">
        <f t="shared" si="2529"/>
        <v>0</v>
      </c>
      <c r="Q2025" s="23">
        <f t="shared" si="2528"/>
        <v>0</v>
      </c>
      <c r="R2025" s="24"/>
      <c r="S2025" s="24"/>
      <c r="T2025" s="15"/>
    </row>
    <row r="2026" spans="1:20" ht="15" hidden="1" x14ac:dyDescent="0.3">
      <c r="A2026" s="15"/>
      <c r="B2026" s="15"/>
      <c r="C2026" s="15"/>
      <c r="D2026" s="16"/>
      <c r="E2026" s="94"/>
      <c r="F2026" s="23"/>
      <c r="G2026" s="23"/>
      <c r="H2026" s="23"/>
      <c r="I2026" s="23"/>
      <c r="J2026" s="18"/>
      <c r="K2026" s="18"/>
      <c r="L2026" s="23">
        <f t="shared" si="2530"/>
        <v>0</v>
      </c>
      <c r="M2026" s="24">
        <f t="shared" si="2531"/>
        <v>0</v>
      </c>
      <c r="N2026" s="23">
        <f t="shared" si="2526"/>
        <v>0</v>
      </c>
      <c r="O2026" s="23">
        <f t="shared" si="2527"/>
        <v>0</v>
      </c>
      <c r="P2026" s="25">
        <f t="shared" si="2529"/>
        <v>0</v>
      </c>
      <c r="Q2026" s="23">
        <f t="shared" si="2528"/>
        <v>0</v>
      </c>
      <c r="R2026" s="24"/>
      <c r="S2026" s="24"/>
      <c r="T2026" s="15"/>
    </row>
    <row r="2027" spans="1:20" ht="15" hidden="1" x14ac:dyDescent="0.3">
      <c r="A2027" s="15"/>
      <c r="B2027" s="15"/>
      <c r="C2027" s="15"/>
      <c r="D2027" s="16"/>
      <c r="E2027" s="94"/>
      <c r="F2027" s="23"/>
      <c r="G2027" s="23"/>
      <c r="H2027" s="23"/>
      <c r="I2027" s="23"/>
      <c r="J2027" s="18"/>
      <c r="K2027" s="18"/>
      <c r="L2027" s="23">
        <f t="shared" si="2530"/>
        <v>0</v>
      </c>
      <c r="M2027" s="24">
        <f t="shared" si="2531"/>
        <v>0</v>
      </c>
      <c r="N2027" s="23">
        <f t="shared" si="2526"/>
        <v>0</v>
      </c>
      <c r="O2027" s="23">
        <f t="shared" si="2527"/>
        <v>0</v>
      </c>
      <c r="P2027" s="25">
        <f t="shared" si="2529"/>
        <v>0</v>
      </c>
      <c r="Q2027" s="23">
        <f t="shared" si="2528"/>
        <v>0</v>
      </c>
      <c r="R2027" s="24"/>
      <c r="S2027" s="24"/>
      <c r="T2027" s="15"/>
    </row>
    <row r="2028" spans="1:20" ht="15" hidden="1" x14ac:dyDescent="0.3">
      <c r="A2028" s="15"/>
      <c r="B2028" s="15"/>
      <c r="C2028" s="15"/>
      <c r="D2028" s="16"/>
      <c r="E2028" s="94"/>
      <c r="F2028" s="23"/>
      <c r="G2028" s="23"/>
      <c r="H2028" s="23"/>
      <c r="I2028" s="23"/>
      <c r="J2028" s="18"/>
      <c r="K2028" s="18"/>
      <c r="L2028" s="23">
        <f t="shared" si="2530"/>
        <v>0</v>
      </c>
      <c r="M2028" s="24">
        <f t="shared" si="2531"/>
        <v>0</v>
      </c>
      <c r="N2028" s="23">
        <f t="shared" si="2526"/>
        <v>0</v>
      </c>
      <c r="O2028" s="23">
        <f t="shared" si="2527"/>
        <v>0</v>
      </c>
      <c r="P2028" s="25">
        <f t="shared" si="2529"/>
        <v>0</v>
      </c>
      <c r="Q2028" s="23">
        <f t="shared" si="2528"/>
        <v>0</v>
      </c>
      <c r="R2028" s="24"/>
      <c r="S2028" s="24"/>
      <c r="T2028" s="15"/>
    </row>
    <row r="2029" spans="1:20" ht="15" hidden="1" x14ac:dyDescent="0.3">
      <c r="A2029" s="15"/>
      <c r="B2029" s="15"/>
      <c r="C2029" s="15"/>
      <c r="D2029" s="16"/>
      <c r="E2029" s="94"/>
      <c r="F2029" s="23"/>
      <c r="G2029" s="23"/>
      <c r="H2029" s="23"/>
      <c r="I2029" s="23"/>
      <c r="J2029" s="18"/>
      <c r="K2029" s="18"/>
      <c r="L2029" s="23">
        <f t="shared" si="2530"/>
        <v>0</v>
      </c>
      <c r="M2029" s="24">
        <f t="shared" si="2531"/>
        <v>0</v>
      </c>
      <c r="N2029" s="23">
        <f t="shared" si="2526"/>
        <v>0</v>
      </c>
      <c r="O2029" s="23">
        <f t="shared" si="2527"/>
        <v>0</v>
      </c>
      <c r="P2029" s="25">
        <f t="shared" si="2529"/>
        <v>0</v>
      </c>
      <c r="Q2029" s="23">
        <f t="shared" si="2528"/>
        <v>0</v>
      </c>
      <c r="R2029" s="24"/>
      <c r="S2029" s="24"/>
      <c r="T2029" s="15"/>
    </row>
    <row r="2030" spans="1:20" ht="15" hidden="1" x14ac:dyDescent="0.3">
      <c r="A2030" s="15"/>
      <c r="B2030" s="15"/>
      <c r="C2030" s="15"/>
      <c r="D2030" s="16"/>
      <c r="E2030" s="94"/>
      <c r="F2030" s="23"/>
      <c r="G2030" s="23"/>
      <c r="H2030" s="23"/>
      <c r="I2030" s="23"/>
      <c r="J2030" s="18"/>
      <c r="K2030" s="18"/>
      <c r="L2030" s="23">
        <f t="shared" si="2530"/>
        <v>0</v>
      </c>
      <c r="M2030" s="24">
        <f t="shared" si="2531"/>
        <v>0</v>
      </c>
      <c r="N2030" s="23">
        <f t="shared" si="2526"/>
        <v>0</v>
      </c>
      <c r="O2030" s="23">
        <f t="shared" si="2527"/>
        <v>0</v>
      </c>
      <c r="P2030" s="25">
        <f t="shared" si="2529"/>
        <v>0</v>
      </c>
      <c r="Q2030" s="23">
        <f t="shared" si="2528"/>
        <v>0</v>
      </c>
      <c r="R2030" s="24"/>
      <c r="S2030" s="24"/>
      <c r="T2030" s="15"/>
    </row>
    <row r="2031" spans="1:20" ht="15" hidden="1" x14ac:dyDescent="0.3">
      <c r="A2031" s="15"/>
      <c r="B2031" s="15"/>
      <c r="C2031" s="15"/>
      <c r="D2031" s="16"/>
      <c r="E2031" s="94"/>
      <c r="F2031" s="23"/>
      <c r="G2031" s="23"/>
      <c r="H2031" s="23"/>
      <c r="I2031" s="23"/>
      <c r="J2031" s="18"/>
      <c r="K2031" s="18"/>
      <c r="L2031" s="23">
        <f t="shared" si="2530"/>
        <v>0</v>
      </c>
      <c r="M2031" s="24">
        <f t="shared" si="2531"/>
        <v>0</v>
      </c>
      <c r="N2031" s="23">
        <f t="shared" si="2526"/>
        <v>0</v>
      </c>
      <c r="O2031" s="23">
        <f t="shared" si="2527"/>
        <v>0</v>
      </c>
      <c r="P2031" s="25">
        <f t="shared" si="2529"/>
        <v>0</v>
      </c>
      <c r="Q2031" s="23">
        <f t="shared" si="2528"/>
        <v>0</v>
      </c>
      <c r="R2031" s="24"/>
      <c r="S2031" s="24"/>
      <c r="T2031" s="15"/>
    </row>
    <row r="2032" spans="1:20" ht="15" hidden="1" x14ac:dyDescent="0.3">
      <c r="A2032" s="15"/>
      <c r="B2032" s="15"/>
      <c r="C2032" s="15"/>
      <c r="D2032" s="16"/>
      <c r="E2032" s="94"/>
      <c r="F2032" s="23"/>
      <c r="G2032" s="23"/>
      <c r="H2032" s="23"/>
      <c r="I2032" s="23"/>
      <c r="J2032" s="18"/>
      <c r="K2032" s="18"/>
      <c r="L2032" s="23">
        <f t="shared" si="2530"/>
        <v>0</v>
      </c>
      <c r="M2032" s="24">
        <f t="shared" si="2531"/>
        <v>0</v>
      </c>
      <c r="N2032" s="23">
        <f t="shared" si="2526"/>
        <v>0</v>
      </c>
      <c r="O2032" s="23">
        <f t="shared" si="2527"/>
        <v>0</v>
      </c>
      <c r="P2032" s="25">
        <f t="shared" si="2529"/>
        <v>0</v>
      </c>
      <c r="Q2032" s="23">
        <f t="shared" si="2528"/>
        <v>0</v>
      </c>
      <c r="R2032" s="24"/>
      <c r="S2032" s="24"/>
      <c r="T2032" s="15"/>
    </row>
    <row r="2033" spans="1:20" ht="15" hidden="1" x14ac:dyDescent="0.3">
      <c r="A2033" s="15"/>
      <c r="B2033" s="15"/>
      <c r="C2033" s="15"/>
      <c r="D2033" s="16"/>
      <c r="E2033" s="94"/>
      <c r="F2033" s="23"/>
      <c r="G2033" s="23"/>
      <c r="H2033" s="23"/>
      <c r="I2033" s="23"/>
      <c r="J2033" s="18"/>
      <c r="K2033" s="18"/>
      <c r="L2033" s="23">
        <f t="shared" si="2530"/>
        <v>0</v>
      </c>
      <c r="M2033" s="24">
        <f t="shared" si="2531"/>
        <v>0</v>
      </c>
      <c r="N2033" s="23">
        <f t="shared" si="2526"/>
        <v>0</v>
      </c>
      <c r="O2033" s="23">
        <f t="shared" si="2527"/>
        <v>0</v>
      </c>
      <c r="P2033" s="25">
        <f t="shared" si="2529"/>
        <v>0</v>
      </c>
      <c r="Q2033" s="23">
        <f t="shared" si="2528"/>
        <v>0</v>
      </c>
      <c r="R2033" s="24"/>
      <c r="S2033" s="24"/>
      <c r="T2033" s="15"/>
    </row>
    <row r="2034" spans="1:20" ht="15" hidden="1" x14ac:dyDescent="0.3">
      <c r="A2034" s="15"/>
      <c r="B2034" s="15"/>
      <c r="C2034" s="15"/>
      <c r="D2034" s="16"/>
      <c r="E2034" s="94"/>
      <c r="F2034" s="23"/>
      <c r="G2034" s="23"/>
      <c r="H2034" s="23"/>
      <c r="I2034" s="23"/>
      <c r="J2034" s="18"/>
      <c r="K2034" s="18"/>
      <c r="L2034" s="23">
        <f t="shared" si="2530"/>
        <v>0</v>
      </c>
      <c r="M2034" s="24">
        <f t="shared" si="2531"/>
        <v>0</v>
      </c>
      <c r="N2034" s="23">
        <f t="shared" si="2526"/>
        <v>0</v>
      </c>
      <c r="O2034" s="23">
        <f t="shared" si="2527"/>
        <v>0</v>
      </c>
      <c r="P2034" s="25">
        <f t="shared" si="2529"/>
        <v>0</v>
      </c>
      <c r="Q2034" s="23">
        <f t="shared" si="2528"/>
        <v>0</v>
      </c>
      <c r="R2034" s="24"/>
      <c r="S2034" s="24"/>
      <c r="T2034" s="15"/>
    </row>
    <row r="2035" spans="1:20" ht="15" hidden="1" x14ac:dyDescent="0.3">
      <c r="A2035" s="15"/>
      <c r="B2035" s="15"/>
      <c r="C2035" s="15"/>
      <c r="D2035" s="16"/>
      <c r="E2035" s="94"/>
      <c r="F2035" s="23"/>
      <c r="G2035" s="23"/>
      <c r="H2035" s="23"/>
      <c r="I2035" s="23"/>
      <c r="J2035" s="18"/>
      <c r="K2035" s="18"/>
      <c r="L2035" s="23">
        <f t="shared" ref="L2035:L2039" si="2561">K2035-J2035</f>
        <v>0</v>
      </c>
      <c r="M2035" s="24">
        <f t="shared" si="2531"/>
        <v>0</v>
      </c>
      <c r="N2035" s="23">
        <f t="shared" ref="N2035:N2039" si="2562">L2035*F2035</f>
        <v>0</v>
      </c>
      <c r="O2035" s="23">
        <f t="shared" ref="O2035:O2039" si="2563">M2035*G2035</f>
        <v>0</v>
      </c>
      <c r="P2035" s="25">
        <f t="shared" ref="P2035:P2039" si="2564">IF(M2035*H2035=0,0,IF(M2035*H2035&gt;I2035,M2035*H2035,I2035))</f>
        <v>0</v>
      </c>
      <c r="Q2035" s="23">
        <f t="shared" ref="Q2035:Q2039" si="2565">N2035+O2035+P2035</f>
        <v>0</v>
      </c>
      <c r="R2035" s="24"/>
      <c r="S2035" s="24"/>
      <c r="T2035" s="15"/>
    </row>
    <row r="2036" spans="1:20" ht="15" hidden="1" x14ac:dyDescent="0.3">
      <c r="A2036" s="15"/>
      <c r="B2036" s="15"/>
      <c r="C2036" s="15"/>
      <c r="D2036" s="16"/>
      <c r="E2036" s="94"/>
      <c r="F2036" s="23"/>
      <c r="G2036" s="23"/>
      <c r="H2036" s="23"/>
      <c r="I2036" s="23"/>
      <c r="J2036" s="18"/>
      <c r="K2036" s="18"/>
      <c r="L2036" s="23">
        <f t="shared" si="2561"/>
        <v>0</v>
      </c>
      <c r="M2036" s="24">
        <f t="shared" si="2531"/>
        <v>0</v>
      </c>
      <c r="N2036" s="23">
        <f t="shared" si="2562"/>
        <v>0</v>
      </c>
      <c r="O2036" s="23">
        <f t="shared" si="2563"/>
        <v>0</v>
      </c>
      <c r="P2036" s="25">
        <f t="shared" si="2564"/>
        <v>0</v>
      </c>
      <c r="Q2036" s="23">
        <f t="shared" si="2565"/>
        <v>0</v>
      </c>
      <c r="R2036" s="24"/>
      <c r="S2036" s="24"/>
      <c r="T2036" s="15"/>
    </row>
    <row r="2037" spans="1:20" ht="15" hidden="1" x14ac:dyDescent="0.3">
      <c r="A2037" s="15"/>
      <c r="B2037" s="15"/>
      <c r="C2037" s="15"/>
      <c r="D2037" s="16"/>
      <c r="E2037" s="94"/>
      <c r="F2037" s="23"/>
      <c r="G2037" s="23"/>
      <c r="H2037" s="23"/>
      <c r="I2037" s="23"/>
      <c r="J2037" s="18"/>
      <c r="K2037" s="18"/>
      <c r="L2037" s="23">
        <f t="shared" si="2561"/>
        <v>0</v>
      </c>
      <c r="M2037" s="24">
        <f t="shared" si="2531"/>
        <v>0</v>
      </c>
      <c r="N2037" s="23">
        <f t="shared" si="2562"/>
        <v>0</v>
      </c>
      <c r="O2037" s="23">
        <f t="shared" si="2563"/>
        <v>0</v>
      </c>
      <c r="P2037" s="25">
        <f t="shared" si="2564"/>
        <v>0</v>
      </c>
      <c r="Q2037" s="23">
        <f t="shared" si="2565"/>
        <v>0</v>
      </c>
      <c r="R2037" s="24"/>
      <c r="S2037" s="24"/>
      <c r="T2037" s="15"/>
    </row>
    <row r="2038" spans="1:20" ht="15" hidden="1" x14ac:dyDescent="0.3">
      <c r="A2038" s="15"/>
      <c r="B2038" s="15"/>
      <c r="C2038" s="15"/>
      <c r="D2038" s="16"/>
      <c r="E2038" s="94"/>
      <c r="F2038" s="23"/>
      <c r="G2038" s="23"/>
      <c r="H2038" s="23"/>
      <c r="I2038" s="23"/>
      <c r="J2038" s="18"/>
      <c r="K2038" s="18"/>
      <c r="L2038" s="23">
        <f t="shared" si="2561"/>
        <v>0</v>
      </c>
      <c r="M2038" s="24">
        <f t="shared" si="2531"/>
        <v>0</v>
      </c>
      <c r="N2038" s="23">
        <f t="shared" si="2562"/>
        <v>0</v>
      </c>
      <c r="O2038" s="23">
        <f t="shared" si="2563"/>
        <v>0</v>
      </c>
      <c r="P2038" s="25">
        <f t="shared" si="2564"/>
        <v>0</v>
      </c>
      <c r="Q2038" s="23">
        <f t="shared" si="2565"/>
        <v>0</v>
      </c>
      <c r="R2038" s="24"/>
      <c r="S2038" s="24"/>
      <c r="T2038" s="15"/>
    </row>
    <row r="2039" spans="1:20" ht="15" hidden="1" x14ac:dyDescent="0.3">
      <c r="A2039" s="15"/>
      <c r="B2039" s="15"/>
      <c r="C2039" s="15"/>
      <c r="D2039" s="16"/>
      <c r="E2039" s="94"/>
      <c r="F2039" s="23"/>
      <c r="G2039" s="23"/>
      <c r="H2039" s="23"/>
      <c r="I2039" s="23"/>
      <c r="J2039" s="18"/>
      <c r="K2039" s="18"/>
      <c r="L2039" s="23">
        <f t="shared" si="2561"/>
        <v>0</v>
      </c>
      <c r="M2039" s="24">
        <f t="shared" si="2531"/>
        <v>0</v>
      </c>
      <c r="N2039" s="23">
        <f t="shared" si="2562"/>
        <v>0</v>
      </c>
      <c r="O2039" s="23">
        <f t="shared" si="2563"/>
        <v>0</v>
      </c>
      <c r="P2039" s="25">
        <f t="shared" si="2564"/>
        <v>0</v>
      </c>
      <c r="Q2039" s="23">
        <f t="shared" si="2565"/>
        <v>0</v>
      </c>
      <c r="R2039" s="24"/>
      <c r="S2039" s="24"/>
      <c r="T2039" s="15"/>
    </row>
    <row r="2041" spans="1:20" x14ac:dyDescent="0.3">
      <c r="R2041" s="93"/>
    </row>
  </sheetData>
  <autoFilter ref="A2:T2039" xr:uid="{E1B8DE2E-FCE5-48A0-BF8E-BDEA7D0334EB}">
    <filterColumn colId="0">
      <filters>
        <filter val="BHD"/>
        <filter val="BNA"/>
      </filters>
    </filterColumn>
    <filterColumn colId="2">
      <filters>
        <filter val="Atech"/>
      </filters>
    </filterColumn>
    <filterColumn colId="4">
      <filters>
        <filter val="6"/>
        <filter val="7"/>
        <filter val="8"/>
        <filter val="9"/>
      </filters>
    </filterColumn>
  </autoFilter>
  <mergeCells count="557">
    <mergeCell ref="I1288:I1290"/>
    <mergeCell ref="P1288:P1290"/>
    <mergeCell ref="Q1288:Q1290"/>
    <mergeCell ref="I1138:I1139"/>
    <mergeCell ref="P1138:P1139"/>
    <mergeCell ref="Q1138:Q1139"/>
    <mergeCell ref="I1895:I1896"/>
    <mergeCell ref="P1895:P1896"/>
    <mergeCell ref="Q1895:Q1896"/>
    <mergeCell ref="I1285:I1287"/>
    <mergeCell ref="P1285:P1287"/>
    <mergeCell ref="Q1285:Q1287"/>
    <mergeCell ref="I1594:I1597"/>
    <mergeCell ref="P1594:P1597"/>
    <mergeCell ref="Q1594:Q1597"/>
    <mergeCell ref="I1598:I1602"/>
    <mergeCell ref="P1598:P1602"/>
    <mergeCell ref="Q1598:Q1602"/>
    <mergeCell ref="I1294:I1295"/>
    <mergeCell ref="I1296:I1297"/>
    <mergeCell ref="I1298:I1299"/>
    <mergeCell ref="P1294:P1295"/>
    <mergeCell ref="Q1294:Q1295"/>
    <mergeCell ref="P1296:P1297"/>
    <mergeCell ref="Q1296:Q1297"/>
    <mergeCell ref="P1298:P1299"/>
    <mergeCell ref="Q1298:Q1299"/>
    <mergeCell ref="I1324:I1325"/>
    <mergeCell ref="I1326:I1327"/>
    <mergeCell ref="P1324:P1325"/>
    <mergeCell ref="H23:H24"/>
    <mergeCell ref="I23:I24"/>
    <mergeCell ref="P23:P24"/>
    <mergeCell ref="Q23:Q24"/>
    <mergeCell ref="P28:P29"/>
    <mergeCell ref="Q28:Q29"/>
    <mergeCell ref="I73:I74"/>
    <mergeCell ref="P73:P74"/>
    <mergeCell ref="Q73:Q74"/>
    <mergeCell ref="I95:I96"/>
    <mergeCell ref="P95:P96"/>
    <mergeCell ref="Q95:Q96"/>
    <mergeCell ref="I108:I109"/>
    <mergeCell ref="P108:P109"/>
    <mergeCell ref="Q108:Q109"/>
    <mergeCell ref="I83:I84"/>
    <mergeCell ref="P83:P84"/>
    <mergeCell ref="Q83:Q84"/>
    <mergeCell ref="F1:I1"/>
    <mergeCell ref="J1:T1"/>
    <mergeCell ref="H13:H14"/>
    <mergeCell ref="I13:I14"/>
    <mergeCell ref="P13:P14"/>
    <mergeCell ref="Q13:Q14"/>
    <mergeCell ref="I63:I64"/>
    <mergeCell ref="P63:P64"/>
    <mergeCell ref="Q63:Q64"/>
    <mergeCell ref="I33:I34"/>
    <mergeCell ref="P33:P34"/>
    <mergeCell ref="Q33:Q34"/>
    <mergeCell ref="I35:I36"/>
    <mergeCell ref="I53:I54"/>
    <mergeCell ref="P53:P54"/>
    <mergeCell ref="Q53:Q54"/>
    <mergeCell ref="I93:I94"/>
    <mergeCell ref="P93:P94"/>
    <mergeCell ref="Q93:Q94"/>
    <mergeCell ref="I132:I133"/>
    <mergeCell ref="P132:P133"/>
    <mergeCell ref="Q132:Q133"/>
    <mergeCell ref="I142:I143"/>
    <mergeCell ref="P142:P143"/>
    <mergeCell ref="Q142:Q143"/>
    <mergeCell ref="I118:I119"/>
    <mergeCell ref="P118:P119"/>
    <mergeCell ref="Q118:Q119"/>
    <mergeCell ref="I120:I121"/>
    <mergeCell ref="P120:P121"/>
    <mergeCell ref="Q120:Q121"/>
    <mergeCell ref="I249:I250"/>
    <mergeCell ref="P249:P250"/>
    <mergeCell ref="Q249:Q250"/>
    <mergeCell ref="I251:I252"/>
    <mergeCell ref="P251:P252"/>
    <mergeCell ref="Q251:Q252"/>
    <mergeCell ref="I144:I145"/>
    <mergeCell ref="P144:P145"/>
    <mergeCell ref="Q144:Q145"/>
    <mergeCell ref="I162:I163"/>
    <mergeCell ref="P162:P163"/>
    <mergeCell ref="Q162:Q163"/>
    <mergeCell ref="I289:I290"/>
    <mergeCell ref="P289:P290"/>
    <mergeCell ref="Q289:Q290"/>
    <mergeCell ref="I291:I292"/>
    <mergeCell ref="P291:P292"/>
    <mergeCell ref="Q291:Q292"/>
    <mergeCell ref="I253:I254"/>
    <mergeCell ref="P253:P254"/>
    <mergeCell ref="Q253:Q254"/>
    <mergeCell ref="I255:I256"/>
    <mergeCell ref="P255:P256"/>
    <mergeCell ref="Q255:Q256"/>
    <mergeCell ref="I329:I330"/>
    <mergeCell ref="P329:P330"/>
    <mergeCell ref="Q329:Q330"/>
    <mergeCell ref="I339:I340"/>
    <mergeCell ref="P339:P340"/>
    <mergeCell ref="Q339:Q340"/>
    <mergeCell ref="I293:I294"/>
    <mergeCell ref="P293:P294"/>
    <mergeCell ref="Q293:Q294"/>
    <mergeCell ref="I295:I296"/>
    <mergeCell ref="P295:P296"/>
    <mergeCell ref="Q295:Q296"/>
    <mergeCell ref="I379:I380"/>
    <mergeCell ref="P379:P380"/>
    <mergeCell ref="Q379:Q380"/>
    <mergeCell ref="I389:I390"/>
    <mergeCell ref="P389:P390"/>
    <mergeCell ref="Q389:Q390"/>
    <mergeCell ref="P349:P350"/>
    <mergeCell ref="Q349:Q350"/>
    <mergeCell ref="P351:P352"/>
    <mergeCell ref="Q351:Q352"/>
    <mergeCell ref="P353:P354"/>
    <mergeCell ref="Q353:Q354"/>
    <mergeCell ref="I410:I411"/>
    <mergeCell ref="P410:P411"/>
    <mergeCell ref="Q410:Q411"/>
    <mergeCell ref="I412:I413"/>
    <mergeCell ref="P412:P413"/>
    <mergeCell ref="Q412:Q413"/>
    <mergeCell ref="I403:I404"/>
    <mergeCell ref="P403:P404"/>
    <mergeCell ref="Q403:Q404"/>
    <mergeCell ref="I408:I409"/>
    <mergeCell ref="P408:P409"/>
    <mergeCell ref="Q408:Q409"/>
    <mergeCell ref="I516:I517"/>
    <mergeCell ref="P516:P517"/>
    <mergeCell ref="Q516:Q517"/>
    <mergeCell ref="I518:I519"/>
    <mergeCell ref="P518:P519"/>
    <mergeCell ref="Q518:Q519"/>
    <mergeCell ref="I414:I415"/>
    <mergeCell ref="P414:P415"/>
    <mergeCell ref="Q414:Q415"/>
    <mergeCell ref="I514:I515"/>
    <mergeCell ref="P514:P515"/>
    <mergeCell ref="Q514:Q515"/>
    <mergeCell ref="P574:P575"/>
    <mergeCell ref="Q574:Q575"/>
    <mergeCell ref="P576:P577"/>
    <mergeCell ref="Q576:Q577"/>
    <mergeCell ref="P581:P582"/>
    <mergeCell ref="Q581:Q582"/>
    <mergeCell ref="I554:I555"/>
    <mergeCell ref="P554:P555"/>
    <mergeCell ref="Q554:Q555"/>
    <mergeCell ref="I564:I565"/>
    <mergeCell ref="P564:P565"/>
    <mergeCell ref="Q564:Q565"/>
    <mergeCell ref="P593:P594"/>
    <mergeCell ref="Q593:Q594"/>
    <mergeCell ref="I603:I604"/>
    <mergeCell ref="P603:P604"/>
    <mergeCell ref="Q603:Q604"/>
    <mergeCell ref="I613:I614"/>
    <mergeCell ref="P613:P614"/>
    <mergeCell ref="Q613:Q614"/>
    <mergeCell ref="P584:P585"/>
    <mergeCell ref="Q584:Q585"/>
    <mergeCell ref="P587:P588"/>
    <mergeCell ref="Q587:Q588"/>
    <mergeCell ref="P590:P591"/>
    <mergeCell ref="Q590:Q591"/>
    <mergeCell ref="P596:P597"/>
    <mergeCell ref="Q596:Q597"/>
    <mergeCell ref="I643:I644"/>
    <mergeCell ref="Q643:Q644"/>
    <mergeCell ref="P643:P644"/>
    <mergeCell ref="I653:I654"/>
    <mergeCell ref="P653:P654"/>
    <mergeCell ref="Q653:Q654"/>
    <mergeCell ref="P623:P624"/>
    <mergeCell ref="Q623:Q624"/>
    <mergeCell ref="P625:P626"/>
    <mergeCell ref="Q625:Q626"/>
    <mergeCell ref="I623:I624"/>
    <mergeCell ref="I625:I626"/>
    <mergeCell ref="I763:I764"/>
    <mergeCell ref="I765:I766"/>
    <mergeCell ref="P763:P764"/>
    <mergeCell ref="Q763:Q764"/>
    <mergeCell ref="P765:P766"/>
    <mergeCell ref="Q765:Q766"/>
    <mergeCell ref="P783:P784"/>
    <mergeCell ref="Q783:Q784"/>
    <mergeCell ref="I783:I784"/>
    <mergeCell ref="I793:I794"/>
    <mergeCell ref="P793:P794"/>
    <mergeCell ref="Q793:Q794"/>
    <mergeCell ref="I803:I804"/>
    <mergeCell ref="P803:P804"/>
    <mergeCell ref="Q803:Q804"/>
    <mergeCell ref="I813:I814"/>
    <mergeCell ref="P813:P814"/>
    <mergeCell ref="Q813:Q814"/>
    <mergeCell ref="I823:I824"/>
    <mergeCell ref="P823:P824"/>
    <mergeCell ref="Q823:Q824"/>
    <mergeCell ref="I833:I834"/>
    <mergeCell ref="P833:P834"/>
    <mergeCell ref="Q833:Q834"/>
    <mergeCell ref="I843:I844"/>
    <mergeCell ref="P843:P844"/>
    <mergeCell ref="Q843:Q844"/>
    <mergeCell ref="I853:I854"/>
    <mergeCell ref="I855:I856"/>
    <mergeCell ref="P853:P854"/>
    <mergeCell ref="Q853:Q854"/>
    <mergeCell ref="P855:P856"/>
    <mergeCell ref="Q855:Q856"/>
    <mergeCell ref="I873:I874"/>
    <mergeCell ref="P873:P874"/>
    <mergeCell ref="Q873:Q874"/>
    <mergeCell ref="P883:P884"/>
    <mergeCell ref="Q883:Q884"/>
    <mergeCell ref="P885:P886"/>
    <mergeCell ref="Q885:Q886"/>
    <mergeCell ref="I883:I884"/>
    <mergeCell ref="I885:I886"/>
    <mergeCell ref="I903:I904"/>
    <mergeCell ref="P903:P904"/>
    <mergeCell ref="Q903:Q904"/>
    <mergeCell ref="I913:I914"/>
    <mergeCell ref="P913:P914"/>
    <mergeCell ref="Q913:Q914"/>
    <mergeCell ref="I923:I924"/>
    <mergeCell ref="P923:P924"/>
    <mergeCell ref="Q923:Q924"/>
    <mergeCell ref="I933:I934"/>
    <mergeCell ref="P933:P934"/>
    <mergeCell ref="Q933:Q934"/>
    <mergeCell ref="I943:I944"/>
    <mergeCell ref="P943:P944"/>
    <mergeCell ref="Q943:Q944"/>
    <mergeCell ref="I954:I955"/>
    <mergeCell ref="P954:P955"/>
    <mergeCell ref="Q954:Q955"/>
    <mergeCell ref="I964:I965"/>
    <mergeCell ref="P964:P965"/>
    <mergeCell ref="Q964:Q965"/>
    <mergeCell ref="I974:I975"/>
    <mergeCell ref="I976:I977"/>
    <mergeCell ref="I978:I979"/>
    <mergeCell ref="P974:P975"/>
    <mergeCell ref="Q974:Q975"/>
    <mergeCell ref="P976:P977"/>
    <mergeCell ref="Q976:Q977"/>
    <mergeCell ref="P978:P979"/>
    <mergeCell ref="Q978:Q979"/>
    <mergeCell ref="I1004:I1005"/>
    <mergeCell ref="P1004:P1005"/>
    <mergeCell ref="Q1004:Q1005"/>
    <mergeCell ref="P1014:P1015"/>
    <mergeCell ref="Q1014:Q1015"/>
    <mergeCell ref="P1016:P1017"/>
    <mergeCell ref="Q1016:Q1017"/>
    <mergeCell ref="P1018:P1019"/>
    <mergeCell ref="Q1018:Q1019"/>
    <mergeCell ref="P1020:P1021"/>
    <mergeCell ref="Q1020:Q1021"/>
    <mergeCell ref="P1022:P1023"/>
    <mergeCell ref="Q1022:Q1023"/>
    <mergeCell ref="P1024:P1025"/>
    <mergeCell ref="Q1024:Q1025"/>
    <mergeCell ref="P1026:P1027"/>
    <mergeCell ref="Q1026:Q1027"/>
    <mergeCell ref="P1028:P1029"/>
    <mergeCell ref="Q1028:Q1029"/>
    <mergeCell ref="P1030:P1031"/>
    <mergeCell ref="Q1030:Q1031"/>
    <mergeCell ref="I1118:I1119"/>
    <mergeCell ref="I1120:I1121"/>
    <mergeCell ref="I1123:I1124"/>
    <mergeCell ref="I1126:I1127"/>
    <mergeCell ref="I1129:I1130"/>
    <mergeCell ref="I1132:I1133"/>
    <mergeCell ref="I1114:I1117"/>
    <mergeCell ref="P1114:P1115"/>
    <mergeCell ref="Q1114:Q1115"/>
    <mergeCell ref="P1120:P1121"/>
    <mergeCell ref="Q1120:Q1121"/>
    <mergeCell ref="P1123:P1124"/>
    <mergeCell ref="Q1123:Q1124"/>
    <mergeCell ref="P1126:P1127"/>
    <mergeCell ref="Q1126:Q1127"/>
    <mergeCell ref="P1129:P1130"/>
    <mergeCell ref="Q1129:Q1130"/>
    <mergeCell ref="P1132:P1133"/>
    <mergeCell ref="Q1132:Q1133"/>
    <mergeCell ref="I1144:I1145"/>
    <mergeCell ref="P1144:P1145"/>
    <mergeCell ref="Q1144:Q1145"/>
    <mergeCell ref="I1154:I1155"/>
    <mergeCell ref="P1154:P1155"/>
    <mergeCell ref="Q1154:Q1155"/>
    <mergeCell ref="I1164:I1165"/>
    <mergeCell ref="I1166:I1167"/>
    <mergeCell ref="I1168:I1169"/>
    <mergeCell ref="P1164:P1165"/>
    <mergeCell ref="Q1164:Q1165"/>
    <mergeCell ref="P1166:P1167"/>
    <mergeCell ref="Q1166:Q1167"/>
    <mergeCell ref="P1168:P1169"/>
    <mergeCell ref="Q1168:Q1169"/>
    <mergeCell ref="I1194:I1195"/>
    <mergeCell ref="P1194:P1195"/>
    <mergeCell ref="Q1194:Q1195"/>
    <mergeCell ref="I1204:I1205"/>
    <mergeCell ref="P1204:P1205"/>
    <mergeCell ref="Q1204:Q1205"/>
    <mergeCell ref="I1214:I1215"/>
    <mergeCell ref="P1214:P1215"/>
    <mergeCell ref="Q1214:Q1215"/>
    <mergeCell ref="I1224:I1225"/>
    <mergeCell ref="P1224:P1225"/>
    <mergeCell ref="Q1224:Q1225"/>
    <mergeCell ref="I1234:I1235"/>
    <mergeCell ref="I1236:I1237"/>
    <mergeCell ref="I1238:I1239"/>
    <mergeCell ref="P1234:P1235"/>
    <mergeCell ref="Q1234:Q1235"/>
    <mergeCell ref="P1236:P1237"/>
    <mergeCell ref="Q1236:Q1237"/>
    <mergeCell ref="P1238:P1239"/>
    <mergeCell ref="Q1238:Q1239"/>
    <mergeCell ref="I1270:I1272"/>
    <mergeCell ref="I1273:I1275"/>
    <mergeCell ref="I1276:I1278"/>
    <mergeCell ref="I1279:I1281"/>
    <mergeCell ref="I1282:I1284"/>
    <mergeCell ref="I1264:I1269"/>
    <mergeCell ref="P1264:P1269"/>
    <mergeCell ref="Q1264:Q1269"/>
    <mergeCell ref="Q1270:Q1272"/>
    <mergeCell ref="P1270:P1272"/>
    <mergeCell ref="P1273:P1275"/>
    <mergeCell ref="Q1273:Q1275"/>
    <mergeCell ref="P1276:P1278"/>
    <mergeCell ref="Q1276:Q1278"/>
    <mergeCell ref="P1279:P1281"/>
    <mergeCell ref="Q1279:Q1281"/>
    <mergeCell ref="P1282:P1284"/>
    <mergeCell ref="Q1282:Q1284"/>
    <mergeCell ref="Q1324:Q1325"/>
    <mergeCell ref="P1326:P1327"/>
    <mergeCell ref="Q1326:Q1327"/>
    <mergeCell ref="I1344:I1345"/>
    <mergeCell ref="I1346:I1347"/>
    <mergeCell ref="P1344:P1345"/>
    <mergeCell ref="Q1344:Q1345"/>
    <mergeCell ref="P1346:P1347"/>
    <mergeCell ref="Q1346:Q1347"/>
    <mergeCell ref="I1364:I1365"/>
    <mergeCell ref="I1366:I1367"/>
    <mergeCell ref="I1368:I1369"/>
    <mergeCell ref="P1364:P1365"/>
    <mergeCell ref="Q1364:Q1365"/>
    <mergeCell ref="P1366:P1367"/>
    <mergeCell ref="Q1366:Q1367"/>
    <mergeCell ref="P1368:P1369"/>
    <mergeCell ref="Q1368:Q1369"/>
    <mergeCell ref="I1394:I1395"/>
    <mergeCell ref="P1394:P1395"/>
    <mergeCell ref="Q1394:Q1395"/>
    <mergeCell ref="I1404:I1405"/>
    <mergeCell ref="P1404:P1405"/>
    <mergeCell ref="Q1404:Q1405"/>
    <mergeCell ref="I1414:I1415"/>
    <mergeCell ref="P1414:P1415"/>
    <mergeCell ref="Q1414:Q1415"/>
    <mergeCell ref="I1424:I1425"/>
    <mergeCell ref="I1426:I1427"/>
    <mergeCell ref="P1424:P1425"/>
    <mergeCell ref="Q1424:Q1425"/>
    <mergeCell ref="P1426:P1427"/>
    <mergeCell ref="Q1426:Q1427"/>
    <mergeCell ref="I1444:I1445"/>
    <mergeCell ref="P1444:P1445"/>
    <mergeCell ref="Q1444:Q1445"/>
    <mergeCell ref="I1454:I1455"/>
    <mergeCell ref="P1454:P1455"/>
    <mergeCell ref="Q1454:Q1455"/>
    <mergeCell ref="I1464:I1465"/>
    <mergeCell ref="I1466:I1467"/>
    <mergeCell ref="P1464:P1465"/>
    <mergeCell ref="Q1464:Q1465"/>
    <mergeCell ref="P1466:P1467"/>
    <mergeCell ref="Q1466:Q1467"/>
    <mergeCell ref="P1567:P1570"/>
    <mergeCell ref="Q1567:Q1570"/>
    <mergeCell ref="P1571:P1575"/>
    <mergeCell ref="Q1571:Q1575"/>
    <mergeCell ref="P1576:P1579"/>
    <mergeCell ref="Q1576:Q1579"/>
    <mergeCell ref="I1484:I1485"/>
    <mergeCell ref="P1484:P1485"/>
    <mergeCell ref="Q1484:Q1485"/>
    <mergeCell ref="I1531:I1538"/>
    <mergeCell ref="I1539:I1548"/>
    <mergeCell ref="I1549:I1552"/>
    <mergeCell ref="I1553:I1557"/>
    <mergeCell ref="I1558:I1561"/>
    <mergeCell ref="I1562:I1566"/>
    <mergeCell ref="Q1539:Q1548"/>
    <mergeCell ref="P1549:P1552"/>
    <mergeCell ref="P1553:P1557"/>
    <mergeCell ref="Q1549:Q1552"/>
    <mergeCell ref="Q1553:Q1557"/>
    <mergeCell ref="P1558:P1561"/>
    <mergeCell ref="Q1558:Q1561"/>
    <mergeCell ref="P1562:P1566"/>
    <mergeCell ref="Q1562:Q1566"/>
    <mergeCell ref="I1621:I1622"/>
    <mergeCell ref="P1621:P1622"/>
    <mergeCell ref="Q1621:Q1622"/>
    <mergeCell ref="I1603:I1606"/>
    <mergeCell ref="P1603:P1606"/>
    <mergeCell ref="Q1603:Q1606"/>
    <mergeCell ref="I1607:I1611"/>
    <mergeCell ref="P1607:P1611"/>
    <mergeCell ref="Q1607:Q1611"/>
    <mergeCell ref="I1616:I1620"/>
    <mergeCell ref="P1616:P1620"/>
    <mergeCell ref="Q1616:Q1620"/>
    <mergeCell ref="I1631:I1632"/>
    <mergeCell ref="P1631:P1632"/>
    <mergeCell ref="Q1631:Q1632"/>
    <mergeCell ref="I1641:I1642"/>
    <mergeCell ref="P1641:P1642"/>
    <mergeCell ref="Q1641:Q1642"/>
    <mergeCell ref="I1651:I1652"/>
    <mergeCell ref="P1651:P1652"/>
    <mergeCell ref="Q1651:Q1652"/>
    <mergeCell ref="I1661:I1662"/>
    <mergeCell ref="P1661:P1662"/>
    <mergeCell ref="Q1661:Q1662"/>
    <mergeCell ref="I1671:I1672"/>
    <mergeCell ref="P1671:P1672"/>
    <mergeCell ref="Q1671:Q1672"/>
    <mergeCell ref="I1690:I1691"/>
    <mergeCell ref="I1692:I1693"/>
    <mergeCell ref="P1690:P1691"/>
    <mergeCell ref="Q1690:Q1691"/>
    <mergeCell ref="P1692:P1693"/>
    <mergeCell ref="Q1692:Q1693"/>
    <mergeCell ref="Q1857:Q1860"/>
    <mergeCell ref="P1861:P1864"/>
    <mergeCell ref="Q1861:Q1864"/>
    <mergeCell ref="P1865:P1868"/>
    <mergeCell ref="Q1865:Q1868"/>
    <mergeCell ref="I1869:I1872"/>
    <mergeCell ref="P1869:P1872"/>
    <mergeCell ref="Q1869:Q1872"/>
    <mergeCell ref="I1754:I1755"/>
    <mergeCell ref="P1754:P1755"/>
    <mergeCell ref="Q1754:Q1755"/>
    <mergeCell ref="P1764:P1765"/>
    <mergeCell ref="Q1764:Q1765"/>
    <mergeCell ref="I1821:I1822"/>
    <mergeCell ref="I1823:I1824"/>
    <mergeCell ref="P1821:P1822"/>
    <mergeCell ref="Q1821:Q1822"/>
    <mergeCell ref="Q1885:Q1886"/>
    <mergeCell ref="P1887:P1888"/>
    <mergeCell ref="Q1887:Q1888"/>
    <mergeCell ref="P1889:P1890"/>
    <mergeCell ref="Q1889:Q1890"/>
    <mergeCell ref="P1891:P1892"/>
    <mergeCell ref="Q1891:Q1892"/>
    <mergeCell ref="P1893:P1894"/>
    <mergeCell ref="Q1893:Q1894"/>
    <mergeCell ref="I1873:I1876"/>
    <mergeCell ref="P1873:P1876"/>
    <mergeCell ref="Q1873:Q1876"/>
    <mergeCell ref="I1897:I1898"/>
    <mergeCell ref="P1897:P1898"/>
    <mergeCell ref="Q1897:Q1898"/>
    <mergeCell ref="P599:P600"/>
    <mergeCell ref="Q599:Q600"/>
    <mergeCell ref="I1135:I1136"/>
    <mergeCell ref="P1135:P1136"/>
    <mergeCell ref="Q1135:Q1136"/>
    <mergeCell ref="I1841:I1848"/>
    <mergeCell ref="I1849:I1852"/>
    <mergeCell ref="I1853:I1856"/>
    <mergeCell ref="I1857:I1860"/>
    <mergeCell ref="I1861:I1864"/>
    <mergeCell ref="I1865:I1868"/>
    <mergeCell ref="P1841:P1848"/>
    <mergeCell ref="Q1841:Q1848"/>
    <mergeCell ref="P1849:P1852"/>
    <mergeCell ref="Q1849:Q1852"/>
    <mergeCell ref="P1853:P1856"/>
    <mergeCell ref="Q1853:Q1856"/>
    <mergeCell ref="P1857:P1860"/>
    <mergeCell ref="I1141:I1142"/>
    <mergeCell ref="P1141:P1142"/>
    <mergeCell ref="Q1141:Q1142"/>
    <mergeCell ref="I1291:I1293"/>
    <mergeCell ref="P1291:P1293"/>
    <mergeCell ref="Q1291:Q1293"/>
    <mergeCell ref="I1612:I1615"/>
    <mergeCell ref="P1612:P1615"/>
    <mergeCell ref="Q1612:Q1615"/>
    <mergeCell ref="P1580:P1584"/>
    <mergeCell ref="Q1580:Q1584"/>
    <mergeCell ref="P1585:P1588"/>
    <mergeCell ref="Q1585:Q1588"/>
    <mergeCell ref="P1589:P1593"/>
    <mergeCell ref="Q1589:Q1593"/>
    <mergeCell ref="I1567:I1570"/>
    <mergeCell ref="I1571:I1575"/>
    <mergeCell ref="I1576:I1579"/>
    <mergeCell ref="I1580:I1584"/>
    <mergeCell ref="I1585:I1588"/>
    <mergeCell ref="I1589:I1593"/>
    <mergeCell ref="P1531:P1538"/>
    <mergeCell ref="Q1531:Q1538"/>
    <mergeCell ref="P1539:P1548"/>
    <mergeCell ref="I1877:I1880"/>
    <mergeCell ref="P1877:P1880"/>
    <mergeCell ref="Q1877:Q1880"/>
    <mergeCell ref="I1899:I1900"/>
    <mergeCell ref="P1899:P1900"/>
    <mergeCell ref="Q1899:Q1900"/>
    <mergeCell ref="P2015:P2016"/>
    <mergeCell ref="Q2015:Q2016"/>
    <mergeCell ref="I2015:I2016"/>
    <mergeCell ref="I1901:I1902"/>
    <mergeCell ref="P1901:P1902"/>
    <mergeCell ref="Q1901:Q1902"/>
    <mergeCell ref="I1911:I1912"/>
    <mergeCell ref="P1911:P1912"/>
    <mergeCell ref="Q1911:Q1912"/>
    <mergeCell ref="I1881:I1884"/>
    <mergeCell ref="I1885:I1886"/>
    <mergeCell ref="I1887:I1888"/>
    <mergeCell ref="I1889:I1890"/>
    <mergeCell ref="I1891:I1892"/>
    <mergeCell ref="I1893:I1894"/>
    <mergeCell ref="P1881:P1884"/>
    <mergeCell ref="Q1881:Q1884"/>
    <mergeCell ref="P1885:P1886"/>
  </mergeCells>
  <phoneticPr fontId="4" type="noConversion"/>
  <conditionalFormatting sqref="P3:P2422">
    <cfRule type="expression" dxfId="0" priority="1">
      <formula>$P3-$I3=0=FALSE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CECA-B5A2-41FD-A0A5-A360AD9DC9AC}">
  <sheetPr filterMode="1"/>
  <dimension ref="A1:P874"/>
  <sheetViews>
    <sheetView zoomScale="80" zoomScaleNormal="80" workbookViewId="0">
      <pane xSplit="4" ySplit="2" topLeftCell="E304" activePane="bottomRight" state="frozen"/>
      <selection pane="topRight" activeCell="E1" sqref="E1"/>
      <selection pane="bottomLeft" activeCell="A3" sqref="A3"/>
      <selection pane="bottomRight" activeCell="L600" sqref="L600"/>
    </sheetView>
  </sheetViews>
  <sheetFormatPr defaultColWidth="8.7265625" defaultRowHeight="14" x14ac:dyDescent="0.3"/>
  <cols>
    <col min="1" max="1" width="10.453125" style="3" customWidth="1"/>
    <col min="2" max="2" width="10.1796875" style="3" customWidth="1"/>
    <col min="3" max="3" width="18.81640625" style="3" customWidth="1"/>
    <col min="4" max="4" width="16.453125" style="10" customWidth="1"/>
    <col min="5" max="5" width="11.7265625" style="96" customWidth="1"/>
    <col min="6" max="6" width="10.81640625" style="79" customWidth="1"/>
    <col min="7" max="7" width="10.81640625" style="14" customWidth="1"/>
    <col min="8" max="9" width="12.26953125" style="14" customWidth="1"/>
    <col min="10" max="10" width="12.26953125" style="11" customWidth="1"/>
    <col min="11" max="11" width="15.7265625" style="14" customWidth="1"/>
    <col min="12" max="12" width="22.54296875" style="11" customWidth="1"/>
    <col min="13" max="13" width="28.1796875" style="1" customWidth="1"/>
    <col min="14" max="14" width="8.7265625" style="3"/>
    <col min="15" max="15" width="13.453125" style="3" customWidth="1"/>
    <col min="16" max="16" width="14.453125" style="3" bestFit="1" customWidth="1"/>
    <col min="17" max="16384" width="8.7265625" style="3"/>
  </cols>
  <sheetData>
    <row r="1" spans="1:13" ht="11.5" customHeight="1" x14ac:dyDescent="0.3">
      <c r="A1" s="1"/>
      <c r="B1" s="1"/>
      <c r="C1" s="1"/>
      <c r="D1" s="53"/>
      <c r="E1" s="59"/>
      <c r="F1" s="118" t="s">
        <v>385</v>
      </c>
      <c r="G1" s="119"/>
      <c r="H1" s="115" t="s">
        <v>386</v>
      </c>
      <c r="I1" s="116"/>
      <c r="J1" s="116"/>
      <c r="K1" s="116"/>
      <c r="L1" s="117"/>
      <c r="M1" s="1" t="s">
        <v>21</v>
      </c>
    </row>
    <row r="2" spans="1:13" ht="28" x14ac:dyDescent="0.3">
      <c r="A2" s="4" t="s">
        <v>2</v>
      </c>
      <c r="B2" s="4" t="s">
        <v>3</v>
      </c>
      <c r="C2" s="4" t="s">
        <v>4</v>
      </c>
      <c r="D2" s="54" t="s">
        <v>5</v>
      </c>
      <c r="E2" s="59" t="s">
        <v>6</v>
      </c>
      <c r="F2" s="77" t="s">
        <v>387</v>
      </c>
      <c r="G2" s="2" t="s">
        <v>388</v>
      </c>
      <c r="H2" s="13" t="s">
        <v>11</v>
      </c>
      <c r="I2" s="13" t="s">
        <v>12</v>
      </c>
      <c r="J2" s="5" t="s">
        <v>389</v>
      </c>
      <c r="K2" s="13" t="s">
        <v>390</v>
      </c>
      <c r="L2" s="45" t="s">
        <v>391</v>
      </c>
    </row>
    <row r="3" spans="1:13" hidden="1" x14ac:dyDescent="0.3">
      <c r="A3" s="1" t="s">
        <v>70</v>
      </c>
      <c r="B3" s="1"/>
      <c r="C3" s="1" t="s">
        <v>392</v>
      </c>
      <c r="D3" s="53" t="s">
        <v>393</v>
      </c>
      <c r="E3" s="59">
        <v>2</v>
      </c>
      <c r="F3" s="6">
        <v>5174</v>
      </c>
      <c r="G3" s="7"/>
      <c r="H3" s="7">
        <v>17.899999999999999</v>
      </c>
      <c r="I3" s="7">
        <v>27.8</v>
      </c>
      <c r="J3" s="6">
        <v>10</v>
      </c>
      <c r="K3" s="7">
        <f t="shared" ref="K3:K82" si="0">(I3-H3)*J3</f>
        <v>99.000000000000028</v>
      </c>
      <c r="L3" s="46">
        <f t="shared" ref="L3:L82" si="1">K3*F3</f>
        <v>512226.00000000017</v>
      </c>
    </row>
    <row r="4" spans="1:13" hidden="1" x14ac:dyDescent="0.3">
      <c r="A4" s="1" t="s">
        <v>70</v>
      </c>
      <c r="B4" s="1"/>
      <c r="C4" s="1" t="s">
        <v>392</v>
      </c>
      <c r="D4" s="53" t="s">
        <v>393</v>
      </c>
      <c r="E4" s="59">
        <v>3</v>
      </c>
      <c r="F4" s="6">
        <v>5174</v>
      </c>
      <c r="G4" s="7"/>
      <c r="H4" s="7">
        <v>27.8</v>
      </c>
      <c r="I4" s="7">
        <v>38.799999999999997</v>
      </c>
      <c r="J4" s="6">
        <v>20</v>
      </c>
      <c r="K4" s="7">
        <f t="shared" si="0"/>
        <v>219.99999999999994</v>
      </c>
      <c r="L4" s="46">
        <f t="shared" si="1"/>
        <v>1138279.9999999998</v>
      </c>
    </row>
    <row r="5" spans="1:13" hidden="1" x14ac:dyDescent="0.3">
      <c r="A5" s="1" t="s">
        <v>70</v>
      </c>
      <c r="B5" s="1"/>
      <c r="C5" s="1" t="s">
        <v>392</v>
      </c>
      <c r="D5" s="53" t="s">
        <v>393</v>
      </c>
      <c r="E5" s="59">
        <v>3</v>
      </c>
      <c r="F5" s="6">
        <v>5174</v>
      </c>
      <c r="G5" s="7"/>
      <c r="H5" s="7">
        <v>38.799999999999997</v>
      </c>
      <c r="I5" s="7">
        <v>38.799999999999997</v>
      </c>
      <c r="J5" s="6">
        <v>20</v>
      </c>
      <c r="K5" s="7">
        <f t="shared" si="0"/>
        <v>0</v>
      </c>
      <c r="L5" s="46">
        <f t="shared" si="1"/>
        <v>0</v>
      </c>
    </row>
    <row r="6" spans="1:13" hidden="1" x14ac:dyDescent="0.3">
      <c r="A6" s="1" t="s">
        <v>70</v>
      </c>
      <c r="B6" s="1"/>
      <c r="C6" s="1" t="s">
        <v>392</v>
      </c>
      <c r="D6" s="53" t="s">
        <v>393</v>
      </c>
      <c r="E6" s="59">
        <v>4</v>
      </c>
      <c r="F6" s="6">
        <v>5174</v>
      </c>
      <c r="G6" s="7"/>
      <c r="H6" s="7">
        <v>38.799999999999997</v>
      </c>
      <c r="I6" s="7">
        <v>40.1</v>
      </c>
      <c r="J6" s="6">
        <v>20</v>
      </c>
      <c r="K6" s="7">
        <f t="shared" si="0"/>
        <v>26.000000000000085</v>
      </c>
      <c r="L6" s="46">
        <f t="shared" si="1"/>
        <v>134524.00000000044</v>
      </c>
    </row>
    <row r="7" spans="1:13" hidden="1" x14ac:dyDescent="0.3">
      <c r="A7" s="1" t="s">
        <v>70</v>
      </c>
      <c r="B7" s="1"/>
      <c r="C7" s="1" t="s">
        <v>392</v>
      </c>
      <c r="D7" s="53" t="s">
        <v>393</v>
      </c>
      <c r="E7" s="59">
        <v>5</v>
      </c>
      <c r="F7" s="6">
        <v>5174</v>
      </c>
      <c r="G7" s="7"/>
      <c r="H7" s="7">
        <v>40.1</v>
      </c>
      <c r="I7" s="7">
        <v>40.1</v>
      </c>
      <c r="J7" s="6">
        <v>20</v>
      </c>
      <c r="K7" s="7">
        <f t="shared" si="0"/>
        <v>0</v>
      </c>
      <c r="L7" s="46">
        <f t="shared" si="1"/>
        <v>0</v>
      </c>
    </row>
    <row r="8" spans="1:13" hidden="1" x14ac:dyDescent="0.3">
      <c r="A8" s="1" t="s">
        <v>70</v>
      </c>
      <c r="B8" s="1"/>
      <c r="C8" s="1" t="s">
        <v>392</v>
      </c>
      <c r="D8" s="53" t="s">
        <v>393</v>
      </c>
      <c r="E8" s="59">
        <v>5</v>
      </c>
      <c r="F8" s="6">
        <v>5422</v>
      </c>
      <c r="G8" s="7"/>
      <c r="H8" s="7">
        <v>40.1</v>
      </c>
      <c r="I8" s="7">
        <v>40.1</v>
      </c>
      <c r="J8" s="6">
        <v>20</v>
      </c>
      <c r="K8" s="7">
        <f t="shared" si="0"/>
        <v>0</v>
      </c>
      <c r="L8" s="46">
        <f t="shared" si="1"/>
        <v>0</v>
      </c>
    </row>
    <row r="9" spans="1:13" hidden="1" x14ac:dyDescent="0.3">
      <c r="A9" s="1" t="s">
        <v>70</v>
      </c>
      <c r="B9" s="1"/>
      <c r="C9" s="1" t="s">
        <v>392</v>
      </c>
      <c r="D9" s="53" t="s">
        <v>393</v>
      </c>
      <c r="E9" s="59">
        <v>6</v>
      </c>
      <c r="F9" s="6">
        <v>5422</v>
      </c>
      <c r="G9" s="7"/>
      <c r="H9" s="7">
        <v>40.1</v>
      </c>
      <c r="I9" s="7">
        <v>40.200000000000003</v>
      </c>
      <c r="J9" s="6">
        <v>20</v>
      </c>
      <c r="K9" s="7">
        <f t="shared" si="0"/>
        <v>2.0000000000000284</v>
      </c>
      <c r="L9" s="46">
        <f t="shared" si="1"/>
        <v>10844.000000000155</v>
      </c>
    </row>
    <row r="10" spans="1:13" hidden="1" x14ac:dyDescent="0.3">
      <c r="A10" s="1" t="s">
        <v>70</v>
      </c>
      <c r="B10" s="1"/>
      <c r="C10" s="1" t="s">
        <v>392</v>
      </c>
      <c r="D10" s="53" t="s">
        <v>393</v>
      </c>
      <c r="E10" s="59">
        <v>7</v>
      </c>
      <c r="F10" s="6">
        <v>5422</v>
      </c>
      <c r="G10" s="7"/>
      <c r="H10" s="7">
        <v>40.200000000000003</v>
      </c>
      <c r="I10" s="7">
        <v>40.200000000000003</v>
      </c>
      <c r="J10" s="6">
        <v>20</v>
      </c>
      <c r="K10" s="7">
        <f t="shared" si="0"/>
        <v>0</v>
      </c>
      <c r="L10" s="46">
        <f t="shared" si="1"/>
        <v>0</v>
      </c>
    </row>
    <row r="11" spans="1:13" hidden="1" x14ac:dyDescent="0.3">
      <c r="A11" s="1" t="s">
        <v>70</v>
      </c>
      <c r="B11" s="1"/>
      <c r="C11" s="1" t="s">
        <v>392</v>
      </c>
      <c r="D11" s="53" t="s">
        <v>393</v>
      </c>
      <c r="E11" s="59">
        <v>8</v>
      </c>
      <c r="F11" s="6">
        <v>5422</v>
      </c>
      <c r="G11" s="7"/>
      <c r="H11" s="7">
        <v>40.200000000000003</v>
      </c>
      <c r="I11" s="7">
        <v>40.200000000000003</v>
      </c>
      <c r="J11" s="6">
        <v>20</v>
      </c>
      <c r="K11" s="7">
        <f t="shared" ref="K11" si="2">(I11-H11)*J11</f>
        <v>0</v>
      </c>
      <c r="L11" s="46">
        <f t="shared" ref="L11" si="3">K11*F11</f>
        <v>0</v>
      </c>
    </row>
    <row r="12" spans="1:13" hidden="1" x14ac:dyDescent="0.3">
      <c r="A12" s="1" t="s">
        <v>70</v>
      </c>
      <c r="B12" s="1"/>
      <c r="C12" s="1" t="s">
        <v>392</v>
      </c>
      <c r="D12" s="53" t="s">
        <v>393</v>
      </c>
      <c r="E12" s="60">
        <v>9</v>
      </c>
      <c r="F12" s="6">
        <v>5422</v>
      </c>
      <c r="G12" s="7"/>
      <c r="H12" s="7">
        <v>40.200000000000003</v>
      </c>
      <c r="I12" s="7">
        <v>40.200000000000003</v>
      </c>
      <c r="J12" s="6">
        <v>20</v>
      </c>
      <c r="K12" s="7">
        <f t="shared" ref="K12" si="4">(I12-H12)*J12</f>
        <v>0</v>
      </c>
      <c r="L12" s="46">
        <f t="shared" ref="L12" si="5">K12*F12</f>
        <v>0</v>
      </c>
    </row>
    <row r="13" spans="1:13" hidden="1" x14ac:dyDescent="0.3">
      <c r="A13" s="1" t="s">
        <v>70</v>
      </c>
      <c r="B13" s="1"/>
      <c r="C13" s="1" t="s">
        <v>394</v>
      </c>
      <c r="D13" s="53" t="s">
        <v>395</v>
      </c>
      <c r="E13" s="59">
        <v>1</v>
      </c>
      <c r="F13" s="6">
        <v>5174</v>
      </c>
      <c r="G13" s="7"/>
      <c r="H13" s="7">
        <v>268.89999999999998</v>
      </c>
      <c r="I13" s="7">
        <v>268.89999999999998</v>
      </c>
      <c r="J13" s="6">
        <v>10</v>
      </c>
      <c r="K13" s="7">
        <f t="shared" si="0"/>
        <v>0</v>
      </c>
      <c r="L13" s="46">
        <f t="shared" si="1"/>
        <v>0</v>
      </c>
    </row>
    <row r="14" spans="1:13" hidden="1" x14ac:dyDescent="0.3">
      <c r="A14" s="1" t="s">
        <v>70</v>
      </c>
      <c r="B14" s="1"/>
      <c r="C14" s="1" t="s">
        <v>394</v>
      </c>
      <c r="D14" s="53" t="s">
        <v>396</v>
      </c>
      <c r="E14" s="59">
        <v>1</v>
      </c>
      <c r="F14" s="6">
        <v>5174</v>
      </c>
      <c r="G14" s="7"/>
      <c r="H14" s="7">
        <v>237.7</v>
      </c>
      <c r="I14" s="7">
        <v>237.7</v>
      </c>
      <c r="J14" s="6">
        <v>10</v>
      </c>
      <c r="K14" s="7">
        <f t="shared" si="0"/>
        <v>0</v>
      </c>
      <c r="L14" s="46">
        <f t="shared" si="1"/>
        <v>0</v>
      </c>
    </row>
    <row r="15" spans="1:13" hidden="1" x14ac:dyDescent="0.3">
      <c r="A15" s="1" t="s">
        <v>70</v>
      </c>
      <c r="B15" s="1"/>
      <c r="C15" s="1" t="s">
        <v>394</v>
      </c>
      <c r="D15" s="53" t="s">
        <v>395</v>
      </c>
      <c r="E15" s="59">
        <v>2</v>
      </c>
      <c r="F15" s="6">
        <v>5174</v>
      </c>
      <c r="G15" s="7"/>
      <c r="H15" s="7">
        <v>268.89999999999998</v>
      </c>
      <c r="I15" s="7">
        <v>268.89999999999998</v>
      </c>
      <c r="J15" s="6">
        <v>10</v>
      </c>
      <c r="K15" s="7">
        <f t="shared" si="0"/>
        <v>0</v>
      </c>
      <c r="L15" s="46">
        <f t="shared" si="1"/>
        <v>0</v>
      </c>
    </row>
    <row r="16" spans="1:13" hidden="1" x14ac:dyDescent="0.3">
      <c r="A16" s="1" t="s">
        <v>70</v>
      </c>
      <c r="B16" s="1"/>
      <c r="C16" s="1" t="s">
        <v>394</v>
      </c>
      <c r="D16" s="53" t="s">
        <v>396</v>
      </c>
      <c r="E16" s="59">
        <v>2</v>
      </c>
      <c r="F16" s="6">
        <v>5174</v>
      </c>
      <c r="G16" s="7"/>
      <c r="H16" s="7">
        <v>237.7</v>
      </c>
      <c r="I16" s="7">
        <v>237.7</v>
      </c>
      <c r="J16" s="6">
        <v>10</v>
      </c>
      <c r="K16" s="7">
        <f t="shared" si="0"/>
        <v>0</v>
      </c>
      <c r="L16" s="46">
        <f t="shared" si="1"/>
        <v>0</v>
      </c>
    </row>
    <row r="17" spans="1:12" hidden="1" x14ac:dyDescent="0.3">
      <c r="A17" s="1" t="s">
        <v>70</v>
      </c>
      <c r="B17" s="1"/>
      <c r="C17" s="1" t="s">
        <v>394</v>
      </c>
      <c r="D17" s="53" t="s">
        <v>395</v>
      </c>
      <c r="E17" s="59">
        <v>3</v>
      </c>
      <c r="F17" s="6">
        <v>5174</v>
      </c>
      <c r="G17" s="7"/>
      <c r="H17" s="7">
        <v>268.89999999999998</v>
      </c>
      <c r="I17" s="7">
        <v>268.89999999999998</v>
      </c>
      <c r="J17" s="6">
        <v>10</v>
      </c>
      <c r="K17" s="7">
        <f t="shared" si="0"/>
        <v>0</v>
      </c>
      <c r="L17" s="46">
        <f t="shared" si="1"/>
        <v>0</v>
      </c>
    </row>
    <row r="18" spans="1:12" hidden="1" x14ac:dyDescent="0.3">
      <c r="A18" s="1" t="s">
        <v>70</v>
      </c>
      <c r="B18" s="1"/>
      <c r="C18" s="1" t="s">
        <v>394</v>
      </c>
      <c r="D18" s="53" t="s">
        <v>396</v>
      </c>
      <c r="E18" s="59">
        <v>3</v>
      </c>
      <c r="F18" s="6">
        <v>5174</v>
      </c>
      <c r="G18" s="7"/>
      <c r="H18" s="7">
        <v>237.7</v>
      </c>
      <c r="I18" s="7">
        <v>237.7</v>
      </c>
      <c r="J18" s="6">
        <v>10</v>
      </c>
      <c r="K18" s="7">
        <f t="shared" si="0"/>
        <v>0</v>
      </c>
      <c r="L18" s="46">
        <f t="shared" si="1"/>
        <v>0</v>
      </c>
    </row>
    <row r="19" spans="1:12" hidden="1" x14ac:dyDescent="0.3">
      <c r="A19" s="1" t="s">
        <v>70</v>
      </c>
      <c r="B19" s="1"/>
      <c r="C19" s="1" t="s">
        <v>394</v>
      </c>
      <c r="D19" s="53" t="s">
        <v>395</v>
      </c>
      <c r="E19" s="59">
        <v>4</v>
      </c>
      <c r="F19" s="6">
        <v>5174</v>
      </c>
      <c r="G19" s="7"/>
      <c r="H19" s="7">
        <v>268.89999999999998</v>
      </c>
      <c r="I19" s="7">
        <v>268.89999999999998</v>
      </c>
      <c r="J19" s="6">
        <v>10</v>
      </c>
      <c r="K19" s="7">
        <f t="shared" si="0"/>
        <v>0</v>
      </c>
      <c r="L19" s="46">
        <f t="shared" si="1"/>
        <v>0</v>
      </c>
    </row>
    <row r="20" spans="1:12" hidden="1" x14ac:dyDescent="0.3">
      <c r="A20" s="1" t="s">
        <v>70</v>
      </c>
      <c r="B20" s="1"/>
      <c r="C20" s="1" t="s">
        <v>394</v>
      </c>
      <c r="D20" s="53" t="s">
        <v>396</v>
      </c>
      <c r="E20" s="59">
        <v>4</v>
      </c>
      <c r="F20" s="6">
        <v>5174</v>
      </c>
      <c r="G20" s="7"/>
      <c r="H20" s="7">
        <v>237.7</v>
      </c>
      <c r="I20" s="7">
        <v>237.7</v>
      </c>
      <c r="J20" s="6">
        <v>10</v>
      </c>
      <c r="K20" s="7">
        <f t="shared" si="0"/>
        <v>0</v>
      </c>
      <c r="L20" s="46">
        <f t="shared" si="1"/>
        <v>0</v>
      </c>
    </row>
    <row r="21" spans="1:12" hidden="1" x14ac:dyDescent="0.3">
      <c r="A21" s="1" t="s">
        <v>70</v>
      </c>
      <c r="B21" s="1"/>
      <c r="C21" s="1" t="s">
        <v>394</v>
      </c>
      <c r="D21" s="53" t="s">
        <v>395</v>
      </c>
      <c r="E21" s="59">
        <v>5</v>
      </c>
      <c r="F21" s="6">
        <v>5174</v>
      </c>
      <c r="G21" s="7"/>
      <c r="H21" s="7">
        <v>268.89999999999998</v>
      </c>
      <c r="I21" s="7">
        <v>268.89999999999998</v>
      </c>
      <c r="J21" s="6">
        <v>10</v>
      </c>
      <c r="K21" s="7">
        <f t="shared" si="0"/>
        <v>0</v>
      </c>
      <c r="L21" s="46">
        <f t="shared" si="1"/>
        <v>0</v>
      </c>
    </row>
    <row r="22" spans="1:12" hidden="1" x14ac:dyDescent="0.3">
      <c r="A22" s="1" t="s">
        <v>70</v>
      </c>
      <c r="B22" s="1"/>
      <c r="C22" s="1" t="s">
        <v>394</v>
      </c>
      <c r="D22" s="53" t="s">
        <v>396</v>
      </c>
      <c r="E22" s="59">
        <v>5</v>
      </c>
      <c r="F22" s="6">
        <v>5174</v>
      </c>
      <c r="G22" s="7"/>
      <c r="H22" s="7">
        <v>237.7</v>
      </c>
      <c r="I22" s="7">
        <v>237.7</v>
      </c>
      <c r="J22" s="6">
        <v>10</v>
      </c>
      <c r="K22" s="7">
        <f t="shared" si="0"/>
        <v>0</v>
      </c>
      <c r="L22" s="46">
        <f t="shared" si="1"/>
        <v>0</v>
      </c>
    </row>
    <row r="23" spans="1:12" hidden="1" x14ac:dyDescent="0.3">
      <c r="A23" s="1" t="s">
        <v>70</v>
      </c>
      <c r="B23" s="1"/>
      <c r="C23" s="1" t="s">
        <v>394</v>
      </c>
      <c r="D23" s="53" t="s">
        <v>395</v>
      </c>
      <c r="E23" s="59">
        <v>5</v>
      </c>
      <c r="F23" s="6">
        <v>5422</v>
      </c>
      <c r="G23" s="7"/>
      <c r="H23" s="7">
        <v>268.89999999999998</v>
      </c>
      <c r="I23" s="7">
        <v>268.89999999999998</v>
      </c>
      <c r="J23" s="6">
        <v>10</v>
      </c>
      <c r="K23" s="7">
        <f t="shared" si="0"/>
        <v>0</v>
      </c>
      <c r="L23" s="46">
        <f t="shared" si="1"/>
        <v>0</v>
      </c>
    </row>
    <row r="24" spans="1:12" hidden="1" x14ac:dyDescent="0.3">
      <c r="A24" s="1" t="s">
        <v>70</v>
      </c>
      <c r="B24" s="1"/>
      <c r="C24" s="1" t="s">
        <v>394</v>
      </c>
      <c r="D24" s="53" t="s">
        <v>396</v>
      </c>
      <c r="E24" s="59">
        <v>5</v>
      </c>
      <c r="F24" s="6">
        <v>5422</v>
      </c>
      <c r="G24" s="7"/>
      <c r="H24" s="7">
        <v>237.7</v>
      </c>
      <c r="I24" s="7">
        <v>237.7</v>
      </c>
      <c r="J24" s="6">
        <v>10</v>
      </c>
      <c r="K24" s="7">
        <f t="shared" si="0"/>
        <v>0</v>
      </c>
      <c r="L24" s="46">
        <f t="shared" si="1"/>
        <v>0</v>
      </c>
    </row>
    <row r="25" spans="1:12" hidden="1" x14ac:dyDescent="0.3">
      <c r="A25" s="1" t="s">
        <v>70</v>
      </c>
      <c r="B25" s="1"/>
      <c r="C25" s="1" t="s">
        <v>394</v>
      </c>
      <c r="D25" s="53" t="s">
        <v>395</v>
      </c>
      <c r="E25" s="59">
        <v>6</v>
      </c>
      <c r="F25" s="6">
        <v>5422</v>
      </c>
      <c r="G25" s="7"/>
      <c r="H25" s="7">
        <v>268.89999999999998</v>
      </c>
      <c r="I25" s="7">
        <v>268.89999999999998</v>
      </c>
      <c r="J25" s="6">
        <v>10</v>
      </c>
      <c r="K25" s="7">
        <f t="shared" si="0"/>
        <v>0</v>
      </c>
      <c r="L25" s="46">
        <f t="shared" si="1"/>
        <v>0</v>
      </c>
    </row>
    <row r="26" spans="1:12" hidden="1" x14ac:dyDescent="0.3">
      <c r="A26" s="1" t="s">
        <v>70</v>
      </c>
      <c r="B26" s="1"/>
      <c r="C26" s="1" t="s">
        <v>394</v>
      </c>
      <c r="D26" s="53" t="s">
        <v>396</v>
      </c>
      <c r="E26" s="59">
        <v>6</v>
      </c>
      <c r="F26" s="6">
        <v>5422</v>
      </c>
      <c r="G26" s="7"/>
      <c r="H26" s="7">
        <v>237.7</v>
      </c>
      <c r="I26" s="7">
        <v>237.7</v>
      </c>
      <c r="J26" s="6">
        <v>10</v>
      </c>
      <c r="K26" s="7">
        <f t="shared" si="0"/>
        <v>0</v>
      </c>
      <c r="L26" s="46">
        <f t="shared" si="1"/>
        <v>0</v>
      </c>
    </row>
    <row r="27" spans="1:12" hidden="1" x14ac:dyDescent="0.3">
      <c r="A27" s="1" t="s">
        <v>70</v>
      </c>
      <c r="B27" s="1"/>
      <c r="C27" s="1" t="s">
        <v>394</v>
      </c>
      <c r="D27" s="53" t="s">
        <v>395</v>
      </c>
      <c r="E27" s="59">
        <v>7</v>
      </c>
      <c r="F27" s="6">
        <v>5422</v>
      </c>
      <c r="G27" s="7"/>
      <c r="H27" s="7">
        <f t="shared" ref="H27:H32" si="6">I25</f>
        <v>268.89999999999998</v>
      </c>
      <c r="I27" s="7">
        <v>268.89999999999998</v>
      </c>
      <c r="J27" s="6">
        <v>10</v>
      </c>
      <c r="K27" s="7">
        <f t="shared" si="0"/>
        <v>0</v>
      </c>
      <c r="L27" s="46">
        <f t="shared" si="1"/>
        <v>0</v>
      </c>
    </row>
    <row r="28" spans="1:12" hidden="1" x14ac:dyDescent="0.3">
      <c r="A28" s="1" t="s">
        <v>70</v>
      </c>
      <c r="B28" s="1"/>
      <c r="C28" s="1" t="s">
        <v>394</v>
      </c>
      <c r="D28" s="53" t="s">
        <v>396</v>
      </c>
      <c r="E28" s="59">
        <v>7</v>
      </c>
      <c r="F28" s="6">
        <v>5422</v>
      </c>
      <c r="G28" s="7"/>
      <c r="H28" s="7">
        <f t="shared" si="6"/>
        <v>237.7</v>
      </c>
      <c r="I28" s="7">
        <v>237.7</v>
      </c>
      <c r="J28" s="6">
        <v>10</v>
      </c>
      <c r="K28" s="7">
        <f t="shared" si="0"/>
        <v>0</v>
      </c>
      <c r="L28" s="46">
        <f t="shared" si="1"/>
        <v>0</v>
      </c>
    </row>
    <row r="29" spans="1:12" hidden="1" x14ac:dyDescent="0.3">
      <c r="A29" s="1" t="s">
        <v>70</v>
      </c>
      <c r="B29" s="1"/>
      <c r="C29" s="1" t="s">
        <v>394</v>
      </c>
      <c r="D29" s="53" t="s">
        <v>395</v>
      </c>
      <c r="E29" s="59">
        <v>8</v>
      </c>
      <c r="F29" s="6">
        <v>5422</v>
      </c>
      <c r="G29" s="7"/>
      <c r="H29" s="7">
        <f t="shared" si="6"/>
        <v>268.89999999999998</v>
      </c>
      <c r="I29" s="7">
        <v>294.8</v>
      </c>
      <c r="J29" s="6">
        <v>10</v>
      </c>
      <c r="K29" s="7">
        <f t="shared" ref="K29:K30" si="7">(I29-H29)*J29</f>
        <v>259.00000000000034</v>
      </c>
      <c r="L29" s="46">
        <f t="shared" ref="L29:L30" si="8">K29*F29</f>
        <v>1404298.0000000019</v>
      </c>
    </row>
    <row r="30" spans="1:12" hidden="1" x14ac:dyDescent="0.3">
      <c r="A30" s="1" t="s">
        <v>70</v>
      </c>
      <c r="B30" s="1"/>
      <c r="C30" s="1" t="s">
        <v>394</v>
      </c>
      <c r="D30" s="53" t="s">
        <v>396</v>
      </c>
      <c r="E30" s="59">
        <v>8</v>
      </c>
      <c r="F30" s="6">
        <v>5422</v>
      </c>
      <c r="G30" s="7"/>
      <c r="H30" s="7">
        <f t="shared" si="6"/>
        <v>237.7</v>
      </c>
      <c r="I30" s="7">
        <v>242.1</v>
      </c>
      <c r="J30" s="6">
        <v>10</v>
      </c>
      <c r="K30" s="7">
        <f t="shared" si="7"/>
        <v>44.000000000000057</v>
      </c>
      <c r="L30" s="46">
        <f t="shared" si="8"/>
        <v>238568.00000000032</v>
      </c>
    </row>
    <row r="31" spans="1:12" hidden="1" x14ac:dyDescent="0.3">
      <c r="A31" s="1" t="s">
        <v>70</v>
      </c>
      <c r="B31" s="1"/>
      <c r="C31" s="1" t="s">
        <v>394</v>
      </c>
      <c r="D31" s="53" t="s">
        <v>395</v>
      </c>
      <c r="E31" s="60">
        <v>9</v>
      </c>
      <c r="F31" s="6">
        <v>5422</v>
      </c>
      <c r="G31" s="7"/>
      <c r="H31" s="7">
        <f t="shared" si="6"/>
        <v>294.8</v>
      </c>
      <c r="I31" s="7">
        <v>424.5</v>
      </c>
      <c r="J31" s="6">
        <v>10</v>
      </c>
      <c r="K31" s="7">
        <f t="shared" ref="K31:K32" si="9">(I31-H31)*J31</f>
        <v>1297</v>
      </c>
      <c r="L31" s="46">
        <f t="shared" ref="L31:L32" si="10">K31*F31</f>
        <v>7032334</v>
      </c>
    </row>
    <row r="32" spans="1:12" hidden="1" x14ac:dyDescent="0.3">
      <c r="A32" s="1" t="s">
        <v>70</v>
      </c>
      <c r="B32" s="1"/>
      <c r="C32" s="1" t="s">
        <v>394</v>
      </c>
      <c r="D32" s="53" t="s">
        <v>396</v>
      </c>
      <c r="E32" s="60">
        <v>9</v>
      </c>
      <c r="F32" s="6">
        <v>5422</v>
      </c>
      <c r="G32" s="7"/>
      <c r="H32" s="7">
        <f t="shared" si="6"/>
        <v>242.1</v>
      </c>
      <c r="I32" s="7">
        <v>295.10000000000002</v>
      </c>
      <c r="J32" s="6">
        <v>10</v>
      </c>
      <c r="K32" s="7">
        <f t="shared" si="9"/>
        <v>530.00000000000023</v>
      </c>
      <c r="L32" s="46">
        <f t="shared" si="10"/>
        <v>2873660.0000000014</v>
      </c>
    </row>
    <row r="33" spans="1:12" hidden="1" x14ac:dyDescent="0.3">
      <c r="A33" s="1" t="s">
        <v>70</v>
      </c>
      <c r="B33" s="1"/>
      <c r="C33" s="1" t="s">
        <v>397</v>
      </c>
      <c r="D33" s="53" t="s">
        <v>398</v>
      </c>
      <c r="E33" s="59">
        <v>1</v>
      </c>
      <c r="F33" s="6">
        <v>5174</v>
      </c>
      <c r="G33" s="7"/>
      <c r="H33" s="7">
        <v>32.799999999999997</v>
      </c>
      <c r="I33" s="7">
        <v>32.799999999999997</v>
      </c>
      <c r="J33" s="6">
        <v>10</v>
      </c>
      <c r="K33" s="7">
        <f t="shared" si="0"/>
        <v>0</v>
      </c>
      <c r="L33" s="46">
        <f t="shared" si="1"/>
        <v>0</v>
      </c>
    </row>
    <row r="34" spans="1:12" hidden="1" x14ac:dyDescent="0.3">
      <c r="A34" s="1" t="s">
        <v>70</v>
      </c>
      <c r="B34" s="1"/>
      <c r="C34" s="1" t="s">
        <v>397</v>
      </c>
      <c r="D34" s="53" t="s">
        <v>399</v>
      </c>
      <c r="E34" s="59">
        <v>1</v>
      </c>
      <c r="F34" s="6">
        <v>5174</v>
      </c>
      <c r="G34" s="7"/>
      <c r="H34" s="7">
        <v>56</v>
      </c>
      <c r="I34" s="7">
        <v>56</v>
      </c>
      <c r="J34" s="6">
        <v>10</v>
      </c>
      <c r="K34" s="7">
        <f t="shared" si="0"/>
        <v>0</v>
      </c>
      <c r="L34" s="46">
        <f t="shared" si="1"/>
        <v>0</v>
      </c>
    </row>
    <row r="35" spans="1:12" hidden="1" x14ac:dyDescent="0.3">
      <c r="A35" s="1" t="s">
        <v>70</v>
      </c>
      <c r="B35" s="1"/>
      <c r="C35" s="1" t="s">
        <v>397</v>
      </c>
      <c r="D35" s="53" t="s">
        <v>398</v>
      </c>
      <c r="E35" s="59">
        <v>2</v>
      </c>
      <c r="F35" s="6">
        <v>5174</v>
      </c>
      <c r="G35" s="7"/>
      <c r="H35" s="7">
        <v>32.799999999999997</v>
      </c>
      <c r="I35" s="7">
        <v>32.799999999999997</v>
      </c>
      <c r="J35" s="6">
        <v>10</v>
      </c>
      <c r="K35" s="7">
        <f t="shared" si="0"/>
        <v>0</v>
      </c>
      <c r="L35" s="46">
        <f t="shared" si="1"/>
        <v>0</v>
      </c>
    </row>
    <row r="36" spans="1:12" hidden="1" x14ac:dyDescent="0.3">
      <c r="A36" s="1" t="s">
        <v>70</v>
      </c>
      <c r="B36" s="1"/>
      <c r="C36" s="1" t="s">
        <v>397</v>
      </c>
      <c r="D36" s="53" t="s">
        <v>399</v>
      </c>
      <c r="E36" s="59">
        <v>2</v>
      </c>
      <c r="F36" s="6">
        <v>5174</v>
      </c>
      <c r="G36" s="7"/>
      <c r="H36" s="7">
        <v>56</v>
      </c>
      <c r="I36" s="7">
        <v>56</v>
      </c>
      <c r="J36" s="6">
        <v>10</v>
      </c>
      <c r="K36" s="7">
        <f t="shared" si="0"/>
        <v>0</v>
      </c>
      <c r="L36" s="46">
        <f t="shared" si="1"/>
        <v>0</v>
      </c>
    </row>
    <row r="37" spans="1:12" hidden="1" x14ac:dyDescent="0.3">
      <c r="A37" s="1" t="s">
        <v>70</v>
      </c>
      <c r="B37" s="1"/>
      <c r="C37" s="1" t="s">
        <v>397</v>
      </c>
      <c r="D37" s="53" t="s">
        <v>398</v>
      </c>
      <c r="E37" s="59">
        <v>3</v>
      </c>
      <c r="F37" s="6">
        <v>5174</v>
      </c>
      <c r="G37" s="7"/>
      <c r="H37" s="7">
        <v>32.799999999999997</v>
      </c>
      <c r="I37" s="7">
        <v>32.799999999999997</v>
      </c>
      <c r="J37" s="6">
        <v>20</v>
      </c>
      <c r="K37" s="7">
        <f t="shared" si="0"/>
        <v>0</v>
      </c>
      <c r="L37" s="46">
        <f t="shared" si="1"/>
        <v>0</v>
      </c>
    </row>
    <row r="38" spans="1:12" hidden="1" x14ac:dyDescent="0.3">
      <c r="A38" s="1" t="s">
        <v>70</v>
      </c>
      <c r="B38" s="1"/>
      <c r="C38" s="1" t="s">
        <v>397</v>
      </c>
      <c r="D38" s="53" t="s">
        <v>399</v>
      </c>
      <c r="E38" s="59">
        <v>3</v>
      </c>
      <c r="F38" s="6">
        <v>5174</v>
      </c>
      <c r="G38" s="7"/>
      <c r="H38" s="7">
        <v>56</v>
      </c>
      <c r="I38" s="7">
        <v>56</v>
      </c>
      <c r="J38" s="6">
        <v>20</v>
      </c>
      <c r="K38" s="7">
        <f t="shared" si="0"/>
        <v>0</v>
      </c>
      <c r="L38" s="46">
        <f t="shared" si="1"/>
        <v>0</v>
      </c>
    </row>
    <row r="39" spans="1:12" hidden="1" x14ac:dyDescent="0.3">
      <c r="A39" s="1" t="s">
        <v>70</v>
      </c>
      <c r="B39" s="1"/>
      <c r="C39" s="1" t="s">
        <v>397</v>
      </c>
      <c r="D39" s="53" t="s">
        <v>398</v>
      </c>
      <c r="E39" s="59">
        <v>4</v>
      </c>
      <c r="F39" s="6">
        <v>5174</v>
      </c>
      <c r="G39" s="7"/>
      <c r="H39" s="7">
        <v>32.799999999999997</v>
      </c>
      <c r="I39" s="7">
        <v>33</v>
      </c>
      <c r="J39" s="6">
        <v>20</v>
      </c>
      <c r="K39" s="7">
        <f t="shared" si="0"/>
        <v>4.0000000000000568</v>
      </c>
      <c r="L39" s="46">
        <f t="shared" si="1"/>
        <v>20696.000000000295</v>
      </c>
    </row>
    <row r="40" spans="1:12" hidden="1" x14ac:dyDescent="0.3">
      <c r="A40" s="1" t="s">
        <v>70</v>
      </c>
      <c r="B40" s="1"/>
      <c r="C40" s="1" t="s">
        <v>397</v>
      </c>
      <c r="D40" s="53" t="s">
        <v>399</v>
      </c>
      <c r="E40" s="59">
        <v>4</v>
      </c>
      <c r="F40" s="6">
        <v>5174</v>
      </c>
      <c r="G40" s="7"/>
      <c r="H40" s="7">
        <v>56</v>
      </c>
      <c r="I40" s="7">
        <v>56.2</v>
      </c>
      <c r="J40" s="6">
        <v>20</v>
      </c>
      <c r="K40" s="7">
        <f t="shared" si="0"/>
        <v>4.0000000000000568</v>
      </c>
      <c r="L40" s="46">
        <f t="shared" si="1"/>
        <v>20696.000000000295</v>
      </c>
    </row>
    <row r="41" spans="1:12" hidden="1" x14ac:dyDescent="0.3">
      <c r="A41" s="1" t="s">
        <v>70</v>
      </c>
      <c r="B41" s="1"/>
      <c r="C41" s="1" t="s">
        <v>397</v>
      </c>
      <c r="D41" s="53" t="s">
        <v>398</v>
      </c>
      <c r="E41" s="59">
        <v>5</v>
      </c>
      <c r="F41" s="6">
        <v>5174</v>
      </c>
      <c r="G41" s="7"/>
      <c r="H41" s="7">
        <v>33</v>
      </c>
      <c r="I41" s="7">
        <v>33</v>
      </c>
      <c r="J41" s="6">
        <v>20</v>
      </c>
      <c r="K41" s="7">
        <f t="shared" si="0"/>
        <v>0</v>
      </c>
      <c r="L41" s="46">
        <f t="shared" si="1"/>
        <v>0</v>
      </c>
    </row>
    <row r="42" spans="1:12" hidden="1" x14ac:dyDescent="0.3">
      <c r="A42" s="1" t="s">
        <v>70</v>
      </c>
      <c r="B42" s="1"/>
      <c r="C42" s="1" t="s">
        <v>397</v>
      </c>
      <c r="D42" s="53" t="s">
        <v>399</v>
      </c>
      <c r="E42" s="59">
        <v>5</v>
      </c>
      <c r="F42" s="6">
        <v>5174</v>
      </c>
      <c r="G42" s="7"/>
      <c r="H42" s="7">
        <v>56.2</v>
      </c>
      <c r="I42" s="7">
        <v>56.2</v>
      </c>
      <c r="J42" s="6">
        <v>20</v>
      </c>
      <c r="K42" s="7">
        <f t="shared" si="0"/>
        <v>0</v>
      </c>
      <c r="L42" s="46">
        <f t="shared" si="1"/>
        <v>0</v>
      </c>
    </row>
    <row r="43" spans="1:12" hidden="1" x14ac:dyDescent="0.3">
      <c r="A43" s="1" t="s">
        <v>70</v>
      </c>
      <c r="B43" s="1"/>
      <c r="C43" s="1" t="s">
        <v>397</v>
      </c>
      <c r="D43" s="53" t="s">
        <v>398</v>
      </c>
      <c r="E43" s="59">
        <v>5</v>
      </c>
      <c r="F43" s="6">
        <v>5422</v>
      </c>
      <c r="G43" s="7"/>
      <c r="H43" s="7">
        <v>33</v>
      </c>
      <c r="I43" s="7">
        <v>33</v>
      </c>
      <c r="J43" s="6">
        <v>20</v>
      </c>
      <c r="K43" s="7">
        <f t="shared" si="0"/>
        <v>0</v>
      </c>
      <c r="L43" s="46">
        <f t="shared" si="1"/>
        <v>0</v>
      </c>
    </row>
    <row r="44" spans="1:12" hidden="1" x14ac:dyDescent="0.3">
      <c r="A44" s="1" t="s">
        <v>70</v>
      </c>
      <c r="B44" s="1"/>
      <c r="C44" s="1" t="s">
        <v>397</v>
      </c>
      <c r="D44" s="53" t="s">
        <v>399</v>
      </c>
      <c r="E44" s="59">
        <v>5</v>
      </c>
      <c r="F44" s="6">
        <v>5422</v>
      </c>
      <c r="G44" s="7"/>
      <c r="H44" s="7">
        <v>56.2</v>
      </c>
      <c r="I44" s="7">
        <v>56.2</v>
      </c>
      <c r="J44" s="6">
        <v>20</v>
      </c>
      <c r="K44" s="7">
        <f t="shared" si="0"/>
        <v>0</v>
      </c>
      <c r="L44" s="46">
        <f t="shared" si="1"/>
        <v>0</v>
      </c>
    </row>
    <row r="45" spans="1:12" hidden="1" x14ac:dyDescent="0.3">
      <c r="A45" s="1" t="s">
        <v>70</v>
      </c>
      <c r="B45" s="1"/>
      <c r="C45" s="1" t="s">
        <v>397</v>
      </c>
      <c r="D45" s="53" t="s">
        <v>398</v>
      </c>
      <c r="E45" s="59">
        <v>6</v>
      </c>
      <c r="F45" s="6">
        <v>5422</v>
      </c>
      <c r="G45" s="7"/>
      <c r="H45" s="7">
        <v>33</v>
      </c>
      <c r="I45" s="7">
        <v>33</v>
      </c>
      <c r="J45" s="6">
        <v>20</v>
      </c>
      <c r="K45" s="7">
        <f t="shared" si="0"/>
        <v>0</v>
      </c>
      <c r="L45" s="46">
        <f t="shared" si="1"/>
        <v>0</v>
      </c>
    </row>
    <row r="46" spans="1:12" hidden="1" x14ac:dyDescent="0.3">
      <c r="A46" s="1" t="s">
        <v>70</v>
      </c>
      <c r="B46" s="1"/>
      <c r="C46" s="1" t="s">
        <v>397</v>
      </c>
      <c r="D46" s="53" t="s">
        <v>399</v>
      </c>
      <c r="E46" s="59">
        <v>6</v>
      </c>
      <c r="F46" s="6">
        <v>5422</v>
      </c>
      <c r="G46" s="7"/>
      <c r="H46" s="7">
        <v>56.2</v>
      </c>
      <c r="I46" s="7">
        <v>56.2</v>
      </c>
      <c r="J46" s="6">
        <v>20</v>
      </c>
      <c r="K46" s="7">
        <f t="shared" si="0"/>
        <v>0</v>
      </c>
      <c r="L46" s="46">
        <f t="shared" si="1"/>
        <v>0</v>
      </c>
    </row>
    <row r="47" spans="1:12" hidden="1" x14ac:dyDescent="0.3">
      <c r="A47" s="1" t="s">
        <v>70</v>
      </c>
      <c r="B47" s="1"/>
      <c r="C47" s="1" t="s">
        <v>397</v>
      </c>
      <c r="D47" s="53" t="s">
        <v>398</v>
      </c>
      <c r="E47" s="59">
        <v>7</v>
      </c>
      <c r="F47" s="6">
        <v>5422</v>
      </c>
      <c r="G47" s="7"/>
      <c r="H47" s="7">
        <v>33</v>
      </c>
      <c r="I47" s="7">
        <v>33</v>
      </c>
      <c r="J47" s="6">
        <v>20</v>
      </c>
      <c r="K47" s="7">
        <f t="shared" si="0"/>
        <v>0</v>
      </c>
      <c r="L47" s="46">
        <f t="shared" si="1"/>
        <v>0</v>
      </c>
    </row>
    <row r="48" spans="1:12" hidden="1" x14ac:dyDescent="0.3">
      <c r="A48" s="1" t="s">
        <v>70</v>
      </c>
      <c r="B48" s="1"/>
      <c r="C48" s="1" t="s">
        <v>397</v>
      </c>
      <c r="D48" s="53" t="s">
        <v>399</v>
      </c>
      <c r="E48" s="59">
        <v>7</v>
      </c>
      <c r="F48" s="6">
        <v>5422</v>
      </c>
      <c r="G48" s="7"/>
      <c r="H48" s="7">
        <v>56.2</v>
      </c>
      <c r="I48" s="7">
        <v>56.2</v>
      </c>
      <c r="J48" s="6">
        <v>20</v>
      </c>
      <c r="K48" s="7">
        <f t="shared" si="0"/>
        <v>0</v>
      </c>
      <c r="L48" s="46">
        <f t="shared" si="1"/>
        <v>0</v>
      </c>
    </row>
    <row r="49" spans="1:12" hidden="1" x14ac:dyDescent="0.3">
      <c r="A49" s="1" t="s">
        <v>70</v>
      </c>
      <c r="B49" s="1"/>
      <c r="C49" s="1" t="s">
        <v>397</v>
      </c>
      <c r="D49" s="53" t="s">
        <v>398</v>
      </c>
      <c r="E49" s="59">
        <v>8</v>
      </c>
      <c r="F49" s="6">
        <v>5422</v>
      </c>
      <c r="G49" s="7"/>
      <c r="H49" s="7">
        <v>33</v>
      </c>
      <c r="I49" s="7">
        <v>33</v>
      </c>
      <c r="J49" s="6">
        <v>20</v>
      </c>
      <c r="K49" s="7">
        <f t="shared" ref="K49:K50" si="11">(I49-H49)*J49</f>
        <v>0</v>
      </c>
      <c r="L49" s="46">
        <f t="shared" ref="L49:L50" si="12">K49*F49</f>
        <v>0</v>
      </c>
    </row>
    <row r="50" spans="1:12" hidden="1" x14ac:dyDescent="0.3">
      <c r="A50" s="1" t="s">
        <v>70</v>
      </c>
      <c r="B50" s="1"/>
      <c r="C50" s="1" t="s">
        <v>397</v>
      </c>
      <c r="D50" s="53" t="s">
        <v>399</v>
      </c>
      <c r="E50" s="59">
        <v>8</v>
      </c>
      <c r="F50" s="6">
        <v>5422</v>
      </c>
      <c r="G50" s="7"/>
      <c r="H50" s="7">
        <v>56.2</v>
      </c>
      <c r="I50" s="7">
        <v>56.2</v>
      </c>
      <c r="J50" s="6">
        <v>20</v>
      </c>
      <c r="K50" s="7">
        <f t="shared" si="11"/>
        <v>0</v>
      </c>
      <c r="L50" s="46">
        <f t="shared" si="12"/>
        <v>0</v>
      </c>
    </row>
    <row r="51" spans="1:12" hidden="1" x14ac:dyDescent="0.3">
      <c r="A51" s="1" t="s">
        <v>70</v>
      </c>
      <c r="B51" s="1"/>
      <c r="C51" s="1" t="s">
        <v>397</v>
      </c>
      <c r="D51" s="53" t="s">
        <v>398</v>
      </c>
      <c r="E51" s="60">
        <v>9</v>
      </c>
      <c r="F51" s="6">
        <v>5422</v>
      </c>
      <c r="G51" s="7"/>
      <c r="H51" s="7">
        <v>33</v>
      </c>
      <c r="I51" s="7">
        <v>33</v>
      </c>
      <c r="J51" s="6">
        <v>20</v>
      </c>
      <c r="K51" s="7">
        <f t="shared" ref="K51:K52" si="13">(I51-H51)*J51</f>
        <v>0</v>
      </c>
      <c r="L51" s="46">
        <f t="shared" ref="L51:L52" si="14">K51*F51</f>
        <v>0</v>
      </c>
    </row>
    <row r="52" spans="1:12" hidden="1" x14ac:dyDescent="0.3">
      <c r="A52" s="1" t="s">
        <v>70</v>
      </c>
      <c r="B52" s="1"/>
      <c r="C52" s="1" t="s">
        <v>397</v>
      </c>
      <c r="D52" s="53" t="s">
        <v>399</v>
      </c>
      <c r="E52" s="60">
        <v>9</v>
      </c>
      <c r="F52" s="6">
        <v>5422</v>
      </c>
      <c r="G52" s="7"/>
      <c r="H52" s="7">
        <v>56.2</v>
      </c>
      <c r="I52" s="7">
        <v>56.2</v>
      </c>
      <c r="J52" s="6">
        <v>20</v>
      </c>
      <c r="K52" s="7">
        <f t="shared" si="13"/>
        <v>0</v>
      </c>
      <c r="L52" s="46">
        <f t="shared" si="14"/>
        <v>0</v>
      </c>
    </row>
    <row r="53" spans="1:12" ht="14.5" hidden="1" customHeight="1" x14ac:dyDescent="0.3">
      <c r="A53" s="1" t="s">
        <v>70</v>
      </c>
      <c r="B53" s="1"/>
      <c r="C53" s="1" t="s">
        <v>400</v>
      </c>
      <c r="D53" s="53" t="s">
        <v>401</v>
      </c>
      <c r="E53" s="59">
        <v>1</v>
      </c>
      <c r="F53" s="6">
        <v>5174</v>
      </c>
      <c r="G53" s="7"/>
      <c r="H53" s="7">
        <v>105.6</v>
      </c>
      <c r="I53" s="7">
        <v>105.6</v>
      </c>
      <c r="J53" s="6">
        <v>10</v>
      </c>
      <c r="K53" s="7">
        <f t="shared" si="0"/>
        <v>0</v>
      </c>
      <c r="L53" s="46">
        <f t="shared" si="1"/>
        <v>0</v>
      </c>
    </row>
    <row r="54" spans="1:12" hidden="1" x14ac:dyDescent="0.3">
      <c r="A54" s="1" t="s">
        <v>70</v>
      </c>
      <c r="B54" s="1"/>
      <c r="C54" s="1" t="s">
        <v>400</v>
      </c>
      <c r="D54" s="53" t="s">
        <v>401</v>
      </c>
      <c r="E54" s="59">
        <v>2</v>
      </c>
      <c r="F54" s="6">
        <v>5174</v>
      </c>
      <c r="G54" s="7"/>
      <c r="H54" s="7">
        <v>105.6</v>
      </c>
      <c r="I54" s="7">
        <v>105.6</v>
      </c>
      <c r="J54" s="6">
        <v>10</v>
      </c>
      <c r="K54" s="7">
        <f t="shared" si="0"/>
        <v>0</v>
      </c>
      <c r="L54" s="46">
        <f t="shared" si="1"/>
        <v>0</v>
      </c>
    </row>
    <row r="55" spans="1:12" hidden="1" x14ac:dyDescent="0.3">
      <c r="A55" s="1" t="s">
        <v>70</v>
      </c>
      <c r="B55" s="1"/>
      <c r="C55" s="1" t="s">
        <v>400</v>
      </c>
      <c r="D55" s="53" t="s">
        <v>401</v>
      </c>
      <c r="E55" s="59">
        <v>3</v>
      </c>
      <c r="F55" s="6">
        <v>5174</v>
      </c>
      <c r="G55" s="7"/>
      <c r="H55" s="7">
        <v>105.6</v>
      </c>
      <c r="I55" s="7">
        <v>105.6</v>
      </c>
      <c r="J55" s="6">
        <v>10</v>
      </c>
      <c r="K55" s="7">
        <f t="shared" si="0"/>
        <v>0</v>
      </c>
      <c r="L55" s="46">
        <f t="shared" si="1"/>
        <v>0</v>
      </c>
    </row>
    <row r="56" spans="1:12" hidden="1" x14ac:dyDescent="0.3">
      <c r="A56" s="1" t="s">
        <v>70</v>
      </c>
      <c r="B56" s="1"/>
      <c r="C56" s="1" t="s">
        <v>400</v>
      </c>
      <c r="D56" s="53" t="s">
        <v>401</v>
      </c>
      <c r="E56" s="59">
        <v>4</v>
      </c>
      <c r="F56" s="6">
        <v>5174</v>
      </c>
      <c r="G56" s="7"/>
      <c r="H56" s="7">
        <v>105.6</v>
      </c>
      <c r="I56" s="7">
        <v>105.6</v>
      </c>
      <c r="J56" s="6">
        <v>10</v>
      </c>
      <c r="K56" s="7">
        <f t="shared" si="0"/>
        <v>0</v>
      </c>
      <c r="L56" s="46">
        <f t="shared" si="1"/>
        <v>0</v>
      </c>
    </row>
    <row r="57" spans="1:12" hidden="1" x14ac:dyDescent="0.3">
      <c r="A57" s="1" t="s">
        <v>70</v>
      </c>
      <c r="B57" s="1"/>
      <c r="C57" s="1" t="s">
        <v>400</v>
      </c>
      <c r="D57" s="53" t="s">
        <v>401</v>
      </c>
      <c r="E57" s="59">
        <v>5</v>
      </c>
      <c r="F57" s="6">
        <v>5174</v>
      </c>
      <c r="G57" s="7"/>
      <c r="H57" s="7">
        <v>105.6</v>
      </c>
      <c r="I57" s="7">
        <v>105.6</v>
      </c>
      <c r="J57" s="6">
        <v>10</v>
      </c>
      <c r="K57" s="7">
        <f t="shared" si="0"/>
        <v>0</v>
      </c>
      <c r="L57" s="46">
        <f t="shared" si="1"/>
        <v>0</v>
      </c>
    </row>
    <row r="58" spans="1:12" hidden="1" x14ac:dyDescent="0.3">
      <c r="A58" s="1" t="s">
        <v>70</v>
      </c>
      <c r="B58" s="1"/>
      <c r="C58" s="1" t="s">
        <v>400</v>
      </c>
      <c r="D58" s="53" t="s">
        <v>401</v>
      </c>
      <c r="E58" s="59">
        <v>5</v>
      </c>
      <c r="F58" s="6">
        <v>5422</v>
      </c>
      <c r="G58" s="7"/>
      <c r="H58" s="7">
        <v>105.6</v>
      </c>
      <c r="I58" s="7">
        <v>105.6</v>
      </c>
      <c r="J58" s="6">
        <v>10</v>
      </c>
      <c r="K58" s="7">
        <f t="shared" si="0"/>
        <v>0</v>
      </c>
      <c r="L58" s="46">
        <f t="shared" si="1"/>
        <v>0</v>
      </c>
    </row>
    <row r="59" spans="1:12" hidden="1" x14ac:dyDescent="0.3">
      <c r="A59" s="1" t="s">
        <v>70</v>
      </c>
      <c r="B59" s="1"/>
      <c r="C59" s="1" t="s">
        <v>400</v>
      </c>
      <c r="D59" s="53" t="s">
        <v>401</v>
      </c>
      <c r="E59" s="59">
        <v>6</v>
      </c>
      <c r="F59" s="6">
        <v>5422</v>
      </c>
      <c r="G59" s="7"/>
      <c r="H59" s="7">
        <v>105.6</v>
      </c>
      <c r="I59" s="7">
        <v>105.6</v>
      </c>
      <c r="J59" s="6">
        <v>10</v>
      </c>
      <c r="K59" s="7">
        <f t="shared" si="0"/>
        <v>0</v>
      </c>
      <c r="L59" s="46">
        <f t="shared" si="1"/>
        <v>0</v>
      </c>
    </row>
    <row r="60" spans="1:12" hidden="1" x14ac:dyDescent="0.3">
      <c r="A60" s="1" t="s">
        <v>70</v>
      </c>
      <c r="B60" s="1"/>
      <c r="C60" s="1" t="s">
        <v>400</v>
      </c>
      <c r="D60" s="53" t="s">
        <v>401</v>
      </c>
      <c r="E60" s="59">
        <v>7</v>
      </c>
      <c r="F60" s="6">
        <v>5422</v>
      </c>
      <c r="G60" s="7"/>
      <c r="H60" s="7">
        <v>105.6</v>
      </c>
      <c r="I60" s="7">
        <v>105.6</v>
      </c>
      <c r="J60" s="6">
        <v>10</v>
      </c>
      <c r="K60" s="7">
        <f t="shared" si="0"/>
        <v>0</v>
      </c>
      <c r="L60" s="46">
        <f t="shared" si="1"/>
        <v>0</v>
      </c>
    </row>
    <row r="61" spans="1:12" hidden="1" x14ac:dyDescent="0.3">
      <c r="A61" s="1" t="s">
        <v>70</v>
      </c>
      <c r="B61" s="1"/>
      <c r="C61" s="1" t="s">
        <v>400</v>
      </c>
      <c r="D61" s="53" t="s">
        <v>401</v>
      </c>
      <c r="E61" s="59">
        <v>8</v>
      </c>
      <c r="F61" s="6">
        <v>5422</v>
      </c>
      <c r="G61" s="7"/>
      <c r="H61" s="7">
        <v>105.6</v>
      </c>
      <c r="I61" s="7">
        <v>105.6</v>
      </c>
      <c r="J61" s="6">
        <v>10</v>
      </c>
      <c r="K61" s="7">
        <f t="shared" ref="K61" si="15">(I61-H61)*J61</f>
        <v>0</v>
      </c>
      <c r="L61" s="46">
        <f t="shared" ref="L61" si="16">K61*F61</f>
        <v>0</v>
      </c>
    </row>
    <row r="62" spans="1:12" hidden="1" x14ac:dyDescent="0.3">
      <c r="A62" s="1" t="s">
        <v>70</v>
      </c>
      <c r="B62" s="1"/>
      <c r="C62" s="1" t="s">
        <v>400</v>
      </c>
      <c r="D62" s="53" t="s">
        <v>401</v>
      </c>
      <c r="E62" s="60">
        <v>9</v>
      </c>
      <c r="F62" s="6">
        <v>5422</v>
      </c>
      <c r="G62" s="7"/>
      <c r="H62" s="7">
        <v>105.6</v>
      </c>
      <c r="I62" s="7">
        <v>105.6</v>
      </c>
      <c r="J62" s="6">
        <v>10</v>
      </c>
      <c r="K62" s="7">
        <f t="shared" ref="K62" si="17">(I62-H62)*J62</f>
        <v>0</v>
      </c>
      <c r="L62" s="46">
        <f t="shared" ref="L62" si="18">K62*F62</f>
        <v>0</v>
      </c>
    </row>
    <row r="63" spans="1:12" ht="14.5" hidden="1" customHeight="1" x14ac:dyDescent="0.3">
      <c r="A63" s="1" t="s">
        <v>70</v>
      </c>
      <c r="B63" s="1"/>
      <c r="C63" s="1" t="s">
        <v>402</v>
      </c>
      <c r="D63" s="53" t="s">
        <v>403</v>
      </c>
      <c r="E63" s="59">
        <v>1</v>
      </c>
      <c r="F63" s="6">
        <v>5174</v>
      </c>
      <c r="G63" s="7"/>
      <c r="H63" s="7">
        <v>236</v>
      </c>
      <c r="I63" s="7">
        <v>236</v>
      </c>
      <c r="J63" s="6">
        <v>10</v>
      </c>
      <c r="K63" s="7">
        <f t="shared" si="0"/>
        <v>0</v>
      </c>
      <c r="L63" s="46">
        <f t="shared" si="1"/>
        <v>0</v>
      </c>
    </row>
    <row r="64" spans="1:12" hidden="1" x14ac:dyDescent="0.3">
      <c r="A64" s="1" t="s">
        <v>70</v>
      </c>
      <c r="B64" s="1"/>
      <c r="C64" s="1" t="s">
        <v>402</v>
      </c>
      <c r="D64" s="53" t="s">
        <v>403</v>
      </c>
      <c r="E64" s="59">
        <v>2</v>
      </c>
      <c r="F64" s="6">
        <v>5174</v>
      </c>
      <c r="G64" s="7"/>
      <c r="H64" s="7">
        <v>236</v>
      </c>
      <c r="I64" s="7">
        <v>236</v>
      </c>
      <c r="J64" s="6">
        <v>10</v>
      </c>
      <c r="K64" s="7">
        <f t="shared" si="0"/>
        <v>0</v>
      </c>
      <c r="L64" s="46">
        <f t="shared" si="1"/>
        <v>0</v>
      </c>
    </row>
    <row r="65" spans="1:13" hidden="1" x14ac:dyDescent="0.3">
      <c r="A65" s="1" t="s">
        <v>70</v>
      </c>
      <c r="B65" s="1"/>
      <c r="C65" s="1" t="s">
        <v>402</v>
      </c>
      <c r="D65" s="53" t="s">
        <v>403</v>
      </c>
      <c r="E65" s="59">
        <v>3</v>
      </c>
      <c r="F65" s="6">
        <v>5174</v>
      </c>
      <c r="G65" s="7"/>
      <c r="H65" s="7">
        <v>236</v>
      </c>
      <c r="I65" s="7">
        <v>236</v>
      </c>
      <c r="J65" s="6">
        <v>10</v>
      </c>
      <c r="K65" s="7">
        <f t="shared" si="0"/>
        <v>0</v>
      </c>
      <c r="L65" s="46">
        <f t="shared" si="1"/>
        <v>0</v>
      </c>
    </row>
    <row r="66" spans="1:13" hidden="1" x14ac:dyDescent="0.3">
      <c r="A66" s="1" t="s">
        <v>70</v>
      </c>
      <c r="B66" s="1"/>
      <c r="C66" s="1" t="s">
        <v>402</v>
      </c>
      <c r="D66" s="53" t="s">
        <v>403</v>
      </c>
      <c r="E66" s="59">
        <v>4</v>
      </c>
      <c r="F66" s="6">
        <v>5174</v>
      </c>
      <c r="G66" s="7"/>
      <c r="H66" s="7">
        <v>236</v>
      </c>
      <c r="I66" s="7">
        <v>236</v>
      </c>
      <c r="J66" s="6">
        <v>10</v>
      </c>
      <c r="K66" s="7">
        <f t="shared" si="0"/>
        <v>0</v>
      </c>
      <c r="L66" s="46">
        <f t="shared" si="1"/>
        <v>0</v>
      </c>
    </row>
    <row r="67" spans="1:13" hidden="1" x14ac:dyDescent="0.3">
      <c r="A67" s="1" t="s">
        <v>70</v>
      </c>
      <c r="B67" s="1"/>
      <c r="C67" s="1" t="s">
        <v>402</v>
      </c>
      <c r="D67" s="53" t="s">
        <v>403</v>
      </c>
      <c r="E67" s="59">
        <v>5</v>
      </c>
      <c r="F67" s="6">
        <v>5174</v>
      </c>
      <c r="G67" s="7"/>
      <c r="H67" s="7">
        <v>236</v>
      </c>
      <c r="I67" s="7">
        <v>236</v>
      </c>
      <c r="J67" s="6">
        <v>10</v>
      </c>
      <c r="K67" s="7">
        <f t="shared" si="0"/>
        <v>0</v>
      </c>
      <c r="L67" s="46">
        <f t="shared" si="1"/>
        <v>0</v>
      </c>
    </row>
    <row r="68" spans="1:13" hidden="1" x14ac:dyDescent="0.3">
      <c r="A68" s="1" t="s">
        <v>70</v>
      </c>
      <c r="B68" s="1"/>
      <c r="C68" s="1" t="s">
        <v>402</v>
      </c>
      <c r="D68" s="53" t="s">
        <v>403</v>
      </c>
      <c r="E68" s="59">
        <v>5</v>
      </c>
      <c r="F68" s="6">
        <v>5422</v>
      </c>
      <c r="G68" s="7"/>
      <c r="H68" s="7">
        <v>236</v>
      </c>
      <c r="I68" s="7">
        <v>236</v>
      </c>
      <c r="J68" s="6">
        <v>10</v>
      </c>
      <c r="K68" s="7">
        <f t="shared" si="0"/>
        <v>0</v>
      </c>
      <c r="L68" s="46">
        <f t="shared" si="1"/>
        <v>0</v>
      </c>
    </row>
    <row r="69" spans="1:13" hidden="1" x14ac:dyDescent="0.3">
      <c r="A69" s="1" t="s">
        <v>70</v>
      </c>
      <c r="B69" s="1"/>
      <c r="C69" s="1" t="s">
        <v>402</v>
      </c>
      <c r="D69" s="53" t="s">
        <v>403</v>
      </c>
      <c r="E69" s="59">
        <v>6</v>
      </c>
      <c r="F69" s="6">
        <v>5422</v>
      </c>
      <c r="G69" s="7"/>
      <c r="H69" s="7">
        <v>236</v>
      </c>
      <c r="I69" s="7">
        <v>236</v>
      </c>
      <c r="J69" s="6">
        <v>10</v>
      </c>
      <c r="K69" s="7">
        <f t="shared" si="0"/>
        <v>0</v>
      </c>
      <c r="L69" s="46">
        <f t="shared" si="1"/>
        <v>0</v>
      </c>
    </row>
    <row r="70" spans="1:13" hidden="1" x14ac:dyDescent="0.3">
      <c r="A70" s="1" t="s">
        <v>70</v>
      </c>
      <c r="B70" s="1"/>
      <c r="C70" s="1" t="s">
        <v>402</v>
      </c>
      <c r="D70" s="53" t="s">
        <v>403</v>
      </c>
      <c r="E70" s="59">
        <v>7</v>
      </c>
      <c r="F70" s="6">
        <v>5422</v>
      </c>
      <c r="G70" s="7"/>
      <c r="H70" s="7">
        <v>236</v>
      </c>
      <c r="I70" s="7">
        <v>236</v>
      </c>
      <c r="J70" s="6">
        <v>10</v>
      </c>
      <c r="K70" s="7">
        <f t="shared" si="0"/>
        <v>0</v>
      </c>
      <c r="L70" s="46">
        <f t="shared" si="1"/>
        <v>0</v>
      </c>
    </row>
    <row r="71" spans="1:13" hidden="1" x14ac:dyDescent="0.3">
      <c r="A71" s="1" t="s">
        <v>70</v>
      </c>
      <c r="B71" s="1"/>
      <c r="C71" s="1" t="s">
        <v>402</v>
      </c>
      <c r="D71" s="53" t="s">
        <v>403</v>
      </c>
      <c r="E71" s="59">
        <v>8</v>
      </c>
      <c r="F71" s="6">
        <v>5422</v>
      </c>
      <c r="G71" s="7"/>
      <c r="H71" s="7">
        <v>236</v>
      </c>
      <c r="I71" s="7">
        <v>236</v>
      </c>
      <c r="J71" s="6">
        <v>10</v>
      </c>
      <c r="K71" s="7">
        <f t="shared" ref="K71" si="19">(I71-H71)*J71</f>
        <v>0</v>
      </c>
      <c r="L71" s="46">
        <f t="shared" ref="L71" si="20">K71*F71</f>
        <v>0</v>
      </c>
    </row>
    <row r="72" spans="1:13" hidden="1" x14ac:dyDescent="0.3">
      <c r="A72" s="1" t="s">
        <v>70</v>
      </c>
      <c r="B72" s="1"/>
      <c r="C72" s="1" t="s">
        <v>402</v>
      </c>
      <c r="D72" s="53" t="s">
        <v>403</v>
      </c>
      <c r="E72" s="60">
        <v>9</v>
      </c>
      <c r="F72" s="6">
        <v>5422</v>
      </c>
      <c r="G72" s="7"/>
      <c r="H72" s="7">
        <v>236</v>
      </c>
      <c r="I72" s="7">
        <v>236</v>
      </c>
      <c r="J72" s="6">
        <v>10</v>
      </c>
      <c r="K72" s="7">
        <f t="shared" ref="K72" si="21">(I72-H72)*J72</f>
        <v>0</v>
      </c>
      <c r="L72" s="46">
        <f t="shared" ref="L72" si="22">K72*F72</f>
        <v>0</v>
      </c>
    </row>
    <row r="73" spans="1:13" ht="14.5" hidden="1" customHeight="1" x14ac:dyDescent="0.3">
      <c r="A73" s="1" t="s">
        <v>70</v>
      </c>
      <c r="B73" s="1"/>
      <c r="C73" s="1" t="s">
        <v>125</v>
      </c>
      <c r="D73" s="53" t="s">
        <v>404</v>
      </c>
      <c r="E73" s="59">
        <v>4</v>
      </c>
      <c r="F73" s="6">
        <v>5174</v>
      </c>
      <c r="G73" s="7"/>
      <c r="H73" s="7">
        <v>24.9</v>
      </c>
      <c r="I73" s="7">
        <v>42.1</v>
      </c>
      <c r="J73" s="6">
        <v>20</v>
      </c>
      <c r="K73" s="7">
        <f t="shared" si="0"/>
        <v>344.00000000000006</v>
      </c>
      <c r="L73" s="46">
        <f t="shared" si="1"/>
        <v>1779856.0000000002</v>
      </c>
    </row>
    <row r="74" spans="1:13" hidden="1" x14ac:dyDescent="0.3">
      <c r="A74" s="1" t="s">
        <v>70</v>
      </c>
      <c r="B74" s="1"/>
      <c r="C74" s="1" t="s">
        <v>125</v>
      </c>
      <c r="D74" s="53" t="s">
        <v>404</v>
      </c>
      <c r="E74" s="59">
        <v>5</v>
      </c>
      <c r="F74" s="6">
        <v>5174</v>
      </c>
      <c r="G74" s="7"/>
      <c r="H74" s="7">
        <v>42.1</v>
      </c>
      <c r="I74" s="7">
        <v>44.5</v>
      </c>
      <c r="J74" s="6">
        <v>20</v>
      </c>
      <c r="K74" s="7">
        <f t="shared" si="0"/>
        <v>47.999999999999972</v>
      </c>
      <c r="L74" s="46">
        <f t="shared" si="1"/>
        <v>248351.99999999985</v>
      </c>
    </row>
    <row r="75" spans="1:13" hidden="1" x14ac:dyDescent="0.3">
      <c r="A75" s="1" t="s">
        <v>70</v>
      </c>
      <c r="B75" s="1"/>
      <c r="C75" s="1" t="s">
        <v>125</v>
      </c>
      <c r="D75" s="53" t="s">
        <v>404</v>
      </c>
      <c r="E75" s="59">
        <v>5</v>
      </c>
      <c r="F75" s="6">
        <v>5422</v>
      </c>
      <c r="G75" s="7"/>
      <c r="H75" s="7">
        <v>44.5</v>
      </c>
      <c r="I75" s="7">
        <v>45.2</v>
      </c>
      <c r="J75" s="6">
        <v>20</v>
      </c>
      <c r="K75" s="7">
        <f t="shared" si="0"/>
        <v>14.000000000000057</v>
      </c>
      <c r="L75" s="46">
        <f t="shared" si="1"/>
        <v>75908.000000000306</v>
      </c>
    </row>
    <row r="76" spans="1:13" hidden="1" x14ac:dyDescent="0.3">
      <c r="A76" s="1" t="s">
        <v>70</v>
      </c>
      <c r="B76" s="1"/>
      <c r="C76" s="1" t="s">
        <v>125</v>
      </c>
      <c r="D76" s="53" t="s">
        <v>404</v>
      </c>
      <c r="E76" s="59">
        <v>6</v>
      </c>
      <c r="F76" s="6">
        <v>5422</v>
      </c>
      <c r="G76" s="7"/>
      <c r="H76" s="7">
        <v>45.2</v>
      </c>
      <c r="I76" s="7">
        <v>47.2</v>
      </c>
      <c r="J76" s="6">
        <v>20</v>
      </c>
      <c r="K76" s="7">
        <f t="shared" si="0"/>
        <v>40</v>
      </c>
      <c r="L76" s="46">
        <f t="shared" si="1"/>
        <v>216880</v>
      </c>
    </row>
    <row r="77" spans="1:13" hidden="1" x14ac:dyDescent="0.3">
      <c r="A77" s="1" t="s">
        <v>70</v>
      </c>
      <c r="B77" s="1"/>
      <c r="C77" s="1" t="s">
        <v>125</v>
      </c>
      <c r="D77" s="53" t="s">
        <v>404</v>
      </c>
      <c r="E77" s="59">
        <v>7</v>
      </c>
      <c r="F77" s="6">
        <v>5422</v>
      </c>
      <c r="G77" s="7"/>
      <c r="H77" s="7">
        <f>I76</f>
        <v>47.2</v>
      </c>
      <c r="I77" s="7">
        <v>47.3</v>
      </c>
      <c r="J77" s="6">
        <v>20</v>
      </c>
      <c r="K77" s="7">
        <f t="shared" si="0"/>
        <v>1.9999999999998863</v>
      </c>
      <c r="L77" s="46">
        <f t="shared" si="1"/>
        <v>10843.999999999383</v>
      </c>
      <c r="M77" s="1" t="s">
        <v>405</v>
      </c>
    </row>
    <row r="78" spans="1:13" hidden="1" x14ac:dyDescent="0.3">
      <c r="A78" s="1" t="s">
        <v>70</v>
      </c>
      <c r="B78" s="1"/>
      <c r="C78" s="1" t="s">
        <v>125</v>
      </c>
      <c r="D78" s="53" t="s">
        <v>404</v>
      </c>
      <c r="E78" s="59">
        <v>8</v>
      </c>
      <c r="F78" s="6">
        <v>5422</v>
      </c>
      <c r="G78" s="7"/>
      <c r="H78" s="7">
        <f>I77</f>
        <v>47.3</v>
      </c>
      <c r="I78" s="7">
        <v>47.3</v>
      </c>
      <c r="J78" s="6">
        <v>20</v>
      </c>
      <c r="K78" s="7">
        <f t="shared" ref="K78" si="23">(I78-H78)*J78</f>
        <v>0</v>
      </c>
      <c r="L78" s="46">
        <f t="shared" ref="L78" si="24">K78*F78</f>
        <v>0</v>
      </c>
    </row>
    <row r="79" spans="1:13" hidden="1" x14ac:dyDescent="0.3">
      <c r="A79" s="1" t="s">
        <v>70</v>
      </c>
      <c r="B79" s="1"/>
      <c r="C79" s="1" t="s">
        <v>125</v>
      </c>
      <c r="D79" s="53" t="s">
        <v>404</v>
      </c>
      <c r="E79" s="60">
        <v>9</v>
      </c>
      <c r="F79" s="6">
        <v>5422</v>
      </c>
      <c r="G79" s="7"/>
      <c r="H79" s="7">
        <f>I78</f>
        <v>47.3</v>
      </c>
      <c r="I79" s="7">
        <v>47.3</v>
      </c>
      <c r="J79" s="6">
        <v>20</v>
      </c>
      <c r="K79" s="7">
        <f t="shared" ref="K79" si="25">(I79-H79)*J79</f>
        <v>0</v>
      </c>
      <c r="L79" s="46">
        <f t="shared" ref="L79" si="26">K79*F79</f>
        <v>0</v>
      </c>
    </row>
    <row r="80" spans="1:13" hidden="1" x14ac:dyDescent="0.3">
      <c r="A80" s="1" t="s">
        <v>70</v>
      </c>
      <c r="B80" s="1"/>
      <c r="C80" s="1" t="s">
        <v>406</v>
      </c>
      <c r="D80" s="53" t="s">
        <v>407</v>
      </c>
      <c r="E80" s="59">
        <v>1</v>
      </c>
      <c r="F80" s="6">
        <v>5174</v>
      </c>
      <c r="G80" s="7"/>
      <c r="H80" s="7">
        <v>307.2</v>
      </c>
      <c r="I80" s="7">
        <v>307.3</v>
      </c>
      <c r="J80" s="6">
        <v>10</v>
      </c>
      <c r="K80" s="7">
        <f t="shared" si="0"/>
        <v>1.0000000000002274</v>
      </c>
      <c r="L80" s="46">
        <f t="shared" si="1"/>
        <v>5174.0000000011769</v>
      </c>
    </row>
    <row r="81" spans="1:12" hidden="1" x14ac:dyDescent="0.3">
      <c r="A81" s="1" t="s">
        <v>70</v>
      </c>
      <c r="B81" s="1"/>
      <c r="C81" s="1" t="s">
        <v>406</v>
      </c>
      <c r="D81" s="53" t="s">
        <v>407</v>
      </c>
      <c r="E81" s="59">
        <v>2</v>
      </c>
      <c r="F81" s="6">
        <v>5174</v>
      </c>
      <c r="G81" s="7"/>
      <c r="H81" s="7">
        <v>307.3</v>
      </c>
      <c r="I81" s="7">
        <v>307.3</v>
      </c>
      <c r="J81" s="6">
        <v>10</v>
      </c>
      <c r="K81" s="7">
        <f t="shared" si="0"/>
        <v>0</v>
      </c>
      <c r="L81" s="46">
        <f t="shared" si="1"/>
        <v>0</v>
      </c>
    </row>
    <row r="82" spans="1:12" hidden="1" x14ac:dyDescent="0.3">
      <c r="A82" s="1" t="s">
        <v>70</v>
      </c>
      <c r="B82" s="1"/>
      <c r="C82" s="1" t="s">
        <v>406</v>
      </c>
      <c r="D82" s="53" t="s">
        <v>407</v>
      </c>
      <c r="E82" s="59">
        <v>3</v>
      </c>
      <c r="F82" s="6">
        <v>5174</v>
      </c>
      <c r="G82" s="7"/>
      <c r="H82" s="7">
        <v>307.3</v>
      </c>
      <c r="I82" s="7">
        <v>307.3</v>
      </c>
      <c r="J82" s="6">
        <v>10</v>
      </c>
      <c r="K82" s="7">
        <f t="shared" si="0"/>
        <v>0</v>
      </c>
      <c r="L82" s="46">
        <f t="shared" si="1"/>
        <v>0</v>
      </c>
    </row>
    <row r="83" spans="1:12" ht="14.5" hidden="1" customHeight="1" x14ac:dyDescent="0.3">
      <c r="A83" s="1" t="s">
        <v>70</v>
      </c>
      <c r="B83" s="1"/>
      <c r="C83" s="1" t="s">
        <v>406</v>
      </c>
      <c r="D83" s="53" t="s">
        <v>407</v>
      </c>
      <c r="E83" s="59">
        <v>4</v>
      </c>
      <c r="F83" s="6">
        <v>5174</v>
      </c>
      <c r="G83" s="7"/>
      <c r="H83" s="7">
        <v>307.3</v>
      </c>
      <c r="I83" s="7">
        <v>307.3</v>
      </c>
      <c r="J83" s="6">
        <v>10</v>
      </c>
      <c r="K83" s="7">
        <f t="shared" ref="K83:K166" si="27">(I83-H83)*J83</f>
        <v>0</v>
      </c>
      <c r="L83" s="46">
        <f t="shared" ref="L83:L166" si="28">K83*F83</f>
        <v>0</v>
      </c>
    </row>
    <row r="84" spans="1:12" hidden="1" x14ac:dyDescent="0.3">
      <c r="A84" s="1" t="s">
        <v>70</v>
      </c>
      <c r="B84" s="1"/>
      <c r="C84" s="1" t="s">
        <v>406</v>
      </c>
      <c r="D84" s="53" t="s">
        <v>407</v>
      </c>
      <c r="E84" s="59">
        <v>5</v>
      </c>
      <c r="F84" s="6">
        <v>5174</v>
      </c>
      <c r="G84" s="7"/>
      <c r="H84" s="7">
        <v>307.3</v>
      </c>
      <c r="I84" s="7">
        <v>307.3</v>
      </c>
      <c r="J84" s="6">
        <v>10</v>
      </c>
      <c r="K84" s="7">
        <f t="shared" si="27"/>
        <v>0</v>
      </c>
      <c r="L84" s="46">
        <f t="shared" si="28"/>
        <v>0</v>
      </c>
    </row>
    <row r="85" spans="1:12" hidden="1" x14ac:dyDescent="0.3">
      <c r="A85" s="1" t="s">
        <v>70</v>
      </c>
      <c r="B85" s="1"/>
      <c r="C85" s="1" t="s">
        <v>406</v>
      </c>
      <c r="D85" s="53" t="s">
        <v>407</v>
      </c>
      <c r="E85" s="59">
        <v>5</v>
      </c>
      <c r="F85" s="6">
        <v>5422</v>
      </c>
      <c r="G85" s="7"/>
      <c r="H85" s="7">
        <v>307.3</v>
      </c>
      <c r="I85" s="7">
        <v>307.3</v>
      </c>
      <c r="J85" s="6">
        <v>10</v>
      </c>
      <c r="K85" s="7">
        <f t="shared" si="27"/>
        <v>0</v>
      </c>
      <c r="L85" s="46">
        <f t="shared" si="28"/>
        <v>0</v>
      </c>
    </row>
    <row r="86" spans="1:12" hidden="1" x14ac:dyDescent="0.3">
      <c r="A86" s="1" t="s">
        <v>70</v>
      </c>
      <c r="B86" s="1"/>
      <c r="C86" s="1" t="s">
        <v>406</v>
      </c>
      <c r="D86" s="53" t="s">
        <v>407</v>
      </c>
      <c r="E86" s="59">
        <v>6</v>
      </c>
      <c r="F86" s="6">
        <v>5422</v>
      </c>
      <c r="G86" s="7"/>
      <c r="H86" s="7">
        <v>307.3</v>
      </c>
      <c r="I86" s="7">
        <v>307.3</v>
      </c>
      <c r="J86" s="6">
        <v>10</v>
      </c>
      <c r="K86" s="7">
        <f t="shared" si="27"/>
        <v>0</v>
      </c>
      <c r="L86" s="46">
        <f t="shared" si="28"/>
        <v>0</v>
      </c>
    </row>
    <row r="87" spans="1:12" hidden="1" x14ac:dyDescent="0.3">
      <c r="A87" s="1" t="s">
        <v>70</v>
      </c>
      <c r="B87" s="1"/>
      <c r="C87" s="1" t="s">
        <v>406</v>
      </c>
      <c r="D87" s="53" t="s">
        <v>407</v>
      </c>
      <c r="E87" s="59">
        <v>7</v>
      </c>
      <c r="F87" s="6">
        <v>5422</v>
      </c>
      <c r="G87" s="7"/>
      <c r="H87" s="7">
        <v>307.3</v>
      </c>
      <c r="I87" s="7">
        <v>307.3</v>
      </c>
      <c r="J87" s="6">
        <v>10</v>
      </c>
      <c r="K87" s="7">
        <f t="shared" si="27"/>
        <v>0</v>
      </c>
      <c r="L87" s="46">
        <f t="shared" si="28"/>
        <v>0</v>
      </c>
    </row>
    <row r="88" spans="1:12" hidden="1" x14ac:dyDescent="0.3">
      <c r="A88" s="1" t="s">
        <v>70</v>
      </c>
      <c r="B88" s="1"/>
      <c r="C88" s="1" t="s">
        <v>406</v>
      </c>
      <c r="D88" s="53" t="s">
        <v>407</v>
      </c>
      <c r="E88" s="59">
        <v>8</v>
      </c>
      <c r="F88" s="6">
        <v>5422</v>
      </c>
      <c r="G88" s="7"/>
      <c r="H88" s="7">
        <v>307.3</v>
      </c>
      <c r="I88" s="7">
        <v>307.3</v>
      </c>
      <c r="J88" s="6">
        <v>10</v>
      </c>
      <c r="K88" s="7">
        <f t="shared" ref="K88" si="29">(I88-H88)*J88</f>
        <v>0</v>
      </c>
      <c r="L88" s="46">
        <f t="shared" ref="L88" si="30">K88*F88</f>
        <v>0</v>
      </c>
    </row>
    <row r="89" spans="1:12" hidden="1" x14ac:dyDescent="0.3">
      <c r="A89" s="1" t="s">
        <v>70</v>
      </c>
      <c r="B89" s="1"/>
      <c r="C89" s="1" t="s">
        <v>406</v>
      </c>
      <c r="D89" s="53" t="s">
        <v>407</v>
      </c>
      <c r="E89" s="60">
        <v>9</v>
      </c>
      <c r="F89" s="6">
        <v>5422</v>
      </c>
      <c r="G89" s="7"/>
      <c r="H89" s="7">
        <v>307.3</v>
      </c>
      <c r="I89" s="7">
        <v>307.3</v>
      </c>
      <c r="J89" s="6">
        <v>10</v>
      </c>
      <c r="K89" s="7">
        <f t="shared" ref="K89" si="31">(I89-H89)*J89</f>
        <v>0</v>
      </c>
      <c r="L89" s="46">
        <f t="shared" ref="L89" si="32">K89*F89</f>
        <v>0</v>
      </c>
    </row>
    <row r="90" spans="1:12" hidden="1" x14ac:dyDescent="0.3">
      <c r="A90" s="1" t="s">
        <v>70</v>
      </c>
      <c r="B90" s="1"/>
      <c r="C90" s="1" t="s">
        <v>408</v>
      </c>
      <c r="D90" s="53" t="s">
        <v>409</v>
      </c>
      <c r="E90" s="59">
        <v>3</v>
      </c>
      <c r="F90" s="6">
        <v>5174</v>
      </c>
      <c r="G90" s="7"/>
      <c r="H90" s="7">
        <v>41.1</v>
      </c>
      <c r="I90" s="7">
        <v>50.4</v>
      </c>
      <c r="J90" s="6">
        <v>20</v>
      </c>
      <c r="K90" s="7">
        <f t="shared" si="27"/>
        <v>185.99999999999994</v>
      </c>
      <c r="L90" s="46">
        <f t="shared" si="28"/>
        <v>962363.99999999965</v>
      </c>
    </row>
    <row r="91" spans="1:12" hidden="1" x14ac:dyDescent="0.3">
      <c r="A91" s="1" t="s">
        <v>70</v>
      </c>
      <c r="B91" s="1"/>
      <c r="C91" s="1" t="s">
        <v>408</v>
      </c>
      <c r="D91" s="53" t="s">
        <v>410</v>
      </c>
      <c r="E91" s="59">
        <v>3</v>
      </c>
      <c r="F91" s="6">
        <v>5174</v>
      </c>
      <c r="G91" s="7"/>
      <c r="H91" s="7">
        <v>32.299999999999997</v>
      </c>
      <c r="I91" s="7">
        <v>99.3</v>
      </c>
      <c r="J91" s="6">
        <v>10</v>
      </c>
      <c r="K91" s="7">
        <f t="shared" si="27"/>
        <v>670</v>
      </c>
      <c r="L91" s="46">
        <f t="shared" si="28"/>
        <v>3466580</v>
      </c>
    </row>
    <row r="92" spans="1:12" hidden="1" x14ac:dyDescent="0.3">
      <c r="A92" s="1" t="s">
        <v>70</v>
      </c>
      <c r="B92" s="1"/>
      <c r="C92" s="1" t="s">
        <v>408</v>
      </c>
      <c r="D92" s="53" t="s">
        <v>411</v>
      </c>
      <c r="E92" s="59">
        <v>3</v>
      </c>
      <c r="F92" s="6">
        <v>5174</v>
      </c>
      <c r="G92" s="7"/>
      <c r="H92" s="7">
        <v>59.8</v>
      </c>
      <c r="I92" s="7">
        <v>63.3</v>
      </c>
      <c r="J92" s="6">
        <v>10</v>
      </c>
      <c r="K92" s="7">
        <f t="shared" si="27"/>
        <v>35</v>
      </c>
      <c r="L92" s="46">
        <f t="shared" si="28"/>
        <v>181090</v>
      </c>
    </row>
    <row r="93" spans="1:12" hidden="1" x14ac:dyDescent="0.3">
      <c r="A93" s="1" t="s">
        <v>70</v>
      </c>
      <c r="B93" s="1"/>
      <c r="C93" s="1" t="s">
        <v>408</v>
      </c>
      <c r="D93" s="53" t="s">
        <v>412</v>
      </c>
      <c r="E93" s="59">
        <v>3</v>
      </c>
      <c r="F93" s="6">
        <v>5174</v>
      </c>
      <c r="G93" s="7"/>
      <c r="H93" s="7">
        <v>33</v>
      </c>
      <c r="I93" s="7">
        <v>79.900000000000006</v>
      </c>
      <c r="J93" s="6">
        <v>10</v>
      </c>
      <c r="K93" s="7">
        <f t="shared" si="27"/>
        <v>469.00000000000006</v>
      </c>
      <c r="L93" s="46">
        <f t="shared" si="28"/>
        <v>2426606.0000000005</v>
      </c>
    </row>
    <row r="94" spans="1:12" hidden="1" x14ac:dyDescent="0.3">
      <c r="A94" s="1" t="s">
        <v>70</v>
      </c>
      <c r="B94" s="1"/>
      <c r="C94" s="1" t="s">
        <v>408</v>
      </c>
      <c r="D94" s="53" t="s">
        <v>413</v>
      </c>
      <c r="E94" s="59">
        <v>3</v>
      </c>
      <c r="F94" s="6">
        <v>5174</v>
      </c>
      <c r="G94" s="7"/>
      <c r="H94" s="7">
        <v>25.5</v>
      </c>
      <c r="I94" s="7">
        <v>36.1</v>
      </c>
      <c r="J94" s="6">
        <v>30</v>
      </c>
      <c r="K94" s="7">
        <f t="shared" si="27"/>
        <v>318.00000000000006</v>
      </c>
      <c r="L94" s="46">
        <f t="shared" si="28"/>
        <v>1645332.0000000002</v>
      </c>
    </row>
    <row r="95" spans="1:12" hidden="1" x14ac:dyDescent="0.3">
      <c r="A95" s="1" t="s">
        <v>70</v>
      </c>
      <c r="B95" s="1"/>
      <c r="C95" s="1" t="s">
        <v>408</v>
      </c>
      <c r="D95" s="53" t="s">
        <v>414</v>
      </c>
      <c r="E95" s="59">
        <v>3</v>
      </c>
      <c r="F95" s="6">
        <v>5174</v>
      </c>
      <c r="G95" s="7"/>
      <c r="H95" s="7">
        <v>13.3</v>
      </c>
      <c r="I95" s="7">
        <v>24.5</v>
      </c>
      <c r="J95" s="6">
        <v>20</v>
      </c>
      <c r="K95" s="7">
        <f t="shared" si="27"/>
        <v>224</v>
      </c>
      <c r="L95" s="46">
        <f t="shared" si="28"/>
        <v>1158976</v>
      </c>
    </row>
    <row r="96" spans="1:12" hidden="1" x14ac:dyDescent="0.3">
      <c r="A96" s="1" t="s">
        <v>70</v>
      </c>
      <c r="B96" s="1"/>
      <c r="C96" s="1" t="s">
        <v>408</v>
      </c>
      <c r="D96" s="53" t="s">
        <v>415</v>
      </c>
      <c r="E96" s="59">
        <v>3</v>
      </c>
      <c r="F96" s="6">
        <v>5174</v>
      </c>
      <c r="G96" s="7"/>
      <c r="H96" s="7">
        <v>10.5</v>
      </c>
      <c r="I96" s="7">
        <v>23.1</v>
      </c>
      <c r="J96" s="6">
        <v>20</v>
      </c>
      <c r="K96" s="7">
        <f t="shared" si="27"/>
        <v>252.00000000000003</v>
      </c>
      <c r="L96" s="46">
        <f t="shared" si="28"/>
        <v>1303848.0000000002</v>
      </c>
    </row>
    <row r="97" spans="1:12" hidden="1" x14ac:dyDescent="0.3">
      <c r="A97" s="1" t="s">
        <v>70</v>
      </c>
      <c r="B97" s="1"/>
      <c r="C97" s="1" t="s">
        <v>408</v>
      </c>
      <c r="D97" s="53" t="s">
        <v>416</v>
      </c>
      <c r="E97" s="59">
        <v>3</v>
      </c>
      <c r="F97" s="6">
        <v>5174</v>
      </c>
      <c r="G97" s="7"/>
      <c r="H97" s="7">
        <v>34.4</v>
      </c>
      <c r="I97" s="7">
        <v>51.7</v>
      </c>
      <c r="J97" s="6">
        <v>10</v>
      </c>
      <c r="K97" s="7">
        <f t="shared" si="27"/>
        <v>173.00000000000006</v>
      </c>
      <c r="L97" s="46">
        <f t="shared" si="28"/>
        <v>895102.00000000035</v>
      </c>
    </row>
    <row r="98" spans="1:12" hidden="1" x14ac:dyDescent="0.3">
      <c r="A98" s="1" t="s">
        <v>70</v>
      </c>
      <c r="B98" s="1"/>
      <c r="C98" s="1" t="s">
        <v>408</v>
      </c>
      <c r="D98" s="53" t="s">
        <v>409</v>
      </c>
      <c r="E98" s="61">
        <v>4</v>
      </c>
      <c r="F98" s="6">
        <v>5174</v>
      </c>
      <c r="G98" s="7"/>
      <c r="H98" s="7">
        <v>50.4</v>
      </c>
      <c r="I98" s="7">
        <v>54.6</v>
      </c>
      <c r="J98" s="6">
        <v>20</v>
      </c>
      <c r="K98" s="7">
        <f t="shared" si="27"/>
        <v>84.000000000000057</v>
      </c>
      <c r="L98" s="46">
        <f t="shared" si="28"/>
        <v>434616.00000000029</v>
      </c>
    </row>
    <row r="99" spans="1:12" hidden="1" x14ac:dyDescent="0.3">
      <c r="A99" s="1" t="s">
        <v>70</v>
      </c>
      <c r="B99" s="1"/>
      <c r="C99" s="1" t="s">
        <v>408</v>
      </c>
      <c r="D99" s="53" t="s">
        <v>410</v>
      </c>
      <c r="E99" s="59">
        <v>4</v>
      </c>
      <c r="F99" s="6">
        <v>5174</v>
      </c>
      <c r="G99" s="7"/>
      <c r="H99" s="7">
        <v>99.3</v>
      </c>
      <c r="I99" s="7">
        <v>147.80000000000001</v>
      </c>
      <c r="J99" s="6">
        <v>10</v>
      </c>
      <c r="K99" s="7">
        <f t="shared" si="27"/>
        <v>485.00000000000011</v>
      </c>
      <c r="L99" s="46">
        <f t="shared" si="28"/>
        <v>2509390.0000000005</v>
      </c>
    </row>
    <row r="100" spans="1:12" hidden="1" x14ac:dyDescent="0.3">
      <c r="A100" s="1" t="s">
        <v>70</v>
      </c>
      <c r="B100" s="1"/>
      <c r="C100" s="1" t="s">
        <v>408</v>
      </c>
      <c r="D100" s="53" t="s">
        <v>411</v>
      </c>
      <c r="E100" s="59">
        <v>4</v>
      </c>
      <c r="F100" s="6">
        <v>5174</v>
      </c>
      <c r="G100" s="7"/>
      <c r="H100" s="7">
        <v>63.3</v>
      </c>
      <c r="I100" s="7">
        <v>103.6</v>
      </c>
      <c r="J100" s="6">
        <v>10</v>
      </c>
      <c r="K100" s="7">
        <f t="shared" si="27"/>
        <v>403</v>
      </c>
      <c r="L100" s="46">
        <f t="shared" si="28"/>
        <v>2085122</v>
      </c>
    </row>
    <row r="101" spans="1:12" hidden="1" x14ac:dyDescent="0.3">
      <c r="A101" s="1" t="s">
        <v>70</v>
      </c>
      <c r="B101" s="1"/>
      <c r="C101" s="1" t="s">
        <v>408</v>
      </c>
      <c r="D101" s="53" t="s">
        <v>412</v>
      </c>
      <c r="E101" s="59">
        <v>4</v>
      </c>
      <c r="F101" s="6">
        <v>5174</v>
      </c>
      <c r="G101" s="7"/>
      <c r="H101" s="7">
        <v>79.900000000000006</v>
      </c>
      <c r="I101" s="7">
        <v>312.39999999999998</v>
      </c>
      <c r="J101" s="6">
        <v>10</v>
      </c>
      <c r="K101" s="7">
        <f t="shared" si="27"/>
        <v>2324.9999999999995</v>
      </c>
      <c r="L101" s="46">
        <f t="shared" si="28"/>
        <v>12029549.999999998</v>
      </c>
    </row>
    <row r="102" spans="1:12" hidden="1" x14ac:dyDescent="0.3">
      <c r="A102" s="1" t="s">
        <v>70</v>
      </c>
      <c r="B102" s="1"/>
      <c r="C102" s="1" t="s">
        <v>408</v>
      </c>
      <c r="D102" s="53" t="s">
        <v>413</v>
      </c>
      <c r="E102" s="59">
        <v>4</v>
      </c>
      <c r="F102" s="6">
        <v>5174</v>
      </c>
      <c r="G102" s="7"/>
      <c r="H102" s="7">
        <v>36.1</v>
      </c>
      <c r="I102" s="7">
        <v>37</v>
      </c>
      <c r="J102" s="6">
        <v>30</v>
      </c>
      <c r="K102" s="7">
        <f t="shared" si="27"/>
        <v>26.999999999999957</v>
      </c>
      <c r="L102" s="46">
        <f t="shared" si="28"/>
        <v>139697.99999999977</v>
      </c>
    </row>
    <row r="103" spans="1:12" hidden="1" x14ac:dyDescent="0.3">
      <c r="A103" s="1" t="s">
        <v>70</v>
      </c>
      <c r="B103" s="1"/>
      <c r="C103" s="1" t="s">
        <v>408</v>
      </c>
      <c r="D103" s="53" t="s">
        <v>414</v>
      </c>
      <c r="E103" s="59">
        <v>4</v>
      </c>
      <c r="F103" s="6">
        <v>5174</v>
      </c>
      <c r="G103" s="7"/>
      <c r="H103" s="7">
        <v>24.5</v>
      </c>
      <c r="I103" s="7">
        <v>107.1</v>
      </c>
      <c r="J103" s="6">
        <v>20</v>
      </c>
      <c r="K103" s="7">
        <f t="shared" si="27"/>
        <v>1652</v>
      </c>
      <c r="L103" s="46">
        <f t="shared" si="28"/>
        <v>8547448</v>
      </c>
    </row>
    <row r="104" spans="1:12" hidden="1" x14ac:dyDescent="0.3">
      <c r="A104" s="1" t="s">
        <v>70</v>
      </c>
      <c r="B104" s="1"/>
      <c r="C104" s="1" t="s">
        <v>408</v>
      </c>
      <c r="D104" s="53" t="s">
        <v>415</v>
      </c>
      <c r="E104" s="59">
        <v>4</v>
      </c>
      <c r="F104" s="6">
        <v>5174</v>
      </c>
      <c r="G104" s="7"/>
      <c r="H104" s="7">
        <v>23.1</v>
      </c>
      <c r="I104" s="7">
        <v>26</v>
      </c>
      <c r="J104" s="6">
        <v>20</v>
      </c>
      <c r="K104" s="7">
        <f t="shared" si="27"/>
        <v>57.999999999999972</v>
      </c>
      <c r="L104" s="46">
        <f t="shared" si="28"/>
        <v>300091.99999999983</v>
      </c>
    </row>
    <row r="105" spans="1:12" ht="14.5" hidden="1" customHeight="1" x14ac:dyDescent="0.3">
      <c r="A105" s="1" t="s">
        <v>70</v>
      </c>
      <c r="B105" s="1"/>
      <c r="C105" s="1" t="s">
        <v>408</v>
      </c>
      <c r="D105" s="53" t="s">
        <v>416</v>
      </c>
      <c r="E105" s="59">
        <v>4</v>
      </c>
      <c r="F105" s="6">
        <v>5174</v>
      </c>
      <c r="G105" s="7"/>
      <c r="H105" s="7">
        <v>51.7</v>
      </c>
      <c r="I105" s="7">
        <v>66.5</v>
      </c>
      <c r="J105" s="6">
        <v>10</v>
      </c>
      <c r="K105" s="7">
        <f t="shared" si="27"/>
        <v>147.99999999999997</v>
      </c>
      <c r="L105" s="46">
        <f t="shared" si="28"/>
        <v>765751.99999999988</v>
      </c>
    </row>
    <row r="106" spans="1:12" hidden="1" x14ac:dyDescent="0.3">
      <c r="A106" s="1" t="s">
        <v>70</v>
      </c>
      <c r="B106" s="1"/>
      <c r="C106" s="1" t="s">
        <v>408</v>
      </c>
      <c r="D106" s="53" t="s">
        <v>409</v>
      </c>
      <c r="E106" s="59">
        <v>5</v>
      </c>
      <c r="F106" s="6">
        <v>5174</v>
      </c>
      <c r="G106" s="7"/>
      <c r="H106" s="7">
        <v>54.6</v>
      </c>
      <c r="I106" s="7">
        <v>57.6</v>
      </c>
      <c r="J106" s="6">
        <v>20</v>
      </c>
      <c r="K106" s="7">
        <f t="shared" si="27"/>
        <v>60</v>
      </c>
      <c r="L106" s="46">
        <f t="shared" si="28"/>
        <v>310440</v>
      </c>
    </row>
    <row r="107" spans="1:12" hidden="1" x14ac:dyDescent="0.3">
      <c r="A107" s="1" t="s">
        <v>70</v>
      </c>
      <c r="B107" s="1"/>
      <c r="C107" s="1" t="s">
        <v>408</v>
      </c>
      <c r="D107" s="53" t="s">
        <v>410</v>
      </c>
      <c r="E107" s="59">
        <v>5</v>
      </c>
      <c r="F107" s="6">
        <v>5174</v>
      </c>
      <c r="G107" s="7"/>
      <c r="H107" s="7">
        <v>147.80000000000001</v>
      </c>
      <c r="I107" s="7">
        <v>151.9</v>
      </c>
      <c r="J107" s="6">
        <v>10</v>
      </c>
      <c r="K107" s="7">
        <f t="shared" si="27"/>
        <v>40.999999999999943</v>
      </c>
      <c r="L107" s="46">
        <f t="shared" si="28"/>
        <v>212133.99999999971</v>
      </c>
    </row>
    <row r="108" spans="1:12" hidden="1" x14ac:dyDescent="0.3">
      <c r="A108" s="1" t="s">
        <v>70</v>
      </c>
      <c r="B108" s="1"/>
      <c r="C108" s="1" t="s">
        <v>408</v>
      </c>
      <c r="D108" s="53" t="s">
        <v>411</v>
      </c>
      <c r="E108" s="59">
        <v>5</v>
      </c>
      <c r="F108" s="6">
        <v>5174</v>
      </c>
      <c r="G108" s="7"/>
      <c r="H108" s="7">
        <v>103.6</v>
      </c>
      <c r="I108" s="7">
        <v>108.6</v>
      </c>
      <c r="J108" s="6">
        <v>10</v>
      </c>
      <c r="K108" s="7">
        <f t="shared" si="27"/>
        <v>50</v>
      </c>
      <c r="L108" s="46">
        <f t="shared" si="28"/>
        <v>258700</v>
      </c>
    </row>
    <row r="109" spans="1:12" hidden="1" x14ac:dyDescent="0.3">
      <c r="A109" s="1" t="s">
        <v>70</v>
      </c>
      <c r="B109" s="1"/>
      <c r="C109" s="1" t="s">
        <v>408</v>
      </c>
      <c r="D109" s="53" t="s">
        <v>412</v>
      </c>
      <c r="E109" s="59">
        <v>5</v>
      </c>
      <c r="F109" s="6">
        <v>5174</v>
      </c>
      <c r="G109" s="7"/>
      <c r="H109" s="7">
        <v>312.39999999999998</v>
      </c>
      <c r="I109" s="7">
        <v>317.2</v>
      </c>
      <c r="J109" s="6">
        <v>10</v>
      </c>
      <c r="K109" s="7">
        <f t="shared" si="27"/>
        <v>48.000000000000114</v>
      </c>
      <c r="L109" s="46">
        <f t="shared" si="28"/>
        <v>248352.00000000058</v>
      </c>
    </row>
    <row r="110" spans="1:12" hidden="1" x14ac:dyDescent="0.3">
      <c r="A110" s="1" t="s">
        <v>70</v>
      </c>
      <c r="B110" s="1"/>
      <c r="C110" s="1" t="s">
        <v>408</v>
      </c>
      <c r="D110" s="53" t="s">
        <v>413</v>
      </c>
      <c r="E110" s="61">
        <v>5</v>
      </c>
      <c r="F110" s="6">
        <v>5174</v>
      </c>
      <c r="G110" s="7"/>
      <c r="H110" s="7">
        <v>37</v>
      </c>
      <c r="I110" s="7">
        <v>37.1</v>
      </c>
      <c r="J110" s="6">
        <v>30</v>
      </c>
      <c r="K110" s="7">
        <f t="shared" si="27"/>
        <v>3.0000000000000426</v>
      </c>
      <c r="L110" s="46">
        <f t="shared" si="28"/>
        <v>15522.00000000022</v>
      </c>
    </row>
    <row r="111" spans="1:12" hidden="1" x14ac:dyDescent="0.3">
      <c r="A111" s="1" t="s">
        <v>70</v>
      </c>
      <c r="B111" s="1"/>
      <c r="C111" s="1" t="s">
        <v>408</v>
      </c>
      <c r="D111" s="53" t="s">
        <v>414</v>
      </c>
      <c r="E111" s="59">
        <v>5</v>
      </c>
      <c r="F111" s="6">
        <v>5174</v>
      </c>
      <c r="G111" s="7"/>
      <c r="H111" s="7">
        <v>107.1</v>
      </c>
      <c r="I111" s="7">
        <v>107.2</v>
      </c>
      <c r="J111" s="6">
        <v>20</v>
      </c>
      <c r="K111" s="7">
        <f t="shared" si="27"/>
        <v>2.0000000000001705</v>
      </c>
      <c r="L111" s="46">
        <f t="shared" si="28"/>
        <v>10348.000000000882</v>
      </c>
    </row>
    <row r="112" spans="1:12" hidden="1" x14ac:dyDescent="0.3">
      <c r="A112" s="1" t="s">
        <v>70</v>
      </c>
      <c r="B112" s="1"/>
      <c r="C112" s="1" t="s">
        <v>408</v>
      </c>
      <c r="D112" s="53" t="s">
        <v>415</v>
      </c>
      <c r="E112" s="59">
        <v>5</v>
      </c>
      <c r="F112" s="6">
        <v>5174</v>
      </c>
      <c r="G112" s="7"/>
      <c r="H112" s="7">
        <v>26</v>
      </c>
      <c r="I112" s="7">
        <v>26.4</v>
      </c>
      <c r="J112" s="6">
        <v>20</v>
      </c>
      <c r="K112" s="7">
        <f t="shared" si="27"/>
        <v>7.9999999999999716</v>
      </c>
      <c r="L112" s="46">
        <f t="shared" si="28"/>
        <v>41391.999999999854</v>
      </c>
    </row>
    <row r="113" spans="1:12" hidden="1" x14ac:dyDescent="0.3">
      <c r="A113" s="1" t="s">
        <v>70</v>
      </c>
      <c r="B113" s="1"/>
      <c r="C113" s="1" t="s">
        <v>408</v>
      </c>
      <c r="D113" s="53" t="s">
        <v>416</v>
      </c>
      <c r="E113" s="59">
        <v>5</v>
      </c>
      <c r="F113" s="6">
        <v>5174</v>
      </c>
      <c r="G113" s="7"/>
      <c r="H113" s="7">
        <v>66.5</v>
      </c>
      <c r="I113" s="7">
        <v>68.099999999999994</v>
      </c>
      <c r="J113" s="6">
        <v>10</v>
      </c>
      <c r="K113" s="7">
        <f t="shared" si="27"/>
        <v>15.999999999999943</v>
      </c>
      <c r="L113" s="46">
        <f t="shared" si="28"/>
        <v>82783.999999999709</v>
      </c>
    </row>
    <row r="114" spans="1:12" hidden="1" x14ac:dyDescent="0.3">
      <c r="A114" s="1" t="s">
        <v>70</v>
      </c>
      <c r="B114" s="1"/>
      <c r="C114" s="1" t="s">
        <v>408</v>
      </c>
      <c r="D114" s="53" t="s">
        <v>409</v>
      </c>
      <c r="E114" s="59">
        <v>5</v>
      </c>
      <c r="F114" s="6">
        <v>5422</v>
      </c>
      <c r="G114" s="7"/>
      <c r="H114" s="7">
        <v>57.6</v>
      </c>
      <c r="I114" s="7">
        <v>59.6</v>
      </c>
      <c r="J114" s="6">
        <v>20</v>
      </c>
      <c r="K114" s="7">
        <f t="shared" si="27"/>
        <v>40</v>
      </c>
      <c r="L114" s="46">
        <f t="shared" si="28"/>
        <v>216880</v>
      </c>
    </row>
    <row r="115" spans="1:12" hidden="1" x14ac:dyDescent="0.3">
      <c r="A115" s="1" t="s">
        <v>70</v>
      </c>
      <c r="B115" s="1"/>
      <c r="C115" s="1" t="s">
        <v>408</v>
      </c>
      <c r="D115" s="53" t="s">
        <v>410</v>
      </c>
      <c r="E115" s="59">
        <v>5</v>
      </c>
      <c r="F115" s="6">
        <v>5422</v>
      </c>
      <c r="G115" s="7"/>
      <c r="H115" s="7">
        <v>151.9</v>
      </c>
      <c r="I115" s="7">
        <v>155.6</v>
      </c>
      <c r="J115" s="6">
        <v>10</v>
      </c>
      <c r="K115" s="7">
        <f t="shared" si="27"/>
        <v>36.999999999999886</v>
      </c>
      <c r="L115" s="46">
        <f t="shared" si="28"/>
        <v>200613.99999999939</v>
      </c>
    </row>
    <row r="116" spans="1:12" hidden="1" x14ac:dyDescent="0.3">
      <c r="A116" s="1" t="s">
        <v>70</v>
      </c>
      <c r="B116" s="1"/>
      <c r="C116" s="1" t="s">
        <v>408</v>
      </c>
      <c r="D116" s="53" t="s">
        <v>411</v>
      </c>
      <c r="E116" s="59">
        <v>5</v>
      </c>
      <c r="F116" s="6">
        <v>5422</v>
      </c>
      <c r="G116" s="7"/>
      <c r="H116" s="7">
        <v>108.6</v>
      </c>
      <c r="I116" s="7">
        <v>110.1</v>
      </c>
      <c r="J116" s="6">
        <v>10</v>
      </c>
      <c r="K116" s="7">
        <f t="shared" si="27"/>
        <v>15</v>
      </c>
      <c r="L116" s="46">
        <f t="shared" si="28"/>
        <v>81330</v>
      </c>
    </row>
    <row r="117" spans="1:12" hidden="1" x14ac:dyDescent="0.3">
      <c r="A117" s="1" t="s">
        <v>70</v>
      </c>
      <c r="B117" s="1"/>
      <c r="C117" s="1" t="s">
        <v>408</v>
      </c>
      <c r="D117" s="53" t="s">
        <v>412</v>
      </c>
      <c r="E117" s="59">
        <v>5</v>
      </c>
      <c r="F117" s="6">
        <v>5422</v>
      </c>
      <c r="G117" s="7"/>
      <c r="H117" s="7">
        <v>317.2</v>
      </c>
      <c r="I117" s="7">
        <v>320.39999999999998</v>
      </c>
      <c r="J117" s="6">
        <v>10</v>
      </c>
      <c r="K117" s="7">
        <f t="shared" si="27"/>
        <v>31.999999999999886</v>
      </c>
      <c r="L117" s="46">
        <f t="shared" si="28"/>
        <v>173503.99999999939</v>
      </c>
    </row>
    <row r="118" spans="1:12" hidden="1" x14ac:dyDescent="0.3">
      <c r="A118" s="1" t="s">
        <v>70</v>
      </c>
      <c r="B118" s="1"/>
      <c r="C118" s="1" t="s">
        <v>408</v>
      </c>
      <c r="D118" s="53" t="s">
        <v>413</v>
      </c>
      <c r="E118" s="59">
        <v>5</v>
      </c>
      <c r="F118" s="6">
        <v>5422</v>
      </c>
      <c r="G118" s="7"/>
      <c r="H118" s="7">
        <v>37.1</v>
      </c>
      <c r="I118" s="7">
        <v>37.9</v>
      </c>
      <c r="J118" s="6">
        <v>30</v>
      </c>
      <c r="K118" s="7">
        <f t="shared" si="27"/>
        <v>23.999999999999915</v>
      </c>
      <c r="L118" s="46">
        <f t="shared" si="28"/>
        <v>130127.99999999953</v>
      </c>
    </row>
    <row r="119" spans="1:12" hidden="1" x14ac:dyDescent="0.3">
      <c r="A119" s="1" t="s">
        <v>70</v>
      </c>
      <c r="B119" s="1"/>
      <c r="C119" s="1" t="s">
        <v>408</v>
      </c>
      <c r="D119" s="53" t="s">
        <v>414</v>
      </c>
      <c r="E119" s="59">
        <v>5</v>
      </c>
      <c r="F119" s="6">
        <v>5422</v>
      </c>
      <c r="G119" s="7"/>
      <c r="H119" s="7">
        <v>107.2</v>
      </c>
      <c r="I119" s="7">
        <v>107.2</v>
      </c>
      <c r="J119" s="6">
        <v>20</v>
      </c>
      <c r="K119" s="7">
        <f t="shared" si="27"/>
        <v>0</v>
      </c>
      <c r="L119" s="46">
        <f t="shared" si="28"/>
        <v>0</v>
      </c>
    </row>
    <row r="120" spans="1:12" hidden="1" x14ac:dyDescent="0.3">
      <c r="A120" s="1" t="s">
        <v>70</v>
      </c>
      <c r="B120" s="1"/>
      <c r="C120" s="1" t="s">
        <v>408</v>
      </c>
      <c r="D120" s="53" t="s">
        <v>415</v>
      </c>
      <c r="E120" s="59">
        <v>5</v>
      </c>
      <c r="F120" s="6">
        <v>5422</v>
      </c>
      <c r="G120" s="7"/>
      <c r="H120" s="7">
        <v>26.4</v>
      </c>
      <c r="I120" s="7">
        <v>26.4</v>
      </c>
      <c r="J120" s="6">
        <v>20</v>
      </c>
      <c r="K120" s="7">
        <f t="shared" si="27"/>
        <v>0</v>
      </c>
      <c r="L120" s="46">
        <f t="shared" si="28"/>
        <v>0</v>
      </c>
    </row>
    <row r="121" spans="1:12" hidden="1" x14ac:dyDescent="0.3">
      <c r="A121" s="1" t="s">
        <v>70</v>
      </c>
      <c r="B121" s="1"/>
      <c r="C121" s="1" t="s">
        <v>408</v>
      </c>
      <c r="D121" s="53" t="s">
        <v>416</v>
      </c>
      <c r="E121" s="59">
        <v>5</v>
      </c>
      <c r="F121" s="6">
        <v>5422</v>
      </c>
      <c r="G121" s="7"/>
      <c r="H121" s="7">
        <v>68.099999999999994</v>
      </c>
      <c r="I121" s="7">
        <v>68.099999999999994</v>
      </c>
      <c r="J121" s="6">
        <v>10</v>
      </c>
      <c r="K121" s="7">
        <f t="shared" si="27"/>
        <v>0</v>
      </c>
      <c r="L121" s="46">
        <f t="shared" si="28"/>
        <v>0</v>
      </c>
    </row>
    <row r="122" spans="1:12" hidden="1" x14ac:dyDescent="0.3">
      <c r="A122" s="1" t="s">
        <v>70</v>
      </c>
      <c r="B122" s="1"/>
      <c r="C122" s="1" t="s">
        <v>408</v>
      </c>
      <c r="D122" s="53" t="s">
        <v>409</v>
      </c>
      <c r="E122" s="61">
        <v>6</v>
      </c>
      <c r="F122" s="6">
        <v>5422</v>
      </c>
      <c r="G122" s="7"/>
      <c r="H122" s="7">
        <v>59.6</v>
      </c>
      <c r="I122" s="7">
        <v>71.099999999999994</v>
      </c>
      <c r="J122" s="6">
        <v>20</v>
      </c>
      <c r="K122" s="7">
        <f t="shared" si="27"/>
        <v>229.99999999999986</v>
      </c>
      <c r="L122" s="46">
        <f t="shared" si="28"/>
        <v>1247059.9999999993</v>
      </c>
    </row>
    <row r="123" spans="1:12" ht="14.5" hidden="1" customHeight="1" x14ac:dyDescent="0.3">
      <c r="A123" s="1" t="s">
        <v>70</v>
      </c>
      <c r="B123" s="1"/>
      <c r="C123" s="1" t="s">
        <v>408</v>
      </c>
      <c r="D123" s="53" t="s">
        <v>410</v>
      </c>
      <c r="E123" s="61">
        <v>6</v>
      </c>
      <c r="F123" s="6">
        <v>5422</v>
      </c>
      <c r="G123" s="7"/>
      <c r="H123" s="7">
        <v>155.6</v>
      </c>
      <c r="I123" s="7">
        <v>165.5</v>
      </c>
      <c r="J123" s="6">
        <v>10</v>
      </c>
      <c r="K123" s="7">
        <f t="shared" si="27"/>
        <v>99.000000000000057</v>
      </c>
      <c r="L123" s="46">
        <f t="shared" si="28"/>
        <v>536778.00000000035</v>
      </c>
    </row>
    <row r="124" spans="1:12" hidden="1" x14ac:dyDescent="0.3">
      <c r="A124" s="1" t="s">
        <v>70</v>
      </c>
      <c r="B124" s="1"/>
      <c r="C124" s="1" t="s">
        <v>408</v>
      </c>
      <c r="D124" s="53" t="s">
        <v>411</v>
      </c>
      <c r="E124" s="61">
        <v>6</v>
      </c>
      <c r="F124" s="6">
        <v>5422</v>
      </c>
      <c r="G124" s="7"/>
      <c r="H124" s="7">
        <v>110.1</v>
      </c>
      <c r="I124" s="7">
        <v>124.7</v>
      </c>
      <c r="J124" s="6">
        <v>10</v>
      </c>
      <c r="K124" s="7">
        <f t="shared" si="27"/>
        <v>146.00000000000009</v>
      </c>
      <c r="L124" s="46">
        <f t="shared" si="28"/>
        <v>791612.00000000047</v>
      </c>
    </row>
    <row r="125" spans="1:12" hidden="1" x14ac:dyDescent="0.3">
      <c r="A125" s="1" t="s">
        <v>70</v>
      </c>
      <c r="B125" s="1"/>
      <c r="C125" s="1" t="s">
        <v>408</v>
      </c>
      <c r="D125" s="53" t="s">
        <v>412</v>
      </c>
      <c r="E125" s="59">
        <v>6</v>
      </c>
      <c r="F125" s="6">
        <v>5422</v>
      </c>
      <c r="G125" s="7"/>
      <c r="H125" s="7">
        <v>320.39999999999998</v>
      </c>
      <c r="I125" s="7">
        <v>334.3</v>
      </c>
      <c r="J125" s="6">
        <v>10</v>
      </c>
      <c r="K125" s="7">
        <f t="shared" si="27"/>
        <v>139.00000000000034</v>
      </c>
      <c r="L125" s="46">
        <f t="shared" si="28"/>
        <v>753658.00000000186</v>
      </c>
    </row>
    <row r="126" spans="1:12" hidden="1" x14ac:dyDescent="0.3">
      <c r="A126" s="1" t="s">
        <v>70</v>
      </c>
      <c r="B126" s="1"/>
      <c r="C126" s="1" t="s">
        <v>408</v>
      </c>
      <c r="D126" s="53" t="s">
        <v>413</v>
      </c>
      <c r="E126" s="59">
        <v>6</v>
      </c>
      <c r="F126" s="6">
        <v>5422</v>
      </c>
      <c r="G126" s="7"/>
      <c r="H126" s="7">
        <v>37.9</v>
      </c>
      <c r="I126" s="7">
        <v>39.200000000000003</v>
      </c>
      <c r="J126" s="6">
        <v>30</v>
      </c>
      <c r="K126" s="7">
        <f t="shared" si="27"/>
        <v>39.000000000000128</v>
      </c>
      <c r="L126" s="46">
        <f t="shared" si="28"/>
        <v>211458.0000000007</v>
      </c>
    </row>
    <row r="127" spans="1:12" hidden="1" x14ac:dyDescent="0.3">
      <c r="A127" s="1" t="s">
        <v>70</v>
      </c>
      <c r="B127" s="1"/>
      <c r="C127" s="1" t="s">
        <v>408</v>
      </c>
      <c r="D127" s="53" t="s">
        <v>414</v>
      </c>
      <c r="E127" s="59">
        <v>6</v>
      </c>
      <c r="F127" s="6">
        <v>5422</v>
      </c>
      <c r="G127" s="7"/>
      <c r="H127" s="7">
        <v>107.2</v>
      </c>
      <c r="I127" s="7">
        <v>107.2</v>
      </c>
      <c r="J127" s="6">
        <v>20</v>
      </c>
      <c r="K127" s="7">
        <f t="shared" si="27"/>
        <v>0</v>
      </c>
      <c r="L127" s="46">
        <f t="shared" si="28"/>
        <v>0</v>
      </c>
    </row>
    <row r="128" spans="1:12" hidden="1" x14ac:dyDescent="0.3">
      <c r="A128" s="1" t="s">
        <v>70</v>
      </c>
      <c r="B128" s="1"/>
      <c r="C128" s="1" t="s">
        <v>408</v>
      </c>
      <c r="D128" s="53" t="s">
        <v>415</v>
      </c>
      <c r="E128" s="59">
        <v>6</v>
      </c>
      <c r="F128" s="6">
        <v>5422</v>
      </c>
      <c r="G128" s="7"/>
      <c r="H128" s="7">
        <v>26.4</v>
      </c>
      <c r="I128" s="7">
        <v>26.4</v>
      </c>
      <c r="J128" s="6">
        <v>20</v>
      </c>
      <c r="K128" s="7">
        <f t="shared" si="27"/>
        <v>0</v>
      </c>
      <c r="L128" s="46">
        <f t="shared" si="28"/>
        <v>0</v>
      </c>
    </row>
    <row r="129" spans="1:12" hidden="1" x14ac:dyDescent="0.3">
      <c r="A129" s="1" t="s">
        <v>70</v>
      </c>
      <c r="B129" s="1"/>
      <c r="C129" s="1" t="s">
        <v>408</v>
      </c>
      <c r="D129" s="53" t="s">
        <v>416</v>
      </c>
      <c r="E129" s="59">
        <v>6</v>
      </c>
      <c r="F129" s="6">
        <v>5422</v>
      </c>
      <c r="G129" s="7"/>
      <c r="H129" s="7">
        <v>68.099999999999994</v>
      </c>
      <c r="I129" s="7">
        <v>68.099999999999994</v>
      </c>
      <c r="J129" s="6">
        <v>10</v>
      </c>
      <c r="K129" s="7">
        <f t="shared" si="27"/>
        <v>0</v>
      </c>
      <c r="L129" s="46">
        <f t="shared" si="28"/>
        <v>0</v>
      </c>
    </row>
    <row r="130" spans="1:12" hidden="1" x14ac:dyDescent="0.3">
      <c r="A130" s="1" t="s">
        <v>70</v>
      </c>
      <c r="B130" s="1"/>
      <c r="C130" s="1" t="s">
        <v>408</v>
      </c>
      <c r="D130" s="53" t="s">
        <v>409</v>
      </c>
      <c r="E130" s="61">
        <v>7</v>
      </c>
      <c r="F130" s="6">
        <v>5422</v>
      </c>
      <c r="G130" s="7"/>
      <c r="H130" s="7">
        <f t="shared" ref="H130:H137" si="33">I122</f>
        <v>71.099999999999994</v>
      </c>
      <c r="I130" s="7">
        <v>72.5</v>
      </c>
      <c r="J130" s="6">
        <v>20</v>
      </c>
      <c r="K130" s="7">
        <f t="shared" si="27"/>
        <v>28.000000000000114</v>
      </c>
      <c r="L130" s="46">
        <f t="shared" si="28"/>
        <v>151816.00000000061</v>
      </c>
    </row>
    <row r="131" spans="1:12" ht="14.5" hidden="1" customHeight="1" x14ac:dyDescent="0.3">
      <c r="A131" s="1" t="s">
        <v>70</v>
      </c>
      <c r="B131" s="1"/>
      <c r="C131" s="1" t="s">
        <v>408</v>
      </c>
      <c r="D131" s="53" t="s">
        <v>410</v>
      </c>
      <c r="E131" s="61">
        <v>7</v>
      </c>
      <c r="F131" s="6">
        <v>5422</v>
      </c>
      <c r="G131" s="7"/>
      <c r="H131" s="7">
        <f t="shared" si="33"/>
        <v>165.5</v>
      </c>
      <c r="I131" s="7">
        <v>168.8</v>
      </c>
      <c r="J131" s="6">
        <v>10</v>
      </c>
      <c r="K131" s="7">
        <f t="shared" si="27"/>
        <v>33.000000000000114</v>
      </c>
      <c r="L131" s="46">
        <f t="shared" si="28"/>
        <v>178926.00000000061</v>
      </c>
    </row>
    <row r="132" spans="1:12" hidden="1" x14ac:dyDescent="0.3">
      <c r="A132" s="1" t="s">
        <v>70</v>
      </c>
      <c r="B132" s="1"/>
      <c r="C132" s="1" t="s">
        <v>408</v>
      </c>
      <c r="D132" s="53" t="s">
        <v>411</v>
      </c>
      <c r="E132" s="61">
        <v>7</v>
      </c>
      <c r="F132" s="6">
        <v>5422</v>
      </c>
      <c r="G132" s="7"/>
      <c r="H132" s="7">
        <f t="shared" si="33"/>
        <v>124.7</v>
      </c>
      <c r="I132" s="7">
        <v>128.30000000000001</v>
      </c>
      <c r="J132" s="6">
        <v>10</v>
      </c>
      <c r="K132" s="7">
        <f t="shared" si="27"/>
        <v>36.000000000000085</v>
      </c>
      <c r="L132" s="46">
        <f t="shared" si="28"/>
        <v>195192.00000000047</v>
      </c>
    </row>
    <row r="133" spans="1:12" hidden="1" x14ac:dyDescent="0.3">
      <c r="A133" s="1" t="s">
        <v>70</v>
      </c>
      <c r="B133" s="1"/>
      <c r="C133" s="1" t="s">
        <v>408</v>
      </c>
      <c r="D133" s="53" t="s">
        <v>412</v>
      </c>
      <c r="E133" s="61">
        <v>7</v>
      </c>
      <c r="F133" s="6">
        <v>5422</v>
      </c>
      <c r="G133" s="7"/>
      <c r="H133" s="7">
        <f t="shared" si="33"/>
        <v>334.3</v>
      </c>
      <c r="I133" s="7">
        <v>337.4</v>
      </c>
      <c r="J133" s="6">
        <v>10</v>
      </c>
      <c r="K133" s="7">
        <f t="shared" si="27"/>
        <v>30.999999999999659</v>
      </c>
      <c r="L133" s="46">
        <f t="shared" si="28"/>
        <v>168081.99999999814</v>
      </c>
    </row>
    <row r="134" spans="1:12" hidden="1" x14ac:dyDescent="0.3">
      <c r="A134" s="1" t="s">
        <v>70</v>
      </c>
      <c r="B134" s="1"/>
      <c r="C134" s="1" t="s">
        <v>408</v>
      </c>
      <c r="D134" s="53" t="s">
        <v>413</v>
      </c>
      <c r="E134" s="61">
        <v>7</v>
      </c>
      <c r="F134" s="6">
        <v>5422</v>
      </c>
      <c r="G134" s="7"/>
      <c r="H134" s="7">
        <f t="shared" si="33"/>
        <v>39.200000000000003</v>
      </c>
      <c r="I134" s="7">
        <v>40.700000000000003</v>
      </c>
      <c r="J134" s="6">
        <v>30</v>
      </c>
      <c r="K134" s="7">
        <f t="shared" si="27"/>
        <v>45</v>
      </c>
      <c r="L134" s="46">
        <f t="shared" si="28"/>
        <v>243990</v>
      </c>
    </row>
    <row r="135" spans="1:12" hidden="1" x14ac:dyDescent="0.3">
      <c r="A135" s="1" t="s">
        <v>70</v>
      </c>
      <c r="B135" s="1"/>
      <c r="C135" s="1" t="s">
        <v>408</v>
      </c>
      <c r="D135" s="53" t="s">
        <v>414</v>
      </c>
      <c r="E135" s="61">
        <v>7</v>
      </c>
      <c r="F135" s="6">
        <v>5422</v>
      </c>
      <c r="G135" s="7"/>
      <c r="H135" s="7">
        <f t="shared" si="33"/>
        <v>107.2</v>
      </c>
      <c r="I135" s="7">
        <v>109.5</v>
      </c>
      <c r="J135" s="6">
        <v>20</v>
      </c>
      <c r="K135" s="7">
        <f t="shared" si="27"/>
        <v>45.999999999999943</v>
      </c>
      <c r="L135" s="46">
        <f t="shared" si="28"/>
        <v>249411.99999999968</v>
      </c>
    </row>
    <row r="136" spans="1:12" hidden="1" x14ac:dyDescent="0.3">
      <c r="A136" s="1" t="s">
        <v>70</v>
      </c>
      <c r="B136" s="1"/>
      <c r="C136" s="1" t="s">
        <v>408</v>
      </c>
      <c r="D136" s="53" t="s">
        <v>415</v>
      </c>
      <c r="E136" s="61">
        <v>7</v>
      </c>
      <c r="F136" s="6">
        <v>5422</v>
      </c>
      <c r="G136" s="7"/>
      <c r="H136" s="7">
        <f t="shared" si="33"/>
        <v>26.4</v>
      </c>
      <c r="I136" s="7">
        <v>26.4</v>
      </c>
      <c r="J136" s="6">
        <v>20</v>
      </c>
      <c r="K136" s="7">
        <f t="shared" si="27"/>
        <v>0</v>
      </c>
      <c r="L136" s="46">
        <f t="shared" si="28"/>
        <v>0</v>
      </c>
    </row>
    <row r="137" spans="1:12" hidden="1" x14ac:dyDescent="0.3">
      <c r="A137" s="1" t="s">
        <v>70</v>
      </c>
      <c r="B137" s="1"/>
      <c r="C137" s="1" t="s">
        <v>408</v>
      </c>
      <c r="D137" s="53" t="s">
        <v>416</v>
      </c>
      <c r="E137" s="61">
        <v>7</v>
      </c>
      <c r="F137" s="6">
        <v>5422</v>
      </c>
      <c r="G137" s="7"/>
      <c r="H137" s="7">
        <f t="shared" si="33"/>
        <v>68.099999999999994</v>
      </c>
      <c r="I137" s="7">
        <v>68.099999999999994</v>
      </c>
      <c r="J137" s="6">
        <v>10</v>
      </c>
      <c r="K137" s="7">
        <f t="shared" si="27"/>
        <v>0</v>
      </c>
      <c r="L137" s="46">
        <f t="shared" si="28"/>
        <v>0</v>
      </c>
    </row>
    <row r="138" spans="1:12" hidden="1" x14ac:dyDescent="0.3">
      <c r="A138" s="1" t="s">
        <v>70</v>
      </c>
      <c r="B138" s="1"/>
      <c r="C138" s="1" t="s">
        <v>408</v>
      </c>
      <c r="D138" s="53" t="s">
        <v>409</v>
      </c>
      <c r="E138" s="61">
        <v>8</v>
      </c>
      <c r="F138" s="6">
        <v>5422</v>
      </c>
      <c r="G138" s="7"/>
      <c r="H138" s="7">
        <f t="shared" ref="H138:H145" si="34">I130</f>
        <v>72.5</v>
      </c>
      <c r="I138" s="7">
        <v>72.5</v>
      </c>
      <c r="J138" s="6">
        <v>20</v>
      </c>
      <c r="K138" s="7">
        <f t="shared" ref="K138:K145" si="35">(I138-H138)*J138</f>
        <v>0</v>
      </c>
      <c r="L138" s="46">
        <f t="shared" ref="L138:L145" si="36">K138*F138</f>
        <v>0</v>
      </c>
    </row>
    <row r="139" spans="1:12" ht="14.5" hidden="1" customHeight="1" x14ac:dyDescent="0.3">
      <c r="A139" s="1" t="s">
        <v>70</v>
      </c>
      <c r="B139" s="1"/>
      <c r="C139" s="1" t="s">
        <v>408</v>
      </c>
      <c r="D139" s="53" t="s">
        <v>410</v>
      </c>
      <c r="E139" s="61">
        <v>8</v>
      </c>
      <c r="F139" s="6">
        <v>5422</v>
      </c>
      <c r="G139" s="7"/>
      <c r="H139" s="7">
        <f t="shared" si="34"/>
        <v>168.8</v>
      </c>
      <c r="I139" s="7">
        <v>168.8</v>
      </c>
      <c r="J139" s="6">
        <v>10</v>
      </c>
      <c r="K139" s="7">
        <f t="shared" si="35"/>
        <v>0</v>
      </c>
      <c r="L139" s="46">
        <f t="shared" si="36"/>
        <v>0</v>
      </c>
    </row>
    <row r="140" spans="1:12" hidden="1" x14ac:dyDescent="0.3">
      <c r="A140" s="1" t="s">
        <v>70</v>
      </c>
      <c r="B140" s="1"/>
      <c r="C140" s="1" t="s">
        <v>408</v>
      </c>
      <c r="D140" s="53" t="s">
        <v>411</v>
      </c>
      <c r="E140" s="61">
        <v>8</v>
      </c>
      <c r="F140" s="6">
        <v>5422</v>
      </c>
      <c r="G140" s="7"/>
      <c r="H140" s="7">
        <f t="shared" si="34"/>
        <v>128.30000000000001</v>
      </c>
      <c r="I140" s="7">
        <v>128.30000000000001</v>
      </c>
      <c r="J140" s="6">
        <v>10</v>
      </c>
      <c r="K140" s="7">
        <f t="shared" si="35"/>
        <v>0</v>
      </c>
      <c r="L140" s="46">
        <f t="shared" si="36"/>
        <v>0</v>
      </c>
    </row>
    <row r="141" spans="1:12" hidden="1" x14ac:dyDescent="0.3">
      <c r="A141" s="1" t="s">
        <v>70</v>
      </c>
      <c r="B141" s="1"/>
      <c r="C141" s="1" t="s">
        <v>408</v>
      </c>
      <c r="D141" s="53" t="s">
        <v>412</v>
      </c>
      <c r="E141" s="61">
        <v>8</v>
      </c>
      <c r="F141" s="6">
        <v>5422</v>
      </c>
      <c r="G141" s="7"/>
      <c r="H141" s="7">
        <f t="shared" si="34"/>
        <v>337.4</v>
      </c>
      <c r="I141" s="7">
        <v>337.4</v>
      </c>
      <c r="J141" s="6">
        <v>10</v>
      </c>
      <c r="K141" s="7">
        <f t="shared" si="35"/>
        <v>0</v>
      </c>
      <c r="L141" s="46">
        <f t="shared" si="36"/>
        <v>0</v>
      </c>
    </row>
    <row r="142" spans="1:12" hidden="1" x14ac:dyDescent="0.3">
      <c r="A142" s="1" t="s">
        <v>70</v>
      </c>
      <c r="B142" s="1"/>
      <c r="C142" s="1" t="s">
        <v>408</v>
      </c>
      <c r="D142" s="53" t="s">
        <v>413</v>
      </c>
      <c r="E142" s="61">
        <v>8</v>
      </c>
      <c r="F142" s="6">
        <v>5422</v>
      </c>
      <c r="G142" s="7"/>
      <c r="H142" s="7">
        <f t="shared" si="34"/>
        <v>40.700000000000003</v>
      </c>
      <c r="I142" s="7">
        <v>40.700000000000003</v>
      </c>
      <c r="J142" s="6">
        <v>30</v>
      </c>
      <c r="K142" s="7">
        <f t="shared" si="35"/>
        <v>0</v>
      </c>
      <c r="L142" s="46">
        <f t="shared" si="36"/>
        <v>0</v>
      </c>
    </row>
    <row r="143" spans="1:12" hidden="1" x14ac:dyDescent="0.3">
      <c r="A143" s="1" t="s">
        <v>70</v>
      </c>
      <c r="B143" s="1"/>
      <c r="C143" s="1" t="s">
        <v>408</v>
      </c>
      <c r="D143" s="53" t="s">
        <v>414</v>
      </c>
      <c r="E143" s="61">
        <v>8</v>
      </c>
      <c r="F143" s="6">
        <v>5422</v>
      </c>
      <c r="G143" s="7"/>
      <c r="H143" s="7">
        <f t="shared" si="34"/>
        <v>109.5</v>
      </c>
      <c r="I143" s="7">
        <v>109.5</v>
      </c>
      <c r="J143" s="6">
        <v>20</v>
      </c>
      <c r="K143" s="7">
        <f t="shared" si="35"/>
        <v>0</v>
      </c>
      <c r="L143" s="46">
        <f t="shared" si="36"/>
        <v>0</v>
      </c>
    </row>
    <row r="144" spans="1:12" hidden="1" x14ac:dyDescent="0.3">
      <c r="A144" s="1" t="s">
        <v>70</v>
      </c>
      <c r="B144" s="1"/>
      <c r="C144" s="1" t="s">
        <v>408</v>
      </c>
      <c r="D144" s="53" t="s">
        <v>415</v>
      </c>
      <c r="E144" s="61">
        <v>8</v>
      </c>
      <c r="F144" s="6">
        <v>5422</v>
      </c>
      <c r="G144" s="7"/>
      <c r="H144" s="7">
        <f t="shared" si="34"/>
        <v>26.4</v>
      </c>
      <c r="I144" s="7">
        <v>26.4</v>
      </c>
      <c r="J144" s="6">
        <v>20</v>
      </c>
      <c r="K144" s="7">
        <f t="shared" si="35"/>
        <v>0</v>
      </c>
      <c r="L144" s="46">
        <f t="shared" si="36"/>
        <v>0</v>
      </c>
    </row>
    <row r="145" spans="1:13" hidden="1" x14ac:dyDescent="0.3">
      <c r="A145" s="1" t="s">
        <v>70</v>
      </c>
      <c r="B145" s="1"/>
      <c r="C145" s="1" t="s">
        <v>408</v>
      </c>
      <c r="D145" s="53" t="s">
        <v>416</v>
      </c>
      <c r="E145" s="61">
        <v>8</v>
      </c>
      <c r="F145" s="6">
        <v>5422</v>
      </c>
      <c r="G145" s="7"/>
      <c r="H145" s="7">
        <f t="shared" si="34"/>
        <v>68.099999999999994</v>
      </c>
      <c r="I145" s="7">
        <v>68.099999999999994</v>
      </c>
      <c r="J145" s="6">
        <v>10</v>
      </c>
      <c r="K145" s="7">
        <f t="shared" si="35"/>
        <v>0</v>
      </c>
      <c r="L145" s="46">
        <f t="shared" si="36"/>
        <v>0</v>
      </c>
    </row>
    <row r="146" spans="1:13" hidden="1" x14ac:dyDescent="0.3">
      <c r="A146" s="1" t="s">
        <v>70</v>
      </c>
      <c r="B146" s="1"/>
      <c r="C146" s="1" t="s">
        <v>408</v>
      </c>
      <c r="D146" s="53" t="s">
        <v>409</v>
      </c>
      <c r="E146" s="91">
        <v>9</v>
      </c>
      <c r="F146" s="6">
        <v>5422</v>
      </c>
      <c r="G146" s="7"/>
      <c r="H146" s="7">
        <f t="shared" ref="H146:H153" si="37">I138</f>
        <v>72.5</v>
      </c>
      <c r="I146" s="7">
        <v>72.5</v>
      </c>
      <c r="J146" s="6">
        <v>20</v>
      </c>
      <c r="K146" s="7">
        <f t="shared" ref="K146:K153" si="38">(I146-H146)*J146</f>
        <v>0</v>
      </c>
      <c r="L146" s="46">
        <f t="shared" ref="L146:L153" si="39">K146*F146</f>
        <v>0</v>
      </c>
    </row>
    <row r="147" spans="1:13" ht="14.5" hidden="1" customHeight="1" x14ac:dyDescent="0.3">
      <c r="A147" s="1" t="s">
        <v>70</v>
      </c>
      <c r="B147" s="1"/>
      <c r="C147" s="1" t="s">
        <v>408</v>
      </c>
      <c r="D147" s="53" t="s">
        <v>410</v>
      </c>
      <c r="E147" s="91">
        <v>9</v>
      </c>
      <c r="F147" s="6">
        <v>5422</v>
      </c>
      <c r="G147" s="7"/>
      <c r="H147" s="7">
        <f t="shared" si="37"/>
        <v>168.8</v>
      </c>
      <c r="I147" s="7">
        <v>169.9</v>
      </c>
      <c r="J147" s="6">
        <v>10</v>
      </c>
      <c r="K147" s="7">
        <f t="shared" si="38"/>
        <v>10.999999999999943</v>
      </c>
      <c r="L147" s="46">
        <f t="shared" si="39"/>
        <v>59641.999999999694</v>
      </c>
    </row>
    <row r="148" spans="1:13" hidden="1" x14ac:dyDescent="0.3">
      <c r="A148" s="1" t="s">
        <v>70</v>
      </c>
      <c r="B148" s="1"/>
      <c r="C148" s="1" t="s">
        <v>408</v>
      </c>
      <c r="D148" s="53" t="s">
        <v>411</v>
      </c>
      <c r="E148" s="91">
        <v>9</v>
      </c>
      <c r="F148" s="6">
        <v>5422</v>
      </c>
      <c r="G148" s="7"/>
      <c r="H148" s="7">
        <f t="shared" si="37"/>
        <v>128.30000000000001</v>
      </c>
      <c r="I148" s="7">
        <v>129.30000000000001</v>
      </c>
      <c r="J148" s="6">
        <v>10</v>
      </c>
      <c r="K148" s="7">
        <f t="shared" si="38"/>
        <v>10</v>
      </c>
      <c r="L148" s="46">
        <f t="shared" si="39"/>
        <v>54220</v>
      </c>
    </row>
    <row r="149" spans="1:13" hidden="1" x14ac:dyDescent="0.3">
      <c r="A149" s="1" t="s">
        <v>70</v>
      </c>
      <c r="B149" s="1"/>
      <c r="C149" s="1" t="s">
        <v>408</v>
      </c>
      <c r="D149" s="53" t="s">
        <v>412</v>
      </c>
      <c r="E149" s="91">
        <v>9</v>
      </c>
      <c r="F149" s="6">
        <v>5422</v>
      </c>
      <c r="G149" s="7"/>
      <c r="H149" s="7">
        <f t="shared" si="37"/>
        <v>337.4</v>
      </c>
      <c r="I149" s="7">
        <v>337.9</v>
      </c>
      <c r="J149" s="6">
        <v>10</v>
      </c>
      <c r="K149" s="7">
        <f t="shared" si="38"/>
        <v>5</v>
      </c>
      <c r="L149" s="46">
        <f t="shared" si="39"/>
        <v>27110</v>
      </c>
    </row>
    <row r="150" spans="1:13" hidden="1" x14ac:dyDescent="0.3">
      <c r="A150" s="1" t="s">
        <v>70</v>
      </c>
      <c r="B150" s="1"/>
      <c r="C150" s="1" t="s">
        <v>408</v>
      </c>
      <c r="D150" s="53" t="s">
        <v>413</v>
      </c>
      <c r="E150" s="91">
        <v>9</v>
      </c>
      <c r="F150" s="6">
        <v>5422</v>
      </c>
      <c r="G150" s="7"/>
      <c r="H150" s="7">
        <f t="shared" si="37"/>
        <v>40.700000000000003</v>
      </c>
      <c r="I150" s="7">
        <v>41.3</v>
      </c>
      <c r="J150" s="6">
        <v>30</v>
      </c>
      <c r="K150" s="7">
        <f t="shared" si="38"/>
        <v>17.999999999999829</v>
      </c>
      <c r="L150" s="46">
        <f t="shared" si="39"/>
        <v>97595.999999999069</v>
      </c>
    </row>
    <row r="151" spans="1:13" hidden="1" x14ac:dyDescent="0.3">
      <c r="A151" s="1" t="s">
        <v>70</v>
      </c>
      <c r="B151" s="1"/>
      <c r="C151" s="1" t="s">
        <v>408</v>
      </c>
      <c r="D151" s="53" t="s">
        <v>414</v>
      </c>
      <c r="E151" s="91">
        <v>9</v>
      </c>
      <c r="F151" s="6">
        <v>5422</v>
      </c>
      <c r="G151" s="7"/>
      <c r="H151" s="7">
        <f t="shared" si="37"/>
        <v>109.5</v>
      </c>
      <c r="I151" s="7">
        <v>110.5</v>
      </c>
      <c r="J151" s="6">
        <v>20</v>
      </c>
      <c r="K151" s="7">
        <f t="shared" si="38"/>
        <v>20</v>
      </c>
      <c r="L151" s="46">
        <f t="shared" si="39"/>
        <v>108440</v>
      </c>
    </row>
    <row r="152" spans="1:13" hidden="1" x14ac:dyDescent="0.3">
      <c r="A152" s="1" t="s">
        <v>70</v>
      </c>
      <c r="B152" s="1"/>
      <c r="C152" s="1" t="s">
        <v>408</v>
      </c>
      <c r="D152" s="53" t="s">
        <v>415</v>
      </c>
      <c r="E152" s="91">
        <v>9</v>
      </c>
      <c r="F152" s="6">
        <v>5422</v>
      </c>
      <c r="G152" s="7"/>
      <c r="H152" s="7">
        <f t="shared" si="37"/>
        <v>26.4</v>
      </c>
      <c r="I152" s="7">
        <v>26.4</v>
      </c>
      <c r="J152" s="6">
        <v>20</v>
      </c>
      <c r="K152" s="7">
        <f t="shared" si="38"/>
        <v>0</v>
      </c>
      <c r="L152" s="46">
        <f t="shared" si="39"/>
        <v>0</v>
      </c>
    </row>
    <row r="153" spans="1:13" hidden="1" x14ac:dyDescent="0.3">
      <c r="A153" s="1" t="s">
        <v>70</v>
      </c>
      <c r="B153" s="1"/>
      <c r="C153" s="1" t="s">
        <v>408</v>
      </c>
      <c r="D153" s="53" t="s">
        <v>416</v>
      </c>
      <c r="E153" s="91">
        <v>9</v>
      </c>
      <c r="F153" s="6">
        <v>5422</v>
      </c>
      <c r="G153" s="7"/>
      <c r="H153" s="7">
        <f t="shared" si="37"/>
        <v>68.099999999999994</v>
      </c>
      <c r="I153" s="7">
        <v>68.099999999999994</v>
      </c>
      <c r="J153" s="6">
        <v>10</v>
      </c>
      <c r="K153" s="7">
        <f t="shared" si="38"/>
        <v>0</v>
      </c>
      <c r="L153" s="46">
        <f t="shared" si="39"/>
        <v>0</v>
      </c>
    </row>
    <row r="154" spans="1:13" hidden="1" x14ac:dyDescent="0.3">
      <c r="A154" s="1" t="s">
        <v>70</v>
      </c>
      <c r="B154" s="1"/>
      <c r="C154" s="1" t="s">
        <v>417</v>
      </c>
      <c r="D154" s="53" t="s">
        <v>418</v>
      </c>
      <c r="E154" s="98">
        <v>8</v>
      </c>
      <c r="F154" s="6">
        <v>5422</v>
      </c>
      <c r="G154" s="7"/>
      <c r="H154" s="7">
        <v>24.5</v>
      </c>
      <c r="I154" s="7">
        <v>39.9</v>
      </c>
      <c r="J154" s="6">
        <v>20</v>
      </c>
      <c r="K154" s="7">
        <f t="shared" ref="K154" si="40">(I154-H154)*J154</f>
        <v>308</v>
      </c>
      <c r="L154" s="46">
        <f t="shared" ref="L154" si="41">K154*F154</f>
        <v>1669976</v>
      </c>
    </row>
    <row r="155" spans="1:13" hidden="1" x14ac:dyDescent="0.3">
      <c r="A155" s="1" t="s">
        <v>70</v>
      </c>
      <c r="B155" s="1"/>
      <c r="C155" s="1" t="s">
        <v>417</v>
      </c>
      <c r="D155" s="53" t="s">
        <v>418</v>
      </c>
      <c r="E155" s="92">
        <v>9</v>
      </c>
      <c r="F155" s="6">
        <v>5422</v>
      </c>
      <c r="G155" s="7"/>
      <c r="H155" s="7">
        <f>I154</f>
        <v>39.9</v>
      </c>
      <c r="I155" s="7">
        <v>43</v>
      </c>
      <c r="J155" s="6">
        <v>20</v>
      </c>
      <c r="K155" s="7">
        <f t="shared" ref="K155" si="42">(I155-H155)*J155</f>
        <v>62.000000000000028</v>
      </c>
      <c r="L155" s="46">
        <f t="shared" ref="L155" si="43">K155*F155</f>
        <v>336164.00000000017</v>
      </c>
    </row>
    <row r="156" spans="1:13" hidden="1" x14ac:dyDescent="0.3">
      <c r="A156" s="1" t="s">
        <v>152</v>
      </c>
      <c r="B156" s="1" t="s">
        <v>419</v>
      </c>
      <c r="C156" s="1" t="s">
        <v>420</v>
      </c>
      <c r="D156" s="53" t="s">
        <v>421</v>
      </c>
      <c r="E156" s="59">
        <v>5</v>
      </c>
      <c r="F156" s="51">
        <v>5422</v>
      </c>
      <c r="G156" s="7"/>
      <c r="H156" s="7">
        <v>3</v>
      </c>
      <c r="I156" s="7">
        <v>29</v>
      </c>
      <c r="J156" s="6">
        <v>1</v>
      </c>
      <c r="K156" s="7">
        <f t="shared" si="27"/>
        <v>26</v>
      </c>
      <c r="L156" s="46">
        <f t="shared" si="28"/>
        <v>140972</v>
      </c>
      <c r="M156" s="1" t="s">
        <v>422</v>
      </c>
    </row>
    <row r="157" spans="1:13" hidden="1" x14ac:dyDescent="0.3">
      <c r="A157" s="1" t="s">
        <v>152</v>
      </c>
      <c r="B157" s="1" t="s">
        <v>419</v>
      </c>
      <c r="C157" s="1" t="s">
        <v>420</v>
      </c>
      <c r="D157" s="53" t="s">
        <v>421</v>
      </c>
      <c r="E157" s="61">
        <v>6</v>
      </c>
      <c r="F157" s="51">
        <v>5422</v>
      </c>
      <c r="G157" s="7"/>
      <c r="H157" s="7">
        <v>29</v>
      </c>
      <c r="I157" s="7">
        <v>588</v>
      </c>
      <c r="J157" s="6">
        <v>1</v>
      </c>
      <c r="K157" s="7">
        <f t="shared" si="27"/>
        <v>559</v>
      </c>
      <c r="L157" s="46">
        <f t="shared" si="28"/>
        <v>3030898</v>
      </c>
      <c r="M157" s="1" t="s">
        <v>423</v>
      </c>
    </row>
    <row r="158" spans="1:13" hidden="1" x14ac:dyDescent="0.3">
      <c r="A158" s="1" t="s">
        <v>152</v>
      </c>
      <c r="B158" s="1" t="s">
        <v>153</v>
      </c>
      <c r="C158" s="1" t="s">
        <v>161</v>
      </c>
      <c r="D158" s="53" t="s">
        <v>162</v>
      </c>
      <c r="E158" s="59">
        <v>1</v>
      </c>
      <c r="F158" s="51">
        <v>5174</v>
      </c>
      <c r="G158" s="7"/>
      <c r="H158" s="7">
        <v>2112</v>
      </c>
      <c r="I158" s="7">
        <v>4039</v>
      </c>
      <c r="J158" s="6">
        <v>1</v>
      </c>
      <c r="K158" s="7">
        <f t="shared" si="27"/>
        <v>1927</v>
      </c>
      <c r="L158" s="46">
        <f t="shared" si="28"/>
        <v>9970298</v>
      </c>
    </row>
    <row r="159" spans="1:13" hidden="1" x14ac:dyDescent="0.3">
      <c r="A159" s="1" t="s">
        <v>152</v>
      </c>
      <c r="B159" s="1" t="s">
        <v>153</v>
      </c>
      <c r="C159" s="1" t="s">
        <v>161</v>
      </c>
      <c r="D159" s="53" t="s">
        <v>162</v>
      </c>
      <c r="E159" s="59">
        <v>2</v>
      </c>
      <c r="F159" s="51">
        <v>5174</v>
      </c>
      <c r="G159" s="7"/>
      <c r="H159" s="7">
        <v>4039</v>
      </c>
      <c r="I159" s="7">
        <v>4830</v>
      </c>
      <c r="J159" s="6">
        <v>1</v>
      </c>
      <c r="K159" s="7">
        <f t="shared" si="27"/>
        <v>791</v>
      </c>
      <c r="L159" s="46">
        <f t="shared" si="28"/>
        <v>4092634</v>
      </c>
    </row>
    <row r="160" spans="1:13" hidden="1" x14ac:dyDescent="0.3">
      <c r="A160" s="1" t="s">
        <v>152</v>
      </c>
      <c r="B160" s="1" t="s">
        <v>153</v>
      </c>
      <c r="C160" s="1" t="s">
        <v>161</v>
      </c>
      <c r="D160" s="53" t="s">
        <v>162</v>
      </c>
      <c r="E160" s="59">
        <v>3</v>
      </c>
      <c r="F160" s="51">
        <v>5174</v>
      </c>
      <c r="G160" s="7"/>
      <c r="H160" s="7">
        <v>4830</v>
      </c>
      <c r="I160" s="7">
        <v>5520</v>
      </c>
      <c r="J160" s="6">
        <v>1</v>
      </c>
      <c r="K160" s="7">
        <f t="shared" si="27"/>
        <v>690</v>
      </c>
      <c r="L160" s="46">
        <f t="shared" si="28"/>
        <v>3570060</v>
      </c>
      <c r="M160" s="1" t="s">
        <v>424</v>
      </c>
    </row>
    <row r="161" spans="1:13" hidden="1" x14ac:dyDescent="0.3">
      <c r="A161" s="1" t="s">
        <v>152</v>
      </c>
      <c r="B161" s="1" t="s">
        <v>153</v>
      </c>
      <c r="C161" s="1" t="s">
        <v>425</v>
      </c>
      <c r="D161" s="53" t="s">
        <v>426</v>
      </c>
      <c r="E161" s="59">
        <v>1</v>
      </c>
      <c r="F161" s="51">
        <v>5174</v>
      </c>
      <c r="G161" s="7"/>
      <c r="H161" s="7">
        <v>1531</v>
      </c>
      <c r="I161" s="7">
        <v>1542</v>
      </c>
      <c r="J161" s="6">
        <v>1</v>
      </c>
      <c r="K161" s="7">
        <f t="shared" si="27"/>
        <v>11</v>
      </c>
      <c r="L161" s="46">
        <f t="shared" si="28"/>
        <v>56914</v>
      </c>
      <c r="M161" s="1" t="s">
        <v>427</v>
      </c>
    </row>
    <row r="162" spans="1:13" hidden="1" x14ac:dyDescent="0.3">
      <c r="A162" s="1" t="s">
        <v>152</v>
      </c>
      <c r="B162" s="1" t="s">
        <v>153</v>
      </c>
      <c r="C162" s="1" t="s">
        <v>425</v>
      </c>
      <c r="D162" s="53" t="s">
        <v>426</v>
      </c>
      <c r="E162" s="59">
        <v>2</v>
      </c>
      <c r="F162" s="51">
        <v>5174</v>
      </c>
      <c r="G162" s="7"/>
      <c r="H162" s="7">
        <v>1542</v>
      </c>
      <c r="I162" s="7">
        <v>1549</v>
      </c>
      <c r="J162" s="6">
        <v>1</v>
      </c>
      <c r="K162" s="7">
        <f t="shared" si="27"/>
        <v>7</v>
      </c>
      <c r="L162" s="46">
        <f t="shared" si="28"/>
        <v>36218</v>
      </c>
      <c r="M162" s="1" t="s">
        <v>427</v>
      </c>
    </row>
    <row r="163" spans="1:13" hidden="1" x14ac:dyDescent="0.3">
      <c r="A163" s="1" t="s">
        <v>152</v>
      </c>
      <c r="B163" s="1" t="s">
        <v>153</v>
      </c>
      <c r="C163" s="1" t="s">
        <v>425</v>
      </c>
      <c r="D163" s="53" t="s">
        <v>426</v>
      </c>
      <c r="E163" s="59">
        <v>3</v>
      </c>
      <c r="F163" s="51">
        <v>5174</v>
      </c>
      <c r="G163" s="7"/>
      <c r="H163" s="7">
        <v>1549</v>
      </c>
      <c r="I163" s="7">
        <v>1556</v>
      </c>
      <c r="J163" s="6">
        <v>1</v>
      </c>
      <c r="K163" s="7">
        <f t="shared" si="27"/>
        <v>7</v>
      </c>
      <c r="L163" s="46">
        <f t="shared" si="28"/>
        <v>36218</v>
      </c>
    </row>
    <row r="164" spans="1:13" hidden="1" x14ac:dyDescent="0.3">
      <c r="A164" s="1" t="s">
        <v>152</v>
      </c>
      <c r="B164" s="1" t="s">
        <v>153</v>
      </c>
      <c r="C164" s="1" t="s">
        <v>425</v>
      </c>
      <c r="D164" s="53" t="s">
        <v>426</v>
      </c>
      <c r="E164" s="59">
        <v>4</v>
      </c>
      <c r="F164" s="51">
        <v>5174</v>
      </c>
      <c r="G164" s="7"/>
      <c r="H164" s="7">
        <v>1556</v>
      </c>
      <c r="I164" s="7">
        <v>1577</v>
      </c>
      <c r="J164" s="6">
        <v>1</v>
      </c>
      <c r="K164" s="7">
        <f t="shared" si="27"/>
        <v>21</v>
      </c>
      <c r="L164" s="46">
        <f t="shared" si="28"/>
        <v>108654</v>
      </c>
    </row>
    <row r="165" spans="1:13" hidden="1" x14ac:dyDescent="0.3">
      <c r="A165" s="1" t="s">
        <v>152</v>
      </c>
      <c r="B165" s="1" t="s">
        <v>153</v>
      </c>
      <c r="C165" s="1" t="s">
        <v>425</v>
      </c>
      <c r="D165" s="53" t="s">
        <v>426</v>
      </c>
      <c r="E165" s="59">
        <v>5</v>
      </c>
      <c r="F165" s="51">
        <v>5174</v>
      </c>
      <c r="G165" s="7"/>
      <c r="H165" s="7">
        <v>1577</v>
      </c>
      <c r="I165" s="7">
        <v>1706</v>
      </c>
      <c r="J165" s="6">
        <v>1</v>
      </c>
      <c r="K165" s="7">
        <f t="shared" si="27"/>
        <v>129</v>
      </c>
      <c r="L165" s="46">
        <f t="shared" si="28"/>
        <v>667446</v>
      </c>
    </row>
    <row r="166" spans="1:13" hidden="1" x14ac:dyDescent="0.3">
      <c r="A166" s="1" t="s">
        <v>152</v>
      </c>
      <c r="B166" s="1" t="s">
        <v>153</v>
      </c>
      <c r="C166" s="1" t="s">
        <v>425</v>
      </c>
      <c r="D166" s="53" t="s">
        <v>426</v>
      </c>
      <c r="E166" s="59">
        <v>5</v>
      </c>
      <c r="F166" s="51">
        <v>5422</v>
      </c>
      <c r="G166" s="7"/>
      <c r="H166" s="7">
        <v>1706</v>
      </c>
      <c r="I166" s="7">
        <v>1786</v>
      </c>
      <c r="J166" s="6">
        <v>1</v>
      </c>
      <c r="K166" s="7">
        <f t="shared" si="27"/>
        <v>80</v>
      </c>
      <c r="L166" s="46">
        <f t="shared" si="28"/>
        <v>433760</v>
      </c>
      <c r="M166" s="1" t="s">
        <v>428</v>
      </c>
    </row>
    <row r="167" spans="1:13" hidden="1" x14ac:dyDescent="0.3">
      <c r="A167" s="1" t="s">
        <v>152</v>
      </c>
      <c r="B167" s="1" t="s">
        <v>153</v>
      </c>
      <c r="C167" s="1" t="s">
        <v>425</v>
      </c>
      <c r="D167" s="53" t="s">
        <v>426</v>
      </c>
      <c r="E167" s="59">
        <v>6</v>
      </c>
      <c r="F167" s="51">
        <v>5422</v>
      </c>
      <c r="G167" s="7"/>
      <c r="H167" s="7">
        <v>1786</v>
      </c>
      <c r="I167" s="7">
        <v>2086</v>
      </c>
      <c r="J167" s="6">
        <v>1</v>
      </c>
      <c r="K167" s="7">
        <f t="shared" ref="K167:K235" si="44">(I167-H167)*J167</f>
        <v>300</v>
      </c>
      <c r="L167" s="46">
        <f t="shared" ref="L167:L235" si="45">K167*F167</f>
        <v>1626600</v>
      </c>
    </row>
    <row r="168" spans="1:13" hidden="1" x14ac:dyDescent="0.3">
      <c r="A168" s="1" t="s">
        <v>152</v>
      </c>
      <c r="B168" s="1" t="s">
        <v>153</v>
      </c>
      <c r="C168" s="1" t="s">
        <v>425</v>
      </c>
      <c r="D168" s="53" t="s">
        <v>426</v>
      </c>
      <c r="E168" s="59">
        <v>7</v>
      </c>
      <c r="F168" s="51">
        <v>5422</v>
      </c>
      <c r="G168" s="7"/>
      <c r="H168" s="7">
        <f>I167</f>
        <v>2086</v>
      </c>
      <c r="I168" s="7">
        <v>2391</v>
      </c>
      <c r="J168" s="6">
        <v>1</v>
      </c>
      <c r="K168" s="7">
        <f t="shared" si="44"/>
        <v>305</v>
      </c>
      <c r="L168" s="46">
        <f t="shared" si="45"/>
        <v>1653710</v>
      </c>
    </row>
    <row r="169" spans="1:13" hidden="1" x14ac:dyDescent="0.3">
      <c r="A169" s="1" t="s">
        <v>152</v>
      </c>
      <c r="B169" s="1" t="s">
        <v>153</v>
      </c>
      <c r="C169" s="1" t="s">
        <v>425</v>
      </c>
      <c r="D169" s="53" t="s">
        <v>426</v>
      </c>
      <c r="E169" s="59">
        <v>8</v>
      </c>
      <c r="F169" s="51">
        <v>5422</v>
      </c>
      <c r="G169" s="7"/>
      <c r="H169" s="7">
        <f>I168</f>
        <v>2391</v>
      </c>
      <c r="I169" s="7">
        <v>2520</v>
      </c>
      <c r="J169" s="6">
        <v>1</v>
      </c>
      <c r="K169" s="7">
        <f t="shared" ref="K169" si="46">(I169-H169)*J169</f>
        <v>129</v>
      </c>
      <c r="L169" s="46">
        <f t="shared" ref="L169" si="47">K169*F169</f>
        <v>699438</v>
      </c>
      <c r="M169" s="47" t="s">
        <v>429</v>
      </c>
    </row>
    <row r="170" spans="1:13" hidden="1" x14ac:dyDescent="0.3">
      <c r="A170" s="1" t="s">
        <v>152</v>
      </c>
      <c r="B170" s="1" t="s">
        <v>153</v>
      </c>
      <c r="C170" s="1" t="s">
        <v>154</v>
      </c>
      <c r="D170" s="53" t="s">
        <v>156</v>
      </c>
      <c r="E170" s="59">
        <v>1</v>
      </c>
      <c r="F170" s="51">
        <v>5174</v>
      </c>
      <c r="G170" s="7"/>
      <c r="H170" s="7">
        <v>4904</v>
      </c>
      <c r="I170" s="7">
        <v>5475</v>
      </c>
      <c r="J170" s="6">
        <v>1</v>
      </c>
      <c r="K170" s="7">
        <f t="shared" si="44"/>
        <v>571</v>
      </c>
      <c r="L170" s="46">
        <f t="shared" si="45"/>
        <v>2954354</v>
      </c>
    </row>
    <row r="171" spans="1:13" ht="14.5" hidden="1" customHeight="1" x14ac:dyDescent="0.3">
      <c r="A171" s="1" t="s">
        <v>152</v>
      </c>
      <c r="B171" s="1" t="s">
        <v>153</v>
      </c>
      <c r="C171" s="1" t="s">
        <v>154</v>
      </c>
      <c r="D171" s="53" t="s">
        <v>157</v>
      </c>
      <c r="E171" s="59">
        <v>1</v>
      </c>
      <c r="F171" s="51">
        <v>5174</v>
      </c>
      <c r="G171" s="7"/>
      <c r="H171" s="7">
        <v>0</v>
      </c>
      <c r="I171" s="7">
        <v>0</v>
      </c>
      <c r="J171" s="6">
        <v>1</v>
      </c>
      <c r="K171" s="7">
        <f t="shared" si="44"/>
        <v>0</v>
      </c>
      <c r="L171" s="46">
        <f t="shared" si="45"/>
        <v>0</v>
      </c>
      <c r="M171" s="1" t="s">
        <v>430</v>
      </c>
    </row>
    <row r="172" spans="1:13" hidden="1" x14ac:dyDescent="0.3">
      <c r="A172" s="1" t="s">
        <v>152</v>
      </c>
      <c r="B172" s="1" t="s">
        <v>153</v>
      </c>
      <c r="C172" s="1" t="s">
        <v>154</v>
      </c>
      <c r="D172" s="53" t="s">
        <v>156</v>
      </c>
      <c r="E172" s="59">
        <v>2</v>
      </c>
      <c r="F172" s="51">
        <v>5174</v>
      </c>
      <c r="G172" s="7"/>
      <c r="H172" s="7">
        <v>5475</v>
      </c>
      <c r="I172" s="7">
        <v>5494</v>
      </c>
      <c r="J172" s="6">
        <v>1</v>
      </c>
      <c r="K172" s="7">
        <f t="shared" si="44"/>
        <v>19</v>
      </c>
      <c r="L172" s="46">
        <f t="shared" si="45"/>
        <v>98306</v>
      </c>
    </row>
    <row r="173" spans="1:13" hidden="1" x14ac:dyDescent="0.3">
      <c r="A173" s="1" t="s">
        <v>152</v>
      </c>
      <c r="B173" s="1" t="s">
        <v>153</v>
      </c>
      <c r="C173" s="1" t="s">
        <v>154</v>
      </c>
      <c r="D173" s="53" t="s">
        <v>156</v>
      </c>
      <c r="E173" s="59">
        <v>3</v>
      </c>
      <c r="F173" s="51">
        <v>5174</v>
      </c>
      <c r="G173" s="7"/>
      <c r="H173" s="7">
        <v>5494</v>
      </c>
      <c r="I173" s="7">
        <v>5523</v>
      </c>
      <c r="J173" s="6">
        <v>1</v>
      </c>
      <c r="K173" s="7">
        <f t="shared" si="44"/>
        <v>29</v>
      </c>
      <c r="L173" s="46">
        <f t="shared" si="45"/>
        <v>150046</v>
      </c>
      <c r="M173" s="1" t="s">
        <v>431</v>
      </c>
    </row>
    <row r="174" spans="1:13" hidden="1" x14ac:dyDescent="0.3">
      <c r="A174" s="1" t="s">
        <v>223</v>
      </c>
      <c r="B174" s="80" t="s">
        <v>238</v>
      </c>
      <c r="C174" s="1" t="s">
        <v>154</v>
      </c>
      <c r="D174" s="53" t="s">
        <v>432</v>
      </c>
      <c r="E174" s="59">
        <v>1</v>
      </c>
      <c r="F174" s="51">
        <v>5174</v>
      </c>
      <c r="G174" s="7"/>
      <c r="H174" s="7">
        <v>8478</v>
      </c>
      <c r="I174" s="7">
        <v>8789</v>
      </c>
      <c r="J174" s="6">
        <v>1</v>
      </c>
      <c r="K174" s="7">
        <f t="shared" si="44"/>
        <v>311</v>
      </c>
      <c r="L174" s="46">
        <f t="shared" si="45"/>
        <v>1609114</v>
      </c>
      <c r="M174" s="85" t="s">
        <v>433</v>
      </c>
    </row>
    <row r="175" spans="1:13" hidden="1" x14ac:dyDescent="0.3">
      <c r="A175" s="1" t="s">
        <v>223</v>
      </c>
      <c r="B175" s="80" t="s">
        <v>238</v>
      </c>
      <c r="C175" s="1" t="s">
        <v>154</v>
      </c>
      <c r="D175" s="53" t="s">
        <v>432</v>
      </c>
      <c r="E175" s="59">
        <v>2</v>
      </c>
      <c r="F175" s="51">
        <v>5174</v>
      </c>
      <c r="G175" s="7"/>
      <c r="H175" s="7">
        <v>8789</v>
      </c>
      <c r="I175" s="7">
        <v>9083</v>
      </c>
      <c r="J175" s="6">
        <v>1</v>
      </c>
      <c r="K175" s="7">
        <f t="shared" si="44"/>
        <v>294</v>
      </c>
      <c r="L175" s="46">
        <f t="shared" si="45"/>
        <v>1521156</v>
      </c>
      <c r="M175" s="85" t="s">
        <v>433</v>
      </c>
    </row>
    <row r="176" spans="1:13" hidden="1" x14ac:dyDescent="0.3">
      <c r="A176" s="1" t="s">
        <v>223</v>
      </c>
      <c r="B176" s="80" t="s">
        <v>238</v>
      </c>
      <c r="C176" s="1" t="s">
        <v>154</v>
      </c>
      <c r="D176" s="53" t="s">
        <v>432</v>
      </c>
      <c r="E176" s="59">
        <v>3</v>
      </c>
      <c r="F176" s="51">
        <v>5174</v>
      </c>
      <c r="G176" s="7"/>
      <c r="H176" s="7">
        <v>9083</v>
      </c>
      <c r="I176" s="7">
        <v>9371</v>
      </c>
      <c r="J176" s="6">
        <v>1</v>
      </c>
      <c r="K176" s="7">
        <f t="shared" si="44"/>
        <v>288</v>
      </c>
      <c r="L176" s="46">
        <f t="shared" si="45"/>
        <v>1490112</v>
      </c>
      <c r="M176" s="85" t="s">
        <v>433</v>
      </c>
    </row>
    <row r="177" spans="1:13" hidden="1" x14ac:dyDescent="0.3">
      <c r="A177" s="1" t="s">
        <v>223</v>
      </c>
      <c r="B177" s="81" t="s">
        <v>238</v>
      </c>
      <c r="C177" s="1" t="s">
        <v>154</v>
      </c>
      <c r="D177" s="53" t="s">
        <v>432</v>
      </c>
      <c r="E177" s="59">
        <v>4</v>
      </c>
      <c r="F177" s="51">
        <v>5174</v>
      </c>
      <c r="G177" s="7"/>
      <c r="H177" s="7">
        <v>9371</v>
      </c>
      <c r="I177" s="7">
        <v>9714</v>
      </c>
      <c r="J177" s="6">
        <v>1</v>
      </c>
      <c r="K177" s="7">
        <f t="shared" si="44"/>
        <v>343</v>
      </c>
      <c r="L177" s="46">
        <f t="shared" si="45"/>
        <v>1774682</v>
      </c>
      <c r="M177" s="74" t="s">
        <v>433</v>
      </c>
    </row>
    <row r="178" spans="1:13" hidden="1" x14ac:dyDescent="0.3">
      <c r="A178" s="1" t="s">
        <v>223</v>
      </c>
      <c r="B178" s="81" t="s">
        <v>238</v>
      </c>
      <c r="C178" s="1" t="s">
        <v>154</v>
      </c>
      <c r="D178" s="53" t="s">
        <v>432</v>
      </c>
      <c r="E178" s="59">
        <v>5</v>
      </c>
      <c r="F178" s="51">
        <v>5174</v>
      </c>
      <c r="G178" s="7"/>
      <c r="H178" s="7">
        <v>9714</v>
      </c>
      <c r="I178" s="7">
        <v>10233</v>
      </c>
      <c r="J178" s="6">
        <v>1</v>
      </c>
      <c r="K178" s="7">
        <f t="shared" si="44"/>
        <v>519</v>
      </c>
      <c r="L178" s="46">
        <f t="shared" si="45"/>
        <v>2685306</v>
      </c>
      <c r="M178" s="74" t="s">
        <v>434</v>
      </c>
    </row>
    <row r="179" spans="1:13" hidden="1" x14ac:dyDescent="0.3">
      <c r="A179" s="1" t="s">
        <v>223</v>
      </c>
      <c r="B179" s="81" t="s">
        <v>238</v>
      </c>
      <c r="C179" s="1" t="s">
        <v>154</v>
      </c>
      <c r="D179" s="53" t="s">
        <v>432</v>
      </c>
      <c r="E179" s="59">
        <v>6</v>
      </c>
      <c r="F179" s="51">
        <v>5422</v>
      </c>
      <c r="G179" s="7"/>
      <c r="H179" s="7">
        <v>10233</v>
      </c>
      <c r="I179" s="7">
        <v>10747</v>
      </c>
      <c r="J179" s="6">
        <v>1</v>
      </c>
      <c r="K179" s="7">
        <f t="shared" si="44"/>
        <v>514</v>
      </c>
      <c r="L179" s="46">
        <f t="shared" si="45"/>
        <v>2786908</v>
      </c>
      <c r="M179" s="76" t="s">
        <v>433</v>
      </c>
    </row>
    <row r="180" spans="1:13" hidden="1" x14ac:dyDescent="0.3">
      <c r="A180" s="1" t="s">
        <v>223</v>
      </c>
      <c r="B180" s="81" t="s">
        <v>238</v>
      </c>
      <c r="C180" s="1" t="s">
        <v>154</v>
      </c>
      <c r="D180" s="53" t="s">
        <v>432</v>
      </c>
      <c r="E180" s="59">
        <v>7</v>
      </c>
      <c r="F180" s="51">
        <v>5422</v>
      </c>
      <c r="G180" s="7"/>
      <c r="H180" s="7">
        <f>I179</f>
        <v>10747</v>
      </c>
      <c r="I180" s="7">
        <v>11319</v>
      </c>
      <c r="J180" s="6">
        <v>1</v>
      </c>
      <c r="K180" s="7">
        <f t="shared" si="44"/>
        <v>572</v>
      </c>
      <c r="L180" s="46">
        <f t="shared" si="45"/>
        <v>3101384</v>
      </c>
      <c r="M180" s="75" t="s">
        <v>433</v>
      </c>
    </row>
    <row r="181" spans="1:13" hidden="1" x14ac:dyDescent="0.3">
      <c r="A181" s="1" t="s">
        <v>223</v>
      </c>
      <c r="B181" s="81" t="s">
        <v>238</v>
      </c>
      <c r="C181" s="1" t="s">
        <v>154</v>
      </c>
      <c r="D181" s="53" t="s">
        <v>432</v>
      </c>
      <c r="E181" s="59">
        <v>8</v>
      </c>
      <c r="F181" s="51">
        <v>5422</v>
      </c>
      <c r="G181" s="7"/>
      <c r="H181" s="7">
        <f>I180</f>
        <v>11319</v>
      </c>
      <c r="I181" s="7">
        <v>11932</v>
      </c>
      <c r="J181" s="6">
        <v>1</v>
      </c>
      <c r="K181" s="7">
        <f t="shared" ref="K181" si="48">(I181-H181)*J181</f>
        <v>613</v>
      </c>
      <c r="L181" s="46">
        <f t="shared" ref="L181" si="49">K181*F181</f>
        <v>3323686</v>
      </c>
      <c r="M181" s="75" t="s">
        <v>433</v>
      </c>
    </row>
    <row r="182" spans="1:13" hidden="1" x14ac:dyDescent="0.3">
      <c r="A182" s="1" t="s">
        <v>223</v>
      </c>
      <c r="B182" s="81" t="s">
        <v>238</v>
      </c>
      <c r="C182" s="1" t="s">
        <v>154</v>
      </c>
      <c r="D182" s="53" t="s">
        <v>432</v>
      </c>
      <c r="E182" s="60">
        <v>9</v>
      </c>
      <c r="F182" s="51">
        <v>5422</v>
      </c>
      <c r="G182" s="7"/>
      <c r="H182" s="7">
        <f>I181</f>
        <v>11932</v>
      </c>
      <c r="I182" s="7">
        <v>12583</v>
      </c>
      <c r="J182" s="6">
        <v>1</v>
      </c>
      <c r="K182" s="7">
        <f t="shared" ref="K182" si="50">(I182-H182)*J182</f>
        <v>651</v>
      </c>
      <c r="L182" s="46">
        <f t="shared" ref="L182" si="51">K182*F182</f>
        <v>3529722</v>
      </c>
      <c r="M182" s="75" t="s">
        <v>433</v>
      </c>
    </row>
    <row r="183" spans="1:13" hidden="1" x14ac:dyDescent="0.3">
      <c r="A183" s="1" t="s">
        <v>223</v>
      </c>
      <c r="B183" s="74" t="s">
        <v>224</v>
      </c>
      <c r="C183" s="1" t="s">
        <v>236</v>
      </c>
      <c r="D183" s="53" t="s">
        <v>175</v>
      </c>
      <c r="E183" s="59">
        <v>1</v>
      </c>
      <c r="F183" s="51">
        <v>5174</v>
      </c>
      <c r="G183" s="7"/>
      <c r="H183" s="7">
        <v>2735</v>
      </c>
      <c r="I183" s="7">
        <v>2853</v>
      </c>
      <c r="J183" s="6">
        <v>1</v>
      </c>
      <c r="K183" s="7">
        <f t="shared" si="44"/>
        <v>118</v>
      </c>
      <c r="L183" s="46">
        <f t="shared" si="45"/>
        <v>610532</v>
      </c>
      <c r="M183" s="74" t="s">
        <v>435</v>
      </c>
    </row>
    <row r="184" spans="1:13" hidden="1" x14ac:dyDescent="0.3">
      <c r="A184" s="1" t="s">
        <v>223</v>
      </c>
      <c r="B184" s="74" t="s">
        <v>224</v>
      </c>
      <c r="C184" s="1" t="s">
        <v>236</v>
      </c>
      <c r="D184" s="53" t="s">
        <v>175</v>
      </c>
      <c r="E184" s="59">
        <v>2</v>
      </c>
      <c r="F184" s="51">
        <v>5174</v>
      </c>
      <c r="G184" s="7"/>
      <c r="H184" s="7">
        <v>2853</v>
      </c>
      <c r="I184" s="7">
        <v>3380</v>
      </c>
      <c r="J184" s="6">
        <v>1</v>
      </c>
      <c r="K184" s="7">
        <f t="shared" si="44"/>
        <v>527</v>
      </c>
      <c r="L184" s="46">
        <f t="shared" si="45"/>
        <v>2726698</v>
      </c>
      <c r="M184" s="74"/>
    </row>
    <row r="185" spans="1:13" hidden="1" x14ac:dyDescent="0.3">
      <c r="A185" s="1" t="s">
        <v>223</v>
      </c>
      <c r="B185" s="74" t="s">
        <v>224</v>
      </c>
      <c r="C185" s="1" t="s">
        <v>236</v>
      </c>
      <c r="D185" s="53" t="s">
        <v>175</v>
      </c>
      <c r="E185" s="59">
        <v>3</v>
      </c>
      <c r="F185" s="51">
        <v>5174</v>
      </c>
      <c r="G185" s="7"/>
      <c r="H185" s="7">
        <v>3380</v>
      </c>
      <c r="I185" s="7">
        <v>4069</v>
      </c>
      <c r="J185" s="6">
        <v>1</v>
      </c>
      <c r="K185" s="7">
        <f t="shared" si="44"/>
        <v>689</v>
      </c>
      <c r="L185" s="46">
        <f t="shared" si="45"/>
        <v>3564886</v>
      </c>
      <c r="M185" s="74"/>
    </row>
    <row r="186" spans="1:13" hidden="1" x14ac:dyDescent="0.3">
      <c r="A186" s="1" t="s">
        <v>223</v>
      </c>
      <c r="B186" s="74" t="s">
        <v>224</v>
      </c>
      <c r="C186" s="1" t="s">
        <v>236</v>
      </c>
      <c r="D186" s="53" t="s">
        <v>175</v>
      </c>
      <c r="E186" s="59">
        <v>4</v>
      </c>
      <c r="F186" s="51">
        <v>5174</v>
      </c>
      <c r="G186" s="7"/>
      <c r="H186" s="7">
        <v>4069</v>
      </c>
      <c r="I186" s="7">
        <v>4096</v>
      </c>
      <c r="J186" s="6">
        <v>1</v>
      </c>
      <c r="K186" s="7">
        <f t="shared" si="44"/>
        <v>27</v>
      </c>
      <c r="L186" s="46">
        <f t="shared" si="45"/>
        <v>139698</v>
      </c>
      <c r="M186" s="74" t="s">
        <v>436</v>
      </c>
    </row>
    <row r="187" spans="1:13" hidden="1" x14ac:dyDescent="0.3">
      <c r="A187" s="1" t="s">
        <v>347</v>
      </c>
      <c r="B187" s="1" t="s">
        <v>437</v>
      </c>
      <c r="C187" s="1" t="s">
        <v>438</v>
      </c>
      <c r="D187" s="53" t="s">
        <v>439</v>
      </c>
      <c r="E187" s="59">
        <v>2</v>
      </c>
      <c r="F187" s="51">
        <v>4795</v>
      </c>
      <c r="G187" s="7"/>
      <c r="H187" s="7">
        <v>0</v>
      </c>
      <c r="I187" s="7">
        <v>18</v>
      </c>
      <c r="J187" s="6">
        <v>1</v>
      </c>
      <c r="K187" s="7">
        <f t="shared" si="44"/>
        <v>18</v>
      </c>
      <c r="L187" s="46">
        <f t="shared" si="45"/>
        <v>86310</v>
      </c>
      <c r="M187" s="1" t="s">
        <v>440</v>
      </c>
    </row>
    <row r="188" spans="1:13" hidden="1" x14ac:dyDescent="0.3">
      <c r="A188" s="1" t="s">
        <v>347</v>
      </c>
      <c r="B188" s="1" t="s">
        <v>437</v>
      </c>
      <c r="C188" s="1" t="s">
        <v>438</v>
      </c>
      <c r="D188" s="53" t="s">
        <v>439</v>
      </c>
      <c r="E188" s="59">
        <v>2</v>
      </c>
      <c r="F188" s="51">
        <v>4795</v>
      </c>
      <c r="G188" s="7"/>
      <c r="H188" s="7">
        <v>1</v>
      </c>
      <c r="I188" s="7">
        <v>40</v>
      </c>
      <c r="J188" s="6">
        <v>1</v>
      </c>
      <c r="K188" s="7">
        <f t="shared" si="44"/>
        <v>39</v>
      </c>
      <c r="L188" s="46">
        <f t="shared" si="45"/>
        <v>187005</v>
      </c>
    </row>
    <row r="189" spans="1:13" hidden="1" x14ac:dyDescent="0.3">
      <c r="A189" s="1" t="s">
        <v>347</v>
      </c>
      <c r="B189" s="1" t="s">
        <v>437</v>
      </c>
      <c r="C189" s="1" t="s">
        <v>438</v>
      </c>
      <c r="D189" s="53" t="s">
        <v>439</v>
      </c>
      <c r="E189" s="59">
        <v>3</v>
      </c>
      <c r="F189" s="51">
        <v>4795</v>
      </c>
      <c r="G189" s="7"/>
      <c r="H189" s="7">
        <v>18</v>
      </c>
      <c r="I189" s="7">
        <v>547</v>
      </c>
      <c r="J189" s="6">
        <v>1</v>
      </c>
      <c r="K189" s="7">
        <f t="shared" si="44"/>
        <v>529</v>
      </c>
      <c r="L189" s="46">
        <f t="shared" si="45"/>
        <v>2536555</v>
      </c>
    </row>
    <row r="190" spans="1:13" hidden="1" x14ac:dyDescent="0.3">
      <c r="A190" s="1" t="s">
        <v>347</v>
      </c>
      <c r="B190" s="1" t="s">
        <v>437</v>
      </c>
      <c r="C190" s="1" t="s">
        <v>438</v>
      </c>
      <c r="D190" s="53" t="s">
        <v>439</v>
      </c>
      <c r="E190" s="59">
        <v>3</v>
      </c>
      <c r="F190" s="51">
        <v>4795</v>
      </c>
      <c r="G190" s="7"/>
      <c r="H190" s="7">
        <v>40</v>
      </c>
      <c r="I190" s="7">
        <v>40</v>
      </c>
      <c r="J190" s="6">
        <v>1</v>
      </c>
      <c r="K190" s="7">
        <f t="shared" si="44"/>
        <v>0</v>
      </c>
      <c r="L190" s="46">
        <f t="shared" si="45"/>
        <v>0</v>
      </c>
    </row>
    <row r="191" spans="1:13" hidden="1" x14ac:dyDescent="0.3">
      <c r="A191" s="1" t="s">
        <v>347</v>
      </c>
      <c r="B191" s="1" t="s">
        <v>437</v>
      </c>
      <c r="C191" s="1" t="s">
        <v>438</v>
      </c>
      <c r="D191" s="53" t="s">
        <v>439</v>
      </c>
      <c r="E191" s="59">
        <v>4</v>
      </c>
      <c r="F191" s="51">
        <v>4795</v>
      </c>
      <c r="G191" s="7"/>
      <c r="H191" s="7">
        <v>547</v>
      </c>
      <c r="I191" s="7">
        <v>989</v>
      </c>
      <c r="J191" s="6">
        <v>1</v>
      </c>
      <c r="K191" s="7">
        <f t="shared" si="44"/>
        <v>442</v>
      </c>
      <c r="L191" s="46">
        <f t="shared" si="45"/>
        <v>2119390</v>
      </c>
    </row>
    <row r="192" spans="1:13" hidden="1" x14ac:dyDescent="0.3">
      <c r="A192" s="1" t="s">
        <v>347</v>
      </c>
      <c r="B192" s="1" t="s">
        <v>437</v>
      </c>
      <c r="C192" s="1" t="s">
        <v>438</v>
      </c>
      <c r="D192" s="53" t="s">
        <v>439</v>
      </c>
      <c r="E192" s="59">
        <v>4</v>
      </c>
      <c r="F192" s="51">
        <v>4795</v>
      </c>
      <c r="G192" s="7"/>
      <c r="H192" s="7">
        <v>40</v>
      </c>
      <c r="I192" s="7">
        <v>75</v>
      </c>
      <c r="J192" s="6">
        <v>1</v>
      </c>
      <c r="K192" s="7">
        <f t="shared" si="44"/>
        <v>35</v>
      </c>
      <c r="L192" s="46">
        <f t="shared" si="45"/>
        <v>167825</v>
      </c>
    </row>
    <row r="193" spans="1:13" hidden="1" x14ac:dyDescent="0.3">
      <c r="A193" s="1" t="s">
        <v>347</v>
      </c>
      <c r="B193" s="1" t="s">
        <v>437</v>
      </c>
      <c r="C193" s="1" t="s">
        <v>364</v>
      </c>
      <c r="D193" s="53" t="s">
        <v>441</v>
      </c>
      <c r="E193" s="59">
        <v>7</v>
      </c>
      <c r="F193" s="51">
        <v>5025</v>
      </c>
      <c r="G193" s="7"/>
      <c r="H193" s="7">
        <v>191</v>
      </c>
      <c r="I193" s="7">
        <v>330</v>
      </c>
      <c r="J193" s="6">
        <v>1</v>
      </c>
      <c r="K193" s="7">
        <f t="shared" si="44"/>
        <v>139</v>
      </c>
      <c r="L193" s="46">
        <f t="shared" si="45"/>
        <v>698475</v>
      </c>
      <c r="M193" s="1" t="s">
        <v>442</v>
      </c>
    </row>
    <row r="194" spans="1:13" hidden="1" x14ac:dyDescent="0.3">
      <c r="A194" s="1" t="s">
        <v>347</v>
      </c>
      <c r="B194" s="1" t="s">
        <v>437</v>
      </c>
      <c r="C194" s="1" t="s">
        <v>364</v>
      </c>
      <c r="D194" s="53" t="s">
        <v>441</v>
      </c>
      <c r="E194" s="59">
        <v>8</v>
      </c>
      <c r="F194" s="51">
        <v>5025</v>
      </c>
      <c r="G194" s="7"/>
      <c r="H194" s="7">
        <f>I193</f>
        <v>330</v>
      </c>
      <c r="I194" s="7">
        <v>581</v>
      </c>
      <c r="J194" s="6">
        <v>1</v>
      </c>
      <c r="K194" s="7">
        <f t="shared" ref="K194" si="52">(I194-H194)*J194</f>
        <v>251</v>
      </c>
      <c r="L194" s="46">
        <f t="shared" ref="L194" si="53">K194*F194</f>
        <v>1261275</v>
      </c>
    </row>
    <row r="195" spans="1:13" x14ac:dyDescent="0.3">
      <c r="A195" s="1" t="s">
        <v>347</v>
      </c>
      <c r="B195" s="1" t="s">
        <v>437</v>
      </c>
      <c r="C195" s="1" t="s">
        <v>364</v>
      </c>
      <c r="D195" s="53" t="s">
        <v>441</v>
      </c>
      <c r="E195" s="60">
        <v>9</v>
      </c>
      <c r="F195" s="51">
        <v>5025</v>
      </c>
      <c r="G195" s="7"/>
      <c r="H195" s="7">
        <f>I194</f>
        <v>581</v>
      </c>
      <c r="I195" s="7">
        <v>860</v>
      </c>
      <c r="J195" s="6">
        <v>1</v>
      </c>
      <c r="K195" s="7">
        <f t="shared" ref="K195" si="54">(I195-H195)*J195</f>
        <v>279</v>
      </c>
      <c r="L195" s="46">
        <f t="shared" ref="L195" si="55">K195*F195</f>
        <v>1401975</v>
      </c>
    </row>
    <row r="196" spans="1:13" hidden="1" x14ac:dyDescent="0.3">
      <c r="A196" s="1" t="s">
        <v>347</v>
      </c>
      <c r="B196" s="1" t="s">
        <v>437</v>
      </c>
      <c r="C196" s="1" t="s">
        <v>443</v>
      </c>
      <c r="D196" s="53" t="s">
        <v>444</v>
      </c>
      <c r="E196" s="59">
        <v>1</v>
      </c>
      <c r="F196" s="51">
        <v>4795</v>
      </c>
      <c r="G196" s="7"/>
      <c r="H196" s="7">
        <v>1116</v>
      </c>
      <c r="I196" s="7">
        <v>1750</v>
      </c>
      <c r="J196" s="6">
        <v>1</v>
      </c>
      <c r="K196" s="7">
        <f t="shared" si="44"/>
        <v>634</v>
      </c>
      <c r="L196" s="46">
        <f t="shared" si="45"/>
        <v>3040030</v>
      </c>
      <c r="M196" s="1" t="s">
        <v>445</v>
      </c>
    </row>
    <row r="197" spans="1:13" hidden="1" x14ac:dyDescent="0.3">
      <c r="A197" s="1" t="s">
        <v>347</v>
      </c>
      <c r="B197" s="1" t="s">
        <v>437</v>
      </c>
      <c r="C197" s="1" t="s">
        <v>443</v>
      </c>
      <c r="D197" s="53" t="s">
        <v>444</v>
      </c>
      <c r="E197" s="59">
        <v>1</v>
      </c>
      <c r="F197" s="51">
        <v>4795</v>
      </c>
      <c r="G197" s="7"/>
      <c r="H197" s="7">
        <v>1300</v>
      </c>
      <c r="I197" s="7">
        <v>3350</v>
      </c>
      <c r="J197" s="6">
        <v>1</v>
      </c>
      <c r="K197" s="7">
        <f t="shared" si="44"/>
        <v>2050</v>
      </c>
      <c r="L197" s="46">
        <f t="shared" si="45"/>
        <v>9829750</v>
      </c>
      <c r="M197" s="1" t="s">
        <v>446</v>
      </c>
    </row>
    <row r="198" spans="1:13" hidden="1" x14ac:dyDescent="0.3">
      <c r="A198" s="1" t="s">
        <v>347</v>
      </c>
      <c r="B198" s="1" t="s">
        <v>437</v>
      </c>
      <c r="C198" s="1" t="s">
        <v>443</v>
      </c>
      <c r="D198" s="53" t="s">
        <v>444</v>
      </c>
      <c r="E198" s="59">
        <v>2</v>
      </c>
      <c r="F198" s="51">
        <v>4795</v>
      </c>
      <c r="G198" s="7"/>
      <c r="H198" s="7">
        <v>3350</v>
      </c>
      <c r="I198" s="7">
        <v>5461</v>
      </c>
      <c r="J198" s="6">
        <v>1</v>
      </c>
      <c r="K198" s="7">
        <f t="shared" si="44"/>
        <v>2111</v>
      </c>
      <c r="L198" s="46">
        <f t="shared" si="45"/>
        <v>10122245</v>
      </c>
    </row>
    <row r="199" spans="1:13" hidden="1" x14ac:dyDescent="0.3">
      <c r="A199" s="1" t="s">
        <v>347</v>
      </c>
      <c r="B199" s="1" t="s">
        <v>437</v>
      </c>
      <c r="C199" s="1" t="s">
        <v>443</v>
      </c>
      <c r="D199" s="53" t="s">
        <v>444</v>
      </c>
      <c r="E199" s="59">
        <v>3</v>
      </c>
      <c r="F199" s="51">
        <v>4795</v>
      </c>
      <c r="G199" s="7"/>
      <c r="H199" s="7">
        <v>5461</v>
      </c>
      <c r="I199" s="7">
        <v>16315</v>
      </c>
      <c r="J199" s="6">
        <v>1</v>
      </c>
      <c r="K199" s="7">
        <f t="shared" si="44"/>
        <v>10854</v>
      </c>
      <c r="L199" s="46">
        <f t="shared" si="45"/>
        <v>52044930</v>
      </c>
    </row>
    <row r="200" spans="1:13" hidden="1" x14ac:dyDescent="0.3">
      <c r="A200" s="1" t="s">
        <v>347</v>
      </c>
      <c r="B200" s="1" t="s">
        <v>437</v>
      </c>
      <c r="C200" s="1" t="s">
        <v>443</v>
      </c>
      <c r="D200" s="56" t="s">
        <v>444</v>
      </c>
      <c r="E200" s="59">
        <v>4</v>
      </c>
      <c r="F200" s="51">
        <v>4795</v>
      </c>
      <c r="G200" s="7"/>
      <c r="H200" s="7">
        <v>16315</v>
      </c>
      <c r="I200" s="7">
        <v>88543</v>
      </c>
      <c r="J200" s="6">
        <v>1</v>
      </c>
      <c r="K200" s="7">
        <f t="shared" si="44"/>
        <v>72228</v>
      </c>
      <c r="L200" s="46">
        <f t="shared" si="45"/>
        <v>346333260</v>
      </c>
    </row>
    <row r="201" spans="1:13" hidden="1" x14ac:dyDescent="0.3">
      <c r="A201" s="1" t="s">
        <v>347</v>
      </c>
      <c r="B201" s="1" t="s">
        <v>437</v>
      </c>
      <c r="C201" s="1" t="s">
        <v>363</v>
      </c>
      <c r="D201" s="56" t="s">
        <v>447</v>
      </c>
      <c r="E201" s="59">
        <v>6</v>
      </c>
      <c r="F201" s="51">
        <v>5025</v>
      </c>
      <c r="G201" s="7"/>
      <c r="H201" s="7">
        <v>0</v>
      </c>
      <c r="I201" s="7">
        <v>62</v>
      </c>
      <c r="J201" s="6">
        <v>1</v>
      </c>
      <c r="K201" s="7">
        <f t="shared" si="44"/>
        <v>62</v>
      </c>
      <c r="L201" s="46">
        <f t="shared" si="45"/>
        <v>311550</v>
      </c>
    </row>
    <row r="202" spans="1:13" hidden="1" x14ac:dyDescent="0.3">
      <c r="A202" s="1" t="s">
        <v>347</v>
      </c>
      <c r="B202" s="1" t="s">
        <v>437</v>
      </c>
      <c r="C202" s="1" t="s">
        <v>363</v>
      </c>
      <c r="D202" s="56" t="s">
        <v>447</v>
      </c>
      <c r="E202" s="59">
        <v>6</v>
      </c>
      <c r="F202" s="51">
        <v>5025</v>
      </c>
      <c r="G202" s="7"/>
      <c r="H202" s="7">
        <v>1</v>
      </c>
      <c r="I202" s="7">
        <v>71</v>
      </c>
      <c r="J202" s="6">
        <v>1</v>
      </c>
      <c r="K202" s="7">
        <f t="shared" si="44"/>
        <v>70</v>
      </c>
      <c r="L202" s="46">
        <f t="shared" si="45"/>
        <v>351750</v>
      </c>
    </row>
    <row r="203" spans="1:13" hidden="1" x14ac:dyDescent="0.3">
      <c r="A203" s="1" t="s">
        <v>347</v>
      </c>
      <c r="B203" s="1" t="s">
        <v>437</v>
      </c>
      <c r="C203" s="1" t="s">
        <v>363</v>
      </c>
      <c r="D203" s="56" t="s">
        <v>447</v>
      </c>
      <c r="E203" s="59">
        <v>7</v>
      </c>
      <c r="F203" s="51">
        <v>5025</v>
      </c>
      <c r="G203" s="7"/>
      <c r="H203" s="7">
        <v>62</v>
      </c>
      <c r="I203" s="7">
        <v>129</v>
      </c>
      <c r="J203" s="6">
        <v>1</v>
      </c>
      <c r="K203" s="7">
        <f t="shared" si="44"/>
        <v>67</v>
      </c>
      <c r="L203" s="46">
        <f t="shared" si="45"/>
        <v>336675</v>
      </c>
      <c r="M203" s="1" t="s">
        <v>448</v>
      </c>
    </row>
    <row r="204" spans="1:13" hidden="1" x14ac:dyDescent="0.3">
      <c r="A204" s="1" t="s">
        <v>347</v>
      </c>
      <c r="B204" s="1" t="s">
        <v>437</v>
      </c>
      <c r="C204" s="1" t="s">
        <v>363</v>
      </c>
      <c r="D204" s="56" t="s">
        <v>447</v>
      </c>
      <c r="E204" s="59">
        <v>7</v>
      </c>
      <c r="F204" s="51">
        <v>5025</v>
      </c>
      <c r="G204" s="7"/>
      <c r="H204" s="7">
        <v>71</v>
      </c>
      <c r="I204" s="7">
        <v>88</v>
      </c>
      <c r="J204" s="6">
        <v>1</v>
      </c>
      <c r="K204" s="7">
        <f t="shared" si="44"/>
        <v>17</v>
      </c>
      <c r="L204" s="46">
        <f t="shared" si="45"/>
        <v>85425</v>
      </c>
      <c r="M204" s="1" t="s">
        <v>448</v>
      </c>
    </row>
    <row r="205" spans="1:13" hidden="1" x14ac:dyDescent="0.3">
      <c r="A205" s="1" t="s">
        <v>347</v>
      </c>
      <c r="B205" s="1" t="s">
        <v>437</v>
      </c>
      <c r="C205" s="1" t="s">
        <v>449</v>
      </c>
      <c r="D205" s="56" t="s">
        <v>450</v>
      </c>
      <c r="E205" s="59">
        <v>1</v>
      </c>
      <c r="F205" s="51">
        <v>4795</v>
      </c>
      <c r="G205" s="7"/>
      <c r="H205" s="7">
        <v>658</v>
      </c>
      <c r="I205" s="7">
        <v>658</v>
      </c>
      <c r="J205" s="6">
        <v>1</v>
      </c>
      <c r="K205" s="7">
        <f t="shared" si="44"/>
        <v>0</v>
      </c>
      <c r="L205" s="46">
        <f t="shared" si="45"/>
        <v>0</v>
      </c>
      <c r="M205" s="1" t="s">
        <v>451</v>
      </c>
    </row>
    <row r="206" spans="1:13" hidden="1" x14ac:dyDescent="0.3">
      <c r="A206" s="1" t="s">
        <v>347</v>
      </c>
      <c r="B206" s="1" t="s">
        <v>437</v>
      </c>
      <c r="C206" s="1" t="s">
        <v>449</v>
      </c>
      <c r="D206" s="56" t="s">
        <v>452</v>
      </c>
      <c r="E206" s="59">
        <v>1</v>
      </c>
      <c r="F206" s="51">
        <v>4795</v>
      </c>
      <c r="G206" s="7"/>
      <c r="H206" s="7">
        <v>3340</v>
      </c>
      <c r="I206" s="7">
        <v>3402</v>
      </c>
      <c r="J206" s="6">
        <v>1</v>
      </c>
      <c r="K206" s="7">
        <f t="shared" si="44"/>
        <v>62</v>
      </c>
      <c r="L206" s="46">
        <f t="shared" si="45"/>
        <v>297290</v>
      </c>
    </row>
    <row r="207" spans="1:13" hidden="1" x14ac:dyDescent="0.3">
      <c r="A207" s="1" t="s">
        <v>347</v>
      </c>
      <c r="B207" s="1" t="s">
        <v>437</v>
      </c>
      <c r="C207" s="1" t="s">
        <v>449</v>
      </c>
      <c r="D207" s="56" t="s">
        <v>452</v>
      </c>
      <c r="E207" s="59">
        <v>1</v>
      </c>
      <c r="F207" s="51">
        <v>4795</v>
      </c>
      <c r="G207" s="7"/>
      <c r="H207" s="7">
        <v>338</v>
      </c>
      <c r="I207" s="7">
        <v>423</v>
      </c>
      <c r="J207" s="6">
        <v>1</v>
      </c>
      <c r="K207" s="7">
        <f t="shared" si="44"/>
        <v>85</v>
      </c>
      <c r="L207" s="46">
        <f t="shared" si="45"/>
        <v>407575</v>
      </c>
    </row>
    <row r="208" spans="1:13" hidden="1" x14ac:dyDescent="0.3">
      <c r="A208" s="1" t="s">
        <v>453</v>
      </c>
      <c r="B208" s="1"/>
      <c r="C208" s="1" t="s">
        <v>454</v>
      </c>
      <c r="D208" s="57" t="s">
        <v>303</v>
      </c>
      <c r="E208" s="62">
        <v>1</v>
      </c>
      <c r="F208" s="6">
        <v>3314</v>
      </c>
      <c r="G208" s="7"/>
      <c r="H208" s="7">
        <v>104.4</v>
      </c>
      <c r="I208" s="7">
        <v>133.80000000000001</v>
      </c>
      <c r="J208" s="6">
        <v>20</v>
      </c>
      <c r="K208" s="7">
        <f t="shared" si="44"/>
        <v>588.00000000000011</v>
      </c>
      <c r="L208" s="46">
        <f t="shared" si="45"/>
        <v>1948632.0000000005</v>
      </c>
    </row>
    <row r="209" spans="1:12" hidden="1" x14ac:dyDescent="0.3">
      <c r="A209" s="1" t="s">
        <v>453</v>
      </c>
      <c r="B209" s="1"/>
      <c r="C209" s="1" t="s">
        <v>454</v>
      </c>
      <c r="D209" s="57" t="s">
        <v>305</v>
      </c>
      <c r="E209" s="62">
        <v>1</v>
      </c>
      <c r="F209" s="6">
        <v>3314</v>
      </c>
      <c r="G209" s="7"/>
      <c r="H209" s="7">
        <v>32.4</v>
      </c>
      <c r="I209" s="7">
        <v>42.5</v>
      </c>
      <c r="J209" s="6">
        <v>20</v>
      </c>
      <c r="K209" s="7">
        <f t="shared" si="44"/>
        <v>202.00000000000003</v>
      </c>
      <c r="L209" s="46">
        <f t="shared" si="45"/>
        <v>669428.00000000012</v>
      </c>
    </row>
    <row r="210" spans="1:12" hidden="1" x14ac:dyDescent="0.3">
      <c r="A210" s="1" t="s">
        <v>453</v>
      </c>
      <c r="B210" s="1"/>
      <c r="C210" s="1" t="s">
        <v>454</v>
      </c>
      <c r="D210" s="57" t="s">
        <v>87</v>
      </c>
      <c r="E210" s="62">
        <v>1</v>
      </c>
      <c r="F210" s="6">
        <v>3314</v>
      </c>
      <c r="G210" s="7"/>
      <c r="H210" s="7">
        <v>35.4</v>
      </c>
      <c r="I210" s="7">
        <v>42.8</v>
      </c>
      <c r="J210" s="6">
        <v>20</v>
      </c>
      <c r="K210" s="7">
        <f t="shared" si="44"/>
        <v>147.99999999999997</v>
      </c>
      <c r="L210" s="46">
        <f t="shared" si="45"/>
        <v>490471.99999999988</v>
      </c>
    </row>
    <row r="211" spans="1:12" hidden="1" x14ac:dyDescent="0.3">
      <c r="A211" s="1" t="s">
        <v>453</v>
      </c>
      <c r="B211" s="1"/>
      <c r="C211" s="1" t="s">
        <v>454</v>
      </c>
      <c r="D211" s="57" t="s">
        <v>147</v>
      </c>
      <c r="E211" s="62">
        <v>1</v>
      </c>
      <c r="F211" s="6">
        <v>3314</v>
      </c>
      <c r="G211" s="7"/>
      <c r="H211" s="7">
        <v>62</v>
      </c>
      <c r="I211" s="7">
        <v>69.8</v>
      </c>
      <c r="J211" s="6">
        <v>20</v>
      </c>
      <c r="K211" s="7">
        <f t="shared" si="44"/>
        <v>155.99999999999994</v>
      </c>
      <c r="L211" s="46">
        <f t="shared" si="45"/>
        <v>516983.99999999983</v>
      </c>
    </row>
    <row r="212" spans="1:12" hidden="1" x14ac:dyDescent="0.3">
      <c r="A212" s="1" t="s">
        <v>453</v>
      </c>
      <c r="B212" s="1"/>
      <c r="C212" s="1" t="s">
        <v>454</v>
      </c>
      <c r="D212" s="57" t="s">
        <v>455</v>
      </c>
      <c r="E212" s="62">
        <v>1</v>
      </c>
      <c r="F212" s="6">
        <v>3314</v>
      </c>
      <c r="G212" s="7"/>
      <c r="H212" s="7">
        <v>34.200000000000003</v>
      </c>
      <c r="I212" s="7">
        <v>41</v>
      </c>
      <c r="J212" s="6">
        <v>20</v>
      </c>
      <c r="K212" s="7">
        <f t="shared" si="44"/>
        <v>135.99999999999994</v>
      </c>
      <c r="L212" s="46">
        <f t="shared" si="45"/>
        <v>450703.99999999983</v>
      </c>
    </row>
    <row r="213" spans="1:12" hidden="1" x14ac:dyDescent="0.3">
      <c r="A213" s="1" t="s">
        <v>453</v>
      </c>
      <c r="B213" s="1"/>
      <c r="C213" s="1" t="s">
        <v>454</v>
      </c>
      <c r="D213" s="57" t="s">
        <v>456</v>
      </c>
      <c r="E213" s="62">
        <v>1</v>
      </c>
      <c r="F213" s="6">
        <v>3314</v>
      </c>
      <c r="G213" s="7"/>
      <c r="H213" s="7">
        <v>27.4</v>
      </c>
      <c r="I213" s="7">
        <v>31.5</v>
      </c>
      <c r="J213" s="6">
        <v>20</v>
      </c>
      <c r="K213" s="7">
        <f t="shared" si="44"/>
        <v>82.000000000000028</v>
      </c>
      <c r="L213" s="46">
        <f t="shared" si="45"/>
        <v>271748.00000000012</v>
      </c>
    </row>
    <row r="214" spans="1:12" hidden="1" x14ac:dyDescent="0.3">
      <c r="A214" s="1" t="s">
        <v>453</v>
      </c>
      <c r="B214" s="1"/>
      <c r="C214" s="8" t="s">
        <v>454</v>
      </c>
      <c r="D214" s="57" t="s">
        <v>303</v>
      </c>
      <c r="E214" s="62">
        <v>2</v>
      </c>
      <c r="F214" s="6">
        <v>3314</v>
      </c>
      <c r="G214" s="7"/>
      <c r="H214" s="7">
        <v>133.80000000000001</v>
      </c>
      <c r="I214" s="7">
        <v>157</v>
      </c>
      <c r="J214" s="6">
        <v>20</v>
      </c>
      <c r="K214" s="7">
        <f t="shared" si="44"/>
        <v>463.99999999999977</v>
      </c>
      <c r="L214" s="46">
        <f t="shared" si="45"/>
        <v>1537695.9999999993</v>
      </c>
    </row>
    <row r="215" spans="1:12" hidden="1" x14ac:dyDescent="0.3">
      <c r="A215" s="1" t="s">
        <v>453</v>
      </c>
      <c r="B215" s="1"/>
      <c r="C215" s="8" t="s">
        <v>454</v>
      </c>
      <c r="D215" s="57" t="s">
        <v>305</v>
      </c>
      <c r="E215" s="62">
        <v>2</v>
      </c>
      <c r="F215" s="6">
        <v>3314</v>
      </c>
      <c r="G215" s="7"/>
      <c r="H215" s="7">
        <v>42.5</v>
      </c>
      <c r="I215" s="7">
        <v>48.8</v>
      </c>
      <c r="J215" s="6">
        <v>20</v>
      </c>
      <c r="K215" s="7">
        <f t="shared" si="44"/>
        <v>125.99999999999994</v>
      </c>
      <c r="L215" s="46">
        <f t="shared" si="45"/>
        <v>417563.99999999983</v>
      </c>
    </row>
    <row r="216" spans="1:12" hidden="1" x14ac:dyDescent="0.3">
      <c r="A216" s="1" t="s">
        <v>453</v>
      </c>
      <c r="B216" s="1"/>
      <c r="C216" s="8" t="s">
        <v>454</v>
      </c>
      <c r="D216" s="57" t="s">
        <v>87</v>
      </c>
      <c r="E216" s="62">
        <v>2</v>
      </c>
      <c r="F216" s="6">
        <v>3314</v>
      </c>
      <c r="G216" s="7"/>
      <c r="H216" s="7">
        <v>42.8</v>
      </c>
      <c r="I216" s="7">
        <v>46.7</v>
      </c>
      <c r="J216" s="6">
        <v>20</v>
      </c>
      <c r="K216" s="7">
        <f t="shared" si="44"/>
        <v>78.000000000000114</v>
      </c>
      <c r="L216" s="46">
        <f t="shared" si="45"/>
        <v>258492.00000000038</v>
      </c>
    </row>
    <row r="217" spans="1:12" hidden="1" x14ac:dyDescent="0.3">
      <c r="A217" s="1" t="s">
        <v>453</v>
      </c>
      <c r="B217" s="1"/>
      <c r="C217" s="8" t="s">
        <v>454</v>
      </c>
      <c r="D217" s="57" t="s">
        <v>147</v>
      </c>
      <c r="E217" s="62">
        <v>2</v>
      </c>
      <c r="F217" s="6">
        <v>3314</v>
      </c>
      <c r="G217" s="7"/>
      <c r="H217" s="7">
        <v>69.8</v>
      </c>
      <c r="I217" s="7">
        <v>75.7</v>
      </c>
      <c r="J217" s="6">
        <v>20</v>
      </c>
      <c r="K217" s="7">
        <f t="shared" si="44"/>
        <v>118.00000000000011</v>
      </c>
      <c r="L217" s="46">
        <f t="shared" si="45"/>
        <v>391052.00000000035</v>
      </c>
    </row>
    <row r="218" spans="1:12" hidden="1" x14ac:dyDescent="0.3">
      <c r="A218" s="1" t="s">
        <v>453</v>
      </c>
      <c r="B218" s="1"/>
      <c r="C218" s="8" t="s">
        <v>454</v>
      </c>
      <c r="D218" s="57" t="s">
        <v>455</v>
      </c>
      <c r="E218" s="62">
        <v>2</v>
      </c>
      <c r="F218" s="6">
        <v>3314</v>
      </c>
      <c r="G218" s="7"/>
      <c r="H218" s="7">
        <v>41</v>
      </c>
      <c r="I218" s="7">
        <v>44.3</v>
      </c>
      <c r="J218" s="6">
        <v>20</v>
      </c>
      <c r="K218" s="7">
        <f t="shared" si="44"/>
        <v>65.999999999999943</v>
      </c>
      <c r="L218" s="46">
        <f t="shared" si="45"/>
        <v>218723.99999999983</v>
      </c>
    </row>
    <row r="219" spans="1:12" hidden="1" x14ac:dyDescent="0.3">
      <c r="A219" s="1" t="s">
        <v>453</v>
      </c>
      <c r="B219" s="1"/>
      <c r="C219" s="8" t="s">
        <v>454</v>
      </c>
      <c r="D219" s="57" t="s">
        <v>456</v>
      </c>
      <c r="E219" s="62">
        <v>2</v>
      </c>
      <c r="F219" s="6">
        <v>3314</v>
      </c>
      <c r="G219" s="7"/>
      <c r="H219" s="7">
        <v>31.5</v>
      </c>
      <c r="I219" s="7">
        <v>35.4</v>
      </c>
      <c r="J219" s="6">
        <v>20</v>
      </c>
      <c r="K219" s="7">
        <f t="shared" si="44"/>
        <v>77.999999999999972</v>
      </c>
      <c r="L219" s="46">
        <f t="shared" si="45"/>
        <v>258491.99999999991</v>
      </c>
    </row>
    <row r="220" spans="1:12" hidden="1" x14ac:dyDescent="0.3">
      <c r="A220" s="1" t="s">
        <v>453</v>
      </c>
      <c r="B220" s="1"/>
      <c r="C220" s="9" t="s">
        <v>454</v>
      </c>
      <c r="D220" s="58" t="s">
        <v>303</v>
      </c>
      <c r="E220" s="62">
        <v>3</v>
      </c>
      <c r="F220" s="6">
        <v>3314</v>
      </c>
      <c r="G220" s="7"/>
      <c r="H220" s="7">
        <v>157</v>
      </c>
      <c r="I220" s="7">
        <v>175.7</v>
      </c>
      <c r="J220" s="6">
        <v>20</v>
      </c>
      <c r="K220" s="7">
        <f t="shared" si="44"/>
        <v>373.99999999999977</v>
      </c>
      <c r="L220" s="46">
        <f t="shared" si="45"/>
        <v>1239435.9999999993</v>
      </c>
    </row>
    <row r="221" spans="1:12" hidden="1" x14ac:dyDescent="0.3">
      <c r="A221" s="1" t="s">
        <v>453</v>
      </c>
      <c r="B221" s="1"/>
      <c r="C221" s="9" t="s">
        <v>454</v>
      </c>
      <c r="D221" s="58" t="s">
        <v>305</v>
      </c>
      <c r="E221" s="62">
        <v>3</v>
      </c>
      <c r="F221" s="6">
        <v>3314</v>
      </c>
      <c r="G221" s="7"/>
      <c r="H221" s="7">
        <v>48.8</v>
      </c>
      <c r="I221" s="7">
        <v>52.9</v>
      </c>
      <c r="J221" s="6">
        <v>20</v>
      </c>
      <c r="K221" s="7">
        <f t="shared" si="44"/>
        <v>82.000000000000028</v>
      </c>
      <c r="L221" s="46">
        <f t="shared" si="45"/>
        <v>271748.00000000012</v>
      </c>
    </row>
    <row r="222" spans="1:12" hidden="1" x14ac:dyDescent="0.3">
      <c r="A222" s="1" t="s">
        <v>453</v>
      </c>
      <c r="B222" s="1"/>
      <c r="C222" s="9" t="s">
        <v>454</v>
      </c>
      <c r="D222" s="58" t="s">
        <v>87</v>
      </c>
      <c r="E222" s="62">
        <v>3</v>
      </c>
      <c r="F222" s="6">
        <v>3314</v>
      </c>
      <c r="G222" s="7"/>
      <c r="H222" s="7">
        <v>46.7</v>
      </c>
      <c r="I222" s="7">
        <v>46.9</v>
      </c>
      <c r="J222" s="6">
        <v>20</v>
      </c>
      <c r="K222" s="7">
        <f t="shared" si="44"/>
        <v>3.9999999999999147</v>
      </c>
      <c r="L222" s="46">
        <f t="shared" si="45"/>
        <v>13255.999999999718</v>
      </c>
    </row>
    <row r="223" spans="1:12" hidden="1" x14ac:dyDescent="0.3">
      <c r="A223" s="1" t="s">
        <v>453</v>
      </c>
      <c r="B223" s="1"/>
      <c r="C223" s="9" t="s">
        <v>454</v>
      </c>
      <c r="D223" s="58" t="s">
        <v>147</v>
      </c>
      <c r="E223" s="62">
        <v>3</v>
      </c>
      <c r="F223" s="6">
        <v>3314</v>
      </c>
      <c r="G223" s="7"/>
      <c r="H223" s="7">
        <v>75.7</v>
      </c>
      <c r="I223" s="7">
        <v>76</v>
      </c>
      <c r="J223" s="6">
        <v>20</v>
      </c>
      <c r="K223" s="7">
        <f t="shared" si="44"/>
        <v>5.9999999999999432</v>
      </c>
      <c r="L223" s="46">
        <f t="shared" si="45"/>
        <v>19883.999999999811</v>
      </c>
    </row>
    <row r="224" spans="1:12" hidden="1" x14ac:dyDescent="0.3">
      <c r="A224" s="1" t="s">
        <v>453</v>
      </c>
      <c r="B224" s="1"/>
      <c r="C224" s="9" t="s">
        <v>454</v>
      </c>
      <c r="D224" s="58" t="s">
        <v>455</v>
      </c>
      <c r="E224" s="62">
        <v>3</v>
      </c>
      <c r="F224" s="6">
        <v>3314</v>
      </c>
      <c r="G224" s="7"/>
      <c r="H224" s="7">
        <v>44.3</v>
      </c>
      <c r="I224" s="7">
        <v>44.7</v>
      </c>
      <c r="J224" s="6">
        <v>20</v>
      </c>
      <c r="K224" s="7">
        <f t="shared" si="44"/>
        <v>8.0000000000001137</v>
      </c>
      <c r="L224" s="46">
        <f t="shared" si="45"/>
        <v>26512.000000000378</v>
      </c>
    </row>
    <row r="225" spans="1:12" hidden="1" x14ac:dyDescent="0.3">
      <c r="A225" s="1" t="s">
        <v>453</v>
      </c>
      <c r="B225" s="1"/>
      <c r="C225" s="9" t="s">
        <v>454</v>
      </c>
      <c r="D225" s="58" t="s">
        <v>456</v>
      </c>
      <c r="E225" s="62">
        <v>3</v>
      </c>
      <c r="F225" s="6">
        <v>3314</v>
      </c>
      <c r="G225" s="7"/>
      <c r="H225" s="7">
        <v>35.4</v>
      </c>
      <c r="I225" s="7">
        <v>35.5</v>
      </c>
      <c r="J225" s="6">
        <v>20</v>
      </c>
      <c r="K225" s="7">
        <f t="shared" si="44"/>
        <v>2.0000000000000284</v>
      </c>
      <c r="L225" s="46">
        <f t="shared" si="45"/>
        <v>6628.0000000000946</v>
      </c>
    </row>
    <row r="226" spans="1:12" hidden="1" x14ac:dyDescent="0.3">
      <c r="A226" s="1" t="s">
        <v>453</v>
      </c>
      <c r="B226" s="1"/>
      <c r="C226" s="9" t="s">
        <v>454</v>
      </c>
      <c r="D226" s="58" t="s">
        <v>126</v>
      </c>
      <c r="E226" s="62">
        <v>3</v>
      </c>
      <c r="F226" s="6">
        <v>3314</v>
      </c>
      <c r="G226" s="7"/>
      <c r="H226" s="7">
        <v>14.3</v>
      </c>
      <c r="I226" s="7">
        <v>25.3</v>
      </c>
      <c r="J226" s="6">
        <v>20</v>
      </c>
      <c r="K226" s="7">
        <f t="shared" si="44"/>
        <v>220</v>
      </c>
      <c r="L226" s="46">
        <f t="shared" si="45"/>
        <v>729080</v>
      </c>
    </row>
    <row r="227" spans="1:12" hidden="1" x14ac:dyDescent="0.3">
      <c r="A227" s="1" t="s">
        <v>453</v>
      </c>
      <c r="B227" s="1"/>
      <c r="C227" s="1" t="s">
        <v>454</v>
      </c>
      <c r="D227" s="56" t="s">
        <v>134</v>
      </c>
      <c r="E227" s="59">
        <v>3</v>
      </c>
      <c r="F227" s="6">
        <v>3314</v>
      </c>
      <c r="G227" s="7"/>
      <c r="H227" s="7">
        <v>7.7</v>
      </c>
      <c r="I227" s="7">
        <v>18</v>
      </c>
      <c r="J227" s="6">
        <v>20</v>
      </c>
      <c r="K227" s="7">
        <f t="shared" si="44"/>
        <v>206</v>
      </c>
      <c r="L227" s="46">
        <f t="shared" si="45"/>
        <v>682684</v>
      </c>
    </row>
    <row r="228" spans="1:12" hidden="1" x14ac:dyDescent="0.3">
      <c r="A228" s="1" t="s">
        <v>453</v>
      </c>
      <c r="B228" s="1"/>
      <c r="C228" s="1" t="s">
        <v>454</v>
      </c>
      <c r="D228" s="56" t="s">
        <v>78</v>
      </c>
      <c r="E228" s="59">
        <v>3</v>
      </c>
      <c r="F228" s="6">
        <v>3314</v>
      </c>
      <c r="G228" s="7"/>
      <c r="H228" s="7">
        <v>18.5</v>
      </c>
      <c r="I228" s="7">
        <v>41.5</v>
      </c>
      <c r="J228" s="6">
        <v>20</v>
      </c>
      <c r="K228" s="7">
        <f t="shared" si="44"/>
        <v>460</v>
      </c>
      <c r="L228" s="46">
        <f t="shared" si="45"/>
        <v>1524440</v>
      </c>
    </row>
    <row r="229" spans="1:12" hidden="1" x14ac:dyDescent="0.3">
      <c r="A229" s="1" t="s">
        <v>453</v>
      </c>
      <c r="B229" s="1"/>
      <c r="C229" s="1" t="s">
        <v>454</v>
      </c>
      <c r="D229" s="56" t="s">
        <v>331</v>
      </c>
      <c r="E229" s="59">
        <v>3</v>
      </c>
      <c r="F229" s="6">
        <v>3314</v>
      </c>
      <c r="G229" s="7"/>
      <c r="H229" s="7">
        <v>27.7</v>
      </c>
      <c r="I229" s="7">
        <v>48.2</v>
      </c>
      <c r="J229" s="6">
        <v>20</v>
      </c>
      <c r="K229" s="7">
        <f t="shared" si="44"/>
        <v>410.00000000000006</v>
      </c>
      <c r="L229" s="46">
        <f t="shared" si="45"/>
        <v>1358740.0000000002</v>
      </c>
    </row>
    <row r="230" spans="1:12" hidden="1" x14ac:dyDescent="0.3">
      <c r="A230" s="1" t="s">
        <v>453</v>
      </c>
      <c r="B230" s="1"/>
      <c r="C230" s="1" t="s">
        <v>454</v>
      </c>
      <c r="D230" s="56" t="s">
        <v>457</v>
      </c>
      <c r="E230" s="59">
        <v>3</v>
      </c>
      <c r="F230" s="6">
        <v>3314</v>
      </c>
      <c r="G230" s="7"/>
      <c r="H230" s="7">
        <v>4.5999999999999996</v>
      </c>
      <c r="I230" s="7">
        <v>6.6</v>
      </c>
      <c r="J230" s="6">
        <v>20</v>
      </c>
      <c r="K230" s="7">
        <f t="shared" si="44"/>
        <v>40</v>
      </c>
      <c r="L230" s="46">
        <f t="shared" si="45"/>
        <v>132560</v>
      </c>
    </row>
    <row r="231" spans="1:12" hidden="1" x14ac:dyDescent="0.3">
      <c r="A231" s="1" t="s">
        <v>453</v>
      </c>
      <c r="B231" s="1"/>
      <c r="C231" s="1" t="s">
        <v>454</v>
      </c>
      <c r="D231" s="56" t="s">
        <v>458</v>
      </c>
      <c r="E231" s="59">
        <v>3</v>
      </c>
      <c r="F231" s="6">
        <v>3314</v>
      </c>
      <c r="G231" s="7"/>
      <c r="H231" s="7">
        <v>14.1</v>
      </c>
      <c r="I231" s="7">
        <v>25.7</v>
      </c>
      <c r="J231" s="6">
        <v>20</v>
      </c>
      <c r="K231" s="7">
        <f t="shared" si="44"/>
        <v>232</v>
      </c>
      <c r="L231" s="46">
        <f t="shared" si="45"/>
        <v>768848</v>
      </c>
    </row>
    <row r="232" spans="1:12" hidden="1" x14ac:dyDescent="0.3">
      <c r="A232" s="1" t="s">
        <v>453</v>
      </c>
      <c r="B232" s="1"/>
      <c r="C232" s="1" t="s">
        <v>454</v>
      </c>
      <c r="D232" s="56" t="s">
        <v>303</v>
      </c>
      <c r="E232" s="59">
        <v>4</v>
      </c>
      <c r="F232" s="6">
        <v>3314</v>
      </c>
      <c r="G232" s="7"/>
      <c r="H232" s="7">
        <v>175.7</v>
      </c>
      <c r="I232" s="7">
        <v>195.6</v>
      </c>
      <c r="J232" s="6">
        <v>20</v>
      </c>
      <c r="K232" s="7">
        <f t="shared" si="44"/>
        <v>398.00000000000011</v>
      </c>
      <c r="L232" s="46">
        <f t="shared" si="45"/>
        <v>1318972.0000000005</v>
      </c>
    </row>
    <row r="233" spans="1:12" hidden="1" x14ac:dyDescent="0.3">
      <c r="A233" s="1" t="s">
        <v>453</v>
      </c>
      <c r="B233" s="1"/>
      <c r="C233" s="1" t="s">
        <v>454</v>
      </c>
      <c r="D233" s="56" t="s">
        <v>305</v>
      </c>
      <c r="E233" s="59">
        <v>4</v>
      </c>
      <c r="F233" s="6">
        <v>3314</v>
      </c>
      <c r="G233" s="7"/>
      <c r="H233" s="7">
        <v>52.9</v>
      </c>
      <c r="I233" s="7">
        <v>55.9</v>
      </c>
      <c r="J233" s="6">
        <v>20</v>
      </c>
      <c r="K233" s="7">
        <f t="shared" si="44"/>
        <v>60</v>
      </c>
      <c r="L233" s="46">
        <f t="shared" si="45"/>
        <v>198840</v>
      </c>
    </row>
    <row r="234" spans="1:12" hidden="1" x14ac:dyDescent="0.3">
      <c r="A234" s="1" t="s">
        <v>453</v>
      </c>
      <c r="B234" s="1"/>
      <c r="C234" s="1" t="s">
        <v>454</v>
      </c>
      <c r="D234" s="56" t="s">
        <v>87</v>
      </c>
      <c r="E234" s="59">
        <v>4</v>
      </c>
      <c r="F234" s="6">
        <v>3314</v>
      </c>
      <c r="G234" s="7"/>
      <c r="H234" s="7">
        <v>46.9</v>
      </c>
      <c r="I234" s="7">
        <v>47.8</v>
      </c>
      <c r="J234" s="6">
        <v>20</v>
      </c>
      <c r="K234" s="7">
        <f t="shared" si="44"/>
        <v>17.999999999999972</v>
      </c>
      <c r="L234" s="46">
        <f t="shared" si="45"/>
        <v>59651.999999999905</v>
      </c>
    </row>
    <row r="235" spans="1:12" hidden="1" x14ac:dyDescent="0.3">
      <c r="A235" s="1" t="s">
        <v>453</v>
      </c>
      <c r="B235" s="1"/>
      <c r="C235" s="1" t="s">
        <v>454</v>
      </c>
      <c r="D235" s="56" t="s">
        <v>147</v>
      </c>
      <c r="E235" s="59">
        <v>4</v>
      </c>
      <c r="F235" s="6">
        <v>3314</v>
      </c>
      <c r="G235" s="7"/>
      <c r="H235" s="7">
        <v>76</v>
      </c>
      <c r="I235" s="7">
        <v>78.3</v>
      </c>
      <c r="J235" s="6">
        <v>20</v>
      </c>
      <c r="K235" s="7">
        <f t="shared" si="44"/>
        <v>45.999999999999943</v>
      </c>
      <c r="L235" s="46">
        <f t="shared" si="45"/>
        <v>152443.99999999983</v>
      </c>
    </row>
    <row r="236" spans="1:12" hidden="1" x14ac:dyDescent="0.3">
      <c r="A236" s="1" t="s">
        <v>453</v>
      </c>
      <c r="B236" s="1"/>
      <c r="C236" s="1" t="s">
        <v>454</v>
      </c>
      <c r="D236" s="56" t="s">
        <v>455</v>
      </c>
      <c r="E236" s="59">
        <v>4</v>
      </c>
      <c r="F236" s="6">
        <v>3314</v>
      </c>
      <c r="G236" s="7"/>
      <c r="H236" s="7">
        <v>44.7</v>
      </c>
      <c r="I236" s="7">
        <v>46.2</v>
      </c>
      <c r="J236" s="6">
        <v>20</v>
      </c>
      <c r="K236" s="7">
        <f t="shared" ref="K236:K323" si="56">(I236-H236)*J236</f>
        <v>30</v>
      </c>
      <c r="L236" s="46">
        <f t="shared" ref="L236:L291" si="57">K236*F236</f>
        <v>99420</v>
      </c>
    </row>
    <row r="237" spans="1:12" hidden="1" x14ac:dyDescent="0.3">
      <c r="A237" s="1" t="s">
        <v>453</v>
      </c>
      <c r="B237" s="1"/>
      <c r="C237" s="1" t="s">
        <v>454</v>
      </c>
      <c r="D237" s="56" t="s">
        <v>456</v>
      </c>
      <c r="E237" s="59">
        <v>4</v>
      </c>
      <c r="F237" s="6">
        <v>3314</v>
      </c>
      <c r="G237" s="7"/>
      <c r="H237" s="7">
        <v>35.5</v>
      </c>
      <c r="I237" s="7">
        <v>36.299999999999997</v>
      </c>
      <c r="J237" s="6">
        <v>20</v>
      </c>
      <c r="K237" s="7">
        <f t="shared" si="56"/>
        <v>15.999999999999943</v>
      </c>
      <c r="L237" s="46">
        <f t="shared" si="57"/>
        <v>53023.999999999811</v>
      </c>
    </row>
    <row r="238" spans="1:12" hidden="1" x14ac:dyDescent="0.3">
      <c r="A238" s="1" t="s">
        <v>453</v>
      </c>
      <c r="B238" s="1"/>
      <c r="C238" s="1" t="s">
        <v>454</v>
      </c>
      <c r="D238" s="56" t="s">
        <v>126</v>
      </c>
      <c r="E238" s="59">
        <v>4</v>
      </c>
      <c r="F238" s="6">
        <v>3314</v>
      </c>
      <c r="G238" s="7"/>
      <c r="H238" s="7">
        <v>25.3</v>
      </c>
      <c r="I238" s="7">
        <v>30.6</v>
      </c>
      <c r="J238" s="6">
        <v>20</v>
      </c>
      <c r="K238" s="7">
        <f t="shared" si="56"/>
        <v>106.00000000000001</v>
      </c>
      <c r="L238" s="46">
        <f t="shared" si="57"/>
        <v>351284.00000000006</v>
      </c>
    </row>
    <row r="239" spans="1:12" hidden="1" x14ac:dyDescent="0.3">
      <c r="A239" s="1" t="s">
        <v>453</v>
      </c>
      <c r="B239" s="1"/>
      <c r="C239" s="1" t="s">
        <v>454</v>
      </c>
      <c r="D239" s="56" t="s">
        <v>134</v>
      </c>
      <c r="E239" s="59">
        <v>4</v>
      </c>
      <c r="F239" s="6">
        <v>3314</v>
      </c>
      <c r="G239" s="7"/>
      <c r="H239" s="7">
        <v>18</v>
      </c>
      <c r="I239" s="7">
        <v>46.4</v>
      </c>
      <c r="J239" s="6">
        <v>20</v>
      </c>
      <c r="K239" s="7">
        <f t="shared" si="56"/>
        <v>568</v>
      </c>
      <c r="L239" s="46">
        <f t="shared" si="57"/>
        <v>1882352</v>
      </c>
    </row>
    <row r="240" spans="1:12" hidden="1" x14ac:dyDescent="0.3">
      <c r="A240" s="1" t="s">
        <v>453</v>
      </c>
      <c r="B240" s="1"/>
      <c r="C240" s="1" t="s">
        <v>454</v>
      </c>
      <c r="D240" s="56" t="s">
        <v>78</v>
      </c>
      <c r="E240" s="59">
        <v>4</v>
      </c>
      <c r="F240" s="6">
        <v>3314</v>
      </c>
      <c r="G240" s="7"/>
      <c r="H240" s="7">
        <v>41.5</v>
      </c>
      <c r="I240" s="7">
        <v>74.400000000000006</v>
      </c>
      <c r="J240" s="6">
        <v>20</v>
      </c>
      <c r="K240" s="7">
        <f t="shared" si="56"/>
        <v>658.00000000000011</v>
      </c>
      <c r="L240" s="46">
        <f t="shared" si="57"/>
        <v>2180612.0000000005</v>
      </c>
    </row>
    <row r="241" spans="1:13" hidden="1" x14ac:dyDescent="0.3">
      <c r="A241" s="1" t="s">
        <v>453</v>
      </c>
      <c r="B241" s="1"/>
      <c r="C241" s="1" t="s">
        <v>454</v>
      </c>
      <c r="D241" s="56" t="s">
        <v>331</v>
      </c>
      <c r="E241" s="59">
        <v>4</v>
      </c>
      <c r="F241" s="6">
        <v>3314</v>
      </c>
      <c r="G241" s="7"/>
      <c r="H241" s="7">
        <v>48.2</v>
      </c>
      <c r="I241" s="7">
        <v>63.7</v>
      </c>
      <c r="J241" s="6">
        <v>20</v>
      </c>
      <c r="K241" s="7">
        <f t="shared" si="56"/>
        <v>310</v>
      </c>
      <c r="L241" s="46">
        <f t="shared" si="57"/>
        <v>1027340</v>
      </c>
    </row>
    <row r="242" spans="1:13" hidden="1" x14ac:dyDescent="0.3">
      <c r="A242" s="1" t="s">
        <v>453</v>
      </c>
      <c r="B242" s="1"/>
      <c r="C242" s="1" t="s">
        <v>454</v>
      </c>
      <c r="D242" s="56" t="s">
        <v>457</v>
      </c>
      <c r="E242" s="59">
        <v>4</v>
      </c>
      <c r="F242" s="6">
        <v>3314</v>
      </c>
      <c r="G242" s="7"/>
      <c r="H242" s="7">
        <v>6.6</v>
      </c>
      <c r="I242" s="7">
        <v>8.9</v>
      </c>
      <c r="J242" s="6">
        <v>20</v>
      </c>
      <c r="K242" s="7">
        <f t="shared" si="56"/>
        <v>46.000000000000014</v>
      </c>
      <c r="L242" s="46">
        <f t="shared" si="57"/>
        <v>152444.00000000006</v>
      </c>
    </row>
    <row r="243" spans="1:13" hidden="1" x14ac:dyDescent="0.3">
      <c r="A243" s="1" t="s">
        <v>453</v>
      </c>
      <c r="B243" s="1"/>
      <c r="C243" s="1" t="s">
        <v>454</v>
      </c>
      <c r="D243" s="56" t="s">
        <v>458</v>
      </c>
      <c r="E243" s="59">
        <v>4</v>
      </c>
      <c r="F243" s="6">
        <v>3314</v>
      </c>
      <c r="G243" s="7"/>
      <c r="H243" s="7">
        <v>25.7</v>
      </c>
      <c r="I243" s="7">
        <v>41.2</v>
      </c>
      <c r="J243" s="6">
        <v>20</v>
      </c>
      <c r="K243" s="7">
        <f t="shared" si="56"/>
        <v>310.00000000000006</v>
      </c>
      <c r="L243" s="46">
        <f t="shared" si="57"/>
        <v>1027340.0000000002</v>
      </c>
    </row>
    <row r="244" spans="1:13" hidden="1" x14ac:dyDescent="0.3">
      <c r="A244" s="1" t="s">
        <v>453</v>
      </c>
      <c r="B244" s="1"/>
      <c r="C244" s="1" t="s">
        <v>454</v>
      </c>
      <c r="D244" s="56" t="s">
        <v>303</v>
      </c>
      <c r="E244" s="59">
        <v>5</v>
      </c>
      <c r="F244" s="6">
        <v>3314</v>
      </c>
      <c r="G244" s="7"/>
      <c r="H244" s="7">
        <v>195.6</v>
      </c>
      <c r="I244" s="7">
        <v>208.7</v>
      </c>
      <c r="J244" s="6">
        <v>20</v>
      </c>
      <c r="K244" s="7">
        <f t="shared" si="56"/>
        <v>261.99999999999989</v>
      </c>
      <c r="L244" s="46">
        <f t="shared" si="57"/>
        <v>868267.99999999965</v>
      </c>
      <c r="M244" s="63">
        <v>45787</v>
      </c>
    </row>
    <row r="245" spans="1:13" hidden="1" x14ac:dyDescent="0.3">
      <c r="A245" s="1" t="s">
        <v>453</v>
      </c>
      <c r="B245" s="1"/>
      <c r="C245" s="1" t="s">
        <v>454</v>
      </c>
      <c r="D245" s="56" t="s">
        <v>305</v>
      </c>
      <c r="E245" s="59">
        <v>5</v>
      </c>
      <c r="F245" s="6">
        <v>3314</v>
      </c>
      <c r="G245" s="7"/>
      <c r="H245" s="7">
        <v>55.9</v>
      </c>
      <c r="I245" s="7">
        <v>56.9</v>
      </c>
      <c r="J245" s="6">
        <v>20</v>
      </c>
      <c r="K245" s="7">
        <f t="shared" si="56"/>
        <v>20</v>
      </c>
      <c r="L245" s="46">
        <f t="shared" si="57"/>
        <v>66280</v>
      </c>
    </row>
    <row r="246" spans="1:13" hidden="1" x14ac:dyDescent="0.3">
      <c r="A246" s="1" t="s">
        <v>453</v>
      </c>
      <c r="B246" s="1"/>
      <c r="C246" s="1" t="s">
        <v>454</v>
      </c>
      <c r="D246" s="56" t="s">
        <v>87</v>
      </c>
      <c r="E246" s="59">
        <v>5</v>
      </c>
      <c r="F246" s="6">
        <v>3314</v>
      </c>
      <c r="G246" s="7"/>
      <c r="H246" s="7">
        <v>47.8</v>
      </c>
      <c r="I246" s="7">
        <v>47.8</v>
      </c>
      <c r="J246" s="6">
        <v>20</v>
      </c>
      <c r="K246" s="7">
        <f t="shared" si="56"/>
        <v>0</v>
      </c>
      <c r="L246" s="46">
        <f t="shared" si="57"/>
        <v>0</v>
      </c>
    </row>
    <row r="247" spans="1:13" hidden="1" x14ac:dyDescent="0.3">
      <c r="A247" s="1" t="s">
        <v>453</v>
      </c>
      <c r="B247" s="1"/>
      <c r="C247" s="1" t="s">
        <v>454</v>
      </c>
      <c r="D247" s="56" t="s">
        <v>147</v>
      </c>
      <c r="E247" s="59">
        <v>5</v>
      </c>
      <c r="F247" s="6">
        <v>3314</v>
      </c>
      <c r="G247" s="7"/>
      <c r="H247" s="7">
        <v>78.3</v>
      </c>
      <c r="I247" s="7">
        <v>78.3</v>
      </c>
      <c r="J247" s="6">
        <v>20</v>
      </c>
      <c r="K247" s="7">
        <f t="shared" si="56"/>
        <v>0</v>
      </c>
      <c r="L247" s="46">
        <f t="shared" si="57"/>
        <v>0</v>
      </c>
    </row>
    <row r="248" spans="1:13" hidden="1" x14ac:dyDescent="0.3">
      <c r="A248" s="1" t="s">
        <v>453</v>
      </c>
      <c r="B248" s="1"/>
      <c r="C248" s="1" t="s">
        <v>454</v>
      </c>
      <c r="D248" s="56" t="s">
        <v>455</v>
      </c>
      <c r="E248" s="59">
        <v>5</v>
      </c>
      <c r="F248" s="6">
        <v>3314</v>
      </c>
      <c r="G248" s="7"/>
      <c r="H248" s="7">
        <v>46.2</v>
      </c>
      <c r="I248" s="7">
        <v>46.2</v>
      </c>
      <c r="J248" s="6">
        <v>20</v>
      </c>
      <c r="K248" s="7">
        <f t="shared" si="56"/>
        <v>0</v>
      </c>
      <c r="L248" s="46">
        <f t="shared" si="57"/>
        <v>0</v>
      </c>
    </row>
    <row r="249" spans="1:13" hidden="1" x14ac:dyDescent="0.3">
      <c r="A249" s="1" t="s">
        <v>453</v>
      </c>
      <c r="B249" s="1"/>
      <c r="C249" s="1" t="s">
        <v>454</v>
      </c>
      <c r="D249" s="56" t="s">
        <v>456</v>
      </c>
      <c r="E249" s="59">
        <v>5</v>
      </c>
      <c r="F249" s="6">
        <v>3314</v>
      </c>
      <c r="G249" s="7"/>
      <c r="H249" s="7">
        <v>36.299999999999997</v>
      </c>
      <c r="I249" s="7">
        <v>36.4</v>
      </c>
      <c r="J249" s="6">
        <v>20</v>
      </c>
      <c r="K249" s="7">
        <f t="shared" si="56"/>
        <v>2.0000000000000284</v>
      </c>
      <c r="L249" s="46">
        <f t="shared" si="57"/>
        <v>6628.0000000000946</v>
      </c>
    </row>
    <row r="250" spans="1:13" hidden="1" x14ac:dyDescent="0.3">
      <c r="A250" s="1" t="s">
        <v>453</v>
      </c>
      <c r="B250" s="1"/>
      <c r="C250" s="1" t="s">
        <v>454</v>
      </c>
      <c r="D250" s="56" t="s">
        <v>126</v>
      </c>
      <c r="E250" s="59">
        <v>5</v>
      </c>
      <c r="F250" s="6">
        <v>3314</v>
      </c>
      <c r="G250" s="7"/>
      <c r="H250" s="7">
        <v>30.6</v>
      </c>
      <c r="I250" s="7">
        <v>31.9</v>
      </c>
      <c r="J250" s="6">
        <v>20</v>
      </c>
      <c r="K250" s="7">
        <f t="shared" si="56"/>
        <v>25.999999999999943</v>
      </c>
      <c r="L250" s="46">
        <f t="shared" si="57"/>
        <v>86163.999999999811</v>
      </c>
    </row>
    <row r="251" spans="1:13" hidden="1" x14ac:dyDescent="0.3">
      <c r="A251" s="1" t="s">
        <v>453</v>
      </c>
      <c r="B251" s="1"/>
      <c r="C251" s="1" t="s">
        <v>454</v>
      </c>
      <c r="D251" s="56" t="s">
        <v>134</v>
      </c>
      <c r="E251" s="59">
        <v>5</v>
      </c>
      <c r="F251" s="6">
        <v>3314</v>
      </c>
      <c r="G251" s="7"/>
      <c r="H251" s="7">
        <v>46.4</v>
      </c>
      <c r="I251" s="7">
        <v>48.4</v>
      </c>
      <c r="J251" s="6">
        <v>20</v>
      </c>
      <c r="K251" s="7">
        <f t="shared" si="56"/>
        <v>40</v>
      </c>
      <c r="L251" s="46">
        <f t="shared" si="57"/>
        <v>132560</v>
      </c>
    </row>
    <row r="252" spans="1:13" hidden="1" x14ac:dyDescent="0.3">
      <c r="A252" s="1" t="s">
        <v>453</v>
      </c>
      <c r="B252" s="1"/>
      <c r="C252" s="1" t="s">
        <v>454</v>
      </c>
      <c r="D252" s="56" t="s">
        <v>78</v>
      </c>
      <c r="E252" s="59">
        <v>5</v>
      </c>
      <c r="F252" s="6">
        <v>3314</v>
      </c>
      <c r="G252" s="7"/>
      <c r="H252" s="7">
        <v>74.400000000000006</v>
      </c>
      <c r="I252" s="7">
        <v>78.2</v>
      </c>
      <c r="J252" s="6">
        <v>20</v>
      </c>
      <c r="K252" s="7">
        <f t="shared" si="56"/>
        <v>75.999999999999943</v>
      </c>
      <c r="L252" s="46">
        <f t="shared" si="57"/>
        <v>251863.99999999983</v>
      </c>
    </row>
    <row r="253" spans="1:13" hidden="1" x14ac:dyDescent="0.3">
      <c r="A253" s="1" t="s">
        <v>453</v>
      </c>
      <c r="B253" s="1"/>
      <c r="C253" s="1" t="s">
        <v>454</v>
      </c>
      <c r="D253" s="56" t="s">
        <v>331</v>
      </c>
      <c r="E253" s="59">
        <v>5</v>
      </c>
      <c r="F253" s="6">
        <v>3314</v>
      </c>
      <c r="G253" s="7"/>
      <c r="H253" s="7">
        <v>63.7</v>
      </c>
      <c r="I253" s="7">
        <v>66.099999999999994</v>
      </c>
      <c r="J253" s="6">
        <v>20</v>
      </c>
      <c r="K253" s="7">
        <f t="shared" si="56"/>
        <v>47.999999999999829</v>
      </c>
      <c r="L253" s="46">
        <f t="shared" si="57"/>
        <v>159071.99999999945</v>
      </c>
    </row>
    <row r="254" spans="1:13" hidden="1" x14ac:dyDescent="0.3">
      <c r="A254" s="1" t="s">
        <v>453</v>
      </c>
      <c r="B254" s="1"/>
      <c r="C254" s="1" t="s">
        <v>454</v>
      </c>
      <c r="D254" s="56" t="s">
        <v>457</v>
      </c>
      <c r="E254" s="59">
        <v>5</v>
      </c>
      <c r="F254" s="6">
        <v>3314</v>
      </c>
      <c r="G254" s="7"/>
      <c r="H254" s="7">
        <v>8.9</v>
      </c>
      <c r="I254" s="7">
        <v>9.9</v>
      </c>
      <c r="J254" s="6">
        <v>20</v>
      </c>
      <c r="K254" s="7">
        <f t="shared" si="56"/>
        <v>20</v>
      </c>
      <c r="L254" s="46">
        <f t="shared" si="57"/>
        <v>66280</v>
      </c>
    </row>
    <row r="255" spans="1:13" hidden="1" x14ac:dyDescent="0.3">
      <c r="A255" s="1" t="s">
        <v>453</v>
      </c>
      <c r="B255" s="1"/>
      <c r="C255" s="1" t="s">
        <v>454</v>
      </c>
      <c r="D255" s="56" t="s">
        <v>458</v>
      </c>
      <c r="E255" s="59">
        <v>5</v>
      </c>
      <c r="F255" s="6">
        <v>3314</v>
      </c>
      <c r="G255" s="7"/>
      <c r="H255" s="7">
        <v>41.2</v>
      </c>
      <c r="I255" s="7">
        <v>43.1</v>
      </c>
      <c r="J255" s="6">
        <v>20</v>
      </c>
      <c r="K255" s="7">
        <f t="shared" si="56"/>
        <v>37.999999999999972</v>
      </c>
      <c r="L255" s="46">
        <f t="shared" si="57"/>
        <v>125931.99999999991</v>
      </c>
    </row>
    <row r="256" spans="1:13" hidden="1" x14ac:dyDescent="0.3">
      <c r="A256" s="1" t="s">
        <v>453</v>
      </c>
      <c r="B256" s="1"/>
      <c r="C256" s="1" t="s">
        <v>454</v>
      </c>
      <c r="D256" s="56" t="s">
        <v>303</v>
      </c>
      <c r="E256" s="59">
        <v>5</v>
      </c>
      <c r="F256" s="6">
        <v>3398</v>
      </c>
      <c r="G256" s="7"/>
      <c r="H256" s="7">
        <v>208.7</v>
      </c>
      <c r="I256" s="7">
        <v>215</v>
      </c>
      <c r="J256" s="6">
        <v>20</v>
      </c>
      <c r="K256" s="7">
        <f t="shared" si="56"/>
        <v>126.00000000000023</v>
      </c>
      <c r="L256" s="46">
        <f t="shared" si="57"/>
        <v>428148.00000000076</v>
      </c>
      <c r="M256" s="63">
        <v>45797</v>
      </c>
    </row>
    <row r="257" spans="1:12" hidden="1" x14ac:dyDescent="0.3">
      <c r="A257" s="1" t="s">
        <v>453</v>
      </c>
      <c r="B257" s="1"/>
      <c r="C257" s="1" t="s">
        <v>454</v>
      </c>
      <c r="D257" s="56" t="s">
        <v>305</v>
      </c>
      <c r="E257" s="59">
        <v>5</v>
      </c>
      <c r="F257" s="6">
        <v>3398</v>
      </c>
      <c r="G257" s="7"/>
      <c r="H257" s="7">
        <v>56.9</v>
      </c>
      <c r="I257" s="7">
        <v>57.5</v>
      </c>
      <c r="J257" s="6">
        <v>20</v>
      </c>
      <c r="K257" s="7">
        <f t="shared" si="56"/>
        <v>12.000000000000028</v>
      </c>
      <c r="L257" s="46">
        <f t="shared" si="57"/>
        <v>40776.000000000095</v>
      </c>
    </row>
    <row r="258" spans="1:12" hidden="1" x14ac:dyDescent="0.3">
      <c r="A258" s="1" t="s">
        <v>453</v>
      </c>
      <c r="B258" s="1"/>
      <c r="C258" s="1" t="s">
        <v>454</v>
      </c>
      <c r="D258" s="56" t="s">
        <v>87</v>
      </c>
      <c r="E258" s="59">
        <v>5</v>
      </c>
      <c r="F258" s="6">
        <v>3398</v>
      </c>
      <c r="G258" s="7"/>
      <c r="H258" s="7">
        <v>47.8</v>
      </c>
      <c r="I258" s="7">
        <v>47.8</v>
      </c>
      <c r="J258" s="6">
        <v>20</v>
      </c>
      <c r="K258" s="7">
        <f t="shared" si="56"/>
        <v>0</v>
      </c>
      <c r="L258" s="46">
        <f t="shared" si="57"/>
        <v>0</v>
      </c>
    </row>
    <row r="259" spans="1:12" hidden="1" x14ac:dyDescent="0.3">
      <c r="A259" s="1" t="s">
        <v>453</v>
      </c>
      <c r="B259" s="1"/>
      <c r="C259" s="1" t="s">
        <v>454</v>
      </c>
      <c r="D259" s="56" t="s">
        <v>147</v>
      </c>
      <c r="E259" s="59">
        <v>5</v>
      </c>
      <c r="F259" s="6">
        <v>3398</v>
      </c>
      <c r="G259" s="7"/>
      <c r="H259" s="7">
        <v>78.3</v>
      </c>
      <c r="I259" s="7">
        <v>78.3</v>
      </c>
      <c r="J259" s="6">
        <v>20</v>
      </c>
      <c r="K259" s="7">
        <f t="shared" si="56"/>
        <v>0</v>
      </c>
      <c r="L259" s="46">
        <f t="shared" si="57"/>
        <v>0</v>
      </c>
    </row>
    <row r="260" spans="1:12" hidden="1" x14ac:dyDescent="0.3">
      <c r="A260" s="1" t="s">
        <v>453</v>
      </c>
      <c r="B260" s="1"/>
      <c r="C260" s="1" t="s">
        <v>454</v>
      </c>
      <c r="D260" s="56" t="s">
        <v>455</v>
      </c>
      <c r="E260" s="59">
        <v>5</v>
      </c>
      <c r="F260" s="6">
        <v>3398</v>
      </c>
      <c r="G260" s="7"/>
      <c r="H260" s="7">
        <v>46.2</v>
      </c>
      <c r="I260" s="7">
        <v>46.2</v>
      </c>
      <c r="J260" s="6">
        <v>20</v>
      </c>
      <c r="K260" s="7">
        <f t="shared" si="56"/>
        <v>0</v>
      </c>
      <c r="L260" s="46">
        <f t="shared" si="57"/>
        <v>0</v>
      </c>
    </row>
    <row r="261" spans="1:12" hidden="1" x14ac:dyDescent="0.3">
      <c r="A261" s="1" t="s">
        <v>453</v>
      </c>
      <c r="B261" s="1"/>
      <c r="C261" s="1" t="s">
        <v>454</v>
      </c>
      <c r="D261" s="56" t="s">
        <v>456</v>
      </c>
      <c r="E261" s="59">
        <v>5</v>
      </c>
      <c r="F261" s="6">
        <v>3398</v>
      </c>
      <c r="G261" s="7"/>
      <c r="H261" s="7">
        <v>36.4</v>
      </c>
      <c r="I261" s="7">
        <v>36.4</v>
      </c>
      <c r="J261" s="6">
        <v>20</v>
      </c>
      <c r="K261" s="7">
        <f t="shared" si="56"/>
        <v>0</v>
      </c>
      <c r="L261" s="46">
        <f t="shared" si="57"/>
        <v>0</v>
      </c>
    </row>
    <row r="262" spans="1:12" hidden="1" x14ac:dyDescent="0.3">
      <c r="A262" s="1" t="s">
        <v>453</v>
      </c>
      <c r="B262" s="1"/>
      <c r="C262" s="1" t="s">
        <v>454</v>
      </c>
      <c r="D262" s="56" t="s">
        <v>126</v>
      </c>
      <c r="E262" s="59">
        <v>5</v>
      </c>
      <c r="F262" s="6">
        <v>3398</v>
      </c>
      <c r="G262" s="7"/>
      <c r="H262" s="7">
        <v>31.9</v>
      </c>
      <c r="I262" s="7">
        <v>32.6</v>
      </c>
      <c r="J262" s="6">
        <v>20</v>
      </c>
      <c r="K262" s="7">
        <f t="shared" si="56"/>
        <v>14.000000000000057</v>
      </c>
      <c r="L262" s="46">
        <f t="shared" si="57"/>
        <v>47572.000000000196</v>
      </c>
    </row>
    <row r="263" spans="1:12" hidden="1" x14ac:dyDescent="0.3">
      <c r="A263" s="1" t="s">
        <v>453</v>
      </c>
      <c r="B263" s="1"/>
      <c r="C263" s="1" t="s">
        <v>454</v>
      </c>
      <c r="D263" s="56" t="s">
        <v>134</v>
      </c>
      <c r="E263" s="59">
        <v>5</v>
      </c>
      <c r="F263" s="6">
        <v>3398</v>
      </c>
      <c r="G263" s="7"/>
      <c r="H263" s="7">
        <v>48.4</v>
      </c>
      <c r="I263" s="7">
        <v>49.2</v>
      </c>
      <c r="J263" s="6">
        <v>20</v>
      </c>
      <c r="K263" s="7">
        <f t="shared" si="56"/>
        <v>16.000000000000085</v>
      </c>
      <c r="L263" s="46">
        <f t="shared" si="57"/>
        <v>54368.000000000291</v>
      </c>
    </row>
    <row r="264" spans="1:12" hidden="1" x14ac:dyDescent="0.3">
      <c r="A264" s="1" t="s">
        <v>453</v>
      </c>
      <c r="B264" s="1"/>
      <c r="C264" s="1" t="s">
        <v>454</v>
      </c>
      <c r="D264" s="56" t="s">
        <v>78</v>
      </c>
      <c r="E264" s="59">
        <v>5</v>
      </c>
      <c r="F264" s="6">
        <v>3398</v>
      </c>
      <c r="G264" s="7"/>
      <c r="H264" s="7">
        <v>78.2</v>
      </c>
      <c r="I264" s="7">
        <v>80.099999999999994</v>
      </c>
      <c r="J264" s="6">
        <v>20</v>
      </c>
      <c r="K264" s="7">
        <f t="shared" si="56"/>
        <v>37.999999999999829</v>
      </c>
      <c r="L264" s="46">
        <f t="shared" si="57"/>
        <v>129123.99999999942</v>
      </c>
    </row>
    <row r="265" spans="1:12" hidden="1" x14ac:dyDescent="0.3">
      <c r="A265" s="1" t="s">
        <v>453</v>
      </c>
      <c r="B265" s="1"/>
      <c r="C265" s="1" t="s">
        <v>454</v>
      </c>
      <c r="D265" s="56" t="s">
        <v>331</v>
      </c>
      <c r="E265" s="59">
        <v>5</v>
      </c>
      <c r="F265" s="6">
        <v>3398</v>
      </c>
      <c r="G265" s="7"/>
      <c r="H265" s="7">
        <v>66.099999999999994</v>
      </c>
      <c r="I265" s="7">
        <v>67.5</v>
      </c>
      <c r="J265" s="6">
        <v>20</v>
      </c>
      <c r="K265" s="7">
        <f t="shared" si="56"/>
        <v>28.000000000000114</v>
      </c>
      <c r="L265" s="46">
        <f t="shared" si="57"/>
        <v>95144.000000000393</v>
      </c>
    </row>
    <row r="266" spans="1:12" hidden="1" x14ac:dyDescent="0.3">
      <c r="A266" s="1" t="s">
        <v>453</v>
      </c>
      <c r="B266" s="1"/>
      <c r="C266" s="1" t="s">
        <v>454</v>
      </c>
      <c r="D266" s="56" t="s">
        <v>457</v>
      </c>
      <c r="E266" s="59">
        <v>5</v>
      </c>
      <c r="F266" s="6">
        <v>3398</v>
      </c>
      <c r="G266" s="7"/>
      <c r="H266" s="7">
        <v>9.9</v>
      </c>
      <c r="I266" s="7">
        <v>10.199999999999999</v>
      </c>
      <c r="J266" s="6">
        <v>20</v>
      </c>
      <c r="K266" s="7">
        <f t="shared" si="56"/>
        <v>5.9999999999999787</v>
      </c>
      <c r="L266" s="46">
        <f t="shared" si="57"/>
        <v>20387.999999999927</v>
      </c>
    </row>
    <row r="267" spans="1:12" hidden="1" x14ac:dyDescent="0.3">
      <c r="A267" s="1" t="s">
        <v>453</v>
      </c>
      <c r="B267" s="1"/>
      <c r="C267" s="1" t="s">
        <v>454</v>
      </c>
      <c r="D267" s="56" t="s">
        <v>458</v>
      </c>
      <c r="E267" s="59">
        <v>5</v>
      </c>
      <c r="F267" s="6">
        <v>3398</v>
      </c>
      <c r="G267" s="7"/>
      <c r="H267" s="7">
        <v>43.1</v>
      </c>
      <c r="I267" s="7">
        <v>44.3</v>
      </c>
      <c r="J267" s="6">
        <v>20</v>
      </c>
      <c r="K267" s="7">
        <f t="shared" si="56"/>
        <v>23.999999999999915</v>
      </c>
      <c r="L267" s="46">
        <f t="shared" si="57"/>
        <v>81551.999999999709</v>
      </c>
    </row>
    <row r="268" spans="1:12" hidden="1" x14ac:dyDescent="0.3">
      <c r="A268" s="1" t="s">
        <v>453</v>
      </c>
      <c r="B268" s="1"/>
      <c r="C268" s="1" t="s">
        <v>454</v>
      </c>
      <c r="D268" s="56" t="s">
        <v>303</v>
      </c>
      <c r="E268" s="59">
        <v>6</v>
      </c>
      <c r="F268" s="6">
        <v>3398</v>
      </c>
      <c r="G268" s="7"/>
      <c r="H268" s="7">
        <v>215</v>
      </c>
      <c r="I268" s="7">
        <v>239.9</v>
      </c>
      <c r="J268" s="6">
        <v>20</v>
      </c>
      <c r="K268" s="7">
        <f t="shared" si="56"/>
        <v>498.00000000000011</v>
      </c>
      <c r="L268" s="46">
        <f t="shared" si="57"/>
        <v>1692204.0000000005</v>
      </c>
    </row>
    <row r="269" spans="1:12" hidden="1" x14ac:dyDescent="0.3">
      <c r="A269" s="1" t="s">
        <v>453</v>
      </c>
      <c r="B269" s="1"/>
      <c r="C269" s="1" t="s">
        <v>454</v>
      </c>
      <c r="D269" s="56" t="s">
        <v>305</v>
      </c>
      <c r="E269" s="59">
        <v>6</v>
      </c>
      <c r="F269" s="6">
        <v>3398</v>
      </c>
      <c r="G269" s="7"/>
      <c r="H269" s="7">
        <v>57.5</v>
      </c>
      <c r="I269" s="7">
        <v>59.1</v>
      </c>
      <c r="J269" s="6">
        <v>20</v>
      </c>
      <c r="K269" s="7">
        <f t="shared" si="56"/>
        <v>32.000000000000028</v>
      </c>
      <c r="L269" s="46">
        <f t="shared" si="57"/>
        <v>108736.0000000001</v>
      </c>
    </row>
    <row r="270" spans="1:12" hidden="1" x14ac:dyDescent="0.3">
      <c r="A270" s="1" t="s">
        <v>453</v>
      </c>
      <c r="B270" s="1"/>
      <c r="C270" s="1" t="s">
        <v>454</v>
      </c>
      <c r="D270" s="56" t="s">
        <v>87</v>
      </c>
      <c r="E270" s="59">
        <v>6</v>
      </c>
      <c r="F270" s="6">
        <v>3398</v>
      </c>
      <c r="G270" s="7"/>
      <c r="H270" s="7">
        <v>47.8</v>
      </c>
      <c r="I270" s="7">
        <v>47.9</v>
      </c>
      <c r="J270" s="6">
        <v>20</v>
      </c>
      <c r="K270" s="7">
        <f t="shared" si="56"/>
        <v>2.0000000000000284</v>
      </c>
      <c r="L270" s="46">
        <f t="shared" si="57"/>
        <v>6796.0000000000964</v>
      </c>
    </row>
    <row r="271" spans="1:12" hidden="1" x14ac:dyDescent="0.3">
      <c r="A271" s="1" t="s">
        <v>453</v>
      </c>
      <c r="B271" s="1"/>
      <c r="C271" s="1" t="s">
        <v>454</v>
      </c>
      <c r="D271" s="56" t="s">
        <v>147</v>
      </c>
      <c r="E271" s="59">
        <v>6</v>
      </c>
      <c r="F271" s="6">
        <v>3398</v>
      </c>
      <c r="G271" s="7"/>
      <c r="H271" s="7">
        <v>78.3</v>
      </c>
      <c r="I271" s="7">
        <v>78.3</v>
      </c>
      <c r="J271" s="6">
        <v>20</v>
      </c>
      <c r="K271" s="7">
        <f t="shared" si="56"/>
        <v>0</v>
      </c>
      <c r="L271" s="46">
        <f t="shared" si="57"/>
        <v>0</v>
      </c>
    </row>
    <row r="272" spans="1:12" hidden="1" x14ac:dyDescent="0.3">
      <c r="A272" s="1" t="s">
        <v>453</v>
      </c>
      <c r="B272" s="1"/>
      <c r="C272" s="1" t="s">
        <v>454</v>
      </c>
      <c r="D272" s="56" t="s">
        <v>455</v>
      </c>
      <c r="E272" s="59">
        <v>6</v>
      </c>
      <c r="F272" s="6">
        <v>3398</v>
      </c>
      <c r="G272" s="7"/>
      <c r="H272" s="7">
        <v>46.2</v>
      </c>
      <c r="I272" s="7">
        <v>46.2</v>
      </c>
      <c r="J272" s="6">
        <v>20</v>
      </c>
      <c r="K272" s="7">
        <f t="shared" si="56"/>
        <v>0</v>
      </c>
      <c r="L272" s="46">
        <f t="shared" si="57"/>
        <v>0</v>
      </c>
    </row>
    <row r="273" spans="1:12" hidden="1" x14ac:dyDescent="0.3">
      <c r="A273" s="1" t="s">
        <v>453</v>
      </c>
      <c r="B273" s="1"/>
      <c r="C273" s="1" t="s">
        <v>454</v>
      </c>
      <c r="D273" s="56" t="s">
        <v>456</v>
      </c>
      <c r="E273" s="59">
        <v>6</v>
      </c>
      <c r="F273" s="6">
        <v>3398</v>
      </c>
      <c r="G273" s="7"/>
      <c r="H273" s="7">
        <v>36.4</v>
      </c>
      <c r="I273" s="7">
        <v>36.4</v>
      </c>
      <c r="J273" s="6">
        <v>20</v>
      </c>
      <c r="K273" s="7">
        <f t="shared" si="56"/>
        <v>0</v>
      </c>
      <c r="L273" s="46">
        <f t="shared" si="57"/>
        <v>0</v>
      </c>
    </row>
    <row r="274" spans="1:12" hidden="1" x14ac:dyDescent="0.3">
      <c r="A274" s="1" t="s">
        <v>453</v>
      </c>
      <c r="B274" s="1"/>
      <c r="C274" s="1" t="s">
        <v>454</v>
      </c>
      <c r="D274" s="56" t="s">
        <v>126</v>
      </c>
      <c r="E274" s="59">
        <v>6</v>
      </c>
      <c r="F274" s="6">
        <v>3398</v>
      </c>
      <c r="G274" s="7"/>
      <c r="H274" s="7">
        <v>32.6</v>
      </c>
      <c r="I274" s="7">
        <v>34.4</v>
      </c>
      <c r="J274" s="6">
        <v>20</v>
      </c>
      <c r="K274" s="7">
        <f t="shared" si="56"/>
        <v>35.999999999999943</v>
      </c>
      <c r="L274" s="46">
        <f t="shared" si="57"/>
        <v>122327.99999999981</v>
      </c>
    </row>
    <row r="275" spans="1:12" hidden="1" x14ac:dyDescent="0.3">
      <c r="A275" s="1" t="s">
        <v>453</v>
      </c>
      <c r="B275" s="1"/>
      <c r="C275" s="1" t="s">
        <v>454</v>
      </c>
      <c r="D275" s="56" t="s">
        <v>134</v>
      </c>
      <c r="E275" s="59">
        <v>6</v>
      </c>
      <c r="F275" s="6">
        <v>3398</v>
      </c>
      <c r="G275" s="7"/>
      <c r="H275" s="7">
        <v>49.2</v>
      </c>
      <c r="I275" s="7">
        <v>52.6</v>
      </c>
      <c r="J275" s="6">
        <v>20</v>
      </c>
      <c r="K275" s="7">
        <f t="shared" si="56"/>
        <v>67.999999999999972</v>
      </c>
      <c r="L275" s="46">
        <f t="shared" si="57"/>
        <v>231063.99999999991</v>
      </c>
    </row>
    <row r="276" spans="1:12" hidden="1" x14ac:dyDescent="0.3">
      <c r="A276" s="1" t="s">
        <v>453</v>
      </c>
      <c r="B276" s="1"/>
      <c r="C276" s="1" t="s">
        <v>454</v>
      </c>
      <c r="D276" s="56" t="s">
        <v>78</v>
      </c>
      <c r="E276" s="59">
        <v>6</v>
      </c>
      <c r="F276" s="6">
        <v>3398</v>
      </c>
      <c r="G276" s="7"/>
      <c r="H276" s="7">
        <v>80.099999999999994</v>
      </c>
      <c r="I276" s="7">
        <v>86.2</v>
      </c>
      <c r="J276" s="6">
        <v>20</v>
      </c>
      <c r="K276" s="7">
        <f t="shared" si="56"/>
        <v>122.00000000000017</v>
      </c>
      <c r="L276" s="46">
        <f t="shared" si="57"/>
        <v>414556.00000000058</v>
      </c>
    </row>
    <row r="277" spans="1:12" ht="14.5" hidden="1" customHeight="1" x14ac:dyDescent="0.3">
      <c r="A277" s="1" t="s">
        <v>453</v>
      </c>
      <c r="B277" s="1"/>
      <c r="C277" s="1" t="s">
        <v>454</v>
      </c>
      <c r="D277" s="56" t="s">
        <v>331</v>
      </c>
      <c r="E277" s="59">
        <v>6</v>
      </c>
      <c r="F277" s="6">
        <v>3398</v>
      </c>
      <c r="G277" s="7"/>
      <c r="H277" s="7">
        <v>67.5</v>
      </c>
      <c r="I277" s="7">
        <v>72.099999999999994</v>
      </c>
      <c r="J277" s="6">
        <v>20</v>
      </c>
      <c r="K277" s="7">
        <f t="shared" si="56"/>
        <v>91.999999999999886</v>
      </c>
      <c r="L277" s="46">
        <f t="shared" si="57"/>
        <v>312615.99999999959</v>
      </c>
    </row>
    <row r="278" spans="1:12" hidden="1" x14ac:dyDescent="0.3">
      <c r="A278" s="1" t="s">
        <v>453</v>
      </c>
      <c r="B278" s="1"/>
      <c r="C278" s="1" t="s">
        <v>454</v>
      </c>
      <c r="D278" s="56" t="s">
        <v>457</v>
      </c>
      <c r="E278" s="59">
        <v>6</v>
      </c>
      <c r="F278" s="6">
        <v>3398</v>
      </c>
      <c r="G278" s="7"/>
      <c r="H278" s="7">
        <v>10.199999999999999</v>
      </c>
      <c r="I278" s="7">
        <v>12.5</v>
      </c>
      <c r="J278" s="6">
        <v>20</v>
      </c>
      <c r="K278" s="7">
        <f t="shared" si="56"/>
        <v>46.000000000000014</v>
      </c>
      <c r="L278" s="46">
        <f t="shared" si="57"/>
        <v>156308.00000000006</v>
      </c>
    </row>
    <row r="279" spans="1:12" hidden="1" x14ac:dyDescent="0.3">
      <c r="A279" s="1" t="s">
        <v>453</v>
      </c>
      <c r="B279" s="1"/>
      <c r="C279" s="1" t="s">
        <v>454</v>
      </c>
      <c r="D279" s="56" t="s">
        <v>458</v>
      </c>
      <c r="E279" s="59">
        <v>6</v>
      </c>
      <c r="F279" s="6">
        <v>3398</v>
      </c>
      <c r="G279" s="7"/>
      <c r="H279" s="7">
        <v>44.3</v>
      </c>
      <c r="I279" s="7">
        <v>48.7</v>
      </c>
      <c r="J279" s="6">
        <v>20</v>
      </c>
      <c r="K279" s="7">
        <f t="shared" si="56"/>
        <v>88.000000000000114</v>
      </c>
      <c r="L279" s="46">
        <f t="shared" si="57"/>
        <v>299024.00000000041</v>
      </c>
    </row>
    <row r="280" spans="1:12" hidden="1" x14ac:dyDescent="0.3">
      <c r="A280" s="1" t="s">
        <v>453</v>
      </c>
      <c r="B280" s="1"/>
      <c r="C280" s="1" t="s">
        <v>454</v>
      </c>
      <c r="D280" s="56" t="s">
        <v>303</v>
      </c>
      <c r="E280" s="59">
        <v>7</v>
      </c>
      <c r="F280" s="6">
        <v>3398</v>
      </c>
      <c r="G280" s="7"/>
      <c r="H280" s="7">
        <f t="shared" ref="H280:H291" si="58">I268</f>
        <v>239.9</v>
      </c>
      <c r="I280" s="7">
        <v>280.39999999999998</v>
      </c>
      <c r="J280" s="6">
        <v>20</v>
      </c>
      <c r="K280" s="7">
        <f t="shared" si="56"/>
        <v>809.99999999999943</v>
      </c>
      <c r="L280" s="46">
        <f t="shared" si="57"/>
        <v>2752379.9999999981</v>
      </c>
    </row>
    <row r="281" spans="1:12" hidden="1" x14ac:dyDescent="0.3">
      <c r="A281" s="1" t="s">
        <v>453</v>
      </c>
      <c r="B281" s="1"/>
      <c r="C281" s="1" t="s">
        <v>454</v>
      </c>
      <c r="D281" s="56" t="s">
        <v>305</v>
      </c>
      <c r="E281" s="59">
        <v>7</v>
      </c>
      <c r="F281" s="6">
        <v>3398</v>
      </c>
      <c r="G281" s="7"/>
      <c r="H281" s="7">
        <f t="shared" si="58"/>
        <v>59.1</v>
      </c>
      <c r="I281" s="7">
        <v>59.9</v>
      </c>
      <c r="J281" s="6">
        <v>20</v>
      </c>
      <c r="K281" s="7">
        <f t="shared" si="56"/>
        <v>15.999999999999943</v>
      </c>
      <c r="L281" s="46">
        <f t="shared" si="57"/>
        <v>54367.999999999804</v>
      </c>
    </row>
    <row r="282" spans="1:12" hidden="1" x14ac:dyDescent="0.3">
      <c r="A282" s="1" t="s">
        <v>453</v>
      </c>
      <c r="B282" s="1"/>
      <c r="C282" s="1" t="s">
        <v>454</v>
      </c>
      <c r="D282" s="56" t="s">
        <v>87</v>
      </c>
      <c r="E282" s="59">
        <v>7</v>
      </c>
      <c r="F282" s="6">
        <v>3398</v>
      </c>
      <c r="G282" s="7"/>
      <c r="H282" s="7">
        <f t="shared" si="58"/>
        <v>47.9</v>
      </c>
      <c r="I282" s="7">
        <v>47.9</v>
      </c>
      <c r="J282" s="6">
        <v>20</v>
      </c>
      <c r="K282" s="7">
        <f t="shared" si="56"/>
        <v>0</v>
      </c>
      <c r="L282" s="46">
        <f t="shared" si="57"/>
        <v>0</v>
      </c>
    </row>
    <row r="283" spans="1:12" hidden="1" x14ac:dyDescent="0.3">
      <c r="A283" s="1" t="s">
        <v>453</v>
      </c>
      <c r="B283" s="1"/>
      <c r="C283" s="1" t="s">
        <v>454</v>
      </c>
      <c r="D283" s="56" t="s">
        <v>147</v>
      </c>
      <c r="E283" s="59">
        <v>7</v>
      </c>
      <c r="F283" s="6">
        <v>3398</v>
      </c>
      <c r="G283" s="7"/>
      <c r="H283" s="7">
        <f t="shared" si="58"/>
        <v>78.3</v>
      </c>
      <c r="I283" s="7">
        <v>78.400000000000006</v>
      </c>
      <c r="J283" s="6">
        <v>20</v>
      </c>
      <c r="K283" s="7">
        <f t="shared" si="56"/>
        <v>2.0000000000001705</v>
      </c>
      <c r="L283" s="46">
        <f t="shared" si="57"/>
        <v>6796.0000000005793</v>
      </c>
    </row>
    <row r="284" spans="1:12" hidden="1" x14ac:dyDescent="0.3">
      <c r="A284" s="1" t="s">
        <v>453</v>
      </c>
      <c r="B284" s="1"/>
      <c r="C284" s="1" t="s">
        <v>454</v>
      </c>
      <c r="D284" s="56" t="s">
        <v>455</v>
      </c>
      <c r="E284" s="59">
        <v>7</v>
      </c>
      <c r="F284" s="6">
        <v>3398</v>
      </c>
      <c r="G284" s="7"/>
      <c r="H284" s="7">
        <f t="shared" si="58"/>
        <v>46.2</v>
      </c>
      <c r="I284" s="7">
        <v>46.2</v>
      </c>
      <c r="J284" s="6">
        <v>20</v>
      </c>
      <c r="K284" s="7">
        <f t="shared" si="56"/>
        <v>0</v>
      </c>
      <c r="L284" s="46">
        <f t="shared" si="57"/>
        <v>0</v>
      </c>
    </row>
    <row r="285" spans="1:12" hidden="1" x14ac:dyDescent="0.3">
      <c r="A285" s="1" t="s">
        <v>453</v>
      </c>
      <c r="B285" s="1"/>
      <c r="C285" s="1" t="s">
        <v>454</v>
      </c>
      <c r="D285" s="56" t="s">
        <v>456</v>
      </c>
      <c r="E285" s="59">
        <v>7</v>
      </c>
      <c r="F285" s="6">
        <v>3398</v>
      </c>
      <c r="G285" s="7"/>
      <c r="H285" s="7">
        <f t="shared" si="58"/>
        <v>36.4</v>
      </c>
      <c r="I285" s="7">
        <v>36.4</v>
      </c>
      <c r="J285" s="6">
        <v>20</v>
      </c>
      <c r="K285" s="7">
        <f t="shared" si="56"/>
        <v>0</v>
      </c>
      <c r="L285" s="46">
        <f t="shared" si="57"/>
        <v>0</v>
      </c>
    </row>
    <row r="286" spans="1:12" hidden="1" x14ac:dyDescent="0.3">
      <c r="A286" s="1" t="s">
        <v>453</v>
      </c>
      <c r="B286" s="1"/>
      <c r="C286" s="1" t="s">
        <v>454</v>
      </c>
      <c r="D286" s="56" t="s">
        <v>126</v>
      </c>
      <c r="E286" s="59">
        <v>7</v>
      </c>
      <c r="F286" s="6">
        <v>3398</v>
      </c>
      <c r="G286" s="7"/>
      <c r="H286" s="7">
        <f t="shared" si="58"/>
        <v>34.4</v>
      </c>
      <c r="I286" s="7">
        <v>35.5</v>
      </c>
      <c r="J286" s="6">
        <v>20</v>
      </c>
      <c r="K286" s="7">
        <f t="shared" si="56"/>
        <v>22.000000000000028</v>
      </c>
      <c r="L286" s="46">
        <f t="shared" si="57"/>
        <v>74756.000000000102</v>
      </c>
    </row>
    <row r="287" spans="1:12" hidden="1" x14ac:dyDescent="0.3">
      <c r="A287" s="1" t="s">
        <v>453</v>
      </c>
      <c r="B287" s="1"/>
      <c r="C287" s="1" t="s">
        <v>454</v>
      </c>
      <c r="D287" s="56" t="s">
        <v>134</v>
      </c>
      <c r="E287" s="59">
        <v>7</v>
      </c>
      <c r="F287" s="6">
        <v>3398</v>
      </c>
      <c r="G287" s="7"/>
      <c r="H287" s="7">
        <f t="shared" si="58"/>
        <v>52.6</v>
      </c>
      <c r="I287" s="7">
        <v>63.4</v>
      </c>
      <c r="J287" s="6">
        <v>20</v>
      </c>
      <c r="K287" s="7">
        <f t="shared" si="56"/>
        <v>215.99999999999994</v>
      </c>
      <c r="L287" s="46">
        <f t="shared" si="57"/>
        <v>733967.99999999977</v>
      </c>
    </row>
    <row r="288" spans="1:12" hidden="1" x14ac:dyDescent="0.3">
      <c r="A288" s="1" t="s">
        <v>453</v>
      </c>
      <c r="B288" s="1"/>
      <c r="C288" s="1" t="s">
        <v>454</v>
      </c>
      <c r="D288" s="56" t="s">
        <v>78</v>
      </c>
      <c r="E288" s="59">
        <v>7</v>
      </c>
      <c r="F288" s="6">
        <v>3398</v>
      </c>
      <c r="G288" s="7"/>
      <c r="H288" s="7">
        <f t="shared" si="58"/>
        <v>86.2</v>
      </c>
      <c r="I288" s="7">
        <v>95.8</v>
      </c>
      <c r="J288" s="6">
        <v>20</v>
      </c>
      <c r="K288" s="7">
        <f t="shared" si="56"/>
        <v>191.99999999999989</v>
      </c>
      <c r="L288" s="46">
        <f t="shared" si="57"/>
        <v>652415.99999999965</v>
      </c>
    </row>
    <row r="289" spans="1:12" hidden="1" x14ac:dyDescent="0.3">
      <c r="A289" s="1" t="s">
        <v>453</v>
      </c>
      <c r="B289" s="1"/>
      <c r="C289" s="1" t="s">
        <v>454</v>
      </c>
      <c r="D289" s="56" t="s">
        <v>331</v>
      </c>
      <c r="E289" s="59">
        <v>7</v>
      </c>
      <c r="F289" s="6">
        <v>3398</v>
      </c>
      <c r="G289" s="7"/>
      <c r="H289" s="7">
        <f t="shared" si="58"/>
        <v>72.099999999999994</v>
      </c>
      <c r="I289" s="7">
        <v>75.599999999999994</v>
      </c>
      <c r="J289" s="6">
        <v>20</v>
      </c>
      <c r="K289" s="7">
        <f t="shared" si="56"/>
        <v>70</v>
      </c>
      <c r="L289" s="46">
        <f t="shared" si="57"/>
        <v>237860</v>
      </c>
    </row>
    <row r="290" spans="1:12" hidden="1" x14ac:dyDescent="0.3">
      <c r="A290" s="1" t="s">
        <v>453</v>
      </c>
      <c r="B290" s="1"/>
      <c r="C290" s="1" t="s">
        <v>454</v>
      </c>
      <c r="D290" s="56" t="s">
        <v>457</v>
      </c>
      <c r="E290" s="59">
        <v>7</v>
      </c>
      <c r="F290" s="6">
        <v>3398</v>
      </c>
      <c r="G290" s="7"/>
      <c r="H290" s="7">
        <f t="shared" si="58"/>
        <v>12.5</v>
      </c>
      <c r="I290" s="7">
        <v>13.3</v>
      </c>
      <c r="J290" s="6">
        <v>20</v>
      </c>
      <c r="K290" s="7">
        <f t="shared" si="56"/>
        <v>16.000000000000014</v>
      </c>
      <c r="L290" s="46">
        <f t="shared" si="57"/>
        <v>54368.000000000051</v>
      </c>
    </row>
    <row r="291" spans="1:12" hidden="1" x14ac:dyDescent="0.3">
      <c r="A291" s="1" t="s">
        <v>453</v>
      </c>
      <c r="B291" s="1"/>
      <c r="C291" s="1" t="s">
        <v>454</v>
      </c>
      <c r="D291" s="56" t="s">
        <v>458</v>
      </c>
      <c r="E291" s="59">
        <v>7</v>
      </c>
      <c r="F291" s="6">
        <v>3398</v>
      </c>
      <c r="G291" s="7"/>
      <c r="H291" s="7">
        <f t="shared" si="58"/>
        <v>48.7</v>
      </c>
      <c r="I291" s="7">
        <v>51.1</v>
      </c>
      <c r="J291" s="6">
        <v>20</v>
      </c>
      <c r="K291" s="7">
        <f t="shared" si="56"/>
        <v>47.999999999999972</v>
      </c>
      <c r="L291" s="46">
        <f t="shared" si="57"/>
        <v>163103.99999999991</v>
      </c>
    </row>
    <row r="292" spans="1:12" hidden="1" x14ac:dyDescent="0.3">
      <c r="A292" s="1" t="s">
        <v>453</v>
      </c>
      <c r="B292" s="1"/>
      <c r="C292" s="1" t="s">
        <v>454</v>
      </c>
      <c r="D292" s="56" t="s">
        <v>303</v>
      </c>
      <c r="E292" s="59">
        <v>8</v>
      </c>
      <c r="F292" s="6">
        <v>3398</v>
      </c>
      <c r="G292" s="7"/>
      <c r="H292" s="7">
        <f t="shared" ref="H292:H303" si="59">I280</f>
        <v>280.39999999999998</v>
      </c>
      <c r="I292" s="7">
        <v>322.39999999999998</v>
      </c>
      <c r="J292" s="6">
        <v>20</v>
      </c>
      <c r="K292" s="7">
        <f t="shared" ref="K292:K303" si="60">(I292-H292)*J292</f>
        <v>840</v>
      </c>
      <c r="L292" s="46">
        <f t="shared" ref="L292:L303" si="61">K292*F292</f>
        <v>2854320</v>
      </c>
    </row>
    <row r="293" spans="1:12" hidden="1" x14ac:dyDescent="0.3">
      <c r="A293" s="1" t="s">
        <v>453</v>
      </c>
      <c r="B293" s="1"/>
      <c r="C293" s="1" t="s">
        <v>454</v>
      </c>
      <c r="D293" s="56" t="s">
        <v>305</v>
      </c>
      <c r="E293" s="59">
        <v>8</v>
      </c>
      <c r="F293" s="6">
        <v>3398</v>
      </c>
      <c r="G293" s="7"/>
      <c r="H293" s="7">
        <f t="shared" si="59"/>
        <v>59.9</v>
      </c>
      <c r="I293" s="7">
        <v>60.7</v>
      </c>
      <c r="J293" s="6">
        <v>20</v>
      </c>
      <c r="K293" s="7">
        <f t="shared" si="60"/>
        <v>16.000000000000085</v>
      </c>
      <c r="L293" s="46">
        <f t="shared" si="61"/>
        <v>54368.000000000291</v>
      </c>
    </row>
    <row r="294" spans="1:12" hidden="1" x14ac:dyDescent="0.3">
      <c r="A294" s="1" t="s">
        <v>453</v>
      </c>
      <c r="B294" s="1"/>
      <c r="C294" s="1" t="s">
        <v>454</v>
      </c>
      <c r="D294" s="56" t="s">
        <v>87</v>
      </c>
      <c r="E294" s="59">
        <v>8</v>
      </c>
      <c r="F294" s="6">
        <v>3398</v>
      </c>
      <c r="G294" s="7"/>
      <c r="H294" s="7">
        <f t="shared" si="59"/>
        <v>47.9</v>
      </c>
      <c r="I294" s="7">
        <v>47.9</v>
      </c>
      <c r="J294" s="6">
        <v>20</v>
      </c>
      <c r="K294" s="7">
        <f t="shared" si="60"/>
        <v>0</v>
      </c>
      <c r="L294" s="46">
        <f t="shared" si="61"/>
        <v>0</v>
      </c>
    </row>
    <row r="295" spans="1:12" hidden="1" x14ac:dyDescent="0.3">
      <c r="A295" s="1" t="s">
        <v>453</v>
      </c>
      <c r="B295" s="1"/>
      <c r="C295" s="1" t="s">
        <v>454</v>
      </c>
      <c r="D295" s="56" t="s">
        <v>147</v>
      </c>
      <c r="E295" s="59">
        <v>8</v>
      </c>
      <c r="F295" s="6">
        <v>3398</v>
      </c>
      <c r="G295" s="7"/>
      <c r="H295" s="7">
        <f t="shared" si="59"/>
        <v>78.400000000000006</v>
      </c>
      <c r="I295" s="7">
        <v>78.599999999999994</v>
      </c>
      <c r="J295" s="6">
        <v>20</v>
      </c>
      <c r="K295" s="7">
        <f t="shared" si="60"/>
        <v>3.9999999999997726</v>
      </c>
      <c r="L295" s="46">
        <f t="shared" si="61"/>
        <v>13591.999999999227</v>
      </c>
    </row>
    <row r="296" spans="1:12" hidden="1" x14ac:dyDescent="0.3">
      <c r="A296" s="1" t="s">
        <v>453</v>
      </c>
      <c r="B296" s="1"/>
      <c r="C296" s="1" t="s">
        <v>454</v>
      </c>
      <c r="D296" s="56" t="s">
        <v>455</v>
      </c>
      <c r="E296" s="59">
        <v>8</v>
      </c>
      <c r="F296" s="6">
        <v>3398</v>
      </c>
      <c r="G296" s="7"/>
      <c r="H296" s="7">
        <f t="shared" si="59"/>
        <v>46.2</v>
      </c>
      <c r="I296" s="7">
        <v>46.2</v>
      </c>
      <c r="J296" s="6">
        <v>20</v>
      </c>
      <c r="K296" s="7">
        <f t="shared" si="60"/>
        <v>0</v>
      </c>
      <c r="L296" s="46">
        <f t="shared" si="61"/>
        <v>0</v>
      </c>
    </row>
    <row r="297" spans="1:12" hidden="1" x14ac:dyDescent="0.3">
      <c r="A297" s="1" t="s">
        <v>453</v>
      </c>
      <c r="B297" s="1"/>
      <c r="C297" s="1" t="s">
        <v>454</v>
      </c>
      <c r="D297" s="56" t="s">
        <v>456</v>
      </c>
      <c r="E297" s="59">
        <v>8</v>
      </c>
      <c r="F297" s="6">
        <v>3398</v>
      </c>
      <c r="G297" s="7"/>
      <c r="H297" s="7">
        <f t="shared" si="59"/>
        <v>36.4</v>
      </c>
      <c r="I297" s="7">
        <v>36.4</v>
      </c>
      <c r="J297" s="6">
        <v>20</v>
      </c>
      <c r="K297" s="7">
        <f t="shared" si="60"/>
        <v>0</v>
      </c>
      <c r="L297" s="46">
        <f t="shared" si="61"/>
        <v>0</v>
      </c>
    </row>
    <row r="298" spans="1:12" hidden="1" x14ac:dyDescent="0.3">
      <c r="A298" s="1" t="s">
        <v>453</v>
      </c>
      <c r="B298" s="1"/>
      <c r="C298" s="1" t="s">
        <v>454</v>
      </c>
      <c r="D298" s="56" t="s">
        <v>126</v>
      </c>
      <c r="E298" s="59">
        <v>8</v>
      </c>
      <c r="F298" s="6">
        <v>3398</v>
      </c>
      <c r="G298" s="7"/>
      <c r="H298" s="7">
        <f t="shared" si="59"/>
        <v>35.5</v>
      </c>
      <c r="I298" s="7">
        <v>36.799999999999997</v>
      </c>
      <c r="J298" s="6">
        <v>20</v>
      </c>
      <c r="K298" s="7">
        <f t="shared" si="60"/>
        <v>25.999999999999943</v>
      </c>
      <c r="L298" s="46">
        <f t="shared" si="61"/>
        <v>88347.999999999811</v>
      </c>
    </row>
    <row r="299" spans="1:12" hidden="1" x14ac:dyDescent="0.3">
      <c r="A299" s="1" t="s">
        <v>453</v>
      </c>
      <c r="B299" s="1"/>
      <c r="C299" s="1" t="s">
        <v>454</v>
      </c>
      <c r="D299" s="56" t="s">
        <v>134</v>
      </c>
      <c r="E299" s="59">
        <v>8</v>
      </c>
      <c r="F299" s="6">
        <v>3398</v>
      </c>
      <c r="G299" s="7"/>
      <c r="H299" s="7">
        <f t="shared" si="59"/>
        <v>63.4</v>
      </c>
      <c r="I299" s="7">
        <v>67.8</v>
      </c>
      <c r="J299" s="6">
        <v>20</v>
      </c>
      <c r="K299" s="7">
        <f t="shared" si="60"/>
        <v>87.999999999999972</v>
      </c>
      <c r="L299" s="46">
        <f t="shared" si="61"/>
        <v>299023.99999999988</v>
      </c>
    </row>
    <row r="300" spans="1:12" hidden="1" x14ac:dyDescent="0.3">
      <c r="A300" s="1" t="s">
        <v>453</v>
      </c>
      <c r="B300" s="1"/>
      <c r="C300" s="1" t="s">
        <v>454</v>
      </c>
      <c r="D300" s="56" t="s">
        <v>78</v>
      </c>
      <c r="E300" s="59">
        <v>8</v>
      </c>
      <c r="F300" s="6">
        <v>3398</v>
      </c>
      <c r="G300" s="7"/>
      <c r="H300" s="7">
        <f t="shared" si="59"/>
        <v>95.8</v>
      </c>
      <c r="I300" s="7">
        <v>103.3</v>
      </c>
      <c r="J300" s="6">
        <v>20</v>
      </c>
      <c r="K300" s="7">
        <f t="shared" si="60"/>
        <v>150</v>
      </c>
      <c r="L300" s="46">
        <f t="shared" si="61"/>
        <v>509700</v>
      </c>
    </row>
    <row r="301" spans="1:12" hidden="1" x14ac:dyDescent="0.3">
      <c r="A301" s="1" t="s">
        <v>453</v>
      </c>
      <c r="B301" s="1"/>
      <c r="C301" s="1" t="s">
        <v>454</v>
      </c>
      <c r="D301" s="56" t="s">
        <v>331</v>
      </c>
      <c r="E301" s="59">
        <v>8</v>
      </c>
      <c r="F301" s="6">
        <v>3398</v>
      </c>
      <c r="G301" s="7"/>
      <c r="H301" s="7">
        <f t="shared" si="59"/>
        <v>75.599999999999994</v>
      </c>
      <c r="I301" s="7">
        <v>78.900000000000006</v>
      </c>
      <c r="J301" s="6">
        <v>20</v>
      </c>
      <c r="K301" s="7">
        <f t="shared" si="60"/>
        <v>66.000000000000227</v>
      </c>
      <c r="L301" s="46">
        <f t="shared" si="61"/>
        <v>224268.00000000079</v>
      </c>
    </row>
    <row r="302" spans="1:12" hidden="1" x14ac:dyDescent="0.3">
      <c r="A302" s="1" t="s">
        <v>453</v>
      </c>
      <c r="B302" s="1"/>
      <c r="C302" s="1" t="s">
        <v>454</v>
      </c>
      <c r="D302" s="56" t="s">
        <v>457</v>
      </c>
      <c r="E302" s="59">
        <v>8</v>
      </c>
      <c r="F302" s="6">
        <v>3398</v>
      </c>
      <c r="G302" s="7"/>
      <c r="H302" s="7">
        <f t="shared" si="59"/>
        <v>13.3</v>
      </c>
      <c r="I302" s="7">
        <v>16.3</v>
      </c>
      <c r="J302" s="6">
        <v>20</v>
      </c>
      <c r="K302" s="7">
        <f t="shared" si="60"/>
        <v>60</v>
      </c>
      <c r="L302" s="46">
        <f t="shared" si="61"/>
        <v>203880</v>
      </c>
    </row>
    <row r="303" spans="1:12" hidden="1" x14ac:dyDescent="0.3">
      <c r="A303" s="1" t="s">
        <v>453</v>
      </c>
      <c r="B303" s="1"/>
      <c r="C303" s="1" t="s">
        <v>454</v>
      </c>
      <c r="D303" s="56" t="s">
        <v>458</v>
      </c>
      <c r="E303" s="59">
        <v>8</v>
      </c>
      <c r="F303" s="6">
        <v>3398</v>
      </c>
      <c r="G303" s="7"/>
      <c r="H303" s="7">
        <f t="shared" si="59"/>
        <v>51.1</v>
      </c>
      <c r="I303" s="7">
        <v>53</v>
      </c>
      <c r="J303" s="6">
        <v>20</v>
      </c>
      <c r="K303" s="7">
        <f t="shared" si="60"/>
        <v>37.999999999999972</v>
      </c>
      <c r="L303" s="46">
        <f t="shared" si="61"/>
        <v>129123.9999999999</v>
      </c>
    </row>
    <row r="304" spans="1:12" hidden="1" x14ac:dyDescent="0.3">
      <c r="A304" s="1" t="s">
        <v>453</v>
      </c>
      <c r="B304" s="1"/>
      <c r="C304" s="1" t="s">
        <v>454</v>
      </c>
      <c r="D304" s="56" t="s">
        <v>303</v>
      </c>
      <c r="E304" s="60">
        <v>9</v>
      </c>
      <c r="F304" s="6">
        <v>3398</v>
      </c>
      <c r="G304" s="7"/>
      <c r="H304" s="7">
        <f t="shared" ref="H304:H315" si="62">I292</f>
        <v>322.39999999999998</v>
      </c>
      <c r="I304" s="7">
        <v>350.1</v>
      </c>
      <c r="J304" s="6">
        <v>20</v>
      </c>
      <c r="K304" s="7">
        <f t="shared" ref="K304:K315" si="63">(I304-H304)*J304</f>
        <v>554.00000000000091</v>
      </c>
      <c r="L304" s="46">
        <f t="shared" ref="L304:L315" si="64">K304*F304</f>
        <v>1882492.000000003</v>
      </c>
    </row>
    <row r="305" spans="1:12" hidden="1" x14ac:dyDescent="0.3">
      <c r="A305" s="1" t="s">
        <v>453</v>
      </c>
      <c r="B305" s="1"/>
      <c r="C305" s="1" t="s">
        <v>454</v>
      </c>
      <c r="D305" s="56" t="s">
        <v>305</v>
      </c>
      <c r="E305" s="60">
        <v>9</v>
      </c>
      <c r="F305" s="6">
        <v>3398</v>
      </c>
      <c r="G305" s="7"/>
      <c r="H305" s="7">
        <f t="shared" si="62"/>
        <v>60.7</v>
      </c>
      <c r="I305" s="7">
        <v>65.400000000000006</v>
      </c>
      <c r="J305" s="6">
        <v>20</v>
      </c>
      <c r="K305" s="7">
        <f t="shared" si="63"/>
        <v>94.000000000000057</v>
      </c>
      <c r="L305" s="46">
        <f t="shared" si="64"/>
        <v>319412.00000000017</v>
      </c>
    </row>
    <row r="306" spans="1:12" hidden="1" x14ac:dyDescent="0.3">
      <c r="A306" s="1" t="s">
        <v>453</v>
      </c>
      <c r="B306" s="1"/>
      <c r="C306" s="1" t="s">
        <v>454</v>
      </c>
      <c r="D306" s="56" t="s">
        <v>87</v>
      </c>
      <c r="E306" s="60">
        <v>9</v>
      </c>
      <c r="F306" s="6">
        <v>3398</v>
      </c>
      <c r="G306" s="7"/>
      <c r="H306" s="7">
        <f t="shared" si="62"/>
        <v>47.9</v>
      </c>
      <c r="I306" s="7">
        <v>47.9</v>
      </c>
      <c r="J306" s="6">
        <v>20</v>
      </c>
      <c r="K306" s="7">
        <f t="shared" si="63"/>
        <v>0</v>
      </c>
      <c r="L306" s="46">
        <f t="shared" si="64"/>
        <v>0</v>
      </c>
    </row>
    <row r="307" spans="1:12" hidden="1" x14ac:dyDescent="0.3">
      <c r="A307" s="1" t="s">
        <v>453</v>
      </c>
      <c r="B307" s="1"/>
      <c r="C307" s="1" t="s">
        <v>454</v>
      </c>
      <c r="D307" s="56" t="s">
        <v>147</v>
      </c>
      <c r="E307" s="60">
        <v>9</v>
      </c>
      <c r="F307" s="6">
        <v>3398</v>
      </c>
      <c r="G307" s="7"/>
      <c r="H307" s="7">
        <f t="shared" si="62"/>
        <v>78.599999999999994</v>
      </c>
      <c r="I307" s="7">
        <v>78.599999999999994</v>
      </c>
      <c r="J307" s="6">
        <v>20</v>
      </c>
      <c r="K307" s="7">
        <f t="shared" si="63"/>
        <v>0</v>
      </c>
      <c r="L307" s="46">
        <f t="shared" si="64"/>
        <v>0</v>
      </c>
    </row>
    <row r="308" spans="1:12" hidden="1" x14ac:dyDescent="0.3">
      <c r="A308" s="1" t="s">
        <v>453</v>
      </c>
      <c r="B308" s="1"/>
      <c r="C308" s="1" t="s">
        <v>454</v>
      </c>
      <c r="D308" s="56" t="s">
        <v>455</v>
      </c>
      <c r="E308" s="60">
        <v>9</v>
      </c>
      <c r="F308" s="6">
        <v>3398</v>
      </c>
      <c r="G308" s="7"/>
      <c r="H308" s="7">
        <f t="shared" si="62"/>
        <v>46.2</v>
      </c>
      <c r="I308" s="7">
        <v>46.2</v>
      </c>
      <c r="J308" s="6">
        <v>20</v>
      </c>
      <c r="K308" s="7">
        <f t="shared" si="63"/>
        <v>0</v>
      </c>
      <c r="L308" s="46">
        <f t="shared" si="64"/>
        <v>0</v>
      </c>
    </row>
    <row r="309" spans="1:12" hidden="1" x14ac:dyDescent="0.3">
      <c r="A309" s="1" t="s">
        <v>453</v>
      </c>
      <c r="B309" s="1"/>
      <c r="C309" s="1" t="s">
        <v>454</v>
      </c>
      <c r="D309" s="56" t="s">
        <v>456</v>
      </c>
      <c r="E309" s="60">
        <v>9</v>
      </c>
      <c r="F309" s="6">
        <v>3398</v>
      </c>
      <c r="G309" s="7"/>
      <c r="H309" s="7">
        <f t="shared" si="62"/>
        <v>36.4</v>
      </c>
      <c r="I309" s="7">
        <v>36.4</v>
      </c>
      <c r="J309" s="6">
        <v>20</v>
      </c>
      <c r="K309" s="7">
        <f t="shared" si="63"/>
        <v>0</v>
      </c>
      <c r="L309" s="46">
        <f t="shared" si="64"/>
        <v>0</v>
      </c>
    </row>
    <row r="310" spans="1:12" hidden="1" x14ac:dyDescent="0.3">
      <c r="A310" s="1" t="s">
        <v>453</v>
      </c>
      <c r="B310" s="1"/>
      <c r="C310" s="1" t="s">
        <v>454</v>
      </c>
      <c r="D310" s="56" t="s">
        <v>126</v>
      </c>
      <c r="E310" s="60">
        <v>9</v>
      </c>
      <c r="F310" s="6">
        <v>3398</v>
      </c>
      <c r="G310" s="7"/>
      <c r="H310" s="7">
        <f t="shared" si="62"/>
        <v>36.799999999999997</v>
      </c>
      <c r="I310" s="7">
        <v>38.200000000000003</v>
      </c>
      <c r="J310" s="6">
        <v>20</v>
      </c>
      <c r="K310" s="7">
        <f t="shared" si="63"/>
        <v>28.000000000000114</v>
      </c>
      <c r="L310" s="46">
        <f t="shared" si="64"/>
        <v>95144.000000000393</v>
      </c>
    </row>
    <row r="311" spans="1:12" hidden="1" x14ac:dyDescent="0.3">
      <c r="A311" s="1" t="s">
        <v>453</v>
      </c>
      <c r="B311" s="1"/>
      <c r="C311" s="1" t="s">
        <v>454</v>
      </c>
      <c r="D311" s="56" t="s">
        <v>134</v>
      </c>
      <c r="E311" s="60">
        <v>9</v>
      </c>
      <c r="F311" s="6">
        <v>3398</v>
      </c>
      <c r="G311" s="7"/>
      <c r="H311" s="7">
        <f t="shared" si="62"/>
        <v>67.8</v>
      </c>
      <c r="I311" s="7">
        <v>72.2</v>
      </c>
      <c r="J311" s="6">
        <v>20</v>
      </c>
      <c r="K311" s="7">
        <f t="shared" si="63"/>
        <v>88.000000000000114</v>
      </c>
      <c r="L311" s="46">
        <f t="shared" si="64"/>
        <v>299024.00000000041</v>
      </c>
    </row>
    <row r="312" spans="1:12" hidden="1" x14ac:dyDescent="0.3">
      <c r="A312" s="1" t="s">
        <v>453</v>
      </c>
      <c r="B312" s="1"/>
      <c r="C312" s="1" t="s">
        <v>454</v>
      </c>
      <c r="D312" s="56" t="s">
        <v>78</v>
      </c>
      <c r="E312" s="60">
        <v>9</v>
      </c>
      <c r="F312" s="6">
        <v>3398</v>
      </c>
      <c r="G312" s="7"/>
      <c r="H312" s="7">
        <f t="shared" si="62"/>
        <v>103.3</v>
      </c>
      <c r="I312" s="7">
        <v>112.4</v>
      </c>
      <c r="J312" s="6">
        <v>20</v>
      </c>
      <c r="K312" s="7">
        <f t="shared" si="63"/>
        <v>182.00000000000017</v>
      </c>
      <c r="L312" s="46">
        <f t="shared" si="64"/>
        <v>618436.00000000058</v>
      </c>
    </row>
    <row r="313" spans="1:12" hidden="1" x14ac:dyDescent="0.3">
      <c r="A313" s="1" t="s">
        <v>453</v>
      </c>
      <c r="B313" s="1"/>
      <c r="C313" s="1" t="s">
        <v>454</v>
      </c>
      <c r="D313" s="56" t="s">
        <v>331</v>
      </c>
      <c r="E313" s="60">
        <v>9</v>
      </c>
      <c r="F313" s="6">
        <v>3398</v>
      </c>
      <c r="G313" s="7"/>
      <c r="H313" s="7">
        <f t="shared" si="62"/>
        <v>78.900000000000006</v>
      </c>
      <c r="I313" s="7">
        <v>85</v>
      </c>
      <c r="J313" s="6">
        <v>20</v>
      </c>
      <c r="K313" s="7">
        <f t="shared" si="63"/>
        <v>121.99999999999989</v>
      </c>
      <c r="L313" s="46">
        <f t="shared" si="64"/>
        <v>414555.99999999959</v>
      </c>
    </row>
    <row r="314" spans="1:12" hidden="1" x14ac:dyDescent="0.3">
      <c r="A314" s="1" t="s">
        <v>453</v>
      </c>
      <c r="B314" s="1"/>
      <c r="C314" s="1" t="s">
        <v>454</v>
      </c>
      <c r="D314" s="56" t="s">
        <v>457</v>
      </c>
      <c r="E314" s="60">
        <v>9</v>
      </c>
      <c r="F314" s="6">
        <v>3398</v>
      </c>
      <c r="G314" s="7"/>
      <c r="H314" s="7">
        <f t="shared" si="62"/>
        <v>16.3</v>
      </c>
      <c r="I314" s="7">
        <v>19.3</v>
      </c>
      <c r="J314" s="6">
        <v>20</v>
      </c>
      <c r="K314" s="7">
        <f t="shared" si="63"/>
        <v>60</v>
      </c>
      <c r="L314" s="46">
        <f t="shared" si="64"/>
        <v>203880</v>
      </c>
    </row>
    <row r="315" spans="1:12" hidden="1" x14ac:dyDescent="0.3">
      <c r="A315" s="1" t="s">
        <v>453</v>
      </c>
      <c r="B315" s="1"/>
      <c r="C315" s="1" t="s">
        <v>454</v>
      </c>
      <c r="D315" s="56" t="s">
        <v>458</v>
      </c>
      <c r="E315" s="60">
        <v>9</v>
      </c>
      <c r="F315" s="6">
        <v>3398</v>
      </c>
      <c r="G315" s="7"/>
      <c r="H315" s="7">
        <f t="shared" si="62"/>
        <v>53</v>
      </c>
      <c r="I315" s="7">
        <v>56.6</v>
      </c>
      <c r="J315" s="6">
        <v>20</v>
      </c>
      <c r="K315" s="7">
        <f t="shared" si="63"/>
        <v>72.000000000000028</v>
      </c>
      <c r="L315" s="46">
        <f t="shared" si="64"/>
        <v>244656.00000000009</v>
      </c>
    </row>
    <row r="316" spans="1:12" hidden="1" x14ac:dyDescent="0.3">
      <c r="A316" s="1" t="s">
        <v>453</v>
      </c>
      <c r="B316" s="1"/>
      <c r="C316" s="1" t="s">
        <v>459</v>
      </c>
      <c r="D316" s="57" t="s">
        <v>52</v>
      </c>
      <c r="E316" s="62">
        <v>1</v>
      </c>
      <c r="F316" s="51"/>
      <c r="G316" s="6">
        <v>4724</v>
      </c>
      <c r="H316" s="7">
        <v>1182.9000000000001</v>
      </c>
      <c r="I316" s="7">
        <v>1182.9000000000001</v>
      </c>
      <c r="J316" s="6">
        <v>20</v>
      </c>
      <c r="K316" s="7">
        <f t="shared" si="56"/>
        <v>0</v>
      </c>
      <c r="L316" s="46">
        <f t="shared" ref="L316:L347" si="65">K316*G316</f>
        <v>0</v>
      </c>
    </row>
    <row r="317" spans="1:12" hidden="1" x14ac:dyDescent="0.3">
      <c r="A317" s="1" t="s">
        <v>453</v>
      </c>
      <c r="B317" s="1"/>
      <c r="C317" s="1" t="s">
        <v>459</v>
      </c>
      <c r="D317" s="57" t="s">
        <v>28</v>
      </c>
      <c r="E317" s="62">
        <v>1</v>
      </c>
      <c r="F317" s="51"/>
      <c r="G317" s="6">
        <v>4724</v>
      </c>
      <c r="H317" s="7">
        <v>21.4</v>
      </c>
      <c r="I317" s="7">
        <v>21.5</v>
      </c>
      <c r="J317" s="6">
        <v>20</v>
      </c>
      <c r="K317" s="7">
        <f t="shared" si="56"/>
        <v>2.0000000000000284</v>
      </c>
      <c r="L317" s="46">
        <f t="shared" si="65"/>
        <v>9448.0000000001346</v>
      </c>
    </row>
    <row r="318" spans="1:12" hidden="1" x14ac:dyDescent="0.3">
      <c r="A318" s="1" t="s">
        <v>453</v>
      </c>
      <c r="B318" s="1"/>
      <c r="C318" s="1" t="s">
        <v>459</v>
      </c>
      <c r="D318" s="57" t="s">
        <v>32</v>
      </c>
      <c r="E318" s="62">
        <v>1</v>
      </c>
      <c r="F318" s="51"/>
      <c r="G318" s="6">
        <v>4724</v>
      </c>
      <c r="H318" s="7">
        <v>10</v>
      </c>
      <c r="I318" s="7">
        <v>10</v>
      </c>
      <c r="J318" s="6">
        <v>20</v>
      </c>
      <c r="K318" s="7">
        <f t="shared" si="56"/>
        <v>0</v>
      </c>
      <c r="L318" s="46">
        <f t="shared" si="65"/>
        <v>0</v>
      </c>
    </row>
    <row r="319" spans="1:12" hidden="1" x14ac:dyDescent="0.3">
      <c r="A319" s="1" t="s">
        <v>453</v>
      </c>
      <c r="B319" s="1"/>
      <c r="C319" s="1" t="s">
        <v>459</v>
      </c>
      <c r="D319" s="57" t="s">
        <v>60</v>
      </c>
      <c r="E319" s="62">
        <v>1</v>
      </c>
      <c r="F319" s="51"/>
      <c r="G319" s="6">
        <v>4724</v>
      </c>
      <c r="H319" s="7">
        <v>55.5</v>
      </c>
      <c r="I319" s="7">
        <v>55.5</v>
      </c>
      <c r="J319" s="6">
        <v>20</v>
      </c>
      <c r="K319" s="7">
        <f t="shared" si="56"/>
        <v>0</v>
      </c>
      <c r="L319" s="46">
        <f t="shared" si="65"/>
        <v>0</v>
      </c>
    </row>
    <row r="320" spans="1:12" hidden="1" x14ac:dyDescent="0.3">
      <c r="A320" s="1" t="s">
        <v>453</v>
      </c>
      <c r="B320" s="1"/>
      <c r="C320" s="1" t="s">
        <v>459</v>
      </c>
      <c r="D320" s="57" t="s">
        <v>61</v>
      </c>
      <c r="E320" s="62">
        <v>1</v>
      </c>
      <c r="F320" s="51"/>
      <c r="G320" s="6">
        <v>4724</v>
      </c>
      <c r="H320" s="7">
        <v>45.5</v>
      </c>
      <c r="I320" s="7">
        <v>45.5</v>
      </c>
      <c r="J320" s="6">
        <v>20</v>
      </c>
      <c r="K320" s="7">
        <f t="shared" si="56"/>
        <v>0</v>
      </c>
      <c r="L320" s="46">
        <f t="shared" si="65"/>
        <v>0</v>
      </c>
    </row>
    <row r="321" spans="1:12" hidden="1" x14ac:dyDescent="0.3">
      <c r="A321" s="1" t="s">
        <v>453</v>
      </c>
      <c r="B321" s="1"/>
      <c r="C321" s="1" t="s">
        <v>459</v>
      </c>
      <c r="D321" s="57" t="s">
        <v>63</v>
      </c>
      <c r="E321" s="62">
        <v>1</v>
      </c>
      <c r="F321" s="51"/>
      <c r="G321" s="6">
        <v>4724</v>
      </c>
      <c r="H321" s="7">
        <v>28.7</v>
      </c>
      <c r="I321" s="7">
        <v>28.7</v>
      </c>
      <c r="J321" s="6">
        <v>20</v>
      </c>
      <c r="K321" s="7">
        <f t="shared" si="56"/>
        <v>0</v>
      </c>
      <c r="L321" s="46">
        <f t="shared" si="65"/>
        <v>0</v>
      </c>
    </row>
    <row r="322" spans="1:12" hidden="1" x14ac:dyDescent="0.3">
      <c r="A322" s="1" t="s">
        <v>453</v>
      </c>
      <c r="B322" s="1"/>
      <c r="C322" s="1" t="s">
        <v>459</v>
      </c>
      <c r="D322" s="57" t="s">
        <v>81</v>
      </c>
      <c r="E322" s="62">
        <v>1</v>
      </c>
      <c r="F322" s="51"/>
      <c r="G322" s="6">
        <v>4724</v>
      </c>
      <c r="H322" s="7">
        <v>127</v>
      </c>
      <c r="I322" s="7">
        <v>127.1</v>
      </c>
      <c r="J322" s="6">
        <v>20</v>
      </c>
      <c r="K322" s="7">
        <f t="shared" si="56"/>
        <v>1.9999999999998863</v>
      </c>
      <c r="L322" s="46">
        <f t="shared" si="65"/>
        <v>9447.9999999994634</v>
      </c>
    </row>
    <row r="323" spans="1:12" hidden="1" x14ac:dyDescent="0.3">
      <c r="A323" s="1" t="s">
        <v>453</v>
      </c>
      <c r="B323" s="1"/>
      <c r="C323" s="9" t="s">
        <v>459</v>
      </c>
      <c r="D323" s="58" t="s">
        <v>52</v>
      </c>
      <c r="E323" s="62">
        <v>2</v>
      </c>
      <c r="F323" s="51"/>
      <c r="G323" s="6">
        <v>4724</v>
      </c>
      <c r="H323" s="7">
        <v>1182.9000000000001</v>
      </c>
      <c r="I323" s="7">
        <v>1182.9000000000001</v>
      </c>
      <c r="J323" s="6">
        <v>20</v>
      </c>
      <c r="K323" s="7">
        <f t="shared" si="56"/>
        <v>0</v>
      </c>
      <c r="L323" s="46">
        <f t="shared" si="65"/>
        <v>0</v>
      </c>
    </row>
    <row r="324" spans="1:12" hidden="1" x14ac:dyDescent="0.3">
      <c r="A324" s="1" t="s">
        <v>453</v>
      </c>
      <c r="B324" s="1"/>
      <c r="C324" s="9" t="s">
        <v>459</v>
      </c>
      <c r="D324" s="58" t="s">
        <v>28</v>
      </c>
      <c r="E324" s="62">
        <v>2</v>
      </c>
      <c r="F324" s="51"/>
      <c r="G324" s="6">
        <v>4724</v>
      </c>
      <c r="H324" s="7">
        <v>21.5</v>
      </c>
      <c r="I324" s="7">
        <v>21.5</v>
      </c>
      <c r="J324" s="6">
        <v>20</v>
      </c>
      <c r="K324" s="7">
        <f t="shared" ref="K324:K400" si="66">(I324-H324)*J324</f>
        <v>0</v>
      </c>
      <c r="L324" s="46">
        <f t="shared" si="65"/>
        <v>0</v>
      </c>
    </row>
    <row r="325" spans="1:12" hidden="1" x14ac:dyDescent="0.3">
      <c r="A325" s="1" t="s">
        <v>453</v>
      </c>
      <c r="B325" s="1"/>
      <c r="C325" s="9" t="s">
        <v>459</v>
      </c>
      <c r="D325" s="58" t="s">
        <v>32</v>
      </c>
      <c r="E325" s="62">
        <v>2</v>
      </c>
      <c r="F325" s="51"/>
      <c r="G325" s="6">
        <v>4724</v>
      </c>
      <c r="H325" s="7">
        <v>10</v>
      </c>
      <c r="I325" s="7">
        <v>10</v>
      </c>
      <c r="J325" s="6">
        <v>20</v>
      </c>
      <c r="K325" s="7">
        <f t="shared" si="66"/>
        <v>0</v>
      </c>
      <c r="L325" s="46">
        <f t="shared" si="65"/>
        <v>0</v>
      </c>
    </row>
    <row r="326" spans="1:12" hidden="1" x14ac:dyDescent="0.3">
      <c r="A326" s="1" t="s">
        <v>453</v>
      </c>
      <c r="B326" s="1"/>
      <c r="C326" s="9" t="s">
        <v>459</v>
      </c>
      <c r="D326" s="58" t="s">
        <v>60</v>
      </c>
      <c r="E326" s="62">
        <v>2</v>
      </c>
      <c r="F326" s="51"/>
      <c r="G326" s="6">
        <v>4724</v>
      </c>
      <c r="H326" s="7">
        <v>55.5</v>
      </c>
      <c r="I326" s="7">
        <v>56</v>
      </c>
      <c r="J326" s="6">
        <v>20</v>
      </c>
      <c r="K326" s="7">
        <f t="shared" si="66"/>
        <v>10</v>
      </c>
      <c r="L326" s="46">
        <f t="shared" si="65"/>
        <v>47240</v>
      </c>
    </row>
    <row r="327" spans="1:12" hidden="1" x14ac:dyDescent="0.3">
      <c r="A327" s="1" t="s">
        <v>453</v>
      </c>
      <c r="B327" s="1"/>
      <c r="C327" s="9" t="s">
        <v>459</v>
      </c>
      <c r="D327" s="58" t="s">
        <v>61</v>
      </c>
      <c r="E327" s="62">
        <v>2</v>
      </c>
      <c r="F327" s="51"/>
      <c r="G327" s="6">
        <v>4724</v>
      </c>
      <c r="H327" s="7">
        <v>45.5</v>
      </c>
      <c r="I327" s="7">
        <v>46</v>
      </c>
      <c r="J327" s="6">
        <v>20</v>
      </c>
      <c r="K327" s="7">
        <f t="shared" si="66"/>
        <v>10</v>
      </c>
      <c r="L327" s="46">
        <f t="shared" si="65"/>
        <v>47240</v>
      </c>
    </row>
    <row r="328" spans="1:12" ht="14.5" hidden="1" customHeight="1" x14ac:dyDescent="0.3">
      <c r="A328" s="1" t="s">
        <v>453</v>
      </c>
      <c r="B328" s="1"/>
      <c r="C328" s="9" t="s">
        <v>459</v>
      </c>
      <c r="D328" s="58" t="s">
        <v>63</v>
      </c>
      <c r="E328" s="62">
        <v>2</v>
      </c>
      <c r="F328" s="51"/>
      <c r="G328" s="6">
        <v>4724</v>
      </c>
      <c r="H328" s="7">
        <v>28.7</v>
      </c>
      <c r="I328" s="7">
        <v>29.2</v>
      </c>
      <c r="J328" s="6">
        <v>20</v>
      </c>
      <c r="K328" s="7">
        <f t="shared" si="66"/>
        <v>10</v>
      </c>
      <c r="L328" s="46">
        <f t="shared" si="65"/>
        <v>47240</v>
      </c>
    </row>
    <row r="329" spans="1:12" hidden="1" x14ac:dyDescent="0.3">
      <c r="A329" s="1" t="s">
        <v>453</v>
      </c>
      <c r="B329" s="1"/>
      <c r="C329" s="9" t="s">
        <v>459</v>
      </c>
      <c r="D329" s="58" t="s">
        <v>81</v>
      </c>
      <c r="E329" s="62">
        <v>2</v>
      </c>
      <c r="F329" s="51"/>
      <c r="G329" s="6">
        <v>4724</v>
      </c>
      <c r="H329" s="7">
        <v>127</v>
      </c>
      <c r="I329" s="7">
        <v>128.5</v>
      </c>
      <c r="J329" s="6">
        <v>20</v>
      </c>
      <c r="K329" s="7">
        <f t="shared" si="66"/>
        <v>30</v>
      </c>
      <c r="L329" s="46">
        <f t="shared" si="65"/>
        <v>141720</v>
      </c>
    </row>
    <row r="330" spans="1:12" hidden="1" x14ac:dyDescent="0.3">
      <c r="A330" s="1" t="s">
        <v>453</v>
      </c>
      <c r="B330" s="1"/>
      <c r="C330" s="1" t="s">
        <v>459</v>
      </c>
      <c r="D330" s="56" t="s">
        <v>52</v>
      </c>
      <c r="E330" s="59">
        <v>3</v>
      </c>
      <c r="F330" s="51"/>
      <c r="G330" s="6">
        <v>4724</v>
      </c>
      <c r="H330" s="7">
        <v>1182.9000000000001</v>
      </c>
      <c r="I330" s="7">
        <v>1182.9000000000001</v>
      </c>
      <c r="J330" s="6">
        <v>20</v>
      </c>
      <c r="K330" s="7">
        <f t="shared" si="66"/>
        <v>0</v>
      </c>
      <c r="L330" s="46">
        <f t="shared" si="65"/>
        <v>0</v>
      </c>
    </row>
    <row r="331" spans="1:12" hidden="1" x14ac:dyDescent="0.3">
      <c r="A331" s="1" t="s">
        <v>453</v>
      </c>
      <c r="B331" s="1"/>
      <c r="C331" s="1" t="s">
        <v>459</v>
      </c>
      <c r="D331" s="56" t="s">
        <v>28</v>
      </c>
      <c r="E331" s="59">
        <v>3</v>
      </c>
      <c r="F331" s="51"/>
      <c r="G331" s="6">
        <v>4724</v>
      </c>
      <c r="H331" s="7">
        <v>21.5</v>
      </c>
      <c r="I331" s="7">
        <v>21.5</v>
      </c>
      <c r="J331" s="6">
        <v>20</v>
      </c>
      <c r="K331" s="7">
        <f t="shared" si="66"/>
        <v>0</v>
      </c>
      <c r="L331" s="46">
        <f t="shared" si="65"/>
        <v>0</v>
      </c>
    </row>
    <row r="332" spans="1:12" hidden="1" x14ac:dyDescent="0.3">
      <c r="A332" s="1" t="s">
        <v>453</v>
      </c>
      <c r="B332" s="1"/>
      <c r="C332" s="1" t="s">
        <v>459</v>
      </c>
      <c r="D332" s="56" t="s">
        <v>32</v>
      </c>
      <c r="E332" s="59">
        <v>3</v>
      </c>
      <c r="F332" s="51"/>
      <c r="G332" s="6">
        <v>4724</v>
      </c>
      <c r="H332" s="7">
        <v>10</v>
      </c>
      <c r="I332" s="7">
        <v>10</v>
      </c>
      <c r="J332" s="6">
        <v>20</v>
      </c>
      <c r="K332" s="7">
        <f t="shared" si="66"/>
        <v>0</v>
      </c>
      <c r="L332" s="46">
        <f t="shared" si="65"/>
        <v>0</v>
      </c>
    </row>
    <row r="333" spans="1:12" hidden="1" x14ac:dyDescent="0.3">
      <c r="A333" s="1" t="s">
        <v>453</v>
      </c>
      <c r="B333" s="1"/>
      <c r="C333" s="1" t="s">
        <v>459</v>
      </c>
      <c r="D333" s="56" t="s">
        <v>60</v>
      </c>
      <c r="E333" s="59">
        <v>3</v>
      </c>
      <c r="F333" s="51"/>
      <c r="G333" s="6">
        <v>4724</v>
      </c>
      <c r="H333" s="7">
        <v>56</v>
      </c>
      <c r="I333" s="7">
        <v>56</v>
      </c>
      <c r="J333" s="6">
        <v>20</v>
      </c>
      <c r="K333" s="7">
        <f t="shared" si="66"/>
        <v>0</v>
      </c>
      <c r="L333" s="46">
        <f t="shared" si="65"/>
        <v>0</v>
      </c>
    </row>
    <row r="334" spans="1:12" hidden="1" x14ac:dyDescent="0.3">
      <c r="A334" s="1" t="s">
        <v>453</v>
      </c>
      <c r="B334" s="1"/>
      <c r="C334" s="1" t="s">
        <v>459</v>
      </c>
      <c r="D334" s="56" t="s">
        <v>61</v>
      </c>
      <c r="E334" s="59">
        <v>3</v>
      </c>
      <c r="F334" s="51"/>
      <c r="G334" s="6">
        <v>4724</v>
      </c>
      <c r="H334" s="7">
        <v>46</v>
      </c>
      <c r="I334" s="7">
        <v>46.1</v>
      </c>
      <c r="J334" s="6">
        <v>20</v>
      </c>
      <c r="K334" s="7">
        <f t="shared" si="66"/>
        <v>2.0000000000000284</v>
      </c>
      <c r="L334" s="46">
        <f t="shared" si="65"/>
        <v>9448.0000000001346</v>
      </c>
    </row>
    <row r="335" spans="1:12" ht="14.5" hidden="1" customHeight="1" x14ac:dyDescent="0.3">
      <c r="A335" s="1" t="s">
        <v>453</v>
      </c>
      <c r="B335" s="1"/>
      <c r="C335" s="1" t="s">
        <v>459</v>
      </c>
      <c r="D335" s="56" t="s">
        <v>63</v>
      </c>
      <c r="E335" s="59">
        <v>3</v>
      </c>
      <c r="F335" s="51"/>
      <c r="G335" s="6">
        <v>4724</v>
      </c>
      <c r="H335" s="7">
        <v>29.2</v>
      </c>
      <c r="I335" s="7">
        <v>29.2</v>
      </c>
      <c r="J335" s="6">
        <v>20</v>
      </c>
      <c r="K335" s="7">
        <f t="shared" si="66"/>
        <v>0</v>
      </c>
      <c r="L335" s="46">
        <f t="shared" si="65"/>
        <v>0</v>
      </c>
    </row>
    <row r="336" spans="1:12" hidden="1" x14ac:dyDescent="0.3">
      <c r="A336" s="1" t="s">
        <v>453</v>
      </c>
      <c r="B336" s="1"/>
      <c r="C336" s="1" t="s">
        <v>459</v>
      </c>
      <c r="D336" s="56" t="s">
        <v>81</v>
      </c>
      <c r="E336" s="59">
        <v>3</v>
      </c>
      <c r="F336" s="51"/>
      <c r="G336" s="6">
        <v>4724</v>
      </c>
      <c r="H336" s="7">
        <v>128.5</v>
      </c>
      <c r="I336" s="7">
        <v>128.5</v>
      </c>
      <c r="J336" s="6">
        <v>20</v>
      </c>
      <c r="K336" s="7">
        <f t="shared" si="66"/>
        <v>0</v>
      </c>
      <c r="L336" s="46">
        <f t="shared" si="65"/>
        <v>0</v>
      </c>
    </row>
    <row r="337" spans="1:13" hidden="1" x14ac:dyDescent="0.3">
      <c r="A337" s="1" t="s">
        <v>453</v>
      </c>
      <c r="B337" s="1"/>
      <c r="C337" s="1" t="s">
        <v>459</v>
      </c>
      <c r="D337" s="56" t="s">
        <v>52</v>
      </c>
      <c r="E337" s="59">
        <v>4</v>
      </c>
      <c r="F337" s="51"/>
      <c r="G337" s="6">
        <v>4724</v>
      </c>
      <c r="H337" s="7">
        <v>1182.9000000000001</v>
      </c>
      <c r="I337" s="7">
        <v>1182.9000000000001</v>
      </c>
      <c r="J337" s="6">
        <v>20</v>
      </c>
      <c r="K337" s="7">
        <f t="shared" si="66"/>
        <v>0</v>
      </c>
      <c r="L337" s="46">
        <f t="shared" si="65"/>
        <v>0</v>
      </c>
    </row>
    <row r="338" spans="1:13" hidden="1" x14ac:dyDescent="0.3">
      <c r="A338" s="1" t="s">
        <v>453</v>
      </c>
      <c r="B338" s="1"/>
      <c r="C338" s="1" t="s">
        <v>459</v>
      </c>
      <c r="D338" s="56" t="s">
        <v>28</v>
      </c>
      <c r="E338" s="59">
        <v>4</v>
      </c>
      <c r="F338" s="51"/>
      <c r="G338" s="6">
        <v>4724</v>
      </c>
      <c r="H338" s="7">
        <v>21.5</v>
      </c>
      <c r="I338" s="7">
        <v>21.5</v>
      </c>
      <c r="J338" s="6">
        <v>20</v>
      </c>
      <c r="K338" s="7">
        <f t="shared" si="66"/>
        <v>0</v>
      </c>
      <c r="L338" s="46">
        <f t="shared" si="65"/>
        <v>0</v>
      </c>
    </row>
    <row r="339" spans="1:13" hidden="1" x14ac:dyDescent="0.3">
      <c r="A339" s="1" t="s">
        <v>453</v>
      </c>
      <c r="B339" s="1"/>
      <c r="C339" s="1" t="s">
        <v>459</v>
      </c>
      <c r="D339" s="56" t="s">
        <v>32</v>
      </c>
      <c r="E339" s="59">
        <v>4</v>
      </c>
      <c r="F339" s="51"/>
      <c r="G339" s="6">
        <v>4724</v>
      </c>
      <c r="H339" s="7">
        <v>10</v>
      </c>
      <c r="I339" s="7">
        <v>10</v>
      </c>
      <c r="J339" s="6">
        <v>20</v>
      </c>
      <c r="K339" s="7">
        <f t="shared" si="66"/>
        <v>0</v>
      </c>
      <c r="L339" s="46">
        <f t="shared" si="65"/>
        <v>0</v>
      </c>
    </row>
    <row r="340" spans="1:13" hidden="1" x14ac:dyDescent="0.3">
      <c r="A340" s="1" t="s">
        <v>453</v>
      </c>
      <c r="B340" s="1"/>
      <c r="C340" s="1" t="s">
        <v>459</v>
      </c>
      <c r="D340" s="56" t="s">
        <v>60</v>
      </c>
      <c r="E340" s="59">
        <v>4</v>
      </c>
      <c r="F340" s="51"/>
      <c r="G340" s="6">
        <v>4724</v>
      </c>
      <c r="H340" s="7">
        <v>56</v>
      </c>
      <c r="I340" s="7">
        <v>56</v>
      </c>
      <c r="J340" s="6">
        <v>20</v>
      </c>
      <c r="K340" s="7">
        <f t="shared" si="66"/>
        <v>0</v>
      </c>
      <c r="L340" s="46">
        <f t="shared" si="65"/>
        <v>0</v>
      </c>
    </row>
    <row r="341" spans="1:13" hidden="1" x14ac:dyDescent="0.3">
      <c r="A341" s="1" t="s">
        <v>453</v>
      </c>
      <c r="B341" s="1"/>
      <c r="C341" s="1" t="s">
        <v>459</v>
      </c>
      <c r="D341" s="56" t="s">
        <v>61</v>
      </c>
      <c r="E341" s="59">
        <v>4</v>
      </c>
      <c r="F341" s="51"/>
      <c r="G341" s="6">
        <v>4724</v>
      </c>
      <c r="H341" s="7">
        <v>46.1</v>
      </c>
      <c r="I341" s="7">
        <v>46.1</v>
      </c>
      <c r="J341" s="6">
        <v>20</v>
      </c>
      <c r="K341" s="7">
        <f t="shared" si="66"/>
        <v>0</v>
      </c>
      <c r="L341" s="46">
        <f t="shared" si="65"/>
        <v>0</v>
      </c>
    </row>
    <row r="342" spans="1:13" hidden="1" x14ac:dyDescent="0.3">
      <c r="A342" s="1" t="s">
        <v>453</v>
      </c>
      <c r="B342" s="1"/>
      <c r="C342" s="1" t="s">
        <v>459</v>
      </c>
      <c r="D342" s="56" t="s">
        <v>63</v>
      </c>
      <c r="E342" s="59">
        <v>4</v>
      </c>
      <c r="F342" s="51"/>
      <c r="G342" s="6">
        <v>4724</v>
      </c>
      <c r="H342" s="7">
        <v>29.2</v>
      </c>
      <c r="I342" s="7">
        <v>29.2</v>
      </c>
      <c r="J342" s="6">
        <v>20</v>
      </c>
      <c r="K342" s="7">
        <f t="shared" si="66"/>
        <v>0</v>
      </c>
      <c r="L342" s="46">
        <f t="shared" si="65"/>
        <v>0</v>
      </c>
    </row>
    <row r="343" spans="1:13" hidden="1" x14ac:dyDescent="0.3">
      <c r="A343" s="1" t="s">
        <v>453</v>
      </c>
      <c r="B343" s="1"/>
      <c r="C343" s="1" t="s">
        <v>459</v>
      </c>
      <c r="D343" s="56" t="s">
        <v>81</v>
      </c>
      <c r="E343" s="59">
        <v>4</v>
      </c>
      <c r="F343" s="51"/>
      <c r="G343" s="6">
        <v>4724</v>
      </c>
      <c r="H343" s="7">
        <v>128.5</v>
      </c>
      <c r="I343" s="7">
        <v>128.5</v>
      </c>
      <c r="J343" s="6">
        <v>20</v>
      </c>
      <c r="K343" s="7">
        <f t="shared" si="66"/>
        <v>0</v>
      </c>
      <c r="L343" s="46">
        <f t="shared" si="65"/>
        <v>0</v>
      </c>
    </row>
    <row r="344" spans="1:13" hidden="1" x14ac:dyDescent="0.3">
      <c r="A344" s="1" t="s">
        <v>453</v>
      </c>
      <c r="B344" s="1"/>
      <c r="C344" s="1" t="s">
        <v>459</v>
      </c>
      <c r="D344" s="56" t="s">
        <v>52</v>
      </c>
      <c r="E344" s="61">
        <v>5</v>
      </c>
      <c r="F344" s="51"/>
      <c r="G344" s="6">
        <v>4724</v>
      </c>
      <c r="H344" s="7">
        <v>1182.9000000000001</v>
      </c>
      <c r="I344" s="7">
        <v>1182.9000000000001</v>
      </c>
      <c r="J344" s="6">
        <v>20</v>
      </c>
      <c r="K344" s="7">
        <f t="shared" si="66"/>
        <v>0</v>
      </c>
      <c r="L344" s="46">
        <f t="shared" si="65"/>
        <v>0</v>
      </c>
      <c r="M344" s="1" t="s">
        <v>460</v>
      </c>
    </row>
    <row r="345" spans="1:13" hidden="1" x14ac:dyDescent="0.3">
      <c r="A345" s="1" t="s">
        <v>453</v>
      </c>
      <c r="B345" s="1"/>
      <c r="C345" s="1" t="s">
        <v>459</v>
      </c>
      <c r="D345" s="56" t="s">
        <v>28</v>
      </c>
      <c r="E345" s="61">
        <v>5</v>
      </c>
      <c r="F345" s="51"/>
      <c r="G345" s="6">
        <v>4724</v>
      </c>
      <c r="H345" s="7">
        <v>21.5</v>
      </c>
      <c r="I345" s="7">
        <v>21.5</v>
      </c>
      <c r="J345" s="6">
        <v>20</v>
      </c>
      <c r="K345" s="7">
        <f t="shared" si="66"/>
        <v>0</v>
      </c>
      <c r="L345" s="46">
        <f t="shared" si="65"/>
        <v>0</v>
      </c>
    </row>
    <row r="346" spans="1:13" hidden="1" x14ac:dyDescent="0.3">
      <c r="A346" s="1" t="s">
        <v>453</v>
      </c>
      <c r="B346" s="1"/>
      <c r="C346" s="1" t="s">
        <v>459</v>
      </c>
      <c r="D346" s="56" t="s">
        <v>32</v>
      </c>
      <c r="E346" s="61">
        <v>5</v>
      </c>
      <c r="F346" s="51"/>
      <c r="G346" s="6">
        <v>4724</v>
      </c>
      <c r="H346" s="7">
        <v>10</v>
      </c>
      <c r="I346" s="7">
        <v>10</v>
      </c>
      <c r="J346" s="6">
        <v>20</v>
      </c>
      <c r="K346" s="7">
        <f t="shared" si="66"/>
        <v>0</v>
      </c>
      <c r="L346" s="46">
        <f t="shared" si="65"/>
        <v>0</v>
      </c>
    </row>
    <row r="347" spans="1:13" hidden="1" x14ac:dyDescent="0.3">
      <c r="A347" s="1" t="s">
        <v>453</v>
      </c>
      <c r="B347" s="1"/>
      <c r="C347" s="1" t="s">
        <v>459</v>
      </c>
      <c r="D347" s="56" t="s">
        <v>60</v>
      </c>
      <c r="E347" s="61">
        <v>5</v>
      </c>
      <c r="F347" s="51"/>
      <c r="G347" s="6">
        <v>4724</v>
      </c>
      <c r="H347" s="7">
        <v>56</v>
      </c>
      <c r="I347" s="7">
        <v>56.2</v>
      </c>
      <c r="J347" s="6">
        <v>20</v>
      </c>
      <c r="K347" s="7">
        <f t="shared" si="66"/>
        <v>4.0000000000000568</v>
      </c>
      <c r="L347" s="46">
        <f t="shared" si="65"/>
        <v>18896.000000000269</v>
      </c>
    </row>
    <row r="348" spans="1:13" hidden="1" x14ac:dyDescent="0.3">
      <c r="A348" s="1" t="s">
        <v>453</v>
      </c>
      <c r="B348" s="1"/>
      <c r="C348" s="1" t="s">
        <v>459</v>
      </c>
      <c r="D348" s="56" t="s">
        <v>61</v>
      </c>
      <c r="E348" s="59">
        <v>5</v>
      </c>
      <c r="F348" s="51"/>
      <c r="G348" s="6">
        <v>4724</v>
      </c>
      <c r="H348" s="7">
        <v>46.1</v>
      </c>
      <c r="I348" s="7">
        <v>46.4</v>
      </c>
      <c r="J348" s="6">
        <v>20</v>
      </c>
      <c r="K348" s="7">
        <f t="shared" si="66"/>
        <v>5.9999999999999432</v>
      </c>
      <c r="L348" s="46">
        <f t="shared" ref="L348:L371" si="67">K348*G348</f>
        <v>28343.999999999731</v>
      </c>
    </row>
    <row r="349" spans="1:13" hidden="1" x14ac:dyDescent="0.3">
      <c r="A349" s="1" t="s">
        <v>453</v>
      </c>
      <c r="B349" s="1"/>
      <c r="C349" s="1" t="s">
        <v>459</v>
      </c>
      <c r="D349" s="53" t="s">
        <v>63</v>
      </c>
      <c r="E349" s="59">
        <v>5</v>
      </c>
      <c r="F349" s="51"/>
      <c r="G349" s="6">
        <v>4724</v>
      </c>
      <c r="H349" s="7">
        <v>29.2</v>
      </c>
      <c r="I349" s="7">
        <v>29.5</v>
      </c>
      <c r="J349" s="6">
        <v>20</v>
      </c>
      <c r="K349" s="7">
        <f t="shared" si="66"/>
        <v>6.0000000000000142</v>
      </c>
      <c r="L349" s="46">
        <f t="shared" si="67"/>
        <v>28344.000000000065</v>
      </c>
      <c r="M349" s="50"/>
    </row>
    <row r="350" spans="1:13" hidden="1" x14ac:dyDescent="0.3">
      <c r="A350" s="1" t="s">
        <v>453</v>
      </c>
      <c r="B350" s="1"/>
      <c r="C350" s="1" t="s">
        <v>459</v>
      </c>
      <c r="D350" s="53" t="s">
        <v>81</v>
      </c>
      <c r="E350" s="59">
        <v>5</v>
      </c>
      <c r="F350" s="51"/>
      <c r="G350" s="6">
        <v>4724</v>
      </c>
      <c r="H350" s="7">
        <v>128.5</v>
      </c>
      <c r="I350" s="7">
        <v>128.9</v>
      </c>
      <c r="J350" s="6">
        <v>20</v>
      </c>
      <c r="K350" s="7">
        <f t="shared" si="66"/>
        <v>8.0000000000001137</v>
      </c>
      <c r="L350" s="46">
        <f t="shared" si="67"/>
        <v>37792.000000000538</v>
      </c>
      <c r="M350" s="50"/>
    </row>
    <row r="351" spans="1:13" hidden="1" x14ac:dyDescent="0.3">
      <c r="A351" s="1" t="s">
        <v>453</v>
      </c>
      <c r="B351" s="1"/>
      <c r="C351" s="1" t="s">
        <v>459</v>
      </c>
      <c r="D351" s="53" t="s">
        <v>52</v>
      </c>
      <c r="E351" s="59">
        <v>5</v>
      </c>
      <c r="F351" s="51"/>
      <c r="G351" s="6">
        <v>4724</v>
      </c>
      <c r="H351" s="7">
        <v>1182.9000000000001</v>
      </c>
      <c r="I351" s="7">
        <v>1182.9000000000001</v>
      </c>
      <c r="J351" s="6">
        <v>20</v>
      </c>
      <c r="K351" s="7">
        <f t="shared" si="66"/>
        <v>0</v>
      </c>
      <c r="L351" s="46">
        <f t="shared" si="67"/>
        <v>0</v>
      </c>
      <c r="M351" s="50" t="s">
        <v>461</v>
      </c>
    </row>
    <row r="352" spans="1:13" hidden="1" x14ac:dyDescent="0.3">
      <c r="A352" s="1" t="s">
        <v>453</v>
      </c>
      <c r="B352" s="1"/>
      <c r="C352" s="1" t="s">
        <v>459</v>
      </c>
      <c r="D352" s="53" t="s">
        <v>28</v>
      </c>
      <c r="E352" s="59">
        <v>5</v>
      </c>
      <c r="F352" s="51"/>
      <c r="G352" s="6">
        <v>4724</v>
      </c>
      <c r="H352" s="7">
        <v>21.5</v>
      </c>
      <c r="I352" s="7">
        <v>21.5</v>
      </c>
      <c r="J352" s="6">
        <v>20</v>
      </c>
      <c r="K352" s="7">
        <f t="shared" si="66"/>
        <v>0</v>
      </c>
      <c r="L352" s="46">
        <f t="shared" si="67"/>
        <v>0</v>
      </c>
      <c r="M352" s="50"/>
    </row>
    <row r="353" spans="1:13" hidden="1" x14ac:dyDescent="0.3">
      <c r="A353" s="1" t="s">
        <v>453</v>
      </c>
      <c r="B353" s="1"/>
      <c r="C353" s="1" t="s">
        <v>459</v>
      </c>
      <c r="D353" s="53" t="s">
        <v>32</v>
      </c>
      <c r="E353" s="59">
        <v>5</v>
      </c>
      <c r="F353" s="51"/>
      <c r="G353" s="6">
        <v>4724</v>
      </c>
      <c r="H353" s="7">
        <v>10</v>
      </c>
      <c r="I353" s="7">
        <v>10</v>
      </c>
      <c r="J353" s="6">
        <v>20</v>
      </c>
      <c r="K353" s="7">
        <f t="shared" si="66"/>
        <v>0</v>
      </c>
      <c r="L353" s="46">
        <f t="shared" si="67"/>
        <v>0</v>
      </c>
      <c r="M353" s="50"/>
    </row>
    <row r="354" spans="1:13" hidden="1" x14ac:dyDescent="0.3">
      <c r="A354" s="1" t="s">
        <v>453</v>
      </c>
      <c r="B354" s="1"/>
      <c r="C354" s="1" t="s">
        <v>459</v>
      </c>
      <c r="D354" s="53" t="s">
        <v>60</v>
      </c>
      <c r="E354" s="59">
        <v>5</v>
      </c>
      <c r="F354" s="51"/>
      <c r="G354" s="6">
        <v>4724</v>
      </c>
      <c r="H354" s="7">
        <v>56.2</v>
      </c>
      <c r="I354" s="7">
        <v>56.2</v>
      </c>
      <c r="J354" s="6">
        <v>20</v>
      </c>
      <c r="K354" s="7">
        <f t="shared" si="66"/>
        <v>0</v>
      </c>
      <c r="L354" s="46">
        <f t="shared" si="67"/>
        <v>0</v>
      </c>
      <c r="M354" s="50"/>
    </row>
    <row r="355" spans="1:13" hidden="1" x14ac:dyDescent="0.3">
      <c r="A355" s="1" t="s">
        <v>453</v>
      </c>
      <c r="B355" s="1"/>
      <c r="C355" s="1" t="s">
        <v>459</v>
      </c>
      <c r="D355" s="53" t="s">
        <v>61</v>
      </c>
      <c r="E355" s="59">
        <v>5</v>
      </c>
      <c r="F355" s="51"/>
      <c r="G355" s="6">
        <v>4724</v>
      </c>
      <c r="H355" s="7">
        <v>46.4</v>
      </c>
      <c r="I355" s="7">
        <v>46.4</v>
      </c>
      <c r="J355" s="6">
        <v>20</v>
      </c>
      <c r="K355" s="7">
        <f t="shared" si="66"/>
        <v>0</v>
      </c>
      <c r="L355" s="46">
        <f t="shared" si="67"/>
        <v>0</v>
      </c>
      <c r="M355" s="50"/>
    </row>
    <row r="356" spans="1:13" hidden="1" x14ac:dyDescent="0.3">
      <c r="A356" s="1" t="s">
        <v>453</v>
      </c>
      <c r="B356" s="1"/>
      <c r="C356" s="1" t="s">
        <v>459</v>
      </c>
      <c r="D356" s="53" t="s">
        <v>63</v>
      </c>
      <c r="E356" s="59">
        <v>5</v>
      </c>
      <c r="F356" s="51"/>
      <c r="G356" s="6">
        <v>4724</v>
      </c>
      <c r="H356" s="7">
        <v>29.5</v>
      </c>
      <c r="I356" s="7">
        <v>29.5</v>
      </c>
      <c r="J356" s="6">
        <v>20</v>
      </c>
      <c r="K356" s="7">
        <f t="shared" si="66"/>
        <v>0</v>
      </c>
      <c r="L356" s="46">
        <f t="shared" si="67"/>
        <v>0</v>
      </c>
      <c r="M356" s="50"/>
    </row>
    <row r="357" spans="1:13" hidden="1" x14ac:dyDescent="0.3">
      <c r="A357" s="1" t="s">
        <v>453</v>
      </c>
      <c r="B357" s="1"/>
      <c r="C357" s="1" t="s">
        <v>459</v>
      </c>
      <c r="D357" s="53" t="s">
        <v>81</v>
      </c>
      <c r="E357" s="59">
        <v>5</v>
      </c>
      <c r="F357" s="51"/>
      <c r="G357" s="6">
        <v>4724</v>
      </c>
      <c r="H357" s="7">
        <v>128.9</v>
      </c>
      <c r="I357" s="7">
        <v>128.9</v>
      </c>
      <c r="J357" s="6">
        <v>20</v>
      </c>
      <c r="K357" s="7">
        <f t="shared" si="66"/>
        <v>0</v>
      </c>
      <c r="L357" s="46">
        <f t="shared" si="67"/>
        <v>0</v>
      </c>
      <c r="M357" s="50"/>
    </row>
    <row r="358" spans="1:13" hidden="1" x14ac:dyDescent="0.3">
      <c r="A358" s="1" t="s">
        <v>453</v>
      </c>
      <c r="B358" s="1"/>
      <c r="C358" s="1" t="s">
        <v>459</v>
      </c>
      <c r="D358" s="53" t="s">
        <v>52</v>
      </c>
      <c r="E358" s="59">
        <v>6</v>
      </c>
      <c r="F358" s="51"/>
      <c r="G358" s="6">
        <v>4724</v>
      </c>
      <c r="H358" s="7">
        <v>1182.9000000000001</v>
      </c>
      <c r="I358" s="7">
        <v>1182.9000000000001</v>
      </c>
      <c r="J358" s="6">
        <v>20</v>
      </c>
      <c r="K358" s="7">
        <f t="shared" si="66"/>
        <v>0</v>
      </c>
      <c r="L358" s="46">
        <f t="shared" si="67"/>
        <v>0</v>
      </c>
      <c r="M358" s="50"/>
    </row>
    <row r="359" spans="1:13" hidden="1" x14ac:dyDescent="0.3">
      <c r="A359" s="1" t="s">
        <v>453</v>
      </c>
      <c r="B359" s="1"/>
      <c r="C359" s="1" t="s">
        <v>459</v>
      </c>
      <c r="D359" s="53" t="s">
        <v>28</v>
      </c>
      <c r="E359" s="59">
        <v>6</v>
      </c>
      <c r="F359" s="51"/>
      <c r="G359" s="6">
        <v>4724</v>
      </c>
      <c r="H359" s="7">
        <v>21.5</v>
      </c>
      <c r="I359" s="7">
        <v>21.5</v>
      </c>
      <c r="J359" s="6">
        <v>20</v>
      </c>
      <c r="K359" s="7">
        <f t="shared" si="66"/>
        <v>0</v>
      </c>
      <c r="L359" s="46">
        <f t="shared" si="67"/>
        <v>0</v>
      </c>
      <c r="M359" s="50"/>
    </row>
    <row r="360" spans="1:13" hidden="1" x14ac:dyDescent="0.3">
      <c r="A360" s="1" t="s">
        <v>453</v>
      </c>
      <c r="B360" s="1"/>
      <c r="C360" s="1" t="s">
        <v>459</v>
      </c>
      <c r="D360" s="53" t="s">
        <v>32</v>
      </c>
      <c r="E360" s="59">
        <v>6</v>
      </c>
      <c r="F360" s="51"/>
      <c r="G360" s="6">
        <v>4724</v>
      </c>
      <c r="H360" s="7">
        <v>10</v>
      </c>
      <c r="I360" s="7">
        <v>10</v>
      </c>
      <c r="J360" s="6">
        <v>20</v>
      </c>
      <c r="K360" s="7">
        <f t="shared" si="66"/>
        <v>0</v>
      </c>
      <c r="L360" s="46">
        <f t="shared" si="67"/>
        <v>0</v>
      </c>
      <c r="M360" s="50"/>
    </row>
    <row r="361" spans="1:13" hidden="1" x14ac:dyDescent="0.3">
      <c r="A361" s="1" t="s">
        <v>453</v>
      </c>
      <c r="B361" s="1"/>
      <c r="C361" s="1" t="s">
        <v>459</v>
      </c>
      <c r="D361" s="53" t="s">
        <v>60</v>
      </c>
      <c r="E361" s="59">
        <v>6</v>
      </c>
      <c r="F361" s="51"/>
      <c r="G361" s="6">
        <v>4724</v>
      </c>
      <c r="H361" s="7">
        <v>56.2</v>
      </c>
      <c r="I361" s="7">
        <v>56.2</v>
      </c>
      <c r="J361" s="6">
        <v>20</v>
      </c>
      <c r="K361" s="7">
        <f t="shared" si="66"/>
        <v>0</v>
      </c>
      <c r="L361" s="46">
        <f t="shared" si="67"/>
        <v>0</v>
      </c>
      <c r="M361" s="50"/>
    </row>
    <row r="362" spans="1:13" hidden="1" x14ac:dyDescent="0.3">
      <c r="A362" s="1" t="s">
        <v>453</v>
      </c>
      <c r="B362" s="1"/>
      <c r="C362" s="1" t="s">
        <v>459</v>
      </c>
      <c r="D362" s="53" t="s">
        <v>61</v>
      </c>
      <c r="E362" s="59">
        <v>6</v>
      </c>
      <c r="F362" s="51"/>
      <c r="G362" s="6">
        <v>4724</v>
      </c>
      <c r="H362" s="7">
        <v>46.4</v>
      </c>
      <c r="I362" s="7">
        <v>46.4</v>
      </c>
      <c r="J362" s="6">
        <v>20</v>
      </c>
      <c r="K362" s="7">
        <f t="shared" si="66"/>
        <v>0</v>
      </c>
      <c r="L362" s="46">
        <f t="shared" si="67"/>
        <v>0</v>
      </c>
      <c r="M362" s="50"/>
    </row>
    <row r="363" spans="1:13" hidden="1" x14ac:dyDescent="0.3">
      <c r="A363" s="1" t="s">
        <v>453</v>
      </c>
      <c r="B363" s="1"/>
      <c r="C363" s="1" t="s">
        <v>459</v>
      </c>
      <c r="D363" s="53" t="s">
        <v>63</v>
      </c>
      <c r="E363" s="59">
        <v>6</v>
      </c>
      <c r="F363" s="51"/>
      <c r="G363" s="6">
        <v>4724</v>
      </c>
      <c r="H363" s="7">
        <v>29.5</v>
      </c>
      <c r="I363" s="7">
        <v>35.299999999999997</v>
      </c>
      <c r="J363" s="6">
        <v>20</v>
      </c>
      <c r="K363" s="7">
        <f t="shared" si="66"/>
        <v>115.99999999999994</v>
      </c>
      <c r="L363" s="46">
        <f t="shared" si="67"/>
        <v>547983.99999999977</v>
      </c>
      <c r="M363" s="50"/>
    </row>
    <row r="364" spans="1:13" hidden="1" x14ac:dyDescent="0.3">
      <c r="A364" s="1" t="s">
        <v>453</v>
      </c>
      <c r="B364" s="1"/>
      <c r="C364" s="1" t="s">
        <v>459</v>
      </c>
      <c r="D364" s="53" t="s">
        <v>81</v>
      </c>
      <c r="E364" s="59">
        <v>6</v>
      </c>
      <c r="F364" s="51"/>
      <c r="G364" s="6">
        <v>4724</v>
      </c>
      <c r="H364" s="7">
        <v>128.9</v>
      </c>
      <c r="I364" s="7">
        <v>154.19999999999999</v>
      </c>
      <c r="J364" s="6">
        <v>20</v>
      </c>
      <c r="K364" s="7">
        <f t="shared" si="66"/>
        <v>505.99999999999966</v>
      </c>
      <c r="L364" s="46">
        <f t="shared" si="67"/>
        <v>2390343.9999999986</v>
      </c>
    </row>
    <row r="365" spans="1:13" hidden="1" x14ac:dyDescent="0.3">
      <c r="A365" s="1" t="s">
        <v>453</v>
      </c>
      <c r="B365" s="1"/>
      <c r="C365" s="1" t="s">
        <v>459</v>
      </c>
      <c r="D365" s="53" t="s">
        <v>52</v>
      </c>
      <c r="E365" s="59">
        <v>7</v>
      </c>
      <c r="F365" s="51"/>
      <c r="G365" s="6">
        <v>4724</v>
      </c>
      <c r="H365" s="7">
        <f t="shared" ref="H365:H371" si="68">I358</f>
        <v>1182.9000000000001</v>
      </c>
      <c r="I365" s="7">
        <v>1193.9000000000001</v>
      </c>
      <c r="J365" s="6">
        <v>20</v>
      </c>
      <c r="K365" s="52">
        <f t="shared" si="66"/>
        <v>220</v>
      </c>
      <c r="L365" s="48">
        <f t="shared" si="67"/>
        <v>1039280</v>
      </c>
      <c r="M365" s="47" t="s">
        <v>462</v>
      </c>
    </row>
    <row r="366" spans="1:13" hidden="1" x14ac:dyDescent="0.3">
      <c r="A366" s="1" t="s">
        <v>453</v>
      </c>
      <c r="B366" s="1"/>
      <c r="C366" s="1" t="s">
        <v>459</v>
      </c>
      <c r="D366" s="53" t="s">
        <v>28</v>
      </c>
      <c r="E366" s="59">
        <v>7</v>
      </c>
      <c r="F366" s="51"/>
      <c r="G366" s="6">
        <v>4724</v>
      </c>
      <c r="H366" s="7">
        <f t="shared" si="68"/>
        <v>21.5</v>
      </c>
      <c r="I366" s="7">
        <v>30.9</v>
      </c>
      <c r="J366" s="6">
        <v>20</v>
      </c>
      <c r="K366" s="52">
        <f t="shared" si="66"/>
        <v>187.99999999999997</v>
      </c>
      <c r="L366" s="48">
        <f t="shared" si="67"/>
        <v>888111.99999999988</v>
      </c>
    </row>
    <row r="367" spans="1:13" hidden="1" x14ac:dyDescent="0.3">
      <c r="A367" s="1" t="s">
        <v>453</v>
      </c>
      <c r="B367" s="1"/>
      <c r="C367" s="1" t="s">
        <v>459</v>
      </c>
      <c r="D367" s="53" t="s">
        <v>32</v>
      </c>
      <c r="E367" s="59">
        <v>7</v>
      </c>
      <c r="F367" s="51"/>
      <c r="G367" s="6">
        <v>4724</v>
      </c>
      <c r="H367" s="7">
        <f t="shared" si="68"/>
        <v>10</v>
      </c>
      <c r="I367" s="7">
        <v>20</v>
      </c>
      <c r="J367" s="6">
        <v>20</v>
      </c>
      <c r="K367" s="52">
        <f t="shared" si="66"/>
        <v>200</v>
      </c>
      <c r="L367" s="48">
        <f t="shared" si="67"/>
        <v>944800</v>
      </c>
    </row>
    <row r="368" spans="1:13" hidden="1" x14ac:dyDescent="0.3">
      <c r="A368" s="1" t="s">
        <v>453</v>
      </c>
      <c r="B368" s="1"/>
      <c r="C368" s="1" t="s">
        <v>459</v>
      </c>
      <c r="D368" s="53" t="s">
        <v>60</v>
      </c>
      <c r="E368" s="59">
        <v>7</v>
      </c>
      <c r="F368" s="51"/>
      <c r="G368" s="6">
        <v>4724</v>
      </c>
      <c r="H368" s="7">
        <f t="shared" si="68"/>
        <v>56.2</v>
      </c>
      <c r="I368" s="7">
        <v>56.2</v>
      </c>
      <c r="J368" s="6">
        <v>20</v>
      </c>
      <c r="K368" s="7">
        <f t="shared" si="66"/>
        <v>0</v>
      </c>
      <c r="L368" s="46">
        <f t="shared" si="67"/>
        <v>0</v>
      </c>
    </row>
    <row r="369" spans="1:13" hidden="1" x14ac:dyDescent="0.3">
      <c r="A369" s="1" t="s">
        <v>453</v>
      </c>
      <c r="B369" s="1"/>
      <c r="C369" s="1" t="s">
        <v>459</v>
      </c>
      <c r="D369" s="53" t="s">
        <v>61</v>
      </c>
      <c r="E369" s="59">
        <v>7</v>
      </c>
      <c r="F369" s="51"/>
      <c r="G369" s="6">
        <v>4724</v>
      </c>
      <c r="H369" s="7">
        <f t="shared" si="68"/>
        <v>46.4</v>
      </c>
      <c r="I369" s="7">
        <v>48.5</v>
      </c>
      <c r="J369" s="6">
        <v>20</v>
      </c>
      <c r="K369" s="7">
        <f t="shared" si="66"/>
        <v>42.000000000000028</v>
      </c>
      <c r="L369" s="46">
        <f t="shared" si="67"/>
        <v>198408.00000000015</v>
      </c>
      <c r="M369" s="47" t="s">
        <v>463</v>
      </c>
    </row>
    <row r="370" spans="1:13" hidden="1" x14ac:dyDescent="0.3">
      <c r="A370" s="1" t="s">
        <v>453</v>
      </c>
      <c r="B370" s="1"/>
      <c r="C370" s="1" t="s">
        <v>459</v>
      </c>
      <c r="D370" s="53" t="s">
        <v>63</v>
      </c>
      <c r="E370" s="59">
        <v>7</v>
      </c>
      <c r="F370" s="51"/>
      <c r="G370" s="6">
        <v>4724</v>
      </c>
      <c r="H370" s="7">
        <f t="shared" si="68"/>
        <v>35.299999999999997</v>
      </c>
      <c r="I370" s="7">
        <v>36.4</v>
      </c>
      <c r="J370" s="6">
        <v>20</v>
      </c>
      <c r="K370" s="7">
        <f t="shared" si="66"/>
        <v>22.000000000000028</v>
      </c>
      <c r="L370" s="46">
        <f t="shared" si="67"/>
        <v>103928.00000000013</v>
      </c>
    </row>
    <row r="371" spans="1:13" hidden="1" x14ac:dyDescent="0.3">
      <c r="A371" s="1" t="s">
        <v>453</v>
      </c>
      <c r="B371" s="1"/>
      <c r="C371" s="1" t="s">
        <v>459</v>
      </c>
      <c r="D371" s="53" t="s">
        <v>81</v>
      </c>
      <c r="E371" s="59">
        <v>7</v>
      </c>
      <c r="F371" s="51"/>
      <c r="G371" s="6">
        <v>4724</v>
      </c>
      <c r="H371" s="7">
        <f t="shared" si="68"/>
        <v>154.19999999999999</v>
      </c>
      <c r="I371" s="7">
        <v>161.6</v>
      </c>
      <c r="J371" s="6">
        <v>20</v>
      </c>
      <c r="K371" s="7">
        <f t="shared" si="66"/>
        <v>148.00000000000011</v>
      </c>
      <c r="L371" s="46">
        <f t="shared" si="67"/>
        <v>699152.00000000058</v>
      </c>
    </row>
    <row r="372" spans="1:13" hidden="1" x14ac:dyDescent="0.3">
      <c r="A372" s="1" t="s">
        <v>453</v>
      </c>
      <c r="B372" s="1"/>
      <c r="C372" s="1" t="s">
        <v>459</v>
      </c>
      <c r="D372" s="53" t="s">
        <v>52</v>
      </c>
      <c r="E372" s="59">
        <v>8</v>
      </c>
      <c r="F372" s="51"/>
      <c r="G372" s="6">
        <v>4724</v>
      </c>
      <c r="H372" s="7">
        <f t="shared" ref="H372:H378" si="69">I365</f>
        <v>1193.9000000000001</v>
      </c>
      <c r="I372" s="7">
        <v>1193.9000000000001</v>
      </c>
      <c r="J372" s="6">
        <v>20</v>
      </c>
      <c r="K372" s="52">
        <f t="shared" ref="K372:K378" si="70">(I372-H372)*J372</f>
        <v>0</v>
      </c>
      <c r="L372" s="48">
        <f t="shared" ref="L372:L378" si="71">K372*G372</f>
        <v>0</v>
      </c>
      <c r="M372" s="88"/>
    </row>
    <row r="373" spans="1:13" hidden="1" x14ac:dyDescent="0.3">
      <c r="A373" s="1" t="s">
        <v>453</v>
      </c>
      <c r="B373" s="1"/>
      <c r="C373" s="1" t="s">
        <v>459</v>
      </c>
      <c r="D373" s="53" t="s">
        <v>28</v>
      </c>
      <c r="E373" s="59">
        <v>8</v>
      </c>
      <c r="F373" s="51"/>
      <c r="G373" s="6">
        <v>4724</v>
      </c>
      <c r="H373" s="7">
        <f t="shared" si="69"/>
        <v>30.9</v>
      </c>
      <c r="I373" s="7">
        <v>30.9</v>
      </c>
      <c r="J373" s="6">
        <v>20</v>
      </c>
      <c r="K373" s="52">
        <f t="shared" si="70"/>
        <v>0</v>
      </c>
      <c r="L373" s="48">
        <f t="shared" si="71"/>
        <v>0</v>
      </c>
    </row>
    <row r="374" spans="1:13" hidden="1" x14ac:dyDescent="0.3">
      <c r="A374" s="1" t="s">
        <v>453</v>
      </c>
      <c r="B374" s="1"/>
      <c r="C374" s="1" t="s">
        <v>459</v>
      </c>
      <c r="D374" s="53" t="s">
        <v>32</v>
      </c>
      <c r="E374" s="59">
        <v>8</v>
      </c>
      <c r="F374" s="51"/>
      <c r="G374" s="6">
        <v>4724</v>
      </c>
      <c r="H374" s="7">
        <f t="shared" si="69"/>
        <v>20</v>
      </c>
      <c r="I374" s="7">
        <v>20</v>
      </c>
      <c r="J374" s="6">
        <v>20</v>
      </c>
      <c r="K374" s="52">
        <f t="shared" si="70"/>
        <v>0</v>
      </c>
      <c r="L374" s="48">
        <f t="shared" si="71"/>
        <v>0</v>
      </c>
    </row>
    <row r="375" spans="1:13" hidden="1" x14ac:dyDescent="0.3">
      <c r="A375" s="1" t="s">
        <v>453</v>
      </c>
      <c r="B375" s="1"/>
      <c r="C375" s="1" t="s">
        <v>459</v>
      </c>
      <c r="D375" s="53" t="s">
        <v>60</v>
      </c>
      <c r="E375" s="59">
        <v>8</v>
      </c>
      <c r="F375" s="51"/>
      <c r="G375" s="6">
        <v>4724</v>
      </c>
      <c r="H375" s="7">
        <f t="shared" si="69"/>
        <v>56.2</v>
      </c>
      <c r="I375" s="7">
        <v>56.3</v>
      </c>
      <c r="J375" s="6">
        <v>20</v>
      </c>
      <c r="K375" s="7">
        <f t="shared" si="70"/>
        <v>1.9999999999998863</v>
      </c>
      <c r="L375" s="46">
        <f t="shared" si="71"/>
        <v>9447.9999999994634</v>
      </c>
    </row>
    <row r="376" spans="1:13" hidden="1" x14ac:dyDescent="0.3">
      <c r="A376" s="1" t="s">
        <v>453</v>
      </c>
      <c r="B376" s="1"/>
      <c r="C376" s="1" t="s">
        <v>459</v>
      </c>
      <c r="D376" s="53" t="s">
        <v>61</v>
      </c>
      <c r="E376" s="59">
        <v>8</v>
      </c>
      <c r="F376" s="51"/>
      <c r="G376" s="6">
        <v>4724</v>
      </c>
      <c r="H376" s="7">
        <f t="shared" si="69"/>
        <v>48.5</v>
      </c>
      <c r="I376" s="7">
        <v>50.3</v>
      </c>
      <c r="J376" s="6">
        <v>20</v>
      </c>
      <c r="K376" s="7">
        <f t="shared" si="70"/>
        <v>35.999999999999943</v>
      </c>
      <c r="L376" s="46">
        <f t="shared" si="71"/>
        <v>170063.99999999974</v>
      </c>
      <c r="M376" s="88"/>
    </row>
    <row r="377" spans="1:13" hidden="1" x14ac:dyDescent="0.3">
      <c r="A377" s="1" t="s">
        <v>453</v>
      </c>
      <c r="B377" s="1"/>
      <c r="C377" s="1" t="s">
        <v>459</v>
      </c>
      <c r="D377" s="53" t="s">
        <v>63</v>
      </c>
      <c r="E377" s="59">
        <v>8</v>
      </c>
      <c r="F377" s="51"/>
      <c r="G377" s="6">
        <v>4724</v>
      </c>
      <c r="H377" s="7">
        <f t="shared" si="69"/>
        <v>36.4</v>
      </c>
      <c r="I377" s="7">
        <v>36.4</v>
      </c>
      <c r="J377" s="6">
        <v>20</v>
      </c>
      <c r="K377" s="7">
        <f t="shared" si="70"/>
        <v>0</v>
      </c>
      <c r="L377" s="46">
        <f t="shared" si="71"/>
        <v>0</v>
      </c>
    </row>
    <row r="378" spans="1:13" hidden="1" x14ac:dyDescent="0.3">
      <c r="A378" s="1" t="s">
        <v>453</v>
      </c>
      <c r="B378" s="1"/>
      <c r="C378" s="1" t="s">
        <v>459</v>
      </c>
      <c r="D378" s="53" t="s">
        <v>81</v>
      </c>
      <c r="E378" s="59">
        <v>8</v>
      </c>
      <c r="F378" s="51"/>
      <c r="G378" s="6">
        <v>4724</v>
      </c>
      <c r="H378" s="7">
        <f t="shared" si="69"/>
        <v>161.6</v>
      </c>
      <c r="I378" s="7">
        <v>163.5</v>
      </c>
      <c r="J378" s="6">
        <v>20</v>
      </c>
      <c r="K378" s="7">
        <f t="shared" si="70"/>
        <v>38.000000000000114</v>
      </c>
      <c r="L378" s="46">
        <f t="shared" si="71"/>
        <v>179512.00000000052</v>
      </c>
    </row>
    <row r="379" spans="1:13" hidden="1" x14ac:dyDescent="0.3">
      <c r="A379" s="1" t="s">
        <v>453</v>
      </c>
      <c r="B379" s="1"/>
      <c r="C379" s="1" t="s">
        <v>459</v>
      </c>
      <c r="D379" s="53" t="s">
        <v>52</v>
      </c>
      <c r="E379" s="60">
        <v>9</v>
      </c>
      <c r="F379" s="51"/>
      <c r="G379" s="6">
        <v>4724</v>
      </c>
      <c r="H379" s="7">
        <f t="shared" ref="H379:H385" si="72">I372</f>
        <v>1193.9000000000001</v>
      </c>
      <c r="I379" s="7">
        <v>1193.9000000000001</v>
      </c>
      <c r="J379" s="6">
        <v>20</v>
      </c>
      <c r="K379" s="52">
        <f t="shared" ref="K379:K385" si="73">(I379-H379)*J379</f>
        <v>0</v>
      </c>
      <c r="L379" s="48">
        <f t="shared" ref="L379:L385" si="74">K379*G379</f>
        <v>0</v>
      </c>
      <c r="M379" s="88"/>
    </row>
    <row r="380" spans="1:13" hidden="1" x14ac:dyDescent="0.3">
      <c r="A380" s="1" t="s">
        <v>453</v>
      </c>
      <c r="B380" s="1"/>
      <c r="C380" s="1" t="s">
        <v>459</v>
      </c>
      <c r="D380" s="53" t="s">
        <v>28</v>
      </c>
      <c r="E380" s="60">
        <v>9</v>
      </c>
      <c r="F380" s="51"/>
      <c r="G380" s="6">
        <v>4724</v>
      </c>
      <c r="H380" s="7">
        <f t="shared" si="72"/>
        <v>30.9</v>
      </c>
      <c r="I380" s="7">
        <v>30.9</v>
      </c>
      <c r="J380" s="6">
        <v>20</v>
      </c>
      <c r="K380" s="52">
        <f t="shared" si="73"/>
        <v>0</v>
      </c>
      <c r="L380" s="48">
        <f t="shared" si="74"/>
        <v>0</v>
      </c>
    </row>
    <row r="381" spans="1:13" hidden="1" x14ac:dyDescent="0.3">
      <c r="A381" s="1" t="s">
        <v>453</v>
      </c>
      <c r="B381" s="1"/>
      <c r="C381" s="1" t="s">
        <v>459</v>
      </c>
      <c r="D381" s="53" t="s">
        <v>32</v>
      </c>
      <c r="E381" s="60">
        <v>9</v>
      </c>
      <c r="F381" s="51"/>
      <c r="G381" s="6">
        <v>4724</v>
      </c>
      <c r="H381" s="7">
        <f t="shared" si="72"/>
        <v>20</v>
      </c>
      <c r="I381" s="7">
        <v>20</v>
      </c>
      <c r="J381" s="6">
        <v>20</v>
      </c>
      <c r="K381" s="52">
        <f t="shared" si="73"/>
        <v>0</v>
      </c>
      <c r="L381" s="48">
        <f t="shared" si="74"/>
        <v>0</v>
      </c>
    </row>
    <row r="382" spans="1:13" hidden="1" x14ac:dyDescent="0.3">
      <c r="A382" s="1" t="s">
        <v>453</v>
      </c>
      <c r="B382" s="1"/>
      <c r="C382" s="1" t="s">
        <v>459</v>
      </c>
      <c r="D382" s="53" t="s">
        <v>60</v>
      </c>
      <c r="E382" s="60">
        <v>9</v>
      </c>
      <c r="F382" s="51"/>
      <c r="G382" s="6">
        <v>4724</v>
      </c>
      <c r="H382" s="7">
        <f t="shared" si="72"/>
        <v>56.3</v>
      </c>
      <c r="I382" s="7">
        <v>56.3</v>
      </c>
      <c r="J382" s="6">
        <v>20</v>
      </c>
      <c r="K382" s="7">
        <f t="shared" si="73"/>
        <v>0</v>
      </c>
      <c r="L382" s="46">
        <f t="shared" si="74"/>
        <v>0</v>
      </c>
    </row>
    <row r="383" spans="1:13" hidden="1" x14ac:dyDescent="0.3">
      <c r="A383" s="1" t="s">
        <v>453</v>
      </c>
      <c r="B383" s="1"/>
      <c r="C383" s="1" t="s">
        <v>459</v>
      </c>
      <c r="D383" s="53" t="s">
        <v>61</v>
      </c>
      <c r="E383" s="60">
        <v>9</v>
      </c>
      <c r="F383" s="51"/>
      <c r="G383" s="6">
        <v>4724</v>
      </c>
      <c r="H383" s="7">
        <f t="shared" si="72"/>
        <v>50.3</v>
      </c>
      <c r="I383" s="7">
        <v>50.3</v>
      </c>
      <c r="J383" s="6">
        <v>20</v>
      </c>
      <c r="K383" s="7">
        <f t="shared" si="73"/>
        <v>0</v>
      </c>
      <c r="L383" s="46">
        <f t="shared" si="74"/>
        <v>0</v>
      </c>
      <c r="M383" s="88"/>
    </row>
    <row r="384" spans="1:13" hidden="1" x14ac:dyDescent="0.3">
      <c r="A384" s="1" t="s">
        <v>453</v>
      </c>
      <c r="B384" s="1"/>
      <c r="C384" s="1" t="s">
        <v>459</v>
      </c>
      <c r="D384" s="53" t="s">
        <v>63</v>
      </c>
      <c r="E384" s="60">
        <v>9</v>
      </c>
      <c r="F384" s="51"/>
      <c r="G384" s="6">
        <v>4724</v>
      </c>
      <c r="H384" s="7">
        <f t="shared" si="72"/>
        <v>36.4</v>
      </c>
      <c r="I384" s="7">
        <v>36.4</v>
      </c>
      <c r="J384" s="6">
        <v>20</v>
      </c>
      <c r="K384" s="7">
        <f t="shared" si="73"/>
        <v>0</v>
      </c>
      <c r="L384" s="46">
        <f t="shared" si="74"/>
        <v>0</v>
      </c>
    </row>
    <row r="385" spans="1:13" hidden="1" x14ac:dyDescent="0.3">
      <c r="A385" s="1" t="s">
        <v>453</v>
      </c>
      <c r="B385" s="1"/>
      <c r="C385" s="1" t="s">
        <v>459</v>
      </c>
      <c r="D385" s="53" t="s">
        <v>81</v>
      </c>
      <c r="E385" s="60">
        <v>9</v>
      </c>
      <c r="F385" s="51"/>
      <c r="G385" s="6">
        <v>4724</v>
      </c>
      <c r="H385" s="7">
        <f t="shared" si="72"/>
        <v>163.5</v>
      </c>
      <c r="I385" s="7">
        <v>163.5</v>
      </c>
      <c r="J385" s="6">
        <v>20</v>
      </c>
      <c r="K385" s="7">
        <f t="shared" si="73"/>
        <v>0</v>
      </c>
      <c r="L385" s="46">
        <f t="shared" si="74"/>
        <v>0</v>
      </c>
    </row>
    <row r="386" spans="1:13" hidden="1" x14ac:dyDescent="0.3">
      <c r="A386" s="1" t="s">
        <v>453</v>
      </c>
      <c r="B386" s="1"/>
      <c r="C386" s="1" t="s">
        <v>464</v>
      </c>
      <c r="D386" s="55" t="s">
        <v>34</v>
      </c>
      <c r="E386" s="62">
        <v>1</v>
      </c>
      <c r="F386" s="6">
        <v>3314</v>
      </c>
      <c r="G386" s="7"/>
      <c r="H386" s="7">
        <v>29.9</v>
      </c>
      <c r="I386" s="7">
        <v>29.9</v>
      </c>
      <c r="J386" s="6">
        <v>20</v>
      </c>
      <c r="K386" s="7">
        <f t="shared" si="66"/>
        <v>0</v>
      </c>
      <c r="L386" s="46">
        <f t="shared" ref="L386:L422" si="75">K386*F386</f>
        <v>0</v>
      </c>
    </row>
    <row r="387" spans="1:13" hidden="1" x14ac:dyDescent="0.3">
      <c r="A387" s="1" t="s">
        <v>453</v>
      </c>
      <c r="B387" s="1"/>
      <c r="C387" s="8" t="s">
        <v>464</v>
      </c>
      <c r="D387" s="55" t="s">
        <v>34</v>
      </c>
      <c r="E387" s="62">
        <v>2</v>
      </c>
      <c r="F387" s="6">
        <v>3314</v>
      </c>
      <c r="G387" s="7"/>
      <c r="H387" s="7">
        <v>29.9</v>
      </c>
      <c r="I387" s="7">
        <v>128.5</v>
      </c>
      <c r="J387" s="6">
        <v>20</v>
      </c>
      <c r="K387" s="7">
        <f t="shared" si="66"/>
        <v>1972</v>
      </c>
      <c r="L387" s="46">
        <f t="shared" si="75"/>
        <v>6535208</v>
      </c>
    </row>
    <row r="388" spans="1:13" hidden="1" x14ac:dyDescent="0.3">
      <c r="A388" s="1" t="s">
        <v>453</v>
      </c>
      <c r="B388" s="1"/>
      <c r="C388" s="1" t="s">
        <v>464</v>
      </c>
      <c r="D388" s="53" t="s">
        <v>34</v>
      </c>
      <c r="E388" s="59">
        <v>3</v>
      </c>
      <c r="F388" s="6">
        <v>3314</v>
      </c>
      <c r="G388" s="7"/>
      <c r="H388" s="7">
        <v>29.9</v>
      </c>
      <c r="I388" s="7">
        <v>29.9</v>
      </c>
      <c r="J388" s="6">
        <v>20</v>
      </c>
      <c r="K388" s="7">
        <f t="shared" si="66"/>
        <v>0</v>
      </c>
      <c r="L388" s="46">
        <f t="shared" si="75"/>
        <v>0</v>
      </c>
    </row>
    <row r="389" spans="1:13" hidden="1" x14ac:dyDescent="0.3">
      <c r="A389" s="1" t="s">
        <v>453</v>
      </c>
      <c r="B389" s="1"/>
      <c r="C389" s="1" t="s">
        <v>464</v>
      </c>
      <c r="D389" s="53" t="s">
        <v>34</v>
      </c>
      <c r="E389" s="59">
        <v>4</v>
      </c>
      <c r="F389" s="6">
        <v>3314</v>
      </c>
      <c r="G389" s="7"/>
      <c r="H389" s="7">
        <v>29.9</v>
      </c>
      <c r="I389" s="7">
        <v>29.9</v>
      </c>
      <c r="J389" s="6">
        <v>20</v>
      </c>
      <c r="K389" s="7">
        <f t="shared" si="66"/>
        <v>0</v>
      </c>
      <c r="L389" s="46">
        <f t="shared" si="75"/>
        <v>0</v>
      </c>
    </row>
    <row r="390" spans="1:13" hidden="1" x14ac:dyDescent="0.3">
      <c r="A390" s="1" t="s">
        <v>453</v>
      </c>
      <c r="B390" s="1"/>
      <c r="C390" s="1" t="s">
        <v>464</v>
      </c>
      <c r="D390" s="53" t="s">
        <v>34</v>
      </c>
      <c r="E390" s="59">
        <v>5</v>
      </c>
      <c r="F390" s="6">
        <v>3314</v>
      </c>
      <c r="G390" s="7"/>
      <c r="H390" s="7">
        <v>29.9</v>
      </c>
      <c r="I390" s="7">
        <v>29.9</v>
      </c>
      <c r="J390" s="6">
        <v>20</v>
      </c>
      <c r="K390" s="7">
        <f t="shared" si="66"/>
        <v>0</v>
      </c>
      <c r="L390" s="46">
        <f t="shared" si="75"/>
        <v>0</v>
      </c>
      <c r="M390" s="1" t="s">
        <v>460</v>
      </c>
    </row>
    <row r="391" spans="1:13" hidden="1" x14ac:dyDescent="0.3">
      <c r="A391" s="1" t="s">
        <v>453</v>
      </c>
      <c r="B391" s="1"/>
      <c r="C391" s="1" t="s">
        <v>464</v>
      </c>
      <c r="D391" s="53" t="s">
        <v>34</v>
      </c>
      <c r="E391" s="59">
        <v>5</v>
      </c>
      <c r="F391" s="6">
        <v>3398</v>
      </c>
      <c r="G391" s="7"/>
      <c r="H391" s="7">
        <v>29.9</v>
      </c>
      <c r="I391" s="7">
        <v>29.9</v>
      </c>
      <c r="J391" s="6">
        <v>20</v>
      </c>
      <c r="K391" s="7">
        <f t="shared" si="66"/>
        <v>0</v>
      </c>
      <c r="L391" s="46">
        <f t="shared" si="75"/>
        <v>0</v>
      </c>
      <c r="M391" s="1" t="s">
        <v>465</v>
      </c>
    </row>
    <row r="392" spans="1:13" hidden="1" x14ac:dyDescent="0.3">
      <c r="A392" s="1" t="s">
        <v>453</v>
      </c>
      <c r="B392" s="1"/>
      <c r="C392" s="1" t="s">
        <v>464</v>
      </c>
      <c r="D392" s="53" t="s">
        <v>34</v>
      </c>
      <c r="E392" s="59">
        <v>6</v>
      </c>
      <c r="F392" s="6">
        <v>3398</v>
      </c>
      <c r="G392" s="7"/>
      <c r="H392" s="7">
        <v>29.9</v>
      </c>
      <c r="I392" s="7">
        <v>29.9</v>
      </c>
      <c r="J392" s="6">
        <v>20</v>
      </c>
      <c r="K392" s="7">
        <f t="shared" si="66"/>
        <v>0</v>
      </c>
      <c r="L392" s="46">
        <f t="shared" si="75"/>
        <v>0</v>
      </c>
    </row>
    <row r="393" spans="1:13" hidden="1" x14ac:dyDescent="0.3">
      <c r="A393" s="1" t="s">
        <v>453</v>
      </c>
      <c r="B393" s="1"/>
      <c r="C393" s="1" t="s">
        <v>464</v>
      </c>
      <c r="D393" s="53" t="s">
        <v>34</v>
      </c>
      <c r="E393" s="59">
        <v>7</v>
      </c>
      <c r="F393" s="6">
        <v>3398</v>
      </c>
      <c r="G393" s="7"/>
      <c r="H393" s="7">
        <v>29.9</v>
      </c>
      <c r="I393" s="7">
        <v>39.5</v>
      </c>
      <c r="J393" s="6">
        <v>20</v>
      </c>
      <c r="K393" s="7">
        <f t="shared" si="66"/>
        <v>192.00000000000003</v>
      </c>
      <c r="L393" s="46">
        <f t="shared" si="75"/>
        <v>652416.00000000012</v>
      </c>
      <c r="M393" s="47" t="s">
        <v>466</v>
      </c>
    </row>
    <row r="394" spans="1:13" hidden="1" x14ac:dyDescent="0.3">
      <c r="A394" s="1" t="s">
        <v>453</v>
      </c>
      <c r="B394" s="1"/>
      <c r="C394" s="1" t="s">
        <v>464</v>
      </c>
      <c r="D394" s="53" t="s">
        <v>34</v>
      </c>
      <c r="E394" s="59">
        <v>8</v>
      </c>
      <c r="F394" s="6">
        <v>3398</v>
      </c>
      <c r="G394" s="7"/>
      <c r="H394" s="7">
        <v>39.5</v>
      </c>
      <c r="I394" s="7">
        <v>39.6</v>
      </c>
      <c r="J394" s="6">
        <v>20</v>
      </c>
      <c r="K394" s="7">
        <f t="shared" ref="K394" si="76">(I394-H394)*J394</f>
        <v>2.0000000000000284</v>
      </c>
      <c r="L394" s="46">
        <f t="shared" ref="L394" si="77">K394*F394</f>
        <v>6796.0000000000964</v>
      </c>
      <c r="M394" s="88"/>
    </row>
    <row r="395" spans="1:13" hidden="1" x14ac:dyDescent="0.3">
      <c r="A395" s="1" t="s">
        <v>453</v>
      </c>
      <c r="B395" s="1"/>
      <c r="C395" s="1" t="s">
        <v>464</v>
      </c>
      <c r="D395" s="53" t="s">
        <v>34</v>
      </c>
      <c r="E395" s="60">
        <v>9</v>
      </c>
      <c r="F395" s="6">
        <v>3398</v>
      </c>
      <c r="G395" s="7"/>
      <c r="H395" s="7">
        <v>39.5</v>
      </c>
      <c r="I395" s="7">
        <v>39.6</v>
      </c>
      <c r="J395" s="6">
        <v>20</v>
      </c>
      <c r="K395" s="7">
        <f t="shared" ref="K395" si="78">(I395-H395)*J395</f>
        <v>2.0000000000000284</v>
      </c>
      <c r="L395" s="46">
        <f t="shared" ref="L395" si="79">K395*F395</f>
        <v>6796.0000000000964</v>
      </c>
      <c r="M395" s="88"/>
    </row>
    <row r="396" spans="1:13" hidden="1" x14ac:dyDescent="0.3">
      <c r="A396" s="1" t="s">
        <v>467</v>
      </c>
      <c r="B396" s="82"/>
      <c r="C396" s="1" t="s">
        <v>125</v>
      </c>
      <c r="D396" s="53" t="s">
        <v>126</v>
      </c>
      <c r="E396" s="83">
        <v>4</v>
      </c>
      <c r="F396" s="51">
        <v>5174</v>
      </c>
      <c r="G396" s="7"/>
      <c r="H396" s="7">
        <v>0</v>
      </c>
      <c r="I396" s="7">
        <v>7</v>
      </c>
      <c r="J396" s="6">
        <v>1</v>
      </c>
      <c r="K396" s="7">
        <f t="shared" si="66"/>
        <v>7</v>
      </c>
      <c r="L396" s="46">
        <f t="shared" si="75"/>
        <v>36218</v>
      </c>
      <c r="M396" s="82"/>
    </row>
    <row r="397" spans="1:13" hidden="1" x14ac:dyDescent="0.3">
      <c r="A397" s="1" t="s">
        <v>467</v>
      </c>
      <c r="B397" s="82"/>
      <c r="C397" s="1" t="s">
        <v>125</v>
      </c>
      <c r="D397" s="53" t="s">
        <v>126</v>
      </c>
      <c r="E397" s="83">
        <v>5</v>
      </c>
      <c r="F397" s="51">
        <v>5174</v>
      </c>
      <c r="G397" s="7"/>
      <c r="H397" s="7">
        <v>7</v>
      </c>
      <c r="I397" s="7">
        <v>12.3</v>
      </c>
      <c r="J397" s="6">
        <v>1</v>
      </c>
      <c r="K397" s="7">
        <f t="shared" si="66"/>
        <v>5.3000000000000007</v>
      </c>
      <c r="L397" s="46">
        <f t="shared" si="75"/>
        <v>27422.200000000004</v>
      </c>
      <c r="M397" s="82"/>
    </row>
    <row r="398" spans="1:13" hidden="1" x14ac:dyDescent="0.3">
      <c r="A398" s="1" t="s">
        <v>467</v>
      </c>
      <c r="B398" s="82"/>
      <c r="C398" s="1" t="s">
        <v>125</v>
      </c>
      <c r="D398" s="53" t="s">
        <v>126</v>
      </c>
      <c r="E398" s="83">
        <v>5</v>
      </c>
      <c r="F398" s="51">
        <v>5422</v>
      </c>
      <c r="G398" s="7"/>
      <c r="H398" s="7">
        <v>12.3</v>
      </c>
      <c r="I398" s="7">
        <v>45</v>
      </c>
      <c r="J398" s="6">
        <v>1</v>
      </c>
      <c r="K398" s="7">
        <f t="shared" si="66"/>
        <v>32.700000000000003</v>
      </c>
      <c r="L398" s="46">
        <f t="shared" si="75"/>
        <v>177299.40000000002</v>
      </c>
      <c r="M398" s="82"/>
    </row>
    <row r="399" spans="1:13" hidden="1" x14ac:dyDescent="0.3">
      <c r="A399" s="1" t="s">
        <v>467</v>
      </c>
      <c r="B399" s="1"/>
      <c r="C399" s="1" t="s">
        <v>125</v>
      </c>
      <c r="D399" s="53" t="s">
        <v>126</v>
      </c>
      <c r="E399" s="83">
        <v>6</v>
      </c>
      <c r="F399" s="51">
        <v>5422</v>
      </c>
      <c r="G399" s="7"/>
      <c r="H399" s="7">
        <v>45.2</v>
      </c>
      <c r="I399" s="7">
        <v>53.8</v>
      </c>
      <c r="J399" s="6">
        <v>1</v>
      </c>
      <c r="K399" s="7">
        <f t="shared" si="66"/>
        <v>8.5999999999999943</v>
      </c>
      <c r="L399" s="46">
        <f t="shared" si="75"/>
        <v>46629.199999999968</v>
      </c>
    </row>
    <row r="400" spans="1:13" hidden="1" x14ac:dyDescent="0.3">
      <c r="A400" s="1" t="s">
        <v>467</v>
      </c>
      <c r="B400" s="1"/>
      <c r="C400" s="1" t="s">
        <v>125</v>
      </c>
      <c r="D400" s="53" t="s">
        <v>126</v>
      </c>
      <c r="E400" s="59">
        <v>7</v>
      </c>
      <c r="F400" s="51">
        <v>5422</v>
      </c>
      <c r="G400" s="7"/>
      <c r="H400" s="7">
        <f>I399</f>
        <v>53.8</v>
      </c>
      <c r="I400" s="7">
        <v>210.9</v>
      </c>
      <c r="J400" s="6">
        <v>1</v>
      </c>
      <c r="K400" s="7">
        <f t="shared" si="66"/>
        <v>157.10000000000002</v>
      </c>
      <c r="L400" s="46">
        <f t="shared" si="75"/>
        <v>851796.20000000007</v>
      </c>
    </row>
    <row r="401" spans="1:13" hidden="1" x14ac:dyDescent="0.3">
      <c r="A401" s="1" t="s">
        <v>467</v>
      </c>
      <c r="B401" s="1"/>
      <c r="C401" s="1" t="s">
        <v>125</v>
      </c>
      <c r="D401" s="53" t="s">
        <v>126</v>
      </c>
      <c r="E401" s="59">
        <v>8</v>
      </c>
      <c r="F401" s="51">
        <v>5422</v>
      </c>
      <c r="G401" s="7"/>
      <c r="H401" s="7">
        <f>I400</f>
        <v>210.9</v>
      </c>
      <c r="I401" s="7">
        <v>361.5</v>
      </c>
      <c r="J401" s="6">
        <v>1</v>
      </c>
      <c r="K401" s="7">
        <f t="shared" ref="K401" si="80">(I401-H401)*J401</f>
        <v>150.6</v>
      </c>
      <c r="L401" s="46">
        <f t="shared" ref="L401" si="81">K401*F401</f>
        <v>816553.2</v>
      </c>
    </row>
    <row r="402" spans="1:13" hidden="1" x14ac:dyDescent="0.3">
      <c r="A402" s="1" t="s">
        <v>128</v>
      </c>
      <c r="B402" s="1" t="s">
        <v>468</v>
      </c>
      <c r="C402" s="1" t="s">
        <v>469</v>
      </c>
      <c r="D402" s="53" t="s">
        <v>32</v>
      </c>
      <c r="E402" s="59">
        <v>3</v>
      </c>
      <c r="F402" s="51">
        <v>5174</v>
      </c>
      <c r="G402" s="7"/>
      <c r="H402" s="7"/>
      <c r="I402" s="7"/>
      <c r="J402" s="6">
        <v>200</v>
      </c>
      <c r="K402" s="7">
        <f>J402*0.72</f>
        <v>144</v>
      </c>
      <c r="L402" s="46">
        <f t="shared" si="75"/>
        <v>745056</v>
      </c>
      <c r="M402" s="86" t="s">
        <v>470</v>
      </c>
    </row>
    <row r="403" spans="1:13" hidden="1" x14ac:dyDescent="0.3">
      <c r="A403" s="1" t="s">
        <v>128</v>
      </c>
      <c r="B403" s="1" t="s">
        <v>468</v>
      </c>
      <c r="C403" s="1" t="s">
        <v>469</v>
      </c>
      <c r="D403" s="53" t="s">
        <v>32</v>
      </c>
      <c r="E403" s="59">
        <v>3</v>
      </c>
      <c r="F403" s="51">
        <v>5174</v>
      </c>
      <c r="G403" s="7"/>
      <c r="H403" s="7">
        <v>1</v>
      </c>
      <c r="I403" s="7">
        <v>154</v>
      </c>
      <c r="J403" s="6">
        <v>1</v>
      </c>
      <c r="K403" s="7">
        <f t="shared" ref="K403:K436" si="82">(I403-H403)*J403</f>
        <v>153</v>
      </c>
      <c r="L403" s="46">
        <f t="shared" si="75"/>
        <v>791622</v>
      </c>
      <c r="M403" s="86" t="s">
        <v>471</v>
      </c>
    </row>
    <row r="404" spans="1:13" hidden="1" x14ac:dyDescent="0.3">
      <c r="A404" s="1" t="s">
        <v>128</v>
      </c>
      <c r="B404" s="1" t="s">
        <v>468</v>
      </c>
      <c r="C404" s="1" t="s">
        <v>469</v>
      </c>
      <c r="D404" s="53" t="s">
        <v>32</v>
      </c>
      <c r="E404" s="59">
        <v>4</v>
      </c>
      <c r="F404" s="51">
        <v>5174</v>
      </c>
      <c r="G404" s="7"/>
      <c r="H404" s="7">
        <v>154</v>
      </c>
      <c r="I404" s="7">
        <v>936</v>
      </c>
      <c r="J404" s="6">
        <v>1</v>
      </c>
      <c r="K404" s="7">
        <f t="shared" si="82"/>
        <v>782</v>
      </c>
      <c r="L404" s="46">
        <f t="shared" si="75"/>
        <v>4046068</v>
      </c>
      <c r="M404" s="86"/>
    </row>
    <row r="405" spans="1:13" hidden="1" x14ac:dyDescent="0.3">
      <c r="A405" s="1" t="s">
        <v>128</v>
      </c>
      <c r="B405" s="1" t="s">
        <v>468</v>
      </c>
      <c r="C405" s="1" t="s">
        <v>469</v>
      </c>
      <c r="D405" s="53" t="s">
        <v>32</v>
      </c>
      <c r="E405" s="59">
        <v>5</v>
      </c>
      <c r="F405" s="51">
        <v>5174</v>
      </c>
      <c r="G405" s="7"/>
      <c r="H405" s="7">
        <v>936</v>
      </c>
      <c r="I405" s="7">
        <v>2166</v>
      </c>
      <c r="J405" s="6">
        <v>1</v>
      </c>
      <c r="K405" s="7">
        <f t="shared" si="82"/>
        <v>1230</v>
      </c>
      <c r="L405" s="46">
        <f t="shared" si="75"/>
        <v>6364020</v>
      </c>
      <c r="M405" s="86"/>
    </row>
    <row r="406" spans="1:13" hidden="1" x14ac:dyDescent="0.3">
      <c r="A406" s="1" t="s">
        <v>128</v>
      </c>
      <c r="B406" s="1" t="s">
        <v>468</v>
      </c>
      <c r="C406" s="1" t="s">
        <v>469</v>
      </c>
      <c r="D406" s="53" t="s">
        <v>32</v>
      </c>
      <c r="E406" s="59">
        <v>5</v>
      </c>
      <c r="F406" s="51">
        <v>5422</v>
      </c>
      <c r="G406" s="7"/>
      <c r="H406" s="7">
        <v>2166</v>
      </c>
      <c r="I406" s="7">
        <v>2500</v>
      </c>
      <c r="J406" s="6">
        <v>1</v>
      </c>
      <c r="K406" s="7">
        <f t="shared" si="82"/>
        <v>334</v>
      </c>
      <c r="L406" s="46">
        <f t="shared" si="75"/>
        <v>1810948</v>
      </c>
      <c r="M406" s="86" t="s">
        <v>472</v>
      </c>
    </row>
    <row r="407" spans="1:13" hidden="1" x14ac:dyDescent="0.3">
      <c r="A407" s="1" t="s">
        <v>128</v>
      </c>
      <c r="B407" s="1" t="s">
        <v>468</v>
      </c>
      <c r="C407" s="1" t="s">
        <v>469</v>
      </c>
      <c r="D407" s="53" t="s">
        <v>32</v>
      </c>
      <c r="E407" s="59">
        <v>6</v>
      </c>
      <c r="F407" s="51">
        <v>5422</v>
      </c>
      <c r="G407" s="7"/>
      <c r="H407" s="7">
        <v>2500</v>
      </c>
      <c r="I407" s="7">
        <v>2848</v>
      </c>
      <c r="J407" s="6">
        <v>1</v>
      </c>
      <c r="K407" s="7">
        <f t="shared" si="82"/>
        <v>348</v>
      </c>
      <c r="L407" s="46">
        <f t="shared" si="75"/>
        <v>1886856</v>
      </c>
      <c r="M407" s="86" t="s">
        <v>473</v>
      </c>
    </row>
    <row r="408" spans="1:13" hidden="1" x14ac:dyDescent="0.3">
      <c r="A408" s="1" t="s">
        <v>128</v>
      </c>
      <c r="B408" s="1" t="s">
        <v>468</v>
      </c>
      <c r="C408" s="1" t="s">
        <v>474</v>
      </c>
      <c r="D408" s="53" t="s">
        <v>118</v>
      </c>
      <c r="E408" s="59">
        <v>5</v>
      </c>
      <c r="F408" s="51">
        <v>5422</v>
      </c>
      <c r="G408" s="7"/>
      <c r="H408" s="7">
        <v>848.7</v>
      </c>
      <c r="I408" s="7">
        <v>848.7</v>
      </c>
      <c r="J408" s="6">
        <v>1</v>
      </c>
      <c r="K408" s="7">
        <f t="shared" si="82"/>
        <v>0</v>
      </c>
      <c r="L408" s="46">
        <f t="shared" si="75"/>
        <v>0</v>
      </c>
      <c r="M408" s="86" t="s">
        <v>475</v>
      </c>
    </row>
    <row r="409" spans="1:13" hidden="1" x14ac:dyDescent="0.3">
      <c r="A409" s="1" t="s">
        <v>128</v>
      </c>
      <c r="B409" s="1" t="s">
        <v>468</v>
      </c>
      <c r="C409" s="1" t="s">
        <v>474</v>
      </c>
      <c r="D409" s="53" t="s">
        <v>126</v>
      </c>
      <c r="E409" s="59">
        <v>6</v>
      </c>
      <c r="F409" s="51">
        <v>5422</v>
      </c>
      <c r="G409" s="7"/>
      <c r="H409" s="7">
        <v>848.7</v>
      </c>
      <c r="I409" s="7">
        <v>1040.5</v>
      </c>
      <c r="J409" s="6">
        <v>1</v>
      </c>
      <c r="K409" s="7">
        <f t="shared" si="82"/>
        <v>191.79999999999995</v>
      </c>
      <c r="L409" s="46">
        <f t="shared" si="75"/>
        <v>1039939.5999999997</v>
      </c>
      <c r="M409" s="86"/>
    </row>
    <row r="410" spans="1:13" hidden="1" x14ac:dyDescent="0.3">
      <c r="A410" s="1" t="s">
        <v>128</v>
      </c>
      <c r="B410" s="1" t="s">
        <v>468</v>
      </c>
      <c r="C410" s="1" t="s">
        <v>474</v>
      </c>
      <c r="D410" s="53" t="s">
        <v>134</v>
      </c>
      <c r="E410" s="59">
        <v>6</v>
      </c>
      <c r="F410" s="51">
        <v>5422</v>
      </c>
      <c r="G410" s="7"/>
      <c r="H410" s="7">
        <v>776.6</v>
      </c>
      <c r="I410" s="7">
        <v>835.4</v>
      </c>
      <c r="J410" s="6">
        <v>1</v>
      </c>
      <c r="K410" s="7">
        <f t="shared" si="82"/>
        <v>58.799999999999955</v>
      </c>
      <c r="L410" s="46">
        <f t="shared" si="75"/>
        <v>318813.59999999974</v>
      </c>
      <c r="M410" s="86" t="s">
        <v>476</v>
      </c>
    </row>
    <row r="411" spans="1:13" hidden="1" x14ac:dyDescent="0.3">
      <c r="A411" s="1" t="s">
        <v>128</v>
      </c>
      <c r="B411" s="1" t="s">
        <v>468</v>
      </c>
      <c r="C411" s="1" t="s">
        <v>474</v>
      </c>
      <c r="D411" s="53" t="s">
        <v>134</v>
      </c>
      <c r="E411" s="59">
        <v>6</v>
      </c>
      <c r="F411" s="51">
        <v>5422</v>
      </c>
      <c r="G411" s="7"/>
      <c r="H411" s="7">
        <v>0</v>
      </c>
      <c r="I411" s="7">
        <v>76.88</v>
      </c>
      <c r="J411" s="6">
        <v>1</v>
      </c>
      <c r="K411" s="7">
        <f t="shared" si="82"/>
        <v>76.88</v>
      </c>
      <c r="L411" s="46">
        <f t="shared" si="75"/>
        <v>416843.36</v>
      </c>
      <c r="M411" s="86" t="s">
        <v>477</v>
      </c>
    </row>
    <row r="412" spans="1:13" hidden="1" x14ac:dyDescent="0.3">
      <c r="A412" s="1" t="s">
        <v>128</v>
      </c>
      <c r="B412" s="1" t="s">
        <v>468</v>
      </c>
      <c r="C412" s="1" t="s">
        <v>474</v>
      </c>
      <c r="D412" s="53" t="s">
        <v>126</v>
      </c>
      <c r="E412" s="59">
        <v>6</v>
      </c>
      <c r="F412" s="51">
        <v>5422</v>
      </c>
      <c r="G412" s="7"/>
      <c r="H412" s="7">
        <v>1040.5</v>
      </c>
      <c r="I412" s="7">
        <v>1050.9000000000001</v>
      </c>
      <c r="J412" s="6">
        <v>1</v>
      </c>
      <c r="K412" s="7">
        <f t="shared" si="82"/>
        <v>10.400000000000091</v>
      </c>
      <c r="L412" s="46">
        <f t="shared" si="75"/>
        <v>56388.80000000049</v>
      </c>
      <c r="M412" s="86" t="s">
        <v>478</v>
      </c>
    </row>
    <row r="413" spans="1:13" hidden="1" x14ac:dyDescent="0.3">
      <c r="A413" s="1" t="s">
        <v>128</v>
      </c>
      <c r="B413" s="1" t="s">
        <v>468</v>
      </c>
      <c r="C413" s="1" t="s">
        <v>474</v>
      </c>
      <c r="D413" s="53" t="s">
        <v>134</v>
      </c>
      <c r="E413" s="59">
        <v>6</v>
      </c>
      <c r="F413" s="51">
        <v>5422</v>
      </c>
      <c r="G413" s="7"/>
      <c r="H413" s="7">
        <v>76.88</v>
      </c>
      <c r="I413" s="7">
        <v>1567.3</v>
      </c>
      <c r="J413" s="6">
        <v>1</v>
      </c>
      <c r="K413" s="7">
        <f t="shared" si="82"/>
        <v>1490.42</v>
      </c>
      <c r="L413" s="46">
        <f t="shared" si="75"/>
        <v>8081057.2400000002</v>
      </c>
      <c r="M413" s="86" t="s">
        <v>478</v>
      </c>
    </row>
    <row r="414" spans="1:13" hidden="1" x14ac:dyDescent="0.3">
      <c r="A414" s="1" t="s">
        <v>128</v>
      </c>
      <c r="B414" s="1" t="s">
        <v>468</v>
      </c>
      <c r="C414" s="1" t="s">
        <v>479</v>
      </c>
      <c r="D414" s="53" t="s">
        <v>63</v>
      </c>
      <c r="E414" s="59">
        <v>5</v>
      </c>
      <c r="F414" s="51">
        <v>5422</v>
      </c>
      <c r="G414" s="7"/>
      <c r="H414" s="7">
        <v>1</v>
      </c>
      <c r="I414" s="7">
        <v>15.3</v>
      </c>
      <c r="J414" s="6">
        <v>1</v>
      </c>
      <c r="K414" s="7">
        <f t="shared" si="82"/>
        <v>14.3</v>
      </c>
      <c r="L414" s="46">
        <f t="shared" si="75"/>
        <v>77534.600000000006</v>
      </c>
      <c r="M414" s="86" t="s">
        <v>480</v>
      </c>
    </row>
    <row r="415" spans="1:13" hidden="1" x14ac:dyDescent="0.3">
      <c r="A415" s="1" t="s">
        <v>128</v>
      </c>
      <c r="B415" s="1" t="s">
        <v>468</v>
      </c>
      <c r="C415" s="1" t="s">
        <v>479</v>
      </c>
      <c r="D415" s="53" t="s">
        <v>63</v>
      </c>
      <c r="E415" s="59">
        <v>6</v>
      </c>
      <c r="F415" s="51">
        <v>5422</v>
      </c>
      <c r="G415" s="7"/>
      <c r="H415" s="7">
        <v>15.3</v>
      </c>
      <c r="I415" s="7">
        <v>1657.2</v>
      </c>
      <c r="J415" s="6">
        <v>1</v>
      </c>
      <c r="K415" s="7">
        <f t="shared" si="82"/>
        <v>1641.9</v>
      </c>
      <c r="L415" s="46">
        <f t="shared" si="75"/>
        <v>8902381.8000000007</v>
      </c>
      <c r="M415" s="86"/>
    </row>
    <row r="416" spans="1:13" hidden="1" x14ac:dyDescent="0.3">
      <c r="A416" s="1" t="s">
        <v>128</v>
      </c>
      <c r="B416" s="1" t="s">
        <v>468</v>
      </c>
      <c r="C416" s="1" t="s">
        <v>479</v>
      </c>
      <c r="D416" s="53" t="s">
        <v>63</v>
      </c>
      <c r="E416" s="59">
        <v>7</v>
      </c>
      <c r="F416" s="51">
        <v>5422</v>
      </c>
      <c r="G416" s="7"/>
      <c r="H416" s="7">
        <f>I415</f>
        <v>1657.2</v>
      </c>
      <c r="I416" s="7">
        <v>3342.4</v>
      </c>
      <c r="J416" s="6">
        <v>1</v>
      </c>
      <c r="K416" s="7">
        <f t="shared" si="82"/>
        <v>1685.2</v>
      </c>
      <c r="L416" s="46">
        <f t="shared" si="75"/>
        <v>9137154.4000000004</v>
      </c>
      <c r="M416" s="87" t="s">
        <v>481</v>
      </c>
    </row>
    <row r="417" spans="1:13" hidden="1" x14ac:dyDescent="0.3">
      <c r="A417" s="1" t="s">
        <v>128</v>
      </c>
      <c r="B417" s="1" t="s">
        <v>468</v>
      </c>
      <c r="C417" s="1" t="s">
        <v>482</v>
      </c>
      <c r="D417" s="53" t="s">
        <v>87</v>
      </c>
      <c r="E417" s="59">
        <v>7</v>
      </c>
      <c r="F417" s="51">
        <v>5422</v>
      </c>
      <c r="G417" s="7"/>
      <c r="H417" s="7">
        <v>0</v>
      </c>
      <c r="I417" s="7">
        <v>180.4</v>
      </c>
      <c r="J417" s="6">
        <v>1</v>
      </c>
      <c r="K417" s="7">
        <f t="shared" si="82"/>
        <v>180.4</v>
      </c>
      <c r="L417" s="46">
        <f t="shared" si="75"/>
        <v>978128.8</v>
      </c>
      <c r="M417" s="47" t="s">
        <v>483</v>
      </c>
    </row>
    <row r="418" spans="1:13" hidden="1" x14ac:dyDescent="0.3">
      <c r="A418" s="1" t="s">
        <v>128</v>
      </c>
      <c r="B418" s="1" t="s">
        <v>468</v>
      </c>
      <c r="C418" s="1" t="s">
        <v>482</v>
      </c>
      <c r="D418" s="53" t="s">
        <v>87</v>
      </c>
      <c r="E418" s="59">
        <v>7</v>
      </c>
      <c r="F418" s="51">
        <v>5422</v>
      </c>
      <c r="G418" s="7"/>
      <c r="H418" s="7">
        <v>0</v>
      </c>
      <c r="I418" s="7">
        <v>3.35</v>
      </c>
      <c r="J418" s="6">
        <v>30</v>
      </c>
      <c r="K418" s="7">
        <f t="shared" si="82"/>
        <v>100.5</v>
      </c>
      <c r="L418" s="46">
        <f t="shared" si="75"/>
        <v>544911</v>
      </c>
      <c r="M418" s="47" t="s">
        <v>484</v>
      </c>
    </row>
    <row r="419" spans="1:13" hidden="1" x14ac:dyDescent="0.3">
      <c r="A419" s="1" t="s">
        <v>128</v>
      </c>
      <c r="B419" s="1" t="s">
        <v>468</v>
      </c>
      <c r="C419" s="1" t="s">
        <v>482</v>
      </c>
      <c r="D419" s="53" t="s">
        <v>87</v>
      </c>
      <c r="E419" s="59">
        <v>8</v>
      </c>
      <c r="F419" s="51">
        <v>5422</v>
      </c>
      <c r="G419" s="7"/>
      <c r="H419" s="7">
        <f>I418</f>
        <v>3.35</v>
      </c>
      <c r="I419" s="7">
        <v>60.93</v>
      </c>
      <c r="J419" s="6">
        <v>30</v>
      </c>
      <c r="K419" s="7">
        <f t="shared" ref="K419" si="83">(I419-H419)*J419</f>
        <v>1727.3999999999999</v>
      </c>
      <c r="L419" s="46">
        <f t="shared" ref="L419" si="84">K419*F419</f>
        <v>9365962.7999999989</v>
      </c>
      <c r="M419" s="89"/>
    </row>
    <row r="420" spans="1:13" hidden="1" x14ac:dyDescent="0.3">
      <c r="A420" s="1" t="s">
        <v>128</v>
      </c>
      <c r="B420" s="1" t="s">
        <v>468</v>
      </c>
      <c r="C420" s="1" t="s">
        <v>482</v>
      </c>
      <c r="D420" s="53" t="s">
        <v>87</v>
      </c>
      <c r="E420" s="60">
        <v>9</v>
      </c>
      <c r="F420" s="51">
        <v>5422</v>
      </c>
      <c r="G420" s="7"/>
      <c r="H420" s="7">
        <f>I419</f>
        <v>60.93</v>
      </c>
      <c r="I420" s="7">
        <v>148.38999999999999</v>
      </c>
      <c r="J420" s="6">
        <v>30</v>
      </c>
      <c r="K420" s="7">
        <f t="shared" ref="K420" si="85">(I420-H420)*J420</f>
        <v>2623.7999999999993</v>
      </c>
      <c r="L420" s="46">
        <f t="shared" ref="L420" si="86">K420*F420</f>
        <v>14226243.599999996</v>
      </c>
      <c r="M420" s="99" t="s">
        <v>485</v>
      </c>
    </row>
    <row r="421" spans="1:13" hidden="1" x14ac:dyDescent="0.3">
      <c r="A421" s="1" t="s">
        <v>307</v>
      </c>
      <c r="B421" s="1" t="s">
        <v>308</v>
      </c>
      <c r="C421" s="1" t="s">
        <v>325</v>
      </c>
      <c r="D421" s="53" t="s">
        <v>78</v>
      </c>
      <c r="E421" s="59">
        <v>1</v>
      </c>
      <c r="F421" s="51">
        <v>5174</v>
      </c>
      <c r="G421" s="7"/>
      <c r="H421" s="7">
        <v>533</v>
      </c>
      <c r="I421" s="7">
        <v>572</v>
      </c>
      <c r="J421" s="6">
        <v>1</v>
      </c>
      <c r="K421" s="7">
        <f t="shared" si="82"/>
        <v>39</v>
      </c>
      <c r="L421" s="46">
        <f t="shared" si="75"/>
        <v>201786</v>
      </c>
      <c r="M421" s="1" t="s">
        <v>486</v>
      </c>
    </row>
    <row r="422" spans="1:13" hidden="1" x14ac:dyDescent="0.3">
      <c r="A422" s="1" t="s">
        <v>307</v>
      </c>
      <c r="B422" s="1" t="s">
        <v>308</v>
      </c>
      <c r="C422" s="1" t="s">
        <v>487</v>
      </c>
      <c r="D422" s="53" t="s">
        <v>488</v>
      </c>
      <c r="E422" s="59">
        <v>1</v>
      </c>
      <c r="F422" s="51">
        <v>5174</v>
      </c>
      <c r="G422" s="7"/>
      <c r="H422" s="7">
        <v>1130</v>
      </c>
      <c r="I422" s="7">
        <v>1242</v>
      </c>
      <c r="J422" s="6">
        <v>1</v>
      </c>
      <c r="K422" s="7">
        <f t="shared" si="82"/>
        <v>112</v>
      </c>
      <c r="L422" s="46">
        <f t="shared" si="75"/>
        <v>579488</v>
      </c>
      <c r="M422" s="1" t="s">
        <v>489</v>
      </c>
    </row>
    <row r="423" spans="1:13" hidden="1" x14ac:dyDescent="0.3">
      <c r="A423" s="1" t="s">
        <v>307</v>
      </c>
      <c r="B423" s="1" t="s">
        <v>308</v>
      </c>
      <c r="C423" s="1" t="s">
        <v>487</v>
      </c>
      <c r="D423" s="53" t="s">
        <v>488</v>
      </c>
      <c r="E423" s="59">
        <v>2</v>
      </c>
      <c r="F423" s="51">
        <v>5174</v>
      </c>
      <c r="G423" s="7"/>
      <c r="H423" s="7">
        <v>1242</v>
      </c>
      <c r="I423" s="7">
        <v>1353</v>
      </c>
      <c r="J423" s="6">
        <v>1</v>
      </c>
      <c r="K423" s="7">
        <f t="shared" si="82"/>
        <v>111</v>
      </c>
      <c r="L423" s="46">
        <f t="shared" ref="L423:L460" si="87">K423*F423</f>
        <v>574314</v>
      </c>
      <c r="M423" s="1" t="s">
        <v>489</v>
      </c>
    </row>
    <row r="424" spans="1:13" hidden="1" x14ac:dyDescent="0.3">
      <c r="A424" s="1" t="s">
        <v>307</v>
      </c>
      <c r="B424" s="1" t="s">
        <v>308</v>
      </c>
      <c r="C424" s="1" t="s">
        <v>487</v>
      </c>
      <c r="D424" s="53" t="s">
        <v>488</v>
      </c>
      <c r="E424" s="59">
        <v>3</v>
      </c>
      <c r="F424" s="51">
        <v>5174</v>
      </c>
      <c r="G424" s="7"/>
      <c r="H424" s="7">
        <v>1353</v>
      </c>
      <c r="I424" s="7">
        <v>1377</v>
      </c>
      <c r="J424" s="6">
        <v>1</v>
      </c>
      <c r="K424" s="7">
        <f t="shared" si="82"/>
        <v>24</v>
      </c>
      <c r="L424" s="46">
        <f t="shared" si="87"/>
        <v>124176</v>
      </c>
      <c r="M424" s="1" t="s">
        <v>490</v>
      </c>
    </row>
    <row r="425" spans="1:13" hidden="1" x14ac:dyDescent="0.3">
      <c r="A425" s="1" t="s">
        <v>307</v>
      </c>
      <c r="B425" s="1" t="s">
        <v>308</v>
      </c>
      <c r="C425" s="1" t="s">
        <v>491</v>
      </c>
      <c r="D425" s="53" t="s">
        <v>492</v>
      </c>
      <c r="E425" s="59">
        <v>1</v>
      </c>
      <c r="F425" s="51">
        <v>5174</v>
      </c>
      <c r="G425" s="7"/>
      <c r="H425" s="7">
        <v>4</v>
      </c>
      <c r="I425" s="7">
        <v>12</v>
      </c>
      <c r="J425" s="6">
        <v>1</v>
      </c>
      <c r="K425" s="7">
        <f t="shared" si="82"/>
        <v>8</v>
      </c>
      <c r="L425" s="46">
        <f t="shared" si="87"/>
        <v>41392</v>
      </c>
      <c r="M425" s="1" t="s">
        <v>493</v>
      </c>
    </row>
    <row r="426" spans="1:13" hidden="1" x14ac:dyDescent="0.3">
      <c r="A426" s="1" t="s">
        <v>307</v>
      </c>
      <c r="B426" s="1" t="s">
        <v>308</v>
      </c>
      <c r="C426" s="1" t="s">
        <v>491</v>
      </c>
      <c r="D426" s="53" t="s">
        <v>492</v>
      </c>
      <c r="E426" s="59">
        <v>2</v>
      </c>
      <c r="F426" s="51">
        <v>5174</v>
      </c>
      <c r="G426" s="7"/>
      <c r="H426" s="7">
        <v>12</v>
      </c>
      <c r="I426" s="7">
        <v>12</v>
      </c>
      <c r="J426" s="6">
        <v>1</v>
      </c>
      <c r="K426" s="7">
        <f t="shared" si="82"/>
        <v>0</v>
      </c>
      <c r="L426" s="46">
        <f t="shared" si="87"/>
        <v>0</v>
      </c>
      <c r="M426" s="1" t="s">
        <v>493</v>
      </c>
    </row>
    <row r="427" spans="1:13" hidden="1" x14ac:dyDescent="0.3">
      <c r="A427" s="1" t="s">
        <v>307</v>
      </c>
      <c r="B427" s="1" t="s">
        <v>308</v>
      </c>
      <c r="C427" s="1" t="s">
        <v>491</v>
      </c>
      <c r="D427" s="53" t="s">
        <v>492</v>
      </c>
      <c r="E427" s="59">
        <v>3</v>
      </c>
      <c r="F427" s="51">
        <v>5174</v>
      </c>
      <c r="G427" s="7"/>
      <c r="H427" s="7">
        <v>12</v>
      </c>
      <c r="I427" s="7">
        <v>15</v>
      </c>
      <c r="J427" s="6">
        <v>1</v>
      </c>
      <c r="K427" s="7">
        <f t="shared" si="82"/>
        <v>3</v>
      </c>
      <c r="L427" s="46">
        <f t="shared" si="87"/>
        <v>15522</v>
      </c>
      <c r="M427" s="1" t="s">
        <v>493</v>
      </c>
    </row>
    <row r="428" spans="1:13" hidden="1" x14ac:dyDescent="0.3">
      <c r="A428" s="1" t="s">
        <v>307</v>
      </c>
      <c r="B428" s="1" t="s">
        <v>308</v>
      </c>
      <c r="C428" s="1" t="s">
        <v>491</v>
      </c>
      <c r="D428" s="53" t="s">
        <v>87</v>
      </c>
      <c r="E428" s="59">
        <v>3</v>
      </c>
      <c r="F428" s="51">
        <v>5174</v>
      </c>
      <c r="G428" s="7"/>
      <c r="H428" s="7">
        <v>1697</v>
      </c>
      <c r="I428" s="7">
        <v>1710</v>
      </c>
      <c r="J428" s="6">
        <v>1</v>
      </c>
      <c r="K428" s="7">
        <f t="shared" si="82"/>
        <v>13</v>
      </c>
      <c r="L428" s="46">
        <f t="shared" si="87"/>
        <v>67262</v>
      </c>
      <c r="M428" s="1" t="s">
        <v>494</v>
      </c>
    </row>
    <row r="429" spans="1:13" hidden="1" x14ac:dyDescent="0.3">
      <c r="A429" s="1" t="s">
        <v>307</v>
      </c>
      <c r="B429" s="1" t="s">
        <v>308</v>
      </c>
      <c r="C429" s="1" t="s">
        <v>491</v>
      </c>
      <c r="D429" s="53" t="s">
        <v>492</v>
      </c>
      <c r="E429" s="59">
        <v>4</v>
      </c>
      <c r="F429" s="51">
        <v>5174</v>
      </c>
      <c r="G429" s="7"/>
      <c r="H429" s="7">
        <v>15</v>
      </c>
      <c r="I429" s="7">
        <v>17</v>
      </c>
      <c r="J429" s="6">
        <v>1</v>
      </c>
      <c r="K429" s="7">
        <f t="shared" si="82"/>
        <v>2</v>
      </c>
      <c r="L429" s="46">
        <f t="shared" si="87"/>
        <v>10348</v>
      </c>
      <c r="M429" s="1" t="s">
        <v>493</v>
      </c>
    </row>
    <row r="430" spans="1:13" hidden="1" x14ac:dyDescent="0.3">
      <c r="A430" s="1" t="s">
        <v>307</v>
      </c>
      <c r="B430" s="1" t="s">
        <v>308</v>
      </c>
      <c r="C430" s="1" t="s">
        <v>491</v>
      </c>
      <c r="D430" s="53" t="s">
        <v>87</v>
      </c>
      <c r="E430" s="59">
        <v>4</v>
      </c>
      <c r="F430" s="51">
        <v>5174</v>
      </c>
      <c r="G430" s="7"/>
      <c r="H430" s="7">
        <v>1710</v>
      </c>
      <c r="I430" s="7">
        <v>3631</v>
      </c>
      <c r="J430" s="6">
        <v>1</v>
      </c>
      <c r="K430" s="7">
        <f t="shared" si="82"/>
        <v>1921</v>
      </c>
      <c r="L430" s="46">
        <f t="shared" si="87"/>
        <v>9939254</v>
      </c>
    </row>
    <row r="431" spans="1:13" hidden="1" x14ac:dyDescent="0.3">
      <c r="A431" s="1" t="s">
        <v>307</v>
      </c>
      <c r="B431" s="1" t="s">
        <v>308</v>
      </c>
      <c r="C431" s="1" t="s">
        <v>491</v>
      </c>
      <c r="D431" s="53" t="s">
        <v>492</v>
      </c>
      <c r="E431" s="59">
        <v>5</v>
      </c>
      <c r="F431" s="51">
        <v>5174</v>
      </c>
      <c r="G431" s="7"/>
      <c r="H431" s="7">
        <v>17</v>
      </c>
      <c r="I431" s="7">
        <v>17</v>
      </c>
      <c r="J431" s="6">
        <v>1</v>
      </c>
      <c r="K431" s="7">
        <f t="shared" si="82"/>
        <v>0</v>
      </c>
      <c r="L431" s="46">
        <f t="shared" si="87"/>
        <v>0</v>
      </c>
      <c r="M431" s="1" t="s">
        <v>493</v>
      </c>
    </row>
    <row r="432" spans="1:13" hidden="1" x14ac:dyDescent="0.3">
      <c r="A432" s="1" t="s">
        <v>307</v>
      </c>
      <c r="B432" s="1" t="s">
        <v>308</v>
      </c>
      <c r="C432" s="1" t="s">
        <v>491</v>
      </c>
      <c r="D432" s="53" t="s">
        <v>495</v>
      </c>
      <c r="E432" s="59">
        <v>5</v>
      </c>
      <c r="F432" s="51">
        <v>5174</v>
      </c>
      <c r="G432" s="7"/>
      <c r="H432" s="7">
        <v>3631</v>
      </c>
      <c r="I432" s="7">
        <v>3914</v>
      </c>
      <c r="J432" s="6">
        <v>1</v>
      </c>
      <c r="K432" s="7">
        <f t="shared" si="82"/>
        <v>283</v>
      </c>
      <c r="L432" s="46">
        <f t="shared" si="87"/>
        <v>1464242</v>
      </c>
    </row>
    <row r="433" spans="1:13" hidden="1" x14ac:dyDescent="0.3">
      <c r="A433" s="1" t="s">
        <v>307</v>
      </c>
      <c r="B433" s="1" t="s">
        <v>308</v>
      </c>
      <c r="C433" s="1" t="s">
        <v>491</v>
      </c>
      <c r="D433" s="53" t="s">
        <v>492</v>
      </c>
      <c r="E433" s="59">
        <v>5</v>
      </c>
      <c r="F433" s="51">
        <v>5422</v>
      </c>
      <c r="G433" s="7"/>
      <c r="H433" s="7">
        <v>17</v>
      </c>
      <c r="I433" s="7">
        <v>17</v>
      </c>
      <c r="J433" s="6">
        <v>1</v>
      </c>
      <c r="K433" s="7">
        <f t="shared" si="82"/>
        <v>0</v>
      </c>
      <c r="L433" s="46">
        <f t="shared" si="87"/>
        <v>0</v>
      </c>
      <c r="M433" s="1" t="s">
        <v>493</v>
      </c>
    </row>
    <row r="434" spans="1:13" hidden="1" x14ac:dyDescent="0.3">
      <c r="A434" s="1" t="s">
        <v>307</v>
      </c>
      <c r="B434" s="1" t="s">
        <v>308</v>
      </c>
      <c r="C434" s="1" t="s">
        <v>491</v>
      </c>
      <c r="D434" s="53" t="s">
        <v>495</v>
      </c>
      <c r="E434" s="59">
        <v>5</v>
      </c>
      <c r="F434" s="51">
        <v>5422</v>
      </c>
      <c r="G434" s="7"/>
      <c r="H434" s="7">
        <v>3914</v>
      </c>
      <c r="I434" s="7">
        <v>3949</v>
      </c>
      <c r="J434" s="6">
        <v>1</v>
      </c>
      <c r="K434" s="7">
        <f t="shared" si="82"/>
        <v>35</v>
      </c>
      <c r="L434" s="46">
        <f t="shared" si="87"/>
        <v>189770</v>
      </c>
    </row>
    <row r="435" spans="1:13" hidden="1" x14ac:dyDescent="0.3">
      <c r="A435" s="1" t="s">
        <v>307</v>
      </c>
      <c r="B435" s="1" t="s">
        <v>308</v>
      </c>
      <c r="C435" s="1" t="s">
        <v>491</v>
      </c>
      <c r="D435" s="53" t="s">
        <v>492</v>
      </c>
      <c r="E435" s="59">
        <v>6</v>
      </c>
      <c r="F435" s="51">
        <v>5422</v>
      </c>
      <c r="G435" s="7"/>
      <c r="H435" s="7">
        <v>17</v>
      </c>
      <c r="I435" s="7">
        <v>24</v>
      </c>
      <c r="J435" s="6">
        <v>1</v>
      </c>
      <c r="K435" s="7">
        <f t="shared" si="82"/>
        <v>7</v>
      </c>
      <c r="L435" s="46">
        <f t="shared" si="87"/>
        <v>37954</v>
      </c>
      <c r="M435" s="1" t="s">
        <v>493</v>
      </c>
    </row>
    <row r="436" spans="1:13" hidden="1" x14ac:dyDescent="0.3">
      <c r="A436" s="1" t="s">
        <v>307</v>
      </c>
      <c r="B436" s="1" t="s">
        <v>308</v>
      </c>
      <c r="C436" s="1" t="s">
        <v>491</v>
      </c>
      <c r="D436" s="53" t="s">
        <v>495</v>
      </c>
      <c r="E436" s="59">
        <v>6</v>
      </c>
      <c r="F436" s="51">
        <v>5422</v>
      </c>
      <c r="G436" s="7"/>
      <c r="H436" s="7">
        <v>3949</v>
      </c>
      <c r="I436" s="7">
        <v>3955</v>
      </c>
      <c r="J436" s="6">
        <v>1</v>
      </c>
      <c r="K436" s="7">
        <f t="shared" si="82"/>
        <v>6</v>
      </c>
      <c r="L436" s="46">
        <f t="shared" si="87"/>
        <v>32532</v>
      </c>
      <c r="M436" s="1" t="s">
        <v>496</v>
      </c>
    </row>
    <row r="437" spans="1:13" hidden="1" x14ac:dyDescent="0.3">
      <c r="A437" s="1" t="s">
        <v>307</v>
      </c>
      <c r="B437" s="1" t="s">
        <v>308</v>
      </c>
      <c r="C437" s="1" t="s">
        <v>491</v>
      </c>
      <c r="D437" s="53" t="s">
        <v>495</v>
      </c>
      <c r="E437" s="59">
        <v>6</v>
      </c>
      <c r="F437" s="51">
        <v>5422</v>
      </c>
      <c r="G437" s="7"/>
      <c r="H437" s="7">
        <v>2</v>
      </c>
      <c r="I437" s="7">
        <v>4</v>
      </c>
      <c r="J437" s="6">
        <v>1</v>
      </c>
      <c r="K437" s="7">
        <f t="shared" ref="K437:K480" si="88">(I437-H437)*J437</f>
        <v>2</v>
      </c>
      <c r="L437" s="46">
        <f t="shared" si="87"/>
        <v>10844</v>
      </c>
      <c r="M437" s="1" t="s">
        <v>497</v>
      </c>
    </row>
    <row r="438" spans="1:13" hidden="1" x14ac:dyDescent="0.3">
      <c r="A438" s="1" t="s">
        <v>307</v>
      </c>
      <c r="B438" s="1" t="s">
        <v>308</v>
      </c>
      <c r="C438" s="1" t="s">
        <v>491</v>
      </c>
      <c r="D438" s="53" t="s">
        <v>492</v>
      </c>
      <c r="E438" s="59">
        <v>7</v>
      </c>
      <c r="F438" s="51">
        <v>5422</v>
      </c>
      <c r="G438" s="7"/>
      <c r="H438" s="7">
        <v>24</v>
      </c>
      <c r="I438" s="7">
        <v>24</v>
      </c>
      <c r="J438" s="6">
        <v>1</v>
      </c>
      <c r="K438" s="7">
        <f t="shared" si="88"/>
        <v>0</v>
      </c>
      <c r="L438" s="46">
        <f t="shared" si="87"/>
        <v>0</v>
      </c>
      <c r="M438" s="1" t="s">
        <v>493</v>
      </c>
    </row>
    <row r="439" spans="1:13" hidden="1" x14ac:dyDescent="0.3">
      <c r="A439" s="1" t="s">
        <v>307</v>
      </c>
      <c r="B439" s="1" t="s">
        <v>308</v>
      </c>
      <c r="C439" s="1" t="s">
        <v>491</v>
      </c>
      <c r="D439" s="53" t="s">
        <v>495</v>
      </c>
      <c r="E439" s="59">
        <v>7</v>
      </c>
      <c r="F439" s="51">
        <v>5422</v>
      </c>
      <c r="G439" s="7"/>
      <c r="H439" s="7">
        <v>4</v>
      </c>
      <c r="I439" s="7">
        <v>8</v>
      </c>
      <c r="J439" s="6">
        <v>1</v>
      </c>
      <c r="K439" s="7">
        <f t="shared" si="88"/>
        <v>4</v>
      </c>
      <c r="L439" s="46">
        <f t="shared" si="87"/>
        <v>21688</v>
      </c>
      <c r="M439" s="1" t="s">
        <v>497</v>
      </c>
    </row>
    <row r="440" spans="1:13" hidden="1" x14ac:dyDescent="0.3">
      <c r="A440" s="1" t="s">
        <v>307</v>
      </c>
      <c r="B440" s="1" t="s">
        <v>308</v>
      </c>
      <c r="C440" s="1" t="s">
        <v>491</v>
      </c>
      <c r="D440" s="53" t="s">
        <v>492</v>
      </c>
      <c r="E440" s="59">
        <v>8</v>
      </c>
      <c r="F440" s="51">
        <v>5422</v>
      </c>
      <c r="G440" s="7"/>
      <c r="H440" s="7">
        <v>24</v>
      </c>
      <c r="I440" s="7">
        <v>26</v>
      </c>
      <c r="J440" s="6">
        <v>1</v>
      </c>
      <c r="K440" s="7">
        <f t="shared" ref="K440:K441" si="89">(I440-H440)*J440</f>
        <v>2</v>
      </c>
      <c r="L440" s="46">
        <f t="shared" ref="L440:L441" si="90">K440*F440</f>
        <v>10844</v>
      </c>
      <c r="M440" s="1" t="s">
        <v>493</v>
      </c>
    </row>
    <row r="441" spans="1:13" hidden="1" x14ac:dyDescent="0.3">
      <c r="A441" s="1" t="s">
        <v>307</v>
      </c>
      <c r="B441" s="1" t="s">
        <v>308</v>
      </c>
      <c r="C441" s="1" t="s">
        <v>491</v>
      </c>
      <c r="D441" s="53" t="s">
        <v>495</v>
      </c>
      <c r="E441" s="59">
        <v>8</v>
      </c>
      <c r="F441" s="51">
        <v>5422</v>
      </c>
      <c r="G441" s="7"/>
      <c r="H441" s="7">
        <f>I439</f>
        <v>8</v>
      </c>
      <c r="I441" s="7">
        <v>8</v>
      </c>
      <c r="J441" s="6">
        <v>1</v>
      </c>
      <c r="K441" s="7">
        <f t="shared" si="89"/>
        <v>0</v>
      </c>
      <c r="L441" s="46">
        <f t="shared" si="90"/>
        <v>0</v>
      </c>
      <c r="M441" s="1" t="s">
        <v>493</v>
      </c>
    </row>
    <row r="442" spans="1:13" hidden="1" x14ac:dyDescent="0.3">
      <c r="A442" s="1" t="s">
        <v>307</v>
      </c>
      <c r="B442" s="1" t="s">
        <v>308</v>
      </c>
      <c r="C442" s="1" t="s">
        <v>491</v>
      </c>
      <c r="D442" s="53" t="s">
        <v>492</v>
      </c>
      <c r="E442" s="60">
        <v>9</v>
      </c>
      <c r="F442" s="51">
        <v>5422</v>
      </c>
      <c r="G442" s="7"/>
      <c r="H442" s="7">
        <f>I440</f>
        <v>26</v>
      </c>
      <c r="I442" s="7">
        <v>26</v>
      </c>
      <c r="J442" s="6">
        <v>1</v>
      </c>
      <c r="K442" s="7">
        <f t="shared" ref="K442:K443" si="91">(I442-H442)*J442</f>
        <v>0</v>
      </c>
      <c r="L442" s="46">
        <f t="shared" ref="L442:L443" si="92">K442*F442</f>
        <v>0</v>
      </c>
      <c r="M442" s="1" t="s">
        <v>493</v>
      </c>
    </row>
    <row r="443" spans="1:13" hidden="1" x14ac:dyDescent="0.3">
      <c r="A443" s="1" t="s">
        <v>307</v>
      </c>
      <c r="B443" s="1" t="s">
        <v>308</v>
      </c>
      <c r="C443" s="1" t="s">
        <v>491</v>
      </c>
      <c r="D443" s="53" t="s">
        <v>495</v>
      </c>
      <c r="E443" s="60">
        <v>9</v>
      </c>
      <c r="F443" s="51">
        <v>5422</v>
      </c>
      <c r="G443" s="7"/>
      <c r="H443" s="7">
        <f>I441</f>
        <v>8</v>
      </c>
      <c r="I443" s="7">
        <v>8</v>
      </c>
      <c r="J443" s="6">
        <v>1</v>
      </c>
      <c r="K443" s="7">
        <f t="shared" si="91"/>
        <v>0</v>
      </c>
      <c r="L443" s="46">
        <f t="shared" si="92"/>
        <v>0</v>
      </c>
      <c r="M443" s="1" t="s">
        <v>493</v>
      </c>
    </row>
    <row r="444" spans="1:13" hidden="1" x14ac:dyDescent="0.3">
      <c r="A444" s="1" t="s">
        <v>307</v>
      </c>
      <c r="B444" s="1" t="s">
        <v>308</v>
      </c>
      <c r="C444" s="1" t="s">
        <v>498</v>
      </c>
      <c r="D444" s="53" t="s">
        <v>331</v>
      </c>
      <c r="E444" s="59">
        <v>2</v>
      </c>
      <c r="F444" s="51">
        <v>5174</v>
      </c>
      <c r="G444" s="7"/>
      <c r="H444" s="7">
        <v>5</v>
      </c>
      <c r="I444" s="7">
        <v>45</v>
      </c>
      <c r="J444" s="6">
        <v>1</v>
      </c>
      <c r="K444" s="7">
        <f t="shared" si="88"/>
        <v>40</v>
      </c>
      <c r="L444" s="46">
        <f t="shared" si="87"/>
        <v>206960</v>
      </c>
      <c r="M444" s="1" t="s">
        <v>499</v>
      </c>
    </row>
    <row r="445" spans="1:13" hidden="1" x14ac:dyDescent="0.3">
      <c r="A445" s="1" t="s">
        <v>307</v>
      </c>
      <c r="B445" s="1" t="s">
        <v>308</v>
      </c>
      <c r="C445" s="1" t="s">
        <v>498</v>
      </c>
      <c r="D445" s="53" t="s">
        <v>331</v>
      </c>
      <c r="E445" s="59">
        <v>3</v>
      </c>
      <c r="F445" s="51">
        <v>5174</v>
      </c>
      <c r="G445" s="7"/>
      <c r="H445" s="7">
        <v>45</v>
      </c>
      <c r="I445" s="7">
        <v>416</v>
      </c>
      <c r="J445" s="6">
        <v>1</v>
      </c>
      <c r="K445" s="7">
        <f t="shared" si="88"/>
        <v>371</v>
      </c>
      <c r="L445" s="46">
        <f t="shared" si="87"/>
        <v>1919554</v>
      </c>
    </row>
    <row r="446" spans="1:13" hidden="1" x14ac:dyDescent="0.3">
      <c r="A446" s="1" t="s">
        <v>307</v>
      </c>
      <c r="B446" s="1" t="s">
        <v>308</v>
      </c>
      <c r="C446" s="1" t="s">
        <v>498</v>
      </c>
      <c r="D446" s="53" t="s">
        <v>331</v>
      </c>
      <c r="E446" s="59">
        <v>4</v>
      </c>
      <c r="F446" s="51">
        <v>5174</v>
      </c>
      <c r="G446" s="7"/>
      <c r="H446" s="7">
        <v>416</v>
      </c>
      <c r="I446" s="7">
        <v>1488</v>
      </c>
      <c r="J446" s="6">
        <v>1</v>
      </c>
      <c r="K446" s="7">
        <f t="shared" si="88"/>
        <v>1072</v>
      </c>
      <c r="L446" s="46">
        <f t="shared" si="87"/>
        <v>5546528</v>
      </c>
      <c r="M446" s="1" t="s">
        <v>500</v>
      </c>
    </row>
    <row r="447" spans="1:13" hidden="1" x14ac:dyDescent="0.3">
      <c r="A447" s="1" t="s">
        <v>307</v>
      </c>
      <c r="B447" s="1" t="s">
        <v>308</v>
      </c>
      <c r="C447" s="1" t="s">
        <v>498</v>
      </c>
      <c r="D447" s="53" t="s">
        <v>331</v>
      </c>
      <c r="E447" s="59">
        <v>4</v>
      </c>
      <c r="F447" s="51">
        <v>5174</v>
      </c>
      <c r="G447" s="7"/>
      <c r="H447" s="7">
        <v>1488</v>
      </c>
      <c r="I447" s="7">
        <v>1511</v>
      </c>
      <c r="J447" s="6">
        <v>1</v>
      </c>
      <c r="K447" s="7">
        <f t="shared" si="88"/>
        <v>23</v>
      </c>
      <c r="L447" s="46">
        <f t="shared" si="87"/>
        <v>119002</v>
      </c>
      <c r="M447" s="1" t="s">
        <v>501</v>
      </c>
    </row>
    <row r="448" spans="1:13" hidden="1" x14ac:dyDescent="0.3">
      <c r="A448" s="1" t="s">
        <v>307</v>
      </c>
      <c r="B448" s="1" t="s">
        <v>308</v>
      </c>
      <c r="C448" s="1" t="s">
        <v>498</v>
      </c>
      <c r="D448" s="53" t="s">
        <v>331</v>
      </c>
      <c r="E448" s="59">
        <v>5</v>
      </c>
      <c r="F448" s="51">
        <v>5174</v>
      </c>
      <c r="G448" s="7"/>
      <c r="H448" s="7">
        <v>1511</v>
      </c>
      <c r="I448" s="7">
        <v>1547</v>
      </c>
      <c r="J448" s="6">
        <v>1</v>
      </c>
      <c r="K448" s="7">
        <f t="shared" si="88"/>
        <v>36</v>
      </c>
      <c r="L448" s="46">
        <f t="shared" si="87"/>
        <v>186264</v>
      </c>
    </row>
    <row r="449" spans="1:13" hidden="1" x14ac:dyDescent="0.3">
      <c r="A449" s="1" t="s">
        <v>307</v>
      </c>
      <c r="B449" s="1" t="s">
        <v>308</v>
      </c>
      <c r="C449" s="1" t="s">
        <v>498</v>
      </c>
      <c r="D449" s="53" t="s">
        <v>331</v>
      </c>
      <c r="E449" s="59">
        <v>5</v>
      </c>
      <c r="F449" s="51">
        <v>5422</v>
      </c>
      <c r="G449" s="7"/>
      <c r="H449" s="7">
        <v>1547</v>
      </c>
      <c r="I449" s="7">
        <v>1573</v>
      </c>
      <c r="J449" s="6">
        <v>1</v>
      </c>
      <c r="K449" s="7">
        <f t="shared" si="88"/>
        <v>26</v>
      </c>
      <c r="L449" s="46">
        <f t="shared" si="87"/>
        <v>140972</v>
      </c>
    </row>
    <row r="450" spans="1:13" hidden="1" x14ac:dyDescent="0.3">
      <c r="A450" s="1" t="s">
        <v>307</v>
      </c>
      <c r="B450" s="1" t="s">
        <v>308</v>
      </c>
      <c r="C450" s="1" t="s">
        <v>498</v>
      </c>
      <c r="D450" s="53" t="s">
        <v>331</v>
      </c>
      <c r="E450" s="59">
        <v>6</v>
      </c>
      <c r="F450" s="51">
        <v>5422</v>
      </c>
      <c r="G450" s="7"/>
      <c r="H450" s="7">
        <v>1573</v>
      </c>
      <c r="I450" s="7">
        <v>1630</v>
      </c>
      <c r="J450" s="6">
        <v>1</v>
      </c>
      <c r="K450" s="7">
        <f t="shared" si="88"/>
        <v>57</v>
      </c>
      <c r="L450" s="46">
        <f t="shared" si="87"/>
        <v>309054</v>
      </c>
    </row>
    <row r="451" spans="1:13" hidden="1" x14ac:dyDescent="0.3">
      <c r="A451" s="1" t="s">
        <v>307</v>
      </c>
      <c r="B451" s="1" t="s">
        <v>308</v>
      </c>
      <c r="C451" s="1" t="s">
        <v>502</v>
      </c>
      <c r="D451" s="53" t="s">
        <v>331</v>
      </c>
      <c r="E451" s="59">
        <v>7</v>
      </c>
      <c r="F451" s="51">
        <v>5422</v>
      </c>
      <c r="G451" s="7"/>
      <c r="H451" s="7">
        <v>1630</v>
      </c>
      <c r="I451" s="7">
        <v>1684</v>
      </c>
      <c r="J451" s="6">
        <v>1</v>
      </c>
      <c r="K451" s="7">
        <f t="shared" si="88"/>
        <v>54</v>
      </c>
      <c r="L451" s="46">
        <f t="shared" si="87"/>
        <v>292788</v>
      </c>
      <c r="M451" s="1" t="s">
        <v>493</v>
      </c>
    </row>
    <row r="452" spans="1:13" hidden="1" x14ac:dyDescent="0.3">
      <c r="A452" s="1" t="s">
        <v>307</v>
      </c>
      <c r="B452" s="1" t="s">
        <v>308</v>
      </c>
      <c r="C452" s="1" t="s">
        <v>502</v>
      </c>
      <c r="D452" s="53" t="s">
        <v>331</v>
      </c>
      <c r="E452" s="59">
        <v>8</v>
      </c>
      <c r="F452" s="51">
        <v>5422</v>
      </c>
      <c r="G452" s="7"/>
      <c r="H452" s="7">
        <f>I451</f>
        <v>1684</v>
      </c>
      <c r="I452" s="7">
        <v>1743</v>
      </c>
      <c r="J452" s="6">
        <v>1</v>
      </c>
      <c r="K452" s="7">
        <f t="shared" ref="K452" si="93">(I452-H452)*J452</f>
        <v>59</v>
      </c>
      <c r="L452" s="46">
        <f t="shared" ref="L452" si="94">K452*F452</f>
        <v>319898</v>
      </c>
      <c r="M452" s="1" t="s">
        <v>493</v>
      </c>
    </row>
    <row r="453" spans="1:13" hidden="1" x14ac:dyDescent="0.3">
      <c r="A453" s="1" t="s">
        <v>307</v>
      </c>
      <c r="B453" s="1" t="s">
        <v>308</v>
      </c>
      <c r="C453" s="1" t="s">
        <v>502</v>
      </c>
      <c r="D453" s="53" t="s">
        <v>331</v>
      </c>
      <c r="E453" s="60">
        <v>9</v>
      </c>
      <c r="F453" s="51">
        <v>5422</v>
      </c>
      <c r="G453" s="7"/>
      <c r="H453" s="7">
        <f>I452</f>
        <v>1743</v>
      </c>
      <c r="I453" s="7">
        <v>1802</v>
      </c>
      <c r="J453" s="6">
        <v>1</v>
      </c>
      <c r="K453" s="7">
        <f t="shared" ref="K453" si="95">(I453-H453)*J453</f>
        <v>59</v>
      </c>
      <c r="L453" s="46">
        <f t="shared" ref="L453" si="96">K453*F453</f>
        <v>319898</v>
      </c>
      <c r="M453" s="1" t="s">
        <v>493</v>
      </c>
    </row>
    <row r="454" spans="1:13" hidden="1" x14ac:dyDescent="0.3">
      <c r="A454" s="1" t="s">
        <v>307</v>
      </c>
      <c r="B454" s="1" t="s">
        <v>308</v>
      </c>
      <c r="C454" s="1" t="s">
        <v>326</v>
      </c>
      <c r="D454" s="53" t="s">
        <v>126</v>
      </c>
      <c r="E454" s="59">
        <v>1</v>
      </c>
      <c r="F454" s="51">
        <v>5174</v>
      </c>
      <c r="G454" s="7"/>
      <c r="H454" s="7">
        <v>806</v>
      </c>
      <c r="I454" s="7">
        <v>829</v>
      </c>
      <c r="J454" s="6">
        <v>1</v>
      </c>
      <c r="K454" s="7">
        <f t="shared" si="88"/>
        <v>23</v>
      </c>
      <c r="L454" s="46">
        <f t="shared" si="87"/>
        <v>119002</v>
      </c>
      <c r="M454" s="1" t="s">
        <v>503</v>
      </c>
    </row>
    <row r="455" spans="1:13" hidden="1" x14ac:dyDescent="0.3">
      <c r="A455" s="1" t="s">
        <v>307</v>
      </c>
      <c r="B455" s="1" t="s">
        <v>308</v>
      </c>
      <c r="C455" s="1" t="s">
        <v>326</v>
      </c>
      <c r="D455" s="53" t="s">
        <v>126</v>
      </c>
      <c r="E455" s="59">
        <v>2</v>
      </c>
      <c r="F455" s="51">
        <v>5174</v>
      </c>
      <c r="G455" s="7"/>
      <c r="H455" s="7">
        <v>829</v>
      </c>
      <c r="I455" s="7">
        <v>1063</v>
      </c>
      <c r="J455" s="6">
        <v>1</v>
      </c>
      <c r="K455" s="7">
        <f t="shared" si="88"/>
        <v>234</v>
      </c>
      <c r="L455" s="46">
        <f t="shared" si="87"/>
        <v>1210716</v>
      </c>
    </row>
    <row r="456" spans="1:13" hidden="1" x14ac:dyDescent="0.3">
      <c r="A456" s="1" t="s">
        <v>307</v>
      </c>
      <c r="B456" s="1" t="s">
        <v>308</v>
      </c>
      <c r="C456" s="1" t="s">
        <v>326</v>
      </c>
      <c r="D456" s="53" t="s">
        <v>126</v>
      </c>
      <c r="E456" s="59">
        <v>3</v>
      </c>
      <c r="F456" s="51">
        <v>5174</v>
      </c>
      <c r="G456" s="7"/>
      <c r="H456" s="7">
        <v>1063</v>
      </c>
      <c r="I456" s="7">
        <v>1459</v>
      </c>
      <c r="J456" s="6">
        <v>1</v>
      </c>
      <c r="K456" s="7">
        <f t="shared" si="88"/>
        <v>396</v>
      </c>
      <c r="L456" s="46">
        <f t="shared" si="87"/>
        <v>2048904</v>
      </c>
      <c r="M456" s="1" t="s">
        <v>504</v>
      </c>
    </row>
    <row r="457" spans="1:13" hidden="1" x14ac:dyDescent="0.3">
      <c r="A457" s="1" t="s">
        <v>307</v>
      </c>
      <c r="B457" s="1" t="s">
        <v>308</v>
      </c>
      <c r="C457" s="1" t="s">
        <v>322</v>
      </c>
      <c r="D457" s="53" t="s">
        <v>81</v>
      </c>
      <c r="E457" s="59">
        <v>1</v>
      </c>
      <c r="F457" s="51">
        <v>5174</v>
      </c>
      <c r="G457" s="7"/>
      <c r="H457" s="7">
        <v>6</v>
      </c>
      <c r="I457" s="7">
        <v>7</v>
      </c>
      <c r="J457" s="6">
        <v>1</v>
      </c>
      <c r="K457" s="7">
        <f t="shared" si="88"/>
        <v>1</v>
      </c>
      <c r="L457" s="46">
        <f t="shared" si="87"/>
        <v>5174</v>
      </c>
      <c r="M457" s="1" t="s">
        <v>493</v>
      </c>
    </row>
    <row r="458" spans="1:13" hidden="1" x14ac:dyDescent="0.3">
      <c r="A458" s="1" t="s">
        <v>307</v>
      </c>
      <c r="B458" s="1" t="s">
        <v>308</v>
      </c>
      <c r="C458" s="1" t="s">
        <v>322</v>
      </c>
      <c r="D458" s="53" t="s">
        <v>81</v>
      </c>
      <c r="E458" s="59">
        <v>2</v>
      </c>
      <c r="F458" s="51">
        <v>5174</v>
      </c>
      <c r="G458" s="7"/>
      <c r="H458" s="7">
        <v>7</v>
      </c>
      <c r="I458" s="7">
        <v>7</v>
      </c>
      <c r="J458" s="6">
        <v>1</v>
      </c>
      <c r="K458" s="7">
        <f t="shared" si="88"/>
        <v>0</v>
      </c>
      <c r="L458" s="46">
        <f t="shared" si="87"/>
        <v>0</v>
      </c>
      <c r="M458" s="1" t="s">
        <v>493</v>
      </c>
    </row>
    <row r="459" spans="1:13" hidden="1" x14ac:dyDescent="0.3">
      <c r="A459" s="1" t="s">
        <v>307</v>
      </c>
      <c r="B459" s="1" t="s">
        <v>308</v>
      </c>
      <c r="C459" s="1" t="s">
        <v>322</v>
      </c>
      <c r="D459" s="53" t="s">
        <v>81</v>
      </c>
      <c r="E459" s="59">
        <v>3</v>
      </c>
      <c r="F459" s="51">
        <v>5174</v>
      </c>
      <c r="G459" s="7"/>
      <c r="H459" s="7">
        <v>7</v>
      </c>
      <c r="I459" s="7">
        <v>24</v>
      </c>
      <c r="J459" s="6">
        <v>1</v>
      </c>
      <c r="K459" s="7">
        <f t="shared" si="88"/>
        <v>17</v>
      </c>
      <c r="L459" s="46">
        <f t="shared" si="87"/>
        <v>87958</v>
      </c>
      <c r="M459" s="1" t="s">
        <v>493</v>
      </c>
    </row>
    <row r="460" spans="1:13" hidden="1" x14ac:dyDescent="0.3">
      <c r="A460" s="1" t="s">
        <v>307</v>
      </c>
      <c r="B460" s="1" t="s">
        <v>308</v>
      </c>
      <c r="C460" s="1" t="s">
        <v>322</v>
      </c>
      <c r="D460" s="53" t="s">
        <v>81</v>
      </c>
      <c r="E460" s="59">
        <v>4</v>
      </c>
      <c r="F460" s="51">
        <v>5174</v>
      </c>
      <c r="G460" s="7"/>
      <c r="H460" s="7">
        <v>24</v>
      </c>
      <c r="I460" s="7">
        <v>26</v>
      </c>
      <c r="J460" s="6">
        <v>1</v>
      </c>
      <c r="K460" s="7">
        <f t="shared" si="88"/>
        <v>2</v>
      </c>
      <c r="L460" s="46">
        <f t="shared" si="87"/>
        <v>10348</v>
      </c>
      <c r="M460" s="1" t="s">
        <v>493</v>
      </c>
    </row>
    <row r="461" spans="1:13" hidden="1" x14ac:dyDescent="0.3">
      <c r="A461" s="1" t="s">
        <v>307</v>
      </c>
      <c r="B461" s="1" t="s">
        <v>308</v>
      </c>
      <c r="C461" s="1" t="s">
        <v>322</v>
      </c>
      <c r="D461" s="53" t="s">
        <v>81</v>
      </c>
      <c r="E461" s="59">
        <v>5</v>
      </c>
      <c r="F461" s="51">
        <v>5174</v>
      </c>
      <c r="G461" s="7"/>
      <c r="H461" s="7">
        <v>26</v>
      </c>
      <c r="I461" s="7">
        <v>26</v>
      </c>
      <c r="J461" s="6">
        <v>1</v>
      </c>
      <c r="K461" s="7">
        <f t="shared" si="88"/>
        <v>0</v>
      </c>
      <c r="L461" s="46">
        <f t="shared" ref="L461:L505" si="97">K461*F461</f>
        <v>0</v>
      </c>
      <c r="M461" s="1" t="s">
        <v>493</v>
      </c>
    </row>
    <row r="462" spans="1:13" hidden="1" x14ac:dyDescent="0.3">
      <c r="A462" s="1" t="s">
        <v>307</v>
      </c>
      <c r="B462" s="1" t="s">
        <v>308</v>
      </c>
      <c r="C462" s="1" t="s">
        <v>322</v>
      </c>
      <c r="D462" s="53" t="s">
        <v>81</v>
      </c>
      <c r="E462" s="59">
        <v>5</v>
      </c>
      <c r="F462" s="51">
        <v>5422</v>
      </c>
      <c r="G462" s="7"/>
      <c r="H462" s="7">
        <v>26</v>
      </c>
      <c r="I462" s="7">
        <v>26</v>
      </c>
      <c r="J462" s="6">
        <v>1</v>
      </c>
      <c r="K462" s="7">
        <f t="shared" si="88"/>
        <v>0</v>
      </c>
      <c r="L462" s="46">
        <f t="shared" si="97"/>
        <v>0</v>
      </c>
      <c r="M462" s="1" t="s">
        <v>493</v>
      </c>
    </row>
    <row r="463" spans="1:13" hidden="1" x14ac:dyDescent="0.3">
      <c r="A463" s="1" t="s">
        <v>307</v>
      </c>
      <c r="B463" s="1" t="s">
        <v>308</v>
      </c>
      <c r="C463" s="1" t="s">
        <v>322</v>
      </c>
      <c r="D463" s="53" t="s">
        <v>81</v>
      </c>
      <c r="E463" s="59">
        <v>6</v>
      </c>
      <c r="F463" s="51">
        <v>5422</v>
      </c>
      <c r="G463" s="7"/>
      <c r="H463" s="7">
        <v>26</v>
      </c>
      <c r="I463" s="7">
        <v>26</v>
      </c>
      <c r="J463" s="6">
        <v>1</v>
      </c>
      <c r="K463" s="7">
        <f t="shared" si="88"/>
        <v>0</v>
      </c>
      <c r="L463" s="46">
        <f t="shared" si="97"/>
        <v>0</v>
      </c>
      <c r="M463" s="1" t="s">
        <v>493</v>
      </c>
    </row>
    <row r="464" spans="1:13" hidden="1" x14ac:dyDescent="0.3">
      <c r="A464" s="1" t="s">
        <v>307</v>
      </c>
      <c r="B464" s="1" t="s">
        <v>308</v>
      </c>
      <c r="C464" s="1" t="s">
        <v>322</v>
      </c>
      <c r="D464" s="53" t="s">
        <v>81</v>
      </c>
      <c r="E464" s="59">
        <v>7</v>
      </c>
      <c r="F464" s="51">
        <v>5422</v>
      </c>
      <c r="G464" s="7"/>
      <c r="H464" s="7">
        <v>26</v>
      </c>
      <c r="I464" s="7">
        <v>26</v>
      </c>
      <c r="J464" s="6">
        <v>1</v>
      </c>
      <c r="K464" s="7">
        <f t="shared" si="88"/>
        <v>0</v>
      </c>
      <c r="L464" s="46">
        <f t="shared" si="97"/>
        <v>0</v>
      </c>
      <c r="M464" s="1" t="s">
        <v>493</v>
      </c>
    </row>
    <row r="465" spans="1:13" hidden="1" x14ac:dyDescent="0.3">
      <c r="A465" s="1" t="s">
        <v>307</v>
      </c>
      <c r="B465" s="1" t="s">
        <v>308</v>
      </c>
      <c r="C465" s="1" t="s">
        <v>322</v>
      </c>
      <c r="D465" s="53" t="s">
        <v>81</v>
      </c>
      <c r="E465" s="59">
        <v>8</v>
      </c>
      <c r="F465" s="51">
        <v>5422</v>
      </c>
      <c r="G465" s="7"/>
      <c r="H465" s="7">
        <v>26</v>
      </c>
      <c r="I465" s="7">
        <v>75</v>
      </c>
      <c r="J465" s="6">
        <v>1</v>
      </c>
      <c r="K465" s="7">
        <f t="shared" ref="K465" si="98">(I465-H465)*J465</f>
        <v>49</v>
      </c>
      <c r="L465" s="46">
        <f t="shared" ref="L465" si="99">K465*F465</f>
        <v>265678</v>
      </c>
      <c r="M465" s="1" t="s">
        <v>505</v>
      </c>
    </row>
    <row r="466" spans="1:13" hidden="1" x14ac:dyDescent="0.3">
      <c r="A466" s="1" t="s">
        <v>307</v>
      </c>
      <c r="B466" s="1" t="s">
        <v>308</v>
      </c>
      <c r="C466" s="1" t="s">
        <v>322</v>
      </c>
      <c r="D466" s="53" t="s">
        <v>81</v>
      </c>
      <c r="E466" s="60">
        <v>9</v>
      </c>
      <c r="F466" s="51">
        <v>5422</v>
      </c>
      <c r="G466" s="7"/>
      <c r="H466" s="7">
        <f>I465</f>
        <v>75</v>
      </c>
      <c r="I466" s="7">
        <v>75</v>
      </c>
      <c r="J466" s="6">
        <v>1</v>
      </c>
      <c r="K466" s="7">
        <f t="shared" ref="K466" si="100">(I466-H466)*J466</f>
        <v>0</v>
      </c>
      <c r="L466" s="46">
        <f t="shared" ref="L466" si="101">K466*F466</f>
        <v>0</v>
      </c>
      <c r="M466" s="1" t="s">
        <v>493</v>
      </c>
    </row>
    <row r="467" spans="1:13" hidden="1" x14ac:dyDescent="0.3">
      <c r="A467" s="1" t="s">
        <v>307</v>
      </c>
      <c r="B467" s="1" t="s">
        <v>308</v>
      </c>
      <c r="C467" s="1" t="s">
        <v>506</v>
      </c>
      <c r="D467" s="53" t="s">
        <v>28</v>
      </c>
      <c r="E467" s="59">
        <v>7</v>
      </c>
      <c r="F467" s="51">
        <v>5422</v>
      </c>
      <c r="G467" s="7"/>
      <c r="H467" s="7">
        <v>362</v>
      </c>
      <c r="I467" s="7">
        <v>364</v>
      </c>
      <c r="J467" s="6">
        <v>1</v>
      </c>
      <c r="K467" s="7">
        <f t="shared" si="88"/>
        <v>2</v>
      </c>
      <c r="L467" s="46">
        <f t="shared" si="97"/>
        <v>10844</v>
      </c>
      <c r="M467" s="1" t="s">
        <v>507</v>
      </c>
    </row>
    <row r="468" spans="1:13" hidden="1" x14ac:dyDescent="0.3">
      <c r="A468" s="1" t="s">
        <v>307</v>
      </c>
      <c r="B468" s="1" t="s">
        <v>308</v>
      </c>
      <c r="C468" s="1" t="s">
        <v>506</v>
      </c>
      <c r="D468" s="53" t="s">
        <v>28</v>
      </c>
      <c r="E468" s="59">
        <v>8</v>
      </c>
      <c r="F468" s="51">
        <v>5422</v>
      </c>
      <c r="G468" s="7"/>
      <c r="H468" s="7">
        <f>I467</f>
        <v>364</v>
      </c>
      <c r="I468" s="7">
        <v>591</v>
      </c>
      <c r="J468" s="6">
        <v>1</v>
      </c>
      <c r="K468" s="7">
        <f t="shared" ref="K468" si="102">(I468-H468)*J468</f>
        <v>227</v>
      </c>
      <c r="L468" s="46">
        <f t="shared" ref="L468" si="103">K468*F468</f>
        <v>1230794</v>
      </c>
    </row>
    <row r="469" spans="1:13" hidden="1" x14ac:dyDescent="0.3">
      <c r="A469" s="1" t="s">
        <v>307</v>
      </c>
      <c r="B469" s="1" t="s">
        <v>308</v>
      </c>
      <c r="C469" s="1" t="s">
        <v>506</v>
      </c>
      <c r="D469" s="53" t="s">
        <v>28</v>
      </c>
      <c r="E469" s="60">
        <v>9</v>
      </c>
      <c r="F469" s="51">
        <v>5422</v>
      </c>
      <c r="G469" s="7"/>
      <c r="H469" s="7">
        <f>I468</f>
        <v>591</v>
      </c>
      <c r="I469" s="7">
        <v>1222</v>
      </c>
      <c r="J469" s="6">
        <v>1</v>
      </c>
      <c r="K469" s="7">
        <f>(I469-H469)*J469</f>
        <v>631</v>
      </c>
      <c r="L469" s="46">
        <f t="shared" ref="L469" si="104">K469*F469</f>
        <v>3421282</v>
      </c>
    </row>
    <row r="470" spans="1:13" hidden="1" x14ac:dyDescent="0.3">
      <c r="A470" s="1" t="s">
        <v>307</v>
      </c>
      <c r="B470" s="1" t="s">
        <v>308</v>
      </c>
      <c r="C470" s="1" t="s">
        <v>316</v>
      </c>
      <c r="D470" s="53" t="s">
        <v>52</v>
      </c>
      <c r="E470" s="59">
        <v>1</v>
      </c>
      <c r="F470" s="51">
        <v>5174</v>
      </c>
      <c r="G470" s="7"/>
      <c r="H470" s="7">
        <v>8</v>
      </c>
      <c r="I470" s="7">
        <v>43</v>
      </c>
      <c r="J470" s="6">
        <v>1</v>
      </c>
      <c r="K470" s="7">
        <f t="shared" si="88"/>
        <v>35</v>
      </c>
      <c r="L470" s="46">
        <f t="shared" si="97"/>
        <v>181090</v>
      </c>
      <c r="M470" s="1" t="s">
        <v>493</v>
      </c>
    </row>
    <row r="471" spans="1:13" hidden="1" x14ac:dyDescent="0.3">
      <c r="A471" s="1" t="s">
        <v>307</v>
      </c>
      <c r="B471" s="1" t="s">
        <v>308</v>
      </c>
      <c r="C471" s="1" t="s">
        <v>316</v>
      </c>
      <c r="D471" s="53" t="s">
        <v>52</v>
      </c>
      <c r="E471" s="59">
        <v>2</v>
      </c>
      <c r="F471" s="51">
        <v>5174</v>
      </c>
      <c r="G471" s="7"/>
      <c r="H471" s="7">
        <v>43</v>
      </c>
      <c r="I471" s="7">
        <v>43</v>
      </c>
      <c r="J471" s="6">
        <v>1</v>
      </c>
      <c r="K471" s="7">
        <f t="shared" si="88"/>
        <v>0</v>
      </c>
      <c r="L471" s="46">
        <f t="shared" si="97"/>
        <v>0</v>
      </c>
      <c r="M471" s="1" t="s">
        <v>493</v>
      </c>
    </row>
    <row r="472" spans="1:13" hidden="1" x14ac:dyDescent="0.3">
      <c r="A472" s="1" t="s">
        <v>307</v>
      </c>
      <c r="B472" s="1" t="s">
        <v>308</v>
      </c>
      <c r="C472" s="1" t="s">
        <v>316</v>
      </c>
      <c r="D472" s="53" t="s">
        <v>52</v>
      </c>
      <c r="E472" s="59">
        <v>3</v>
      </c>
      <c r="F472" s="51">
        <v>5174</v>
      </c>
      <c r="G472" s="7"/>
      <c r="H472" s="7">
        <v>43</v>
      </c>
      <c r="I472" s="7">
        <v>43</v>
      </c>
      <c r="J472" s="6">
        <v>1</v>
      </c>
      <c r="K472" s="7">
        <f t="shared" si="88"/>
        <v>0</v>
      </c>
      <c r="L472" s="46">
        <f t="shared" si="97"/>
        <v>0</v>
      </c>
      <c r="M472" s="1" t="s">
        <v>493</v>
      </c>
    </row>
    <row r="473" spans="1:13" hidden="1" x14ac:dyDescent="0.3">
      <c r="A473" s="1" t="s">
        <v>307</v>
      </c>
      <c r="B473" s="1" t="s">
        <v>308</v>
      </c>
      <c r="C473" s="1" t="s">
        <v>316</v>
      </c>
      <c r="D473" s="53" t="s">
        <v>52</v>
      </c>
      <c r="E473" s="59">
        <v>4</v>
      </c>
      <c r="F473" s="51">
        <v>5174</v>
      </c>
      <c r="G473" s="7"/>
      <c r="H473" s="7">
        <v>43</v>
      </c>
      <c r="I473" s="7">
        <v>43</v>
      </c>
      <c r="J473" s="6">
        <v>1</v>
      </c>
      <c r="K473" s="7">
        <f t="shared" si="88"/>
        <v>0</v>
      </c>
      <c r="L473" s="46">
        <f t="shared" si="97"/>
        <v>0</v>
      </c>
      <c r="M473" s="1" t="s">
        <v>493</v>
      </c>
    </row>
    <row r="474" spans="1:13" hidden="1" x14ac:dyDescent="0.3">
      <c r="A474" s="1" t="s">
        <v>307</v>
      </c>
      <c r="B474" s="1" t="s">
        <v>308</v>
      </c>
      <c r="C474" s="1" t="s">
        <v>316</v>
      </c>
      <c r="D474" s="53" t="s">
        <v>52</v>
      </c>
      <c r="E474" s="59">
        <v>5</v>
      </c>
      <c r="F474" s="51">
        <v>5174</v>
      </c>
      <c r="G474" s="7"/>
      <c r="H474" s="7">
        <v>43</v>
      </c>
      <c r="I474" s="7">
        <v>43</v>
      </c>
      <c r="J474" s="6">
        <v>1</v>
      </c>
      <c r="K474" s="7">
        <f t="shared" si="88"/>
        <v>0</v>
      </c>
      <c r="L474" s="46">
        <f t="shared" si="97"/>
        <v>0</v>
      </c>
      <c r="M474" s="1" t="s">
        <v>493</v>
      </c>
    </row>
    <row r="475" spans="1:13" hidden="1" x14ac:dyDescent="0.3">
      <c r="A475" s="1" t="s">
        <v>307</v>
      </c>
      <c r="B475" s="1" t="s">
        <v>308</v>
      </c>
      <c r="C475" s="1" t="s">
        <v>316</v>
      </c>
      <c r="D475" s="53" t="s">
        <v>52</v>
      </c>
      <c r="E475" s="59">
        <v>5</v>
      </c>
      <c r="F475" s="51">
        <v>5422</v>
      </c>
      <c r="G475" s="7"/>
      <c r="H475" s="7">
        <v>43</v>
      </c>
      <c r="I475" s="7">
        <v>43</v>
      </c>
      <c r="J475" s="6">
        <v>1</v>
      </c>
      <c r="K475" s="7">
        <f t="shared" si="88"/>
        <v>0</v>
      </c>
      <c r="L475" s="46">
        <f t="shared" si="97"/>
        <v>0</v>
      </c>
      <c r="M475" s="1" t="s">
        <v>493</v>
      </c>
    </row>
    <row r="476" spans="1:13" hidden="1" x14ac:dyDescent="0.3">
      <c r="A476" s="1" t="s">
        <v>307</v>
      </c>
      <c r="B476" s="1" t="s">
        <v>308</v>
      </c>
      <c r="C476" s="1" t="s">
        <v>316</v>
      </c>
      <c r="D476" s="53" t="s">
        <v>52</v>
      </c>
      <c r="E476" s="59">
        <v>6</v>
      </c>
      <c r="F476" s="51">
        <v>5422</v>
      </c>
      <c r="G476" s="7"/>
      <c r="H476" s="7">
        <v>43</v>
      </c>
      <c r="I476" s="7">
        <v>43</v>
      </c>
      <c r="J476" s="6">
        <v>1</v>
      </c>
      <c r="K476" s="7">
        <f t="shared" si="88"/>
        <v>0</v>
      </c>
      <c r="L476" s="46">
        <f t="shared" si="97"/>
        <v>0</v>
      </c>
      <c r="M476" s="1" t="s">
        <v>493</v>
      </c>
    </row>
    <row r="477" spans="1:13" hidden="1" x14ac:dyDescent="0.3">
      <c r="A477" s="1" t="s">
        <v>307</v>
      </c>
      <c r="B477" s="1" t="s">
        <v>308</v>
      </c>
      <c r="C477" s="1" t="s">
        <v>316</v>
      </c>
      <c r="D477" s="53" t="s">
        <v>52</v>
      </c>
      <c r="E477" s="59">
        <v>7</v>
      </c>
      <c r="F477" s="51">
        <v>5422</v>
      </c>
      <c r="G477" s="7"/>
      <c r="H477" s="7">
        <v>43</v>
      </c>
      <c r="I477" s="7">
        <v>43</v>
      </c>
      <c r="J477" s="6">
        <v>1</v>
      </c>
      <c r="K477" s="7">
        <f t="shared" si="88"/>
        <v>0</v>
      </c>
      <c r="L477" s="46">
        <f t="shared" si="97"/>
        <v>0</v>
      </c>
      <c r="M477" s="1" t="s">
        <v>493</v>
      </c>
    </row>
    <row r="478" spans="1:13" hidden="1" x14ac:dyDescent="0.3">
      <c r="A478" s="1" t="s">
        <v>307</v>
      </c>
      <c r="B478" s="1" t="s">
        <v>308</v>
      </c>
      <c r="C478" s="1" t="s">
        <v>316</v>
      </c>
      <c r="D478" s="53" t="s">
        <v>52</v>
      </c>
      <c r="E478" s="59">
        <v>8</v>
      </c>
      <c r="F478" s="51">
        <v>5422</v>
      </c>
      <c r="G478" s="7"/>
      <c r="H478" s="7">
        <v>43</v>
      </c>
      <c r="I478" s="7">
        <v>43</v>
      </c>
      <c r="J478" s="6">
        <v>1</v>
      </c>
      <c r="K478" s="7">
        <f t="shared" ref="K478" si="105">(I478-H478)*J478</f>
        <v>0</v>
      </c>
      <c r="L478" s="46">
        <f t="shared" ref="L478" si="106">K478*F478</f>
        <v>0</v>
      </c>
      <c r="M478" s="1" t="s">
        <v>493</v>
      </c>
    </row>
    <row r="479" spans="1:13" hidden="1" x14ac:dyDescent="0.3">
      <c r="A479" s="1" t="s">
        <v>307</v>
      </c>
      <c r="B479" s="1" t="s">
        <v>308</v>
      </c>
      <c r="C479" s="1" t="s">
        <v>316</v>
      </c>
      <c r="D479" s="53" t="s">
        <v>52</v>
      </c>
      <c r="E479" s="60">
        <v>9</v>
      </c>
      <c r="F479" s="51">
        <v>5422</v>
      </c>
      <c r="G479" s="7"/>
      <c r="H479" s="7">
        <v>43</v>
      </c>
      <c r="I479" s="7">
        <v>43</v>
      </c>
      <c r="J479" s="6">
        <v>1</v>
      </c>
      <c r="K479" s="7">
        <f t="shared" ref="K479" si="107">(I479-H479)*J479</f>
        <v>0</v>
      </c>
      <c r="L479" s="46">
        <f t="shared" ref="L479" si="108">K479*F479</f>
        <v>0</v>
      </c>
      <c r="M479" s="1" t="s">
        <v>493</v>
      </c>
    </row>
    <row r="480" spans="1:13" hidden="1" x14ac:dyDescent="0.3">
      <c r="A480" s="1" t="s">
        <v>307</v>
      </c>
      <c r="B480" s="1" t="s">
        <v>308</v>
      </c>
      <c r="C480" s="1" t="s">
        <v>508</v>
      </c>
      <c r="D480" s="53" t="s">
        <v>134</v>
      </c>
      <c r="E480" s="59">
        <v>1</v>
      </c>
      <c r="F480" s="51">
        <v>5174</v>
      </c>
      <c r="G480" s="7"/>
      <c r="H480" s="7"/>
      <c r="I480" s="7"/>
      <c r="J480" s="6">
        <v>1</v>
      </c>
      <c r="K480" s="7">
        <f t="shared" si="88"/>
        <v>0</v>
      </c>
      <c r="L480" s="46">
        <f t="shared" si="97"/>
        <v>0</v>
      </c>
      <c r="M480" s="1" t="s">
        <v>509</v>
      </c>
    </row>
    <row r="481" spans="1:13" hidden="1" x14ac:dyDescent="0.3">
      <c r="A481" s="1" t="s">
        <v>307</v>
      </c>
      <c r="B481" s="1" t="s">
        <v>308</v>
      </c>
      <c r="C481" s="1" t="s">
        <v>510</v>
      </c>
      <c r="D481" s="53" t="s">
        <v>63</v>
      </c>
      <c r="E481" s="59">
        <v>5</v>
      </c>
      <c r="F481" s="51">
        <v>5174</v>
      </c>
      <c r="G481" s="7"/>
      <c r="H481" s="7">
        <v>179.32</v>
      </c>
      <c r="I481" s="7">
        <v>179.32</v>
      </c>
      <c r="J481" s="6">
        <v>30</v>
      </c>
      <c r="K481" s="7">
        <f t="shared" ref="K481:K520" si="109">(I481-H481)*J481</f>
        <v>0</v>
      </c>
      <c r="L481" s="46">
        <f t="shared" si="97"/>
        <v>0</v>
      </c>
      <c r="M481" s="1" t="s">
        <v>511</v>
      </c>
    </row>
    <row r="482" spans="1:13" hidden="1" x14ac:dyDescent="0.3">
      <c r="A482" s="1" t="s">
        <v>307</v>
      </c>
      <c r="B482" s="1" t="s">
        <v>308</v>
      </c>
      <c r="C482" s="1" t="s">
        <v>510</v>
      </c>
      <c r="D482" s="53" t="s">
        <v>63</v>
      </c>
      <c r="E482" s="59">
        <v>5</v>
      </c>
      <c r="F482" s="51">
        <v>5422</v>
      </c>
      <c r="G482" s="7"/>
      <c r="H482" s="7">
        <v>179.32</v>
      </c>
      <c r="I482" s="7">
        <v>179.32</v>
      </c>
      <c r="J482" s="6">
        <v>30</v>
      </c>
      <c r="K482" s="7">
        <f t="shared" si="109"/>
        <v>0</v>
      </c>
      <c r="L482" s="46">
        <f t="shared" si="97"/>
        <v>0</v>
      </c>
    </row>
    <row r="483" spans="1:13" hidden="1" x14ac:dyDescent="0.3">
      <c r="A483" s="1" t="s">
        <v>307</v>
      </c>
      <c r="B483" s="1" t="s">
        <v>308</v>
      </c>
      <c r="C483" s="1" t="s">
        <v>510</v>
      </c>
      <c r="D483" s="53" t="s">
        <v>63</v>
      </c>
      <c r="E483" s="59">
        <v>6</v>
      </c>
      <c r="F483" s="51">
        <v>5422</v>
      </c>
      <c r="G483" s="7"/>
      <c r="H483" s="7">
        <v>3</v>
      </c>
      <c r="I483" s="7">
        <v>183</v>
      </c>
      <c r="J483" s="6">
        <v>1</v>
      </c>
      <c r="K483" s="7">
        <f t="shared" si="109"/>
        <v>180</v>
      </c>
      <c r="L483" s="46">
        <f t="shared" si="97"/>
        <v>975960</v>
      </c>
      <c r="M483" s="1" t="s">
        <v>512</v>
      </c>
    </row>
    <row r="484" spans="1:13" hidden="1" x14ac:dyDescent="0.3">
      <c r="A484" s="1" t="s">
        <v>307</v>
      </c>
      <c r="B484" s="1" t="s">
        <v>308</v>
      </c>
      <c r="C484" s="1" t="s">
        <v>510</v>
      </c>
      <c r="D484" s="53" t="s">
        <v>63</v>
      </c>
      <c r="E484" s="59">
        <v>8</v>
      </c>
      <c r="F484" s="51">
        <v>5422</v>
      </c>
      <c r="G484" s="7"/>
      <c r="H484" s="7">
        <v>3</v>
      </c>
      <c r="I484" s="7">
        <v>5</v>
      </c>
      <c r="J484" s="6">
        <v>1</v>
      </c>
      <c r="K484" s="7">
        <f t="shared" ref="K484" si="110">(I484-H484)*J484</f>
        <v>2</v>
      </c>
      <c r="L484" s="46">
        <f t="shared" ref="L484" si="111">K484*F484</f>
        <v>10844</v>
      </c>
      <c r="M484" s="1" t="s">
        <v>513</v>
      </c>
    </row>
    <row r="485" spans="1:13" hidden="1" x14ac:dyDescent="0.3">
      <c r="A485" s="1" t="s">
        <v>307</v>
      </c>
      <c r="B485" s="1" t="s">
        <v>308</v>
      </c>
      <c r="C485" s="1" t="s">
        <v>510</v>
      </c>
      <c r="D485" s="53" t="s">
        <v>63</v>
      </c>
      <c r="E485" s="60">
        <v>9</v>
      </c>
      <c r="F485" s="51">
        <v>5422</v>
      </c>
      <c r="G485" s="7"/>
      <c r="H485" s="7">
        <f>I484</f>
        <v>5</v>
      </c>
      <c r="I485" s="7">
        <v>5</v>
      </c>
      <c r="J485" s="6">
        <v>1</v>
      </c>
      <c r="K485" s="7">
        <f t="shared" ref="K485" si="112">(I485-H485)*J485</f>
        <v>0</v>
      </c>
      <c r="L485" s="46">
        <f t="shared" ref="L485" si="113">K485*F485</f>
        <v>0</v>
      </c>
      <c r="M485" s="1" t="s">
        <v>493</v>
      </c>
    </row>
    <row r="486" spans="1:13" hidden="1" x14ac:dyDescent="0.3">
      <c r="A486" s="1" t="s">
        <v>307</v>
      </c>
      <c r="B486" s="1" t="s">
        <v>308</v>
      </c>
      <c r="C486" s="1" t="s">
        <v>334</v>
      </c>
      <c r="D486" s="53" t="s">
        <v>303</v>
      </c>
      <c r="E486" s="59">
        <v>7</v>
      </c>
      <c r="F486" s="51">
        <v>5422</v>
      </c>
      <c r="G486" s="7"/>
      <c r="H486" s="7">
        <v>4</v>
      </c>
      <c r="I486" s="7">
        <v>297</v>
      </c>
      <c r="J486" s="6">
        <v>1</v>
      </c>
      <c r="K486" s="7">
        <f t="shared" si="109"/>
        <v>293</v>
      </c>
      <c r="L486" s="46">
        <f t="shared" si="97"/>
        <v>1588646</v>
      </c>
      <c r="M486" s="1" t="s">
        <v>514</v>
      </c>
    </row>
    <row r="487" spans="1:13" hidden="1" x14ac:dyDescent="0.3">
      <c r="A487" s="1" t="s">
        <v>307</v>
      </c>
      <c r="B487" s="1" t="s">
        <v>308</v>
      </c>
      <c r="C487" s="1" t="s">
        <v>334</v>
      </c>
      <c r="D487" s="53" t="s">
        <v>303</v>
      </c>
      <c r="E487" s="59">
        <v>8</v>
      </c>
      <c r="F487" s="51">
        <v>5422</v>
      </c>
      <c r="G487" s="7"/>
      <c r="H487" s="7"/>
      <c r="I487" s="7"/>
      <c r="J487" s="6">
        <v>1</v>
      </c>
      <c r="K487" s="7">
        <v>70</v>
      </c>
      <c r="L487" s="46">
        <f t="shared" ref="L487" si="114">K487*F487</f>
        <v>379540</v>
      </c>
      <c r="M487" s="47" t="s">
        <v>515</v>
      </c>
    </row>
    <row r="488" spans="1:13" hidden="1" x14ac:dyDescent="0.3">
      <c r="A488" s="1" t="s">
        <v>307</v>
      </c>
      <c r="B488" s="1" t="s">
        <v>337</v>
      </c>
      <c r="C488" s="1" t="s">
        <v>516</v>
      </c>
      <c r="D488" s="53" t="s">
        <v>60</v>
      </c>
      <c r="E488" s="59">
        <v>4</v>
      </c>
      <c r="F488" s="51">
        <v>5174</v>
      </c>
      <c r="G488" s="7"/>
      <c r="H488" s="7">
        <v>2</v>
      </c>
      <c r="I488" s="7">
        <v>135</v>
      </c>
      <c r="J488" s="6">
        <v>1</v>
      </c>
      <c r="K488" s="7">
        <f t="shared" si="109"/>
        <v>133</v>
      </c>
      <c r="L488" s="46">
        <f t="shared" si="97"/>
        <v>688142</v>
      </c>
      <c r="M488" s="1" t="s">
        <v>517</v>
      </c>
    </row>
    <row r="489" spans="1:13" hidden="1" x14ac:dyDescent="0.3">
      <c r="A489" s="1" t="s">
        <v>307</v>
      </c>
      <c r="B489" s="1" t="s">
        <v>337</v>
      </c>
      <c r="C489" s="1" t="s">
        <v>344</v>
      </c>
      <c r="D489" s="53" t="s">
        <v>60</v>
      </c>
      <c r="E489" s="59">
        <v>5</v>
      </c>
      <c r="F489" s="51">
        <v>5174</v>
      </c>
      <c r="G489" s="7"/>
      <c r="H489" s="7">
        <v>135</v>
      </c>
      <c r="I489" s="7">
        <v>266</v>
      </c>
      <c r="J489" s="6">
        <v>1</v>
      </c>
      <c r="K489" s="7">
        <f t="shared" si="109"/>
        <v>131</v>
      </c>
      <c r="L489" s="46">
        <f t="shared" si="97"/>
        <v>677794</v>
      </c>
    </row>
    <row r="490" spans="1:13" hidden="1" x14ac:dyDescent="0.3">
      <c r="A490" s="1" t="s">
        <v>307</v>
      </c>
      <c r="B490" s="1" t="s">
        <v>337</v>
      </c>
      <c r="C490" s="1" t="s">
        <v>344</v>
      </c>
      <c r="D490" s="53" t="s">
        <v>60</v>
      </c>
      <c r="E490" s="59">
        <v>5</v>
      </c>
      <c r="F490" s="51">
        <v>5422</v>
      </c>
      <c r="G490" s="7"/>
      <c r="H490" s="7">
        <v>266</v>
      </c>
      <c r="I490" s="7">
        <v>276</v>
      </c>
      <c r="J490" s="6">
        <v>1</v>
      </c>
      <c r="K490" s="7">
        <f t="shared" si="109"/>
        <v>10</v>
      </c>
      <c r="L490" s="46">
        <f t="shared" si="97"/>
        <v>54220</v>
      </c>
      <c r="M490" s="1" t="s">
        <v>518</v>
      </c>
    </row>
    <row r="491" spans="1:13" hidden="1" x14ac:dyDescent="0.3">
      <c r="A491" s="1" t="s">
        <v>307</v>
      </c>
      <c r="B491" s="1" t="s">
        <v>337</v>
      </c>
      <c r="C491" s="1" t="s">
        <v>344</v>
      </c>
      <c r="D491" s="53" t="s">
        <v>60</v>
      </c>
      <c r="E491" s="59">
        <v>8</v>
      </c>
      <c r="F491" s="51">
        <v>5422</v>
      </c>
      <c r="G491" s="7"/>
      <c r="H491" s="7">
        <v>4</v>
      </c>
      <c r="I491" s="7">
        <v>14</v>
      </c>
      <c r="J491" s="6">
        <v>1</v>
      </c>
      <c r="K491" s="7">
        <f t="shared" ref="K491" si="115">(I491-H491)*J491</f>
        <v>10</v>
      </c>
      <c r="L491" s="46">
        <f t="shared" ref="L491" si="116">K491*F491</f>
        <v>54220</v>
      </c>
      <c r="M491" s="1" t="s">
        <v>493</v>
      </c>
    </row>
    <row r="492" spans="1:13" hidden="1" x14ac:dyDescent="0.3">
      <c r="A492" s="1" t="s">
        <v>307</v>
      </c>
      <c r="B492" s="1" t="s">
        <v>337</v>
      </c>
      <c r="C492" s="1" t="s">
        <v>344</v>
      </c>
      <c r="D492" s="53" t="s">
        <v>60</v>
      </c>
      <c r="E492" s="60">
        <v>9</v>
      </c>
      <c r="F492" s="51">
        <v>5422</v>
      </c>
      <c r="G492" s="7"/>
      <c r="H492" s="7">
        <f>I491</f>
        <v>14</v>
      </c>
      <c r="I492" s="7">
        <v>14</v>
      </c>
      <c r="J492" s="6">
        <v>1</v>
      </c>
      <c r="K492" s="7">
        <f t="shared" ref="K492" si="117">(I492-H492)*J492</f>
        <v>0</v>
      </c>
      <c r="L492" s="46">
        <f t="shared" ref="L492" si="118">K492*F492</f>
        <v>0</v>
      </c>
      <c r="M492" s="1" t="s">
        <v>493</v>
      </c>
    </row>
    <row r="493" spans="1:13" hidden="1" x14ac:dyDescent="0.3">
      <c r="A493" s="1" t="s">
        <v>307</v>
      </c>
      <c r="B493" s="1" t="s">
        <v>337</v>
      </c>
      <c r="C493" s="1" t="s">
        <v>519</v>
      </c>
      <c r="D493" s="53" t="s">
        <v>61</v>
      </c>
      <c r="E493" s="59">
        <v>3</v>
      </c>
      <c r="F493" s="51">
        <v>5174</v>
      </c>
      <c r="G493" s="7"/>
      <c r="H493" s="7">
        <v>450</v>
      </c>
      <c r="I493" s="7">
        <v>718</v>
      </c>
      <c r="J493" s="6">
        <v>1</v>
      </c>
      <c r="K493" s="7">
        <f t="shared" si="109"/>
        <v>268</v>
      </c>
      <c r="L493" s="46">
        <f t="shared" si="97"/>
        <v>1386632</v>
      </c>
      <c r="M493" s="1" t="s">
        <v>520</v>
      </c>
    </row>
    <row r="494" spans="1:13" hidden="1" x14ac:dyDescent="0.3">
      <c r="A494" s="1" t="s">
        <v>307</v>
      </c>
      <c r="B494" s="1" t="s">
        <v>337</v>
      </c>
      <c r="C494" s="1" t="s">
        <v>519</v>
      </c>
      <c r="D494" s="53" t="s">
        <v>61</v>
      </c>
      <c r="E494" s="59">
        <v>4</v>
      </c>
      <c r="F494" s="51">
        <v>5174</v>
      </c>
      <c r="G494" s="7"/>
      <c r="H494" s="7">
        <v>718</v>
      </c>
      <c r="I494" s="7">
        <v>1049</v>
      </c>
      <c r="J494" s="6">
        <v>1</v>
      </c>
      <c r="K494" s="7">
        <f t="shared" si="109"/>
        <v>331</v>
      </c>
      <c r="L494" s="46">
        <f t="shared" si="97"/>
        <v>1712594</v>
      </c>
    </row>
    <row r="495" spans="1:13" hidden="1" x14ac:dyDescent="0.3">
      <c r="A495" s="1" t="s">
        <v>307</v>
      </c>
      <c r="B495" s="1" t="s">
        <v>337</v>
      </c>
      <c r="C495" s="1" t="s">
        <v>519</v>
      </c>
      <c r="D495" s="53" t="s">
        <v>61</v>
      </c>
      <c r="E495" s="59">
        <v>5</v>
      </c>
      <c r="F495" s="51">
        <v>5174</v>
      </c>
      <c r="G495" s="7"/>
      <c r="H495" s="7">
        <v>1049</v>
      </c>
      <c r="I495" s="7">
        <v>1233</v>
      </c>
      <c r="J495" s="6">
        <v>1</v>
      </c>
      <c r="K495" s="7">
        <f t="shared" si="109"/>
        <v>184</v>
      </c>
      <c r="L495" s="46">
        <f t="shared" si="97"/>
        <v>952016</v>
      </c>
    </row>
    <row r="496" spans="1:13" hidden="1" x14ac:dyDescent="0.3">
      <c r="A496" s="1" t="s">
        <v>307</v>
      </c>
      <c r="B496" s="1" t="s">
        <v>337</v>
      </c>
      <c r="C496" s="1" t="s">
        <v>519</v>
      </c>
      <c r="D496" s="53" t="s">
        <v>61</v>
      </c>
      <c r="E496" s="59">
        <v>5</v>
      </c>
      <c r="F496" s="51">
        <v>5422</v>
      </c>
      <c r="G496" s="7"/>
      <c r="H496" s="7">
        <v>1233</v>
      </c>
      <c r="I496" s="7">
        <v>1496</v>
      </c>
      <c r="J496" s="6">
        <v>1</v>
      </c>
      <c r="K496" s="7">
        <f t="shared" si="109"/>
        <v>263</v>
      </c>
      <c r="L496" s="46">
        <f t="shared" si="97"/>
        <v>1425986</v>
      </c>
      <c r="M496" s="1" t="s">
        <v>521</v>
      </c>
    </row>
    <row r="497" spans="1:14" hidden="1" x14ac:dyDescent="0.3">
      <c r="A497" s="1" t="s">
        <v>307</v>
      </c>
      <c r="B497" s="1" t="s">
        <v>337</v>
      </c>
      <c r="C497" s="1" t="s">
        <v>519</v>
      </c>
      <c r="D497" s="53" t="s">
        <v>61</v>
      </c>
      <c r="E497" s="59">
        <v>6</v>
      </c>
      <c r="F497" s="51">
        <v>5422</v>
      </c>
      <c r="G497" s="7"/>
      <c r="H497" s="7">
        <v>1496</v>
      </c>
      <c r="I497" s="7">
        <v>1658</v>
      </c>
      <c r="J497" s="6">
        <v>1</v>
      </c>
      <c r="K497" s="7">
        <f t="shared" si="109"/>
        <v>162</v>
      </c>
      <c r="L497" s="46">
        <f t="shared" si="97"/>
        <v>878364</v>
      </c>
      <c r="M497" s="1" t="s">
        <v>518</v>
      </c>
    </row>
    <row r="498" spans="1:14" hidden="1" x14ac:dyDescent="0.3">
      <c r="A498" s="1" t="s">
        <v>307</v>
      </c>
      <c r="B498" s="1" t="s">
        <v>337</v>
      </c>
      <c r="C498" s="1" t="s">
        <v>519</v>
      </c>
      <c r="D498" s="53" t="s">
        <v>61</v>
      </c>
      <c r="E498" s="59">
        <v>6</v>
      </c>
      <c r="F498" s="51">
        <v>5422</v>
      </c>
      <c r="G498" s="7"/>
      <c r="H498" s="7">
        <v>2</v>
      </c>
      <c r="I498" s="7">
        <v>3</v>
      </c>
      <c r="J498" s="6">
        <v>1</v>
      </c>
      <c r="K498" s="7">
        <f t="shared" si="109"/>
        <v>1</v>
      </c>
      <c r="L498" s="46">
        <f t="shared" si="97"/>
        <v>5422</v>
      </c>
      <c r="M498" s="1" t="s">
        <v>522</v>
      </c>
    </row>
    <row r="499" spans="1:14" hidden="1" x14ac:dyDescent="0.3">
      <c r="A499" s="1" t="s">
        <v>307</v>
      </c>
      <c r="B499" s="1" t="s">
        <v>337</v>
      </c>
      <c r="C499" s="1" t="s">
        <v>519</v>
      </c>
      <c r="D499" s="53" t="s">
        <v>61</v>
      </c>
      <c r="E499" s="59">
        <v>7</v>
      </c>
      <c r="F499" s="51">
        <v>5422</v>
      </c>
      <c r="G499" s="7"/>
      <c r="H499" s="7">
        <v>3</v>
      </c>
      <c r="I499" s="7">
        <v>3</v>
      </c>
      <c r="J499" s="6">
        <v>1</v>
      </c>
      <c r="K499" s="7">
        <f t="shared" si="109"/>
        <v>0</v>
      </c>
      <c r="L499" s="46">
        <f t="shared" si="97"/>
        <v>0</v>
      </c>
      <c r="M499" s="1" t="s">
        <v>493</v>
      </c>
    </row>
    <row r="500" spans="1:14" hidden="1" x14ac:dyDescent="0.3">
      <c r="A500" s="1" t="s">
        <v>307</v>
      </c>
      <c r="B500" s="1" t="s">
        <v>337</v>
      </c>
      <c r="C500" s="1" t="s">
        <v>519</v>
      </c>
      <c r="D500" s="53" t="s">
        <v>61</v>
      </c>
      <c r="E500" s="59">
        <v>8</v>
      </c>
      <c r="F500" s="51">
        <v>5422</v>
      </c>
      <c r="G500" s="7"/>
      <c r="H500" s="7">
        <v>3</v>
      </c>
      <c r="I500" s="7">
        <v>5</v>
      </c>
      <c r="J500" s="6">
        <v>1</v>
      </c>
      <c r="K500" s="7">
        <f t="shared" ref="K500" si="119">(I500-H500)*J500</f>
        <v>2</v>
      </c>
      <c r="L500" s="46">
        <f t="shared" ref="L500" si="120">K500*F500</f>
        <v>10844</v>
      </c>
      <c r="M500" s="1" t="s">
        <v>493</v>
      </c>
    </row>
    <row r="501" spans="1:14" hidden="1" x14ac:dyDescent="0.3">
      <c r="A501" s="1" t="s">
        <v>307</v>
      </c>
      <c r="B501" s="1" t="s">
        <v>337</v>
      </c>
      <c r="C501" s="1" t="s">
        <v>519</v>
      </c>
      <c r="D501" s="53" t="s">
        <v>61</v>
      </c>
      <c r="E501" s="60">
        <v>9</v>
      </c>
      <c r="F501" s="51">
        <v>5422</v>
      </c>
      <c r="G501" s="7"/>
      <c r="H501" s="7">
        <f>I500</f>
        <v>5</v>
      </c>
      <c r="I501" s="7">
        <v>5</v>
      </c>
      <c r="J501" s="6">
        <v>1</v>
      </c>
      <c r="K501" s="7">
        <f t="shared" ref="K501" si="121">(I501-H501)*J501</f>
        <v>0</v>
      </c>
      <c r="L501" s="46">
        <f t="shared" ref="L501" si="122">K501*F501</f>
        <v>0</v>
      </c>
      <c r="M501" s="1" t="s">
        <v>493</v>
      </c>
    </row>
    <row r="502" spans="1:14" hidden="1" x14ac:dyDescent="0.3">
      <c r="A502" s="1" t="s">
        <v>307</v>
      </c>
      <c r="B502" s="1" t="s">
        <v>337</v>
      </c>
      <c r="C502" s="1" t="s">
        <v>339</v>
      </c>
      <c r="D502" s="53" t="s">
        <v>81</v>
      </c>
      <c r="E502" s="59">
        <v>2</v>
      </c>
      <c r="F502" s="51">
        <v>5174</v>
      </c>
      <c r="G502" s="7"/>
      <c r="H502" s="7">
        <v>16</v>
      </c>
      <c r="I502" s="7">
        <v>53</v>
      </c>
      <c r="J502" s="6">
        <v>1</v>
      </c>
      <c r="K502" s="7">
        <f t="shared" si="109"/>
        <v>37</v>
      </c>
      <c r="L502" s="46">
        <f t="shared" si="97"/>
        <v>191438</v>
      </c>
    </row>
    <row r="503" spans="1:14" hidden="1" x14ac:dyDescent="0.3">
      <c r="A503" s="1" t="s">
        <v>307</v>
      </c>
      <c r="B503" s="1" t="s">
        <v>337</v>
      </c>
      <c r="C503" s="1" t="s">
        <v>339</v>
      </c>
      <c r="D503" s="53" t="s">
        <v>81</v>
      </c>
      <c r="E503" s="59">
        <v>3</v>
      </c>
      <c r="F503" s="51">
        <v>5174</v>
      </c>
      <c r="G503" s="7"/>
      <c r="H503" s="7">
        <v>53</v>
      </c>
      <c r="I503" s="7">
        <v>196</v>
      </c>
      <c r="J503" s="6">
        <v>1</v>
      </c>
      <c r="K503" s="7">
        <f t="shared" si="109"/>
        <v>143</v>
      </c>
      <c r="L503" s="46">
        <f t="shared" si="97"/>
        <v>739882</v>
      </c>
    </row>
    <row r="504" spans="1:14" hidden="1" x14ac:dyDescent="0.3">
      <c r="A504" s="1" t="s">
        <v>307</v>
      </c>
      <c r="B504" s="1" t="s">
        <v>337</v>
      </c>
      <c r="C504" s="1" t="s">
        <v>339</v>
      </c>
      <c r="D504" s="53" t="s">
        <v>81</v>
      </c>
      <c r="E504" s="59">
        <v>4</v>
      </c>
      <c r="F504" s="51">
        <v>5174</v>
      </c>
      <c r="G504" s="7"/>
      <c r="H504" s="7">
        <v>196</v>
      </c>
      <c r="I504" s="7">
        <v>296</v>
      </c>
      <c r="J504" s="6">
        <v>1</v>
      </c>
      <c r="K504" s="7">
        <f t="shared" si="109"/>
        <v>100</v>
      </c>
      <c r="L504" s="46">
        <f t="shared" si="97"/>
        <v>517400</v>
      </c>
    </row>
    <row r="505" spans="1:14" hidden="1" x14ac:dyDescent="0.3">
      <c r="A505" s="1" t="s">
        <v>307</v>
      </c>
      <c r="B505" s="1" t="s">
        <v>337</v>
      </c>
      <c r="C505" s="1" t="s">
        <v>339</v>
      </c>
      <c r="D505" s="53" t="s">
        <v>81</v>
      </c>
      <c r="E505" s="59">
        <v>5</v>
      </c>
      <c r="F505" s="51">
        <v>5174</v>
      </c>
      <c r="G505" s="7"/>
      <c r="H505" s="7">
        <v>296</v>
      </c>
      <c r="I505" s="7">
        <v>311</v>
      </c>
      <c r="J505" s="6">
        <v>1</v>
      </c>
      <c r="K505" s="7">
        <f t="shared" si="109"/>
        <v>15</v>
      </c>
      <c r="L505" s="46">
        <f t="shared" si="97"/>
        <v>77610</v>
      </c>
      <c r="M505" s="1" t="s">
        <v>518</v>
      </c>
    </row>
    <row r="506" spans="1:14" hidden="1" x14ac:dyDescent="0.3">
      <c r="A506" s="1" t="s">
        <v>307</v>
      </c>
      <c r="B506" s="1" t="s">
        <v>337</v>
      </c>
      <c r="C506" s="1" t="s">
        <v>523</v>
      </c>
      <c r="D506" s="53" t="s">
        <v>126</v>
      </c>
      <c r="E506" s="59">
        <v>2</v>
      </c>
      <c r="F506" s="51">
        <v>5174</v>
      </c>
      <c r="G506" s="7"/>
      <c r="H506" s="7">
        <v>3999</v>
      </c>
      <c r="I506" s="7">
        <v>4008</v>
      </c>
      <c r="J506" s="6">
        <v>40</v>
      </c>
      <c r="K506" s="7">
        <f t="shared" si="109"/>
        <v>360</v>
      </c>
      <c r="L506" s="46">
        <f t="shared" ref="L506:L517" si="123">K506*F506</f>
        <v>1862640</v>
      </c>
      <c r="M506" s="1" t="s">
        <v>524</v>
      </c>
    </row>
    <row r="507" spans="1:14" hidden="1" x14ac:dyDescent="0.3">
      <c r="A507" s="1" t="s">
        <v>307</v>
      </c>
      <c r="B507" s="1" t="s">
        <v>337</v>
      </c>
      <c r="C507" s="1" t="s">
        <v>523</v>
      </c>
      <c r="D507" s="53" t="s">
        <v>126</v>
      </c>
      <c r="E507" s="59">
        <v>3</v>
      </c>
      <c r="F507" s="51">
        <v>5174</v>
      </c>
      <c r="G507" s="7"/>
      <c r="H507" s="7">
        <v>4008</v>
      </c>
      <c r="I507" s="7">
        <v>4043</v>
      </c>
      <c r="J507" s="6">
        <v>40</v>
      </c>
      <c r="K507" s="7">
        <f t="shared" si="109"/>
        <v>1400</v>
      </c>
      <c r="L507" s="46">
        <f t="shared" si="123"/>
        <v>7243600</v>
      </c>
      <c r="M507" s="1" t="s">
        <v>525</v>
      </c>
    </row>
    <row r="508" spans="1:14" hidden="1" x14ac:dyDescent="0.3">
      <c r="A508" s="1" t="s">
        <v>307</v>
      </c>
      <c r="B508" s="1" t="s">
        <v>337</v>
      </c>
      <c r="C508" s="1" t="s">
        <v>523</v>
      </c>
      <c r="D508" s="53" t="s">
        <v>126</v>
      </c>
      <c r="E508" s="59">
        <v>4</v>
      </c>
      <c r="F508" s="51">
        <v>5174</v>
      </c>
      <c r="G508" s="7"/>
      <c r="H508" s="7">
        <v>4043</v>
      </c>
      <c r="I508" s="7">
        <v>4102</v>
      </c>
      <c r="J508" s="6">
        <v>40</v>
      </c>
      <c r="K508" s="7">
        <f t="shared" si="109"/>
        <v>2360</v>
      </c>
      <c r="L508" s="46">
        <f t="shared" si="123"/>
        <v>12210640</v>
      </c>
      <c r="M508" s="1" t="s">
        <v>526</v>
      </c>
    </row>
    <row r="509" spans="1:14" hidden="1" x14ac:dyDescent="0.3">
      <c r="A509" s="1" t="s">
        <v>307</v>
      </c>
      <c r="B509" s="1" t="s">
        <v>337</v>
      </c>
      <c r="C509" s="1" t="s">
        <v>523</v>
      </c>
      <c r="D509" s="53" t="s">
        <v>126</v>
      </c>
      <c r="E509" s="59">
        <v>5</v>
      </c>
      <c r="F509" s="51">
        <v>5174</v>
      </c>
      <c r="G509" s="7"/>
      <c r="H509" s="7">
        <v>4102</v>
      </c>
      <c r="I509" s="7">
        <v>4133</v>
      </c>
      <c r="J509" s="6">
        <v>40</v>
      </c>
      <c r="K509" s="7">
        <f t="shared" si="109"/>
        <v>1240</v>
      </c>
      <c r="L509" s="46">
        <f t="shared" si="123"/>
        <v>6415760</v>
      </c>
      <c r="M509" s="1" t="s">
        <v>518</v>
      </c>
      <c r="N509" s="3" t="s">
        <v>527</v>
      </c>
    </row>
    <row r="510" spans="1:14" hidden="1" x14ac:dyDescent="0.3">
      <c r="A510" s="1" t="s">
        <v>307</v>
      </c>
      <c r="B510" s="1" t="s">
        <v>337</v>
      </c>
      <c r="C510" s="1" t="s">
        <v>345</v>
      </c>
      <c r="D510" s="53" t="s">
        <v>134</v>
      </c>
      <c r="E510" s="59">
        <v>6</v>
      </c>
      <c r="F510" s="51">
        <v>5422</v>
      </c>
      <c r="G510" s="7"/>
      <c r="H510" s="7">
        <v>3</v>
      </c>
      <c r="I510" s="7">
        <v>3</v>
      </c>
      <c r="J510" s="6">
        <v>1</v>
      </c>
      <c r="K510" s="7">
        <f t="shared" si="109"/>
        <v>0</v>
      </c>
      <c r="L510" s="46">
        <f t="shared" si="123"/>
        <v>0</v>
      </c>
      <c r="M510" s="1" t="s">
        <v>528</v>
      </c>
    </row>
    <row r="511" spans="1:14" hidden="1" x14ac:dyDescent="0.3">
      <c r="A511" s="1" t="s">
        <v>307</v>
      </c>
      <c r="B511" s="1" t="s">
        <v>337</v>
      </c>
      <c r="C511" s="1" t="s">
        <v>345</v>
      </c>
      <c r="D511" s="53" t="s">
        <v>134</v>
      </c>
      <c r="E511" s="59">
        <v>7</v>
      </c>
      <c r="F511" s="51">
        <v>5422</v>
      </c>
      <c r="G511" s="7"/>
      <c r="H511" s="7">
        <v>3</v>
      </c>
      <c r="I511" s="7">
        <v>636</v>
      </c>
      <c r="J511" s="6">
        <v>1</v>
      </c>
      <c r="K511" s="7">
        <f t="shared" si="109"/>
        <v>633</v>
      </c>
      <c r="L511" s="46">
        <f t="shared" si="123"/>
        <v>3432126</v>
      </c>
    </row>
    <row r="512" spans="1:14" hidden="1" x14ac:dyDescent="0.3">
      <c r="A512" s="1" t="s">
        <v>307</v>
      </c>
      <c r="B512" s="1" t="s">
        <v>337</v>
      </c>
      <c r="C512" s="1" t="s">
        <v>345</v>
      </c>
      <c r="D512" s="53" t="s">
        <v>303</v>
      </c>
      <c r="E512" s="59">
        <v>7</v>
      </c>
      <c r="F512" s="51">
        <v>5422</v>
      </c>
      <c r="G512" s="7"/>
      <c r="H512" s="7">
        <v>4</v>
      </c>
      <c r="I512" s="7">
        <v>65</v>
      </c>
      <c r="J512" s="6">
        <v>1</v>
      </c>
      <c r="K512" s="7">
        <f t="shared" si="109"/>
        <v>61</v>
      </c>
      <c r="L512" s="46">
        <f t="shared" si="123"/>
        <v>330742</v>
      </c>
      <c r="M512" s="1" t="s">
        <v>529</v>
      </c>
    </row>
    <row r="513" spans="1:13" hidden="1" x14ac:dyDescent="0.3">
      <c r="A513" s="1" t="s">
        <v>307</v>
      </c>
      <c r="B513" s="1" t="s">
        <v>337</v>
      </c>
      <c r="C513" s="1" t="s">
        <v>345</v>
      </c>
      <c r="D513" s="53" t="s">
        <v>87</v>
      </c>
      <c r="E513" s="59">
        <v>7</v>
      </c>
      <c r="F513" s="51">
        <v>5422</v>
      </c>
      <c r="G513" s="7"/>
      <c r="H513" s="7">
        <v>3</v>
      </c>
      <c r="I513" s="7">
        <v>34</v>
      </c>
      <c r="J513" s="6">
        <v>1</v>
      </c>
      <c r="K513" s="7">
        <f t="shared" si="109"/>
        <v>31</v>
      </c>
      <c r="L513" s="46">
        <f t="shared" si="123"/>
        <v>168082</v>
      </c>
      <c r="M513" s="1" t="s">
        <v>529</v>
      </c>
    </row>
    <row r="514" spans="1:13" hidden="1" x14ac:dyDescent="0.3">
      <c r="A514" s="1" t="s">
        <v>307</v>
      </c>
      <c r="B514" s="1" t="s">
        <v>337</v>
      </c>
      <c r="C514" s="1" t="s">
        <v>345</v>
      </c>
      <c r="D514" s="53" t="s">
        <v>134</v>
      </c>
      <c r="E514" s="59">
        <v>8</v>
      </c>
      <c r="F514" s="51">
        <v>5422</v>
      </c>
      <c r="G514" s="7"/>
      <c r="H514" s="7">
        <f>I511</f>
        <v>636</v>
      </c>
      <c r="I514" s="7">
        <v>790</v>
      </c>
      <c r="J514" s="6">
        <v>1</v>
      </c>
      <c r="K514" s="7">
        <f t="shared" ref="K514" si="124">(I514-H514)*J514</f>
        <v>154</v>
      </c>
      <c r="L514" s="46">
        <f t="shared" ref="L514" si="125">K514*F514</f>
        <v>834988</v>
      </c>
      <c r="M514" s="15" t="s">
        <v>346</v>
      </c>
    </row>
    <row r="515" spans="1:13" hidden="1" x14ac:dyDescent="0.3">
      <c r="A515" s="1" t="s">
        <v>307</v>
      </c>
      <c r="B515" s="1" t="s">
        <v>337</v>
      </c>
      <c r="C515" s="1" t="s">
        <v>530</v>
      </c>
      <c r="D515" s="53" t="s">
        <v>63</v>
      </c>
      <c r="E515" s="59">
        <v>3</v>
      </c>
      <c r="F515" s="51">
        <v>5174</v>
      </c>
      <c r="G515" s="7"/>
      <c r="H515" s="7">
        <v>1463</v>
      </c>
      <c r="I515" s="7">
        <v>1463</v>
      </c>
      <c r="J515" s="6">
        <v>1</v>
      </c>
      <c r="K515" s="7">
        <f t="shared" si="109"/>
        <v>0</v>
      </c>
      <c r="L515" s="46">
        <f t="shared" si="123"/>
        <v>0</v>
      </c>
      <c r="M515" s="1" t="s">
        <v>531</v>
      </c>
    </row>
    <row r="516" spans="1:13" hidden="1" x14ac:dyDescent="0.3">
      <c r="A516" s="1" t="s">
        <v>307</v>
      </c>
      <c r="B516" s="1" t="s">
        <v>337</v>
      </c>
      <c r="C516" s="1" t="s">
        <v>530</v>
      </c>
      <c r="D516" s="53" t="s">
        <v>63</v>
      </c>
      <c r="E516" s="59">
        <v>4</v>
      </c>
      <c r="F516" s="51">
        <v>5174</v>
      </c>
      <c r="G516" s="7"/>
      <c r="H516" s="7">
        <v>1463</v>
      </c>
      <c r="I516" s="7">
        <v>2258</v>
      </c>
      <c r="J516" s="6">
        <v>1</v>
      </c>
      <c r="K516" s="7">
        <f t="shared" si="109"/>
        <v>795</v>
      </c>
      <c r="L516" s="46">
        <f t="shared" si="123"/>
        <v>4113330</v>
      </c>
    </row>
    <row r="517" spans="1:13" hidden="1" x14ac:dyDescent="0.3">
      <c r="A517" s="1" t="s">
        <v>307</v>
      </c>
      <c r="B517" s="1" t="s">
        <v>337</v>
      </c>
      <c r="C517" s="1" t="s">
        <v>530</v>
      </c>
      <c r="D517" s="53" t="s">
        <v>63</v>
      </c>
      <c r="E517" s="59">
        <v>5</v>
      </c>
      <c r="F517" s="51">
        <v>5174</v>
      </c>
      <c r="G517" s="7"/>
      <c r="H517" s="7">
        <v>2258</v>
      </c>
      <c r="I517" s="7">
        <v>2289</v>
      </c>
      <c r="J517" s="6">
        <v>1</v>
      </c>
      <c r="K517" s="7">
        <f t="shared" si="109"/>
        <v>31</v>
      </c>
      <c r="L517" s="46">
        <f t="shared" si="123"/>
        <v>160394</v>
      </c>
      <c r="M517" s="1" t="s">
        <v>518</v>
      </c>
    </row>
    <row r="518" spans="1:13" hidden="1" x14ac:dyDescent="0.3">
      <c r="A518" s="1" t="s">
        <v>300</v>
      </c>
      <c r="B518" s="1" t="s">
        <v>532</v>
      </c>
      <c r="C518" s="1" t="s">
        <v>533</v>
      </c>
      <c r="D518" s="49" t="s">
        <v>534</v>
      </c>
      <c r="E518" s="59">
        <v>4</v>
      </c>
      <c r="F518" s="78"/>
      <c r="G518" s="65"/>
      <c r="H518" s="7">
        <v>5.58</v>
      </c>
      <c r="I518" s="7">
        <v>18.53</v>
      </c>
      <c r="J518" s="6">
        <v>80</v>
      </c>
      <c r="K518" s="7">
        <f t="shared" si="109"/>
        <v>1036</v>
      </c>
      <c r="L518" s="46"/>
    </row>
    <row r="519" spans="1:13" hidden="1" x14ac:dyDescent="0.3">
      <c r="A519" s="1" t="s">
        <v>300</v>
      </c>
      <c r="B519" s="1" t="s">
        <v>532</v>
      </c>
      <c r="C519" s="1" t="s">
        <v>533</v>
      </c>
      <c r="D519" s="49" t="s">
        <v>535</v>
      </c>
      <c r="E519" s="59">
        <v>4</v>
      </c>
      <c r="F519" s="78"/>
      <c r="G519" s="65"/>
      <c r="H519" s="7">
        <v>2.0699999999999998</v>
      </c>
      <c r="I519" s="7">
        <v>6.89</v>
      </c>
      <c r="J519" s="6">
        <v>80</v>
      </c>
      <c r="K519" s="7">
        <f t="shared" si="109"/>
        <v>385.6</v>
      </c>
      <c r="L519" s="46"/>
    </row>
    <row r="520" spans="1:13" hidden="1" x14ac:dyDescent="0.3">
      <c r="A520" s="1" t="s">
        <v>300</v>
      </c>
      <c r="B520" s="1" t="s">
        <v>532</v>
      </c>
      <c r="C520" s="1" t="s">
        <v>533</v>
      </c>
      <c r="D520" s="49" t="s">
        <v>536</v>
      </c>
      <c r="E520" s="59">
        <v>4</v>
      </c>
      <c r="F520" s="78"/>
      <c r="G520" s="65"/>
      <c r="H520" s="7">
        <v>5.46</v>
      </c>
      <c r="I520" s="7">
        <v>17.440000000000001</v>
      </c>
      <c r="J520" s="6">
        <v>80</v>
      </c>
      <c r="K520" s="7">
        <f t="shared" si="109"/>
        <v>958.40000000000009</v>
      </c>
      <c r="L520" s="46"/>
    </row>
    <row r="521" spans="1:13" hidden="1" x14ac:dyDescent="0.3">
      <c r="A521" s="1" t="s">
        <v>300</v>
      </c>
      <c r="B521" s="1" t="s">
        <v>532</v>
      </c>
      <c r="C521" s="1" t="s">
        <v>537</v>
      </c>
      <c r="D521" s="49" t="s">
        <v>534</v>
      </c>
      <c r="E521" s="59">
        <v>4</v>
      </c>
      <c r="F521" s="78"/>
      <c r="G521" s="65"/>
      <c r="H521" s="7">
        <v>3.16</v>
      </c>
      <c r="I521" s="7">
        <v>23.61</v>
      </c>
      <c r="J521" s="6">
        <v>100</v>
      </c>
      <c r="K521" s="7">
        <f t="shared" ref="K521:K526" si="126">(I521-H521)*J521</f>
        <v>2045</v>
      </c>
      <c r="L521" s="46"/>
    </row>
    <row r="522" spans="1:13" hidden="1" x14ac:dyDescent="0.3">
      <c r="A522" s="1" t="s">
        <v>300</v>
      </c>
      <c r="B522" s="1" t="s">
        <v>532</v>
      </c>
      <c r="C522" s="1" t="s">
        <v>537</v>
      </c>
      <c r="D522" s="49" t="s">
        <v>535</v>
      </c>
      <c r="E522" s="59">
        <v>4</v>
      </c>
      <c r="F522" s="78"/>
      <c r="G522" s="65"/>
      <c r="H522" s="7">
        <v>1.54</v>
      </c>
      <c r="I522" s="7">
        <v>4.1399999999999997</v>
      </c>
      <c r="J522" s="6">
        <v>100</v>
      </c>
      <c r="K522" s="7">
        <f t="shared" si="126"/>
        <v>259.99999999999994</v>
      </c>
      <c r="L522" s="46"/>
    </row>
    <row r="523" spans="1:13" hidden="1" x14ac:dyDescent="0.3">
      <c r="A523" s="1" t="s">
        <v>300</v>
      </c>
      <c r="B523" s="1" t="s">
        <v>532</v>
      </c>
      <c r="C523" s="1" t="s">
        <v>537</v>
      </c>
      <c r="D523" s="49" t="s">
        <v>536</v>
      </c>
      <c r="E523" s="59">
        <v>4</v>
      </c>
      <c r="F523" s="78"/>
      <c r="G523" s="65"/>
      <c r="H523" s="7">
        <v>1.07</v>
      </c>
      <c r="I523" s="7">
        <v>1.68</v>
      </c>
      <c r="J523" s="6">
        <v>100</v>
      </c>
      <c r="K523" s="7">
        <f t="shared" si="126"/>
        <v>60.999999999999986</v>
      </c>
      <c r="L523" s="46"/>
    </row>
    <row r="524" spans="1:13" hidden="1" x14ac:dyDescent="0.3">
      <c r="A524" s="1" t="s">
        <v>300</v>
      </c>
      <c r="B524" s="1" t="s">
        <v>532</v>
      </c>
      <c r="C524" s="1" t="s">
        <v>538</v>
      </c>
      <c r="D524" s="49" t="s">
        <v>534</v>
      </c>
      <c r="E524" s="59">
        <v>4</v>
      </c>
      <c r="F524" s="78"/>
      <c r="G524" s="65"/>
      <c r="H524" s="7">
        <v>5.03</v>
      </c>
      <c r="I524" s="7">
        <v>23.35</v>
      </c>
      <c r="J524" s="6">
        <v>240</v>
      </c>
      <c r="K524" s="7">
        <f t="shared" si="126"/>
        <v>4396.8</v>
      </c>
      <c r="L524" s="46"/>
    </row>
    <row r="525" spans="1:13" hidden="1" x14ac:dyDescent="0.3">
      <c r="A525" s="1" t="s">
        <v>300</v>
      </c>
      <c r="B525" s="1" t="s">
        <v>532</v>
      </c>
      <c r="C525" s="1" t="s">
        <v>538</v>
      </c>
      <c r="D525" s="49" t="s">
        <v>535</v>
      </c>
      <c r="E525" s="59">
        <v>4</v>
      </c>
      <c r="F525" s="78"/>
      <c r="G525" s="65"/>
      <c r="H525" s="7">
        <v>1.6</v>
      </c>
      <c r="I525" s="7">
        <v>6.69</v>
      </c>
      <c r="J525" s="6">
        <v>240</v>
      </c>
      <c r="K525" s="7">
        <f t="shared" si="126"/>
        <v>1221.5999999999999</v>
      </c>
      <c r="L525" s="46"/>
    </row>
    <row r="526" spans="1:13" hidden="1" x14ac:dyDescent="0.3">
      <c r="A526" s="1" t="s">
        <v>300</v>
      </c>
      <c r="B526" s="1" t="s">
        <v>532</v>
      </c>
      <c r="C526" s="1" t="s">
        <v>538</v>
      </c>
      <c r="D526" s="49" t="s">
        <v>536</v>
      </c>
      <c r="E526" s="59">
        <v>4</v>
      </c>
      <c r="F526" s="78"/>
      <c r="G526" s="65"/>
      <c r="H526" s="7">
        <v>2.4</v>
      </c>
      <c r="I526" s="7">
        <v>7.54</v>
      </c>
      <c r="J526" s="6">
        <v>240</v>
      </c>
      <c r="K526" s="7">
        <f t="shared" si="126"/>
        <v>1233.6000000000001</v>
      </c>
      <c r="L526" s="46"/>
    </row>
    <row r="527" spans="1:13" hidden="1" x14ac:dyDescent="0.3">
      <c r="A527" s="1" t="s">
        <v>300</v>
      </c>
      <c r="B527" s="1" t="s">
        <v>532</v>
      </c>
      <c r="C527" s="66" t="s">
        <v>539</v>
      </c>
      <c r="D527" s="67" t="s">
        <v>540</v>
      </c>
      <c r="E527" s="67">
        <v>4</v>
      </c>
      <c r="F527" s="51"/>
      <c r="G527" s="68">
        <v>5432.7</v>
      </c>
      <c r="H527" s="69"/>
      <c r="I527" s="69"/>
      <c r="J527" s="70"/>
      <c r="K527" s="69">
        <f>(K524-K521-K518)+(K525-K522-K519)+(K526-K523-K520)</f>
        <v>2106</v>
      </c>
      <c r="L527" s="71">
        <f>K527*G527</f>
        <v>11441266.199999999</v>
      </c>
      <c r="M527" s="1" t="s">
        <v>541</v>
      </c>
    </row>
    <row r="528" spans="1:13" hidden="1" x14ac:dyDescent="0.3">
      <c r="A528" s="1" t="s">
        <v>300</v>
      </c>
      <c r="B528" s="1" t="s">
        <v>532</v>
      </c>
      <c r="C528" s="1" t="s">
        <v>533</v>
      </c>
      <c r="D528" s="49" t="s">
        <v>534</v>
      </c>
      <c r="E528" s="59">
        <v>5</v>
      </c>
      <c r="F528" s="78"/>
      <c r="G528" s="65"/>
      <c r="H528" s="7">
        <f t="shared" ref="H528:H536" si="127">I518</f>
        <v>18.53</v>
      </c>
      <c r="I528" s="7">
        <v>33.340000000000003</v>
      </c>
      <c r="J528" s="6">
        <v>80</v>
      </c>
      <c r="K528" s="7">
        <f t="shared" ref="K528:K536" si="128">(I528-H528)*J528</f>
        <v>1184.8000000000002</v>
      </c>
      <c r="L528" s="84"/>
      <c r="M528" s="48" t="s">
        <v>542</v>
      </c>
    </row>
    <row r="529" spans="1:13" hidden="1" x14ac:dyDescent="0.3">
      <c r="A529" s="1" t="s">
        <v>300</v>
      </c>
      <c r="B529" s="1" t="s">
        <v>532</v>
      </c>
      <c r="C529" s="1" t="s">
        <v>533</v>
      </c>
      <c r="D529" s="49" t="s">
        <v>535</v>
      </c>
      <c r="E529" s="59">
        <v>5</v>
      </c>
      <c r="F529" s="78"/>
      <c r="G529" s="65"/>
      <c r="H529" s="7">
        <f t="shared" si="127"/>
        <v>6.89</v>
      </c>
      <c r="I529" s="7">
        <v>12.6</v>
      </c>
      <c r="J529" s="6">
        <v>80</v>
      </c>
      <c r="K529" s="7">
        <f t="shared" si="128"/>
        <v>456.8</v>
      </c>
      <c r="L529" s="46"/>
    </row>
    <row r="530" spans="1:13" hidden="1" x14ac:dyDescent="0.3">
      <c r="A530" s="1" t="s">
        <v>300</v>
      </c>
      <c r="B530" s="1" t="s">
        <v>532</v>
      </c>
      <c r="C530" s="1" t="s">
        <v>533</v>
      </c>
      <c r="D530" s="49" t="s">
        <v>536</v>
      </c>
      <c r="E530" s="59">
        <v>5</v>
      </c>
      <c r="F530" s="78"/>
      <c r="G530" s="65"/>
      <c r="H530" s="7">
        <f t="shared" si="127"/>
        <v>17.440000000000001</v>
      </c>
      <c r="I530" s="7">
        <v>30.01</v>
      </c>
      <c r="J530" s="6">
        <v>80</v>
      </c>
      <c r="K530" s="7">
        <f t="shared" si="128"/>
        <v>1005.6</v>
      </c>
      <c r="L530" s="46"/>
    </row>
    <row r="531" spans="1:13" hidden="1" x14ac:dyDescent="0.3">
      <c r="A531" s="1" t="s">
        <v>300</v>
      </c>
      <c r="B531" s="1" t="s">
        <v>532</v>
      </c>
      <c r="C531" s="1" t="s">
        <v>537</v>
      </c>
      <c r="D531" s="49" t="s">
        <v>534</v>
      </c>
      <c r="E531" s="59">
        <v>5</v>
      </c>
      <c r="F531" s="78"/>
      <c r="G531" s="65"/>
      <c r="H531" s="7">
        <f t="shared" si="127"/>
        <v>23.61</v>
      </c>
      <c r="I531" s="7">
        <v>43.48</v>
      </c>
      <c r="J531" s="6">
        <v>100</v>
      </c>
      <c r="K531" s="7">
        <f t="shared" si="128"/>
        <v>1986.9999999999998</v>
      </c>
      <c r="L531" s="46"/>
    </row>
    <row r="532" spans="1:13" hidden="1" x14ac:dyDescent="0.3">
      <c r="A532" s="1" t="s">
        <v>300</v>
      </c>
      <c r="B532" s="1" t="s">
        <v>532</v>
      </c>
      <c r="C532" s="1" t="s">
        <v>537</v>
      </c>
      <c r="D532" s="49" t="s">
        <v>535</v>
      </c>
      <c r="E532" s="59">
        <v>5</v>
      </c>
      <c r="F532" s="78"/>
      <c r="G532" s="65"/>
      <c r="H532" s="7">
        <f t="shared" si="127"/>
        <v>4.1399999999999997</v>
      </c>
      <c r="I532" s="7">
        <v>11.32</v>
      </c>
      <c r="J532" s="6">
        <v>100</v>
      </c>
      <c r="K532" s="7">
        <f t="shared" si="128"/>
        <v>718.00000000000011</v>
      </c>
      <c r="L532" s="46"/>
    </row>
    <row r="533" spans="1:13" hidden="1" x14ac:dyDescent="0.3">
      <c r="A533" s="1" t="s">
        <v>300</v>
      </c>
      <c r="B533" s="1" t="s">
        <v>532</v>
      </c>
      <c r="C533" s="1" t="s">
        <v>537</v>
      </c>
      <c r="D533" s="49" t="s">
        <v>536</v>
      </c>
      <c r="E533" s="59">
        <v>5</v>
      </c>
      <c r="F533" s="78"/>
      <c r="G533" s="65"/>
      <c r="H533" s="7">
        <f t="shared" si="127"/>
        <v>1.68</v>
      </c>
      <c r="I533" s="7">
        <v>1.96</v>
      </c>
      <c r="J533" s="6">
        <v>100</v>
      </c>
      <c r="K533" s="7">
        <f t="shared" si="128"/>
        <v>28.000000000000004</v>
      </c>
      <c r="L533" s="46"/>
    </row>
    <row r="534" spans="1:13" hidden="1" x14ac:dyDescent="0.3">
      <c r="A534" s="1" t="s">
        <v>300</v>
      </c>
      <c r="B534" s="1" t="s">
        <v>532</v>
      </c>
      <c r="C534" s="1" t="s">
        <v>538</v>
      </c>
      <c r="D534" s="49" t="s">
        <v>534</v>
      </c>
      <c r="E534" s="59">
        <v>5</v>
      </c>
      <c r="F534" s="78"/>
      <c r="G534" s="65"/>
      <c r="H534" s="7">
        <f t="shared" si="127"/>
        <v>23.35</v>
      </c>
      <c r="I534" s="7">
        <v>51.96</v>
      </c>
      <c r="J534" s="6">
        <v>240</v>
      </c>
      <c r="K534" s="7">
        <f t="shared" si="128"/>
        <v>6866.4</v>
      </c>
      <c r="L534" s="46"/>
    </row>
    <row r="535" spans="1:13" hidden="1" x14ac:dyDescent="0.3">
      <c r="A535" s="1" t="s">
        <v>300</v>
      </c>
      <c r="B535" s="1" t="s">
        <v>532</v>
      </c>
      <c r="C535" s="1" t="s">
        <v>538</v>
      </c>
      <c r="D535" s="49" t="s">
        <v>535</v>
      </c>
      <c r="E535" s="59">
        <v>5</v>
      </c>
      <c r="F535" s="78"/>
      <c r="G535" s="65"/>
      <c r="H535" s="7">
        <f t="shared" si="127"/>
        <v>6.69</v>
      </c>
      <c r="I535" s="7">
        <v>20.2</v>
      </c>
      <c r="J535" s="6">
        <v>240</v>
      </c>
      <c r="K535" s="7">
        <f t="shared" si="128"/>
        <v>3242.3999999999996</v>
      </c>
      <c r="L535" s="46"/>
    </row>
    <row r="536" spans="1:13" hidden="1" x14ac:dyDescent="0.3">
      <c r="A536" s="1" t="s">
        <v>300</v>
      </c>
      <c r="B536" s="1" t="s">
        <v>532</v>
      </c>
      <c r="C536" s="1" t="s">
        <v>538</v>
      </c>
      <c r="D536" s="49" t="s">
        <v>536</v>
      </c>
      <c r="E536" s="59">
        <v>5</v>
      </c>
      <c r="F536" s="78"/>
      <c r="G536" s="65"/>
      <c r="H536" s="7">
        <f t="shared" si="127"/>
        <v>7.54</v>
      </c>
      <c r="I536" s="7">
        <v>13.41</v>
      </c>
      <c r="J536" s="6">
        <v>240</v>
      </c>
      <c r="K536" s="7">
        <f t="shared" si="128"/>
        <v>1408.8</v>
      </c>
      <c r="L536" s="46"/>
    </row>
    <row r="537" spans="1:13" hidden="1" x14ac:dyDescent="0.3">
      <c r="A537" s="1" t="s">
        <v>300</v>
      </c>
      <c r="B537" s="1" t="s">
        <v>532</v>
      </c>
      <c r="C537" s="66" t="s">
        <v>539</v>
      </c>
      <c r="D537" s="67" t="s">
        <v>540</v>
      </c>
      <c r="E537" s="72">
        <v>5</v>
      </c>
      <c r="F537" s="51"/>
      <c r="G537" s="68">
        <v>5432.7</v>
      </c>
      <c r="H537" s="69"/>
      <c r="I537" s="69"/>
      <c r="J537" s="70"/>
      <c r="K537" s="69">
        <f>(K534-K531-K528)+(K535-K532-K529)+(K536-K533-K530)</f>
        <v>6137.3999999999987</v>
      </c>
      <c r="L537" s="71">
        <f>K537*G537</f>
        <v>33342652.979999993</v>
      </c>
      <c r="M537" s="1" t="s">
        <v>541</v>
      </c>
    </row>
    <row r="538" spans="1:13" hidden="1" x14ac:dyDescent="0.3">
      <c r="A538" s="1" t="s">
        <v>300</v>
      </c>
      <c r="B538" s="1" t="s">
        <v>532</v>
      </c>
      <c r="C538" s="1" t="s">
        <v>533</v>
      </c>
      <c r="D538" s="49" t="s">
        <v>534</v>
      </c>
      <c r="E538" s="59">
        <v>5</v>
      </c>
      <c r="F538" s="78"/>
      <c r="G538" s="65"/>
      <c r="H538" s="7">
        <f t="shared" ref="H538:H546" si="129">I528</f>
        <v>33.340000000000003</v>
      </c>
      <c r="I538" s="7">
        <v>42.37</v>
      </c>
      <c r="J538" s="6">
        <v>80</v>
      </c>
      <c r="K538" s="7">
        <f t="shared" ref="K538:K546" si="130">(I538-H538)*J538</f>
        <v>722.39999999999952</v>
      </c>
      <c r="L538" s="84"/>
      <c r="M538" s="48" t="s">
        <v>543</v>
      </c>
    </row>
    <row r="539" spans="1:13" hidden="1" x14ac:dyDescent="0.3">
      <c r="A539" s="1" t="s">
        <v>300</v>
      </c>
      <c r="B539" s="1" t="s">
        <v>532</v>
      </c>
      <c r="C539" s="1" t="s">
        <v>533</v>
      </c>
      <c r="D539" s="49" t="s">
        <v>535</v>
      </c>
      <c r="E539" s="59">
        <v>5</v>
      </c>
      <c r="F539" s="78"/>
      <c r="G539" s="65"/>
      <c r="H539" s="7">
        <f t="shared" si="129"/>
        <v>12.6</v>
      </c>
      <c r="I539" s="7">
        <v>15.55</v>
      </c>
      <c r="J539" s="6">
        <v>80</v>
      </c>
      <c r="K539" s="7">
        <f t="shared" si="130"/>
        <v>236.00000000000009</v>
      </c>
      <c r="L539" s="46"/>
    </row>
    <row r="540" spans="1:13" hidden="1" x14ac:dyDescent="0.3">
      <c r="A540" s="1" t="s">
        <v>300</v>
      </c>
      <c r="B540" s="1" t="s">
        <v>532</v>
      </c>
      <c r="C540" s="1" t="s">
        <v>533</v>
      </c>
      <c r="D540" s="49" t="s">
        <v>536</v>
      </c>
      <c r="E540" s="59">
        <v>5</v>
      </c>
      <c r="F540" s="78"/>
      <c r="G540" s="65"/>
      <c r="H540" s="7">
        <f t="shared" si="129"/>
        <v>30.01</v>
      </c>
      <c r="I540" s="7">
        <v>36.9</v>
      </c>
      <c r="J540" s="6">
        <v>80</v>
      </c>
      <c r="K540" s="7">
        <f t="shared" si="130"/>
        <v>551.19999999999982</v>
      </c>
      <c r="L540" s="46"/>
    </row>
    <row r="541" spans="1:13" hidden="1" x14ac:dyDescent="0.3">
      <c r="A541" s="1" t="s">
        <v>300</v>
      </c>
      <c r="B541" s="1" t="s">
        <v>532</v>
      </c>
      <c r="C541" s="1" t="s">
        <v>537</v>
      </c>
      <c r="D541" s="49" t="s">
        <v>534</v>
      </c>
      <c r="E541" s="59">
        <v>5</v>
      </c>
      <c r="F541" s="78"/>
      <c r="G541" s="65"/>
      <c r="H541" s="7">
        <f t="shared" si="129"/>
        <v>43.48</v>
      </c>
      <c r="I541" s="7">
        <v>46.38</v>
      </c>
      <c r="J541" s="6">
        <v>100</v>
      </c>
      <c r="K541" s="7">
        <f t="shared" si="130"/>
        <v>290.00000000000057</v>
      </c>
      <c r="L541" s="46"/>
    </row>
    <row r="542" spans="1:13" hidden="1" x14ac:dyDescent="0.3">
      <c r="A542" s="1" t="s">
        <v>300</v>
      </c>
      <c r="B542" s="1" t="s">
        <v>532</v>
      </c>
      <c r="C542" s="1" t="s">
        <v>537</v>
      </c>
      <c r="D542" s="49" t="s">
        <v>535</v>
      </c>
      <c r="E542" s="59">
        <v>5</v>
      </c>
      <c r="F542" s="78"/>
      <c r="G542" s="65"/>
      <c r="H542" s="7">
        <f t="shared" si="129"/>
        <v>11.32</v>
      </c>
      <c r="I542" s="7">
        <v>11.41</v>
      </c>
      <c r="J542" s="6">
        <v>100</v>
      </c>
      <c r="K542" s="7">
        <f t="shared" si="130"/>
        <v>8.9999999999999858</v>
      </c>
      <c r="L542" s="46"/>
    </row>
    <row r="543" spans="1:13" hidden="1" x14ac:dyDescent="0.3">
      <c r="A543" s="1" t="s">
        <v>300</v>
      </c>
      <c r="B543" s="1" t="s">
        <v>532</v>
      </c>
      <c r="C543" s="1" t="s">
        <v>537</v>
      </c>
      <c r="D543" s="49" t="s">
        <v>536</v>
      </c>
      <c r="E543" s="59">
        <v>5</v>
      </c>
      <c r="F543" s="78"/>
      <c r="G543" s="65"/>
      <c r="H543" s="7">
        <f t="shared" si="129"/>
        <v>1.96</v>
      </c>
      <c r="I543" s="7">
        <v>4.24</v>
      </c>
      <c r="J543" s="6">
        <v>100</v>
      </c>
      <c r="K543" s="7">
        <f t="shared" si="130"/>
        <v>228.00000000000003</v>
      </c>
      <c r="L543" s="46"/>
    </row>
    <row r="544" spans="1:13" hidden="1" x14ac:dyDescent="0.3">
      <c r="A544" s="1" t="s">
        <v>300</v>
      </c>
      <c r="B544" s="1" t="s">
        <v>532</v>
      </c>
      <c r="C544" s="1" t="s">
        <v>538</v>
      </c>
      <c r="D544" s="49" t="s">
        <v>534</v>
      </c>
      <c r="E544" s="59">
        <v>5</v>
      </c>
      <c r="F544" s="78"/>
      <c r="G544" s="65"/>
      <c r="H544" s="7">
        <f t="shared" si="129"/>
        <v>51.96</v>
      </c>
      <c r="I544" s="7">
        <v>69.72</v>
      </c>
      <c r="J544" s="6">
        <v>240</v>
      </c>
      <c r="K544" s="7">
        <f t="shared" si="130"/>
        <v>4262.3999999999996</v>
      </c>
      <c r="L544" s="46"/>
    </row>
    <row r="545" spans="1:13" hidden="1" x14ac:dyDescent="0.3">
      <c r="A545" s="1" t="s">
        <v>300</v>
      </c>
      <c r="B545" s="1" t="s">
        <v>532</v>
      </c>
      <c r="C545" s="1" t="s">
        <v>538</v>
      </c>
      <c r="D545" s="49" t="s">
        <v>535</v>
      </c>
      <c r="E545" s="59">
        <v>5</v>
      </c>
      <c r="F545" s="78"/>
      <c r="G545" s="65"/>
      <c r="H545" s="7">
        <f t="shared" si="129"/>
        <v>20.2</v>
      </c>
      <c r="I545" s="7">
        <v>27.54</v>
      </c>
      <c r="J545" s="6">
        <v>240</v>
      </c>
      <c r="K545" s="7">
        <f t="shared" si="130"/>
        <v>1761.6</v>
      </c>
      <c r="L545" s="46"/>
    </row>
    <row r="546" spans="1:13" hidden="1" x14ac:dyDescent="0.3">
      <c r="A546" s="1" t="s">
        <v>300</v>
      </c>
      <c r="B546" s="1" t="s">
        <v>532</v>
      </c>
      <c r="C546" s="1" t="s">
        <v>538</v>
      </c>
      <c r="D546" s="49" t="s">
        <v>536</v>
      </c>
      <c r="E546" s="59">
        <v>5</v>
      </c>
      <c r="F546" s="78"/>
      <c r="G546" s="65"/>
      <c r="H546" s="7">
        <f t="shared" si="129"/>
        <v>13.41</v>
      </c>
      <c r="I546" s="7">
        <v>19.329999999999998</v>
      </c>
      <c r="J546" s="6">
        <v>240</v>
      </c>
      <c r="K546" s="7">
        <f t="shared" si="130"/>
        <v>1420.7999999999995</v>
      </c>
      <c r="L546" s="46"/>
    </row>
    <row r="547" spans="1:13" hidden="1" x14ac:dyDescent="0.3">
      <c r="A547" s="1" t="s">
        <v>300</v>
      </c>
      <c r="B547" s="1" t="s">
        <v>532</v>
      </c>
      <c r="C547" s="66" t="s">
        <v>539</v>
      </c>
      <c r="D547" s="67" t="s">
        <v>540</v>
      </c>
      <c r="E547" s="72">
        <v>5</v>
      </c>
      <c r="F547" s="51"/>
      <c r="G547" s="68">
        <v>5432.7</v>
      </c>
      <c r="H547" s="69"/>
      <c r="I547" s="69"/>
      <c r="J547" s="70"/>
      <c r="K547" s="69">
        <f>(K544-K541-K538)+(K545-K542-K539)+(K546-K543-K540)</f>
        <v>5408.1999999999989</v>
      </c>
      <c r="L547" s="71">
        <f>K547*G547</f>
        <v>29381128.139999993</v>
      </c>
      <c r="M547" s="1" t="s">
        <v>541</v>
      </c>
    </row>
    <row r="548" spans="1:13" hidden="1" x14ac:dyDescent="0.3">
      <c r="A548" s="1" t="s">
        <v>300</v>
      </c>
      <c r="B548" s="1" t="s">
        <v>532</v>
      </c>
      <c r="C548" s="1" t="s">
        <v>533</v>
      </c>
      <c r="D548" s="49" t="s">
        <v>534</v>
      </c>
      <c r="E548" s="59">
        <v>6</v>
      </c>
      <c r="F548" s="78"/>
      <c r="G548" s="65"/>
      <c r="H548" s="7">
        <f t="shared" ref="H548:H556" si="131">I538</f>
        <v>42.37</v>
      </c>
      <c r="I548" s="7">
        <v>73.31</v>
      </c>
      <c r="J548" s="6">
        <v>80</v>
      </c>
      <c r="K548" s="7">
        <f t="shared" ref="K548:K556" si="132">(I548-H548)*J548</f>
        <v>2475.2000000000003</v>
      </c>
      <c r="L548" s="73"/>
    </row>
    <row r="549" spans="1:13" hidden="1" x14ac:dyDescent="0.3">
      <c r="A549" s="1" t="s">
        <v>300</v>
      </c>
      <c r="B549" s="1" t="s">
        <v>532</v>
      </c>
      <c r="C549" s="1" t="s">
        <v>533</v>
      </c>
      <c r="D549" s="49" t="s">
        <v>535</v>
      </c>
      <c r="E549" s="59">
        <v>6</v>
      </c>
      <c r="F549" s="78"/>
      <c r="G549" s="65"/>
      <c r="H549" s="7">
        <f t="shared" si="131"/>
        <v>15.55</v>
      </c>
      <c r="I549" s="7">
        <v>26.06</v>
      </c>
      <c r="J549" s="6">
        <v>80</v>
      </c>
      <c r="K549" s="7">
        <f t="shared" si="132"/>
        <v>840.79999999999984</v>
      </c>
      <c r="L549" s="46"/>
    </row>
    <row r="550" spans="1:13" hidden="1" x14ac:dyDescent="0.3">
      <c r="A550" s="1" t="s">
        <v>300</v>
      </c>
      <c r="B550" s="1" t="s">
        <v>532</v>
      </c>
      <c r="C550" s="1" t="s">
        <v>533</v>
      </c>
      <c r="D550" s="49" t="s">
        <v>536</v>
      </c>
      <c r="E550" s="59">
        <v>6</v>
      </c>
      <c r="F550" s="78"/>
      <c r="G550" s="65"/>
      <c r="H550" s="7">
        <f t="shared" si="131"/>
        <v>36.9</v>
      </c>
      <c r="I550" s="7">
        <v>58.99</v>
      </c>
      <c r="J550" s="6">
        <v>80</v>
      </c>
      <c r="K550" s="7">
        <f t="shared" si="132"/>
        <v>1767.2000000000003</v>
      </c>
      <c r="L550" s="46"/>
    </row>
    <row r="551" spans="1:13" hidden="1" x14ac:dyDescent="0.3">
      <c r="A551" s="1" t="s">
        <v>300</v>
      </c>
      <c r="B551" s="1" t="s">
        <v>532</v>
      </c>
      <c r="C551" s="1" t="s">
        <v>537</v>
      </c>
      <c r="D551" s="49" t="s">
        <v>534</v>
      </c>
      <c r="E551" s="59">
        <v>6</v>
      </c>
      <c r="F551" s="78"/>
      <c r="G551" s="65"/>
      <c r="H551" s="7">
        <f t="shared" si="131"/>
        <v>46.38</v>
      </c>
      <c r="I551" s="7">
        <v>58.91</v>
      </c>
      <c r="J551" s="6">
        <v>100</v>
      </c>
      <c r="K551" s="7">
        <f t="shared" si="132"/>
        <v>1252.9999999999993</v>
      </c>
      <c r="L551" s="46"/>
    </row>
    <row r="552" spans="1:13" hidden="1" x14ac:dyDescent="0.3">
      <c r="A552" s="1" t="s">
        <v>300</v>
      </c>
      <c r="B552" s="1" t="s">
        <v>532</v>
      </c>
      <c r="C552" s="1" t="s">
        <v>537</v>
      </c>
      <c r="D552" s="49" t="s">
        <v>535</v>
      </c>
      <c r="E552" s="59">
        <v>6</v>
      </c>
      <c r="F552" s="78"/>
      <c r="G552" s="65"/>
      <c r="H552" s="7">
        <f t="shared" si="131"/>
        <v>11.41</v>
      </c>
      <c r="I552" s="7">
        <v>17.21</v>
      </c>
      <c r="J552" s="6">
        <v>100</v>
      </c>
      <c r="K552" s="7">
        <f t="shared" si="132"/>
        <v>580.00000000000011</v>
      </c>
      <c r="L552" s="46"/>
    </row>
    <row r="553" spans="1:13" hidden="1" x14ac:dyDescent="0.3">
      <c r="A553" s="1" t="s">
        <v>300</v>
      </c>
      <c r="B553" s="1" t="s">
        <v>532</v>
      </c>
      <c r="C553" s="1" t="s">
        <v>537</v>
      </c>
      <c r="D553" s="49" t="s">
        <v>536</v>
      </c>
      <c r="E553" s="59">
        <v>6</v>
      </c>
      <c r="F553" s="78"/>
      <c r="G553" s="65"/>
      <c r="H553" s="7">
        <f t="shared" si="131"/>
        <v>4.24</v>
      </c>
      <c r="I553" s="7">
        <v>4.82</v>
      </c>
      <c r="J553" s="6">
        <v>100</v>
      </c>
      <c r="K553" s="7">
        <f t="shared" si="132"/>
        <v>58.000000000000007</v>
      </c>
      <c r="L553" s="46"/>
    </row>
    <row r="554" spans="1:13" hidden="1" x14ac:dyDescent="0.3">
      <c r="A554" s="1" t="s">
        <v>300</v>
      </c>
      <c r="B554" s="1" t="s">
        <v>532</v>
      </c>
      <c r="C554" s="1" t="s">
        <v>538</v>
      </c>
      <c r="D554" s="49" t="s">
        <v>534</v>
      </c>
      <c r="E554" s="59">
        <v>6</v>
      </c>
      <c r="F554" s="78"/>
      <c r="G554" s="65"/>
      <c r="H554" s="7">
        <f t="shared" si="131"/>
        <v>69.72</v>
      </c>
      <c r="I554" s="7">
        <v>135.83000000000001</v>
      </c>
      <c r="J554" s="6">
        <v>240</v>
      </c>
      <c r="K554" s="7">
        <f t="shared" si="132"/>
        <v>15866.400000000003</v>
      </c>
      <c r="L554" s="46"/>
    </row>
    <row r="555" spans="1:13" hidden="1" x14ac:dyDescent="0.3">
      <c r="A555" s="1" t="s">
        <v>300</v>
      </c>
      <c r="B555" s="1" t="s">
        <v>532</v>
      </c>
      <c r="C555" s="1" t="s">
        <v>538</v>
      </c>
      <c r="D555" s="49" t="s">
        <v>535</v>
      </c>
      <c r="E555" s="59">
        <v>6</v>
      </c>
      <c r="F555" s="78"/>
      <c r="G555" s="65"/>
      <c r="H555" s="7">
        <f t="shared" si="131"/>
        <v>27.54</v>
      </c>
      <c r="I555" s="7">
        <v>55.29</v>
      </c>
      <c r="J555" s="6">
        <v>240</v>
      </c>
      <c r="K555" s="7">
        <f t="shared" si="132"/>
        <v>6660</v>
      </c>
      <c r="L555" s="46"/>
    </row>
    <row r="556" spans="1:13" hidden="1" x14ac:dyDescent="0.3">
      <c r="A556" s="1" t="s">
        <v>300</v>
      </c>
      <c r="B556" s="1" t="s">
        <v>532</v>
      </c>
      <c r="C556" s="1" t="s">
        <v>538</v>
      </c>
      <c r="D556" s="49" t="s">
        <v>536</v>
      </c>
      <c r="E556" s="59">
        <v>6</v>
      </c>
      <c r="F556" s="78"/>
      <c r="G556" s="65"/>
      <c r="H556" s="7">
        <f t="shared" si="131"/>
        <v>19.329999999999998</v>
      </c>
      <c r="I556" s="7">
        <v>46.57</v>
      </c>
      <c r="J556" s="6">
        <v>240</v>
      </c>
      <c r="K556" s="7">
        <f t="shared" si="132"/>
        <v>6537.6</v>
      </c>
      <c r="L556" s="46"/>
    </row>
    <row r="557" spans="1:13" hidden="1" x14ac:dyDescent="0.3">
      <c r="A557" s="1" t="s">
        <v>300</v>
      </c>
      <c r="B557" s="1" t="s">
        <v>532</v>
      </c>
      <c r="C557" s="66" t="s">
        <v>539</v>
      </c>
      <c r="D557" s="67" t="s">
        <v>540</v>
      </c>
      <c r="E557" s="72">
        <v>6</v>
      </c>
      <c r="F557" s="51"/>
      <c r="G557" s="68">
        <v>5432.7</v>
      </c>
      <c r="H557" s="69"/>
      <c r="I557" s="69"/>
      <c r="J557" s="70"/>
      <c r="K557" s="69">
        <f>(K554-K551-K548)+(K555-K552-K549)+(K556-K553-K550)</f>
        <v>22089.800000000003</v>
      </c>
      <c r="L557" s="71">
        <f>K557*G557</f>
        <v>120007256.46000001</v>
      </c>
      <c r="M557" s="1" t="s">
        <v>541</v>
      </c>
    </row>
    <row r="558" spans="1:13" hidden="1" x14ac:dyDescent="0.3">
      <c r="A558" s="1" t="s">
        <v>300</v>
      </c>
      <c r="B558" s="1" t="s">
        <v>532</v>
      </c>
      <c r="C558" s="1" t="s">
        <v>533</v>
      </c>
      <c r="D558" s="49" t="s">
        <v>534</v>
      </c>
      <c r="E558" s="59">
        <v>7</v>
      </c>
      <c r="F558" s="78"/>
      <c r="G558" s="65"/>
      <c r="H558" s="7">
        <f t="shared" ref="H558:H566" si="133">I548</f>
        <v>73.31</v>
      </c>
      <c r="I558" s="7">
        <v>102.28</v>
      </c>
      <c r="J558" s="6">
        <v>80</v>
      </c>
      <c r="K558" s="7">
        <f t="shared" ref="K558:K566" si="134">(I558-H558)*J558</f>
        <v>2317.6</v>
      </c>
      <c r="L558" s="73"/>
    </row>
    <row r="559" spans="1:13" hidden="1" x14ac:dyDescent="0.3">
      <c r="A559" s="1" t="s">
        <v>300</v>
      </c>
      <c r="B559" s="1" t="s">
        <v>532</v>
      </c>
      <c r="C559" s="1" t="s">
        <v>533</v>
      </c>
      <c r="D559" s="49" t="s">
        <v>535</v>
      </c>
      <c r="E559" s="59">
        <v>7</v>
      </c>
      <c r="F559" s="78"/>
      <c r="G559" s="65"/>
      <c r="H559" s="7">
        <f t="shared" si="133"/>
        <v>26.06</v>
      </c>
      <c r="I559" s="7">
        <v>35.979999999999997</v>
      </c>
      <c r="J559" s="6">
        <v>80</v>
      </c>
      <c r="K559" s="7">
        <f t="shared" si="134"/>
        <v>793.59999999999991</v>
      </c>
      <c r="L559" s="46"/>
    </row>
    <row r="560" spans="1:13" hidden="1" x14ac:dyDescent="0.3">
      <c r="A560" s="1" t="s">
        <v>300</v>
      </c>
      <c r="B560" s="1" t="s">
        <v>532</v>
      </c>
      <c r="C560" s="1" t="s">
        <v>533</v>
      </c>
      <c r="D560" s="49" t="s">
        <v>536</v>
      </c>
      <c r="E560" s="59">
        <v>7</v>
      </c>
      <c r="F560" s="78"/>
      <c r="G560" s="65"/>
      <c r="H560" s="7">
        <f t="shared" si="133"/>
        <v>58.99</v>
      </c>
      <c r="I560" s="7">
        <v>79.599999999999994</v>
      </c>
      <c r="J560" s="6">
        <v>80</v>
      </c>
      <c r="K560" s="7">
        <f t="shared" si="134"/>
        <v>1648.7999999999993</v>
      </c>
      <c r="L560" s="46"/>
    </row>
    <row r="561" spans="1:16" hidden="1" x14ac:dyDescent="0.3">
      <c r="A561" s="1" t="s">
        <v>300</v>
      </c>
      <c r="B561" s="1" t="s">
        <v>532</v>
      </c>
      <c r="C561" s="1" t="s">
        <v>537</v>
      </c>
      <c r="D561" s="49" t="s">
        <v>534</v>
      </c>
      <c r="E561" s="59">
        <v>7</v>
      </c>
      <c r="F561" s="78"/>
      <c r="G561" s="65"/>
      <c r="H561" s="7">
        <f t="shared" si="133"/>
        <v>58.91</v>
      </c>
      <c r="I561" s="7">
        <v>65.5</v>
      </c>
      <c r="J561" s="6">
        <v>100</v>
      </c>
      <c r="K561" s="7">
        <f t="shared" si="134"/>
        <v>659.00000000000034</v>
      </c>
      <c r="L561" s="46"/>
    </row>
    <row r="562" spans="1:16" hidden="1" x14ac:dyDescent="0.3">
      <c r="A562" s="1" t="s">
        <v>300</v>
      </c>
      <c r="B562" s="1" t="s">
        <v>532</v>
      </c>
      <c r="C562" s="1" t="s">
        <v>537</v>
      </c>
      <c r="D562" s="49" t="s">
        <v>535</v>
      </c>
      <c r="E562" s="59">
        <v>7</v>
      </c>
      <c r="F562" s="78"/>
      <c r="G562" s="65"/>
      <c r="H562" s="7">
        <f t="shared" si="133"/>
        <v>17.21</v>
      </c>
      <c r="I562" s="7">
        <v>22.99</v>
      </c>
      <c r="J562" s="6">
        <v>100</v>
      </c>
      <c r="K562" s="7">
        <f t="shared" si="134"/>
        <v>577.99999999999977</v>
      </c>
      <c r="L562" s="46"/>
    </row>
    <row r="563" spans="1:16" hidden="1" x14ac:dyDescent="0.3">
      <c r="A563" s="1" t="s">
        <v>300</v>
      </c>
      <c r="B563" s="1" t="s">
        <v>532</v>
      </c>
      <c r="C563" s="1" t="s">
        <v>537</v>
      </c>
      <c r="D563" s="49" t="s">
        <v>536</v>
      </c>
      <c r="E563" s="59">
        <v>7</v>
      </c>
      <c r="F563" s="78"/>
      <c r="G563" s="65"/>
      <c r="H563" s="7">
        <f t="shared" si="133"/>
        <v>4.82</v>
      </c>
      <c r="I563" s="7">
        <v>6.54</v>
      </c>
      <c r="J563" s="6">
        <v>100</v>
      </c>
      <c r="K563" s="7">
        <f t="shared" si="134"/>
        <v>171.99999999999997</v>
      </c>
      <c r="L563" s="46"/>
    </row>
    <row r="564" spans="1:16" hidden="1" x14ac:dyDescent="0.3">
      <c r="A564" s="1" t="s">
        <v>300</v>
      </c>
      <c r="B564" s="1" t="s">
        <v>532</v>
      </c>
      <c r="C564" s="1" t="s">
        <v>538</v>
      </c>
      <c r="D564" s="49" t="s">
        <v>534</v>
      </c>
      <c r="E564" s="59">
        <v>7</v>
      </c>
      <c r="F564" s="78"/>
      <c r="G564" s="65"/>
      <c r="H564" s="7">
        <f t="shared" si="133"/>
        <v>135.83000000000001</v>
      </c>
      <c r="I564" s="7">
        <v>196.34</v>
      </c>
      <c r="J564" s="6">
        <v>240</v>
      </c>
      <c r="K564" s="7">
        <f t="shared" si="134"/>
        <v>14522.399999999998</v>
      </c>
      <c r="L564" s="46"/>
    </row>
    <row r="565" spans="1:16" hidden="1" x14ac:dyDescent="0.3">
      <c r="A565" s="1" t="s">
        <v>300</v>
      </c>
      <c r="B565" s="1" t="s">
        <v>532</v>
      </c>
      <c r="C565" s="1" t="s">
        <v>538</v>
      </c>
      <c r="D565" s="49" t="s">
        <v>535</v>
      </c>
      <c r="E565" s="59">
        <v>7</v>
      </c>
      <c r="F565" s="78"/>
      <c r="G565" s="65"/>
      <c r="H565" s="7">
        <f t="shared" si="133"/>
        <v>55.29</v>
      </c>
      <c r="I565" s="7">
        <v>82.05</v>
      </c>
      <c r="J565" s="6">
        <v>240</v>
      </c>
      <c r="K565" s="7">
        <f t="shared" si="134"/>
        <v>6422.4</v>
      </c>
      <c r="L565" s="46"/>
    </row>
    <row r="566" spans="1:16" hidden="1" x14ac:dyDescent="0.3">
      <c r="A566" s="1" t="s">
        <v>300</v>
      </c>
      <c r="B566" s="1" t="s">
        <v>532</v>
      </c>
      <c r="C566" s="1" t="s">
        <v>538</v>
      </c>
      <c r="D566" s="49" t="s">
        <v>536</v>
      </c>
      <c r="E566" s="59">
        <v>7</v>
      </c>
      <c r="F566" s="78"/>
      <c r="G566" s="65"/>
      <c r="H566" s="7">
        <f t="shared" si="133"/>
        <v>46.57</v>
      </c>
      <c r="I566" s="7">
        <v>73.48</v>
      </c>
      <c r="J566" s="6">
        <v>240</v>
      </c>
      <c r="K566" s="7">
        <f t="shared" si="134"/>
        <v>6458.4000000000005</v>
      </c>
      <c r="L566" s="46"/>
    </row>
    <row r="567" spans="1:16" hidden="1" x14ac:dyDescent="0.3">
      <c r="A567" s="1" t="s">
        <v>300</v>
      </c>
      <c r="B567" s="1" t="s">
        <v>532</v>
      </c>
      <c r="C567" s="66" t="s">
        <v>539</v>
      </c>
      <c r="D567" s="67" t="s">
        <v>540</v>
      </c>
      <c r="E567" s="72">
        <v>7</v>
      </c>
      <c r="F567" s="51"/>
      <c r="G567" s="68">
        <v>5432.7</v>
      </c>
      <c r="H567" s="69"/>
      <c r="I567" s="69"/>
      <c r="J567" s="70"/>
      <c r="K567" s="69">
        <f>(K564-K561-K558)+(K565-K562-K559)+(K566-K563-K560)</f>
        <v>21234.2</v>
      </c>
      <c r="L567" s="71">
        <f>K567*G567</f>
        <v>115359038.34</v>
      </c>
      <c r="M567" s="1" t="s">
        <v>541</v>
      </c>
    </row>
    <row r="568" spans="1:16" hidden="1" x14ac:dyDescent="0.3">
      <c r="A568" s="1" t="s">
        <v>300</v>
      </c>
      <c r="B568" s="1" t="s">
        <v>532</v>
      </c>
      <c r="C568" s="1" t="s">
        <v>533</v>
      </c>
      <c r="D568" s="49" t="s">
        <v>534</v>
      </c>
      <c r="E568" s="59">
        <v>8</v>
      </c>
      <c r="F568" s="78"/>
      <c r="G568" s="65"/>
      <c r="H568" s="7">
        <f t="shared" ref="H568:H576" si="135">I558</f>
        <v>102.28</v>
      </c>
      <c r="I568" s="7">
        <v>136.56</v>
      </c>
      <c r="J568" s="6">
        <v>80</v>
      </c>
      <c r="K568" s="7">
        <f t="shared" ref="K568:K576" si="136">(I568-H568)*J568</f>
        <v>2742.4</v>
      </c>
      <c r="L568" s="73"/>
    </row>
    <row r="569" spans="1:16" hidden="1" x14ac:dyDescent="0.3">
      <c r="A569" s="1" t="s">
        <v>300</v>
      </c>
      <c r="B569" s="1" t="s">
        <v>532</v>
      </c>
      <c r="C569" s="1" t="s">
        <v>533</v>
      </c>
      <c r="D569" s="49" t="s">
        <v>535</v>
      </c>
      <c r="E569" s="59">
        <v>8</v>
      </c>
      <c r="F569" s="78"/>
      <c r="G569" s="65"/>
      <c r="H569" s="7">
        <f t="shared" si="135"/>
        <v>35.979999999999997</v>
      </c>
      <c r="I569" s="7">
        <v>47.11</v>
      </c>
      <c r="J569" s="6">
        <v>80</v>
      </c>
      <c r="K569" s="7">
        <f t="shared" si="136"/>
        <v>890.4000000000002</v>
      </c>
      <c r="L569" s="46"/>
    </row>
    <row r="570" spans="1:16" hidden="1" x14ac:dyDescent="0.3">
      <c r="A570" s="1" t="s">
        <v>300</v>
      </c>
      <c r="B570" s="1" t="s">
        <v>532</v>
      </c>
      <c r="C570" s="1" t="s">
        <v>533</v>
      </c>
      <c r="D570" s="49" t="s">
        <v>536</v>
      </c>
      <c r="E570" s="59">
        <v>8</v>
      </c>
      <c r="F570" s="78"/>
      <c r="G570" s="65"/>
      <c r="H570" s="7">
        <f t="shared" si="135"/>
        <v>79.599999999999994</v>
      </c>
      <c r="I570" s="7">
        <v>102.92</v>
      </c>
      <c r="J570" s="6">
        <v>80</v>
      </c>
      <c r="K570" s="7">
        <f t="shared" si="136"/>
        <v>1865.6000000000006</v>
      </c>
      <c r="L570" s="46"/>
    </row>
    <row r="571" spans="1:16" hidden="1" x14ac:dyDescent="0.3">
      <c r="A571" s="1" t="s">
        <v>300</v>
      </c>
      <c r="B571" s="1" t="s">
        <v>532</v>
      </c>
      <c r="C571" s="1" t="s">
        <v>537</v>
      </c>
      <c r="D571" s="49" t="s">
        <v>534</v>
      </c>
      <c r="E571" s="59">
        <v>8</v>
      </c>
      <c r="F571" s="78"/>
      <c r="G571" s="65"/>
      <c r="H571" s="7">
        <f t="shared" si="135"/>
        <v>65.5</v>
      </c>
      <c r="I571" s="7">
        <v>74.930000000000007</v>
      </c>
      <c r="J571" s="6">
        <v>100</v>
      </c>
      <c r="K571" s="7">
        <f t="shared" si="136"/>
        <v>943.00000000000068</v>
      </c>
      <c r="L571" s="46"/>
    </row>
    <row r="572" spans="1:16" hidden="1" x14ac:dyDescent="0.3">
      <c r="A572" s="1" t="s">
        <v>300</v>
      </c>
      <c r="B572" s="1" t="s">
        <v>532</v>
      </c>
      <c r="C572" s="1" t="s">
        <v>537</v>
      </c>
      <c r="D572" s="49" t="s">
        <v>535</v>
      </c>
      <c r="E572" s="59">
        <v>8</v>
      </c>
      <c r="F572" s="78"/>
      <c r="G572" s="65"/>
      <c r="H572" s="7">
        <f t="shared" si="135"/>
        <v>22.99</v>
      </c>
      <c r="I572" s="7">
        <v>25.95</v>
      </c>
      <c r="J572" s="6">
        <v>100</v>
      </c>
      <c r="K572" s="7">
        <f t="shared" si="136"/>
        <v>296.00000000000011</v>
      </c>
      <c r="L572" s="46"/>
    </row>
    <row r="573" spans="1:16" hidden="1" x14ac:dyDescent="0.3">
      <c r="A573" s="1" t="s">
        <v>300</v>
      </c>
      <c r="B573" s="1" t="s">
        <v>532</v>
      </c>
      <c r="C573" s="1" t="s">
        <v>537</v>
      </c>
      <c r="D573" s="49" t="s">
        <v>536</v>
      </c>
      <c r="E573" s="59">
        <v>8</v>
      </c>
      <c r="F573" s="78"/>
      <c r="G573" s="65"/>
      <c r="H573" s="7">
        <f t="shared" si="135"/>
        <v>6.54</v>
      </c>
      <c r="I573" s="7">
        <v>9.85</v>
      </c>
      <c r="J573" s="6">
        <v>100</v>
      </c>
      <c r="K573" s="7">
        <f t="shared" si="136"/>
        <v>330.99999999999994</v>
      </c>
      <c r="L573" s="46"/>
    </row>
    <row r="574" spans="1:16" hidden="1" x14ac:dyDescent="0.3">
      <c r="A574" s="1" t="s">
        <v>300</v>
      </c>
      <c r="B574" s="1" t="s">
        <v>532</v>
      </c>
      <c r="C574" s="1" t="s">
        <v>538</v>
      </c>
      <c r="D574" s="49" t="s">
        <v>534</v>
      </c>
      <c r="E574" s="59">
        <v>8</v>
      </c>
      <c r="F574" s="78"/>
      <c r="G574" s="65"/>
      <c r="H574" s="7">
        <f t="shared" si="135"/>
        <v>196.34</v>
      </c>
      <c r="I574" s="7">
        <v>264.72000000000003</v>
      </c>
      <c r="J574" s="6">
        <v>240</v>
      </c>
      <c r="K574" s="7">
        <f t="shared" si="136"/>
        <v>16411.200000000004</v>
      </c>
      <c r="L574" s="46"/>
      <c r="O574" s="93">
        <f>K574-K568-K571</f>
        <v>12725.800000000005</v>
      </c>
      <c r="P574" s="93">
        <f>O574*1987</f>
        <v>25286164.600000009</v>
      </c>
    </row>
    <row r="575" spans="1:16" hidden="1" x14ac:dyDescent="0.3">
      <c r="A575" s="1" t="s">
        <v>300</v>
      </c>
      <c r="B575" s="1" t="s">
        <v>532</v>
      </c>
      <c r="C575" s="1" t="s">
        <v>538</v>
      </c>
      <c r="D575" s="49" t="s">
        <v>535</v>
      </c>
      <c r="E575" s="59">
        <v>8</v>
      </c>
      <c r="F575" s="78"/>
      <c r="G575" s="65"/>
      <c r="H575" s="7">
        <f t="shared" si="135"/>
        <v>82.05</v>
      </c>
      <c r="I575" s="7">
        <v>109.47</v>
      </c>
      <c r="J575" s="6">
        <v>240</v>
      </c>
      <c r="K575" s="7">
        <f t="shared" si="136"/>
        <v>6580.8</v>
      </c>
      <c r="L575" s="46"/>
      <c r="O575" s="93">
        <f>K575-K569-K572</f>
        <v>5394.4</v>
      </c>
    </row>
    <row r="576" spans="1:16" hidden="1" x14ac:dyDescent="0.3">
      <c r="A576" s="1" t="s">
        <v>300</v>
      </c>
      <c r="B576" s="1" t="s">
        <v>532</v>
      </c>
      <c r="C576" s="1" t="s">
        <v>538</v>
      </c>
      <c r="D576" s="49" t="s">
        <v>536</v>
      </c>
      <c r="E576" s="59">
        <v>8</v>
      </c>
      <c r="F576" s="78"/>
      <c r="G576" s="65"/>
      <c r="H576" s="7">
        <f t="shared" si="135"/>
        <v>73.48</v>
      </c>
      <c r="I576" s="7">
        <v>100.58</v>
      </c>
      <c r="J576" s="6">
        <v>240</v>
      </c>
      <c r="K576" s="7">
        <f t="shared" si="136"/>
        <v>6503.9999999999982</v>
      </c>
      <c r="L576" s="46"/>
      <c r="O576" s="93">
        <f>K576-K570-K573</f>
        <v>4307.3999999999978</v>
      </c>
    </row>
    <row r="577" spans="1:15" hidden="1" x14ac:dyDescent="0.3">
      <c r="A577" s="1" t="s">
        <v>300</v>
      </c>
      <c r="B577" s="1" t="s">
        <v>532</v>
      </c>
      <c r="C577" s="66" t="s">
        <v>539</v>
      </c>
      <c r="D577" s="67" t="s">
        <v>540</v>
      </c>
      <c r="E577" s="72">
        <v>8</v>
      </c>
      <c r="F577" s="51"/>
      <c r="G577" s="68">
        <v>5432.7</v>
      </c>
      <c r="H577" s="69"/>
      <c r="I577" s="69"/>
      <c r="J577" s="70"/>
      <c r="K577" s="69">
        <f>(K574-K571-K568)+(K575-K572-K569)+(K576-K573-K570)</f>
        <v>22427.600000000002</v>
      </c>
      <c r="L577" s="71">
        <f>K577*G577</f>
        <v>121842422.52000001</v>
      </c>
      <c r="M577" s="1" t="s">
        <v>541</v>
      </c>
      <c r="O577" s="93">
        <f>O574+O575+O576</f>
        <v>22427.600000000002</v>
      </c>
    </row>
    <row r="578" spans="1:15" hidden="1" x14ac:dyDescent="0.3">
      <c r="A578" s="1" t="s">
        <v>300</v>
      </c>
      <c r="B578" s="1" t="s">
        <v>532</v>
      </c>
      <c r="C578" s="1" t="s">
        <v>533</v>
      </c>
      <c r="D578" s="49" t="s">
        <v>534</v>
      </c>
      <c r="E578" s="60">
        <v>9</v>
      </c>
      <c r="F578" s="78"/>
      <c r="G578" s="65"/>
      <c r="H578" s="7">
        <f t="shared" ref="H578:H586" si="137">I568</f>
        <v>136.56</v>
      </c>
      <c r="I578" s="7">
        <v>166.76</v>
      </c>
      <c r="J578" s="6">
        <v>80</v>
      </c>
      <c r="K578" s="7">
        <f t="shared" ref="K578:K586" si="138">(I578-H578)*J578</f>
        <v>2415.9999999999991</v>
      </c>
      <c r="L578" s="73"/>
    </row>
    <row r="579" spans="1:15" hidden="1" x14ac:dyDescent="0.3">
      <c r="A579" s="1" t="s">
        <v>300</v>
      </c>
      <c r="B579" s="1" t="s">
        <v>532</v>
      </c>
      <c r="C579" s="1" t="s">
        <v>533</v>
      </c>
      <c r="D579" s="49" t="s">
        <v>535</v>
      </c>
      <c r="E579" s="60">
        <v>9</v>
      </c>
      <c r="F579" s="78"/>
      <c r="G579" s="65"/>
      <c r="H579" s="7">
        <f t="shared" si="137"/>
        <v>47.11</v>
      </c>
      <c r="I579" s="7">
        <v>57.81</v>
      </c>
      <c r="J579" s="6">
        <v>80</v>
      </c>
      <c r="K579" s="7">
        <f t="shared" si="138"/>
        <v>856.00000000000023</v>
      </c>
      <c r="L579" s="46"/>
    </row>
    <row r="580" spans="1:15" hidden="1" x14ac:dyDescent="0.3">
      <c r="A580" s="1" t="s">
        <v>300</v>
      </c>
      <c r="B580" s="1" t="s">
        <v>532</v>
      </c>
      <c r="C580" s="1" t="s">
        <v>533</v>
      </c>
      <c r="D580" s="49" t="s">
        <v>536</v>
      </c>
      <c r="E580" s="60">
        <v>9</v>
      </c>
      <c r="F580" s="78"/>
      <c r="G580" s="65"/>
      <c r="H580" s="7">
        <f t="shared" si="137"/>
        <v>102.92</v>
      </c>
      <c r="I580" s="7">
        <v>123.05</v>
      </c>
      <c r="J580" s="6">
        <v>80</v>
      </c>
      <c r="K580" s="7">
        <f t="shared" si="138"/>
        <v>1610.3999999999996</v>
      </c>
      <c r="L580" s="46"/>
    </row>
    <row r="581" spans="1:15" hidden="1" x14ac:dyDescent="0.3">
      <c r="A581" s="1" t="s">
        <v>300</v>
      </c>
      <c r="B581" s="1" t="s">
        <v>532</v>
      </c>
      <c r="C581" s="1" t="s">
        <v>537</v>
      </c>
      <c r="D581" s="49" t="s">
        <v>534</v>
      </c>
      <c r="E581" s="60">
        <v>9</v>
      </c>
      <c r="F581" s="78"/>
      <c r="G581" s="65"/>
      <c r="H581" s="7">
        <f t="shared" si="137"/>
        <v>74.930000000000007</v>
      </c>
      <c r="I581" s="7">
        <v>76.349999999999994</v>
      </c>
      <c r="J581" s="6">
        <v>100</v>
      </c>
      <c r="K581" s="7">
        <f t="shared" si="138"/>
        <v>141.99999999999875</v>
      </c>
      <c r="L581" s="46"/>
    </row>
    <row r="582" spans="1:15" hidden="1" x14ac:dyDescent="0.3">
      <c r="A582" s="1" t="s">
        <v>300</v>
      </c>
      <c r="B582" s="1" t="s">
        <v>532</v>
      </c>
      <c r="C582" s="1" t="s">
        <v>537</v>
      </c>
      <c r="D582" s="49" t="s">
        <v>535</v>
      </c>
      <c r="E582" s="60">
        <v>9</v>
      </c>
      <c r="F582" s="78"/>
      <c r="G582" s="65"/>
      <c r="H582" s="7">
        <f t="shared" si="137"/>
        <v>25.95</v>
      </c>
      <c r="I582" s="7">
        <v>26.49</v>
      </c>
      <c r="J582" s="6">
        <v>100</v>
      </c>
      <c r="K582" s="7">
        <f t="shared" si="138"/>
        <v>53.999999999999915</v>
      </c>
      <c r="L582" s="46"/>
    </row>
    <row r="583" spans="1:15" hidden="1" x14ac:dyDescent="0.3">
      <c r="A583" s="1" t="s">
        <v>300</v>
      </c>
      <c r="B583" s="1" t="s">
        <v>532</v>
      </c>
      <c r="C583" s="1" t="s">
        <v>537</v>
      </c>
      <c r="D583" s="49" t="s">
        <v>536</v>
      </c>
      <c r="E583" s="60">
        <v>9</v>
      </c>
      <c r="F583" s="78"/>
      <c r="G583" s="65"/>
      <c r="H583" s="7">
        <f t="shared" si="137"/>
        <v>9.85</v>
      </c>
      <c r="I583" s="7">
        <v>10.34</v>
      </c>
      <c r="J583" s="6">
        <v>100</v>
      </c>
      <c r="K583" s="7">
        <f t="shared" si="138"/>
        <v>49.000000000000021</v>
      </c>
      <c r="L583" s="46"/>
    </row>
    <row r="584" spans="1:15" hidden="1" x14ac:dyDescent="0.3">
      <c r="A584" s="1" t="s">
        <v>300</v>
      </c>
      <c r="B584" s="1" t="s">
        <v>532</v>
      </c>
      <c r="C584" s="1" t="s">
        <v>538</v>
      </c>
      <c r="D584" s="49" t="s">
        <v>534</v>
      </c>
      <c r="E584" s="60">
        <v>9</v>
      </c>
      <c r="F584" s="78"/>
      <c r="G584" s="65"/>
      <c r="H584" s="7">
        <f t="shared" si="137"/>
        <v>264.72000000000003</v>
      </c>
      <c r="I584" s="7">
        <v>314.79000000000002</v>
      </c>
      <c r="J584" s="6">
        <v>240</v>
      </c>
      <c r="K584" s="7">
        <f t="shared" si="138"/>
        <v>12016.8</v>
      </c>
      <c r="L584" s="46"/>
      <c r="O584" s="93">
        <f>K584-K578-K581</f>
        <v>9458.8000000000011</v>
      </c>
    </row>
    <row r="585" spans="1:15" hidden="1" x14ac:dyDescent="0.3">
      <c r="A585" s="1" t="s">
        <v>300</v>
      </c>
      <c r="B585" s="1" t="s">
        <v>532</v>
      </c>
      <c r="C585" s="1" t="s">
        <v>538</v>
      </c>
      <c r="D585" s="49" t="s">
        <v>535</v>
      </c>
      <c r="E585" s="60">
        <v>9</v>
      </c>
      <c r="F585" s="78"/>
      <c r="G585" s="65"/>
      <c r="H585" s="7">
        <f t="shared" si="137"/>
        <v>109.47</v>
      </c>
      <c r="I585" s="7">
        <v>128.6</v>
      </c>
      <c r="J585" s="6">
        <v>240</v>
      </c>
      <c r="K585" s="7">
        <f t="shared" si="138"/>
        <v>4591.1999999999989</v>
      </c>
      <c r="L585" s="46"/>
      <c r="O585" s="93">
        <f>K585-K579-K582</f>
        <v>3681.1999999999989</v>
      </c>
    </row>
    <row r="586" spans="1:15" hidden="1" x14ac:dyDescent="0.3">
      <c r="A586" s="1" t="s">
        <v>300</v>
      </c>
      <c r="B586" s="1" t="s">
        <v>532</v>
      </c>
      <c r="C586" s="1" t="s">
        <v>538</v>
      </c>
      <c r="D586" s="49" t="s">
        <v>536</v>
      </c>
      <c r="E586" s="60">
        <v>9</v>
      </c>
      <c r="F586" s="78"/>
      <c r="G586" s="65"/>
      <c r="H586" s="7">
        <f t="shared" si="137"/>
        <v>100.58</v>
      </c>
      <c r="I586" s="7">
        <v>120.43</v>
      </c>
      <c r="J586" s="6">
        <v>240</v>
      </c>
      <c r="K586" s="7">
        <f t="shared" si="138"/>
        <v>4764.0000000000018</v>
      </c>
      <c r="L586" s="46"/>
      <c r="O586" s="93">
        <f>K586-K580-K583</f>
        <v>3104.6000000000022</v>
      </c>
    </row>
    <row r="587" spans="1:15" hidden="1" x14ac:dyDescent="0.3">
      <c r="A587" s="1" t="s">
        <v>300</v>
      </c>
      <c r="B587" s="1" t="s">
        <v>532</v>
      </c>
      <c r="C587" s="66" t="s">
        <v>539</v>
      </c>
      <c r="D587" s="67" t="s">
        <v>540</v>
      </c>
      <c r="E587" s="100">
        <v>9</v>
      </c>
      <c r="F587" s="51"/>
      <c r="G587" s="68">
        <v>5432.7</v>
      </c>
      <c r="H587" s="69">
        <v>0</v>
      </c>
      <c r="I587" s="69">
        <v>4.72</v>
      </c>
      <c r="J587" s="70">
        <v>20</v>
      </c>
      <c r="K587" s="69">
        <f>(K584-K581-K578)+(K585-K582-K579)+(K586-K583-K580)</f>
        <v>16244.600000000004</v>
      </c>
      <c r="L587" s="71">
        <f>K587*G587</f>
        <v>88252038.420000017</v>
      </c>
      <c r="M587" s="1" t="s">
        <v>541</v>
      </c>
      <c r="O587" s="93">
        <f>O584+O585+O586</f>
        <v>16244.600000000002</v>
      </c>
    </row>
    <row r="588" spans="1:15" hidden="1" x14ac:dyDescent="0.3">
      <c r="A588" s="1" t="s">
        <v>377</v>
      </c>
      <c r="B588" s="1"/>
      <c r="C588" s="1" t="s">
        <v>379</v>
      </c>
      <c r="D588" s="53" t="s">
        <v>380</v>
      </c>
      <c r="E588" s="60">
        <v>9</v>
      </c>
      <c r="F588" s="51"/>
      <c r="G588" s="7">
        <v>5693</v>
      </c>
      <c r="H588" s="7">
        <v>0</v>
      </c>
      <c r="I588" s="7">
        <v>4.72</v>
      </c>
      <c r="J588" s="6">
        <v>20</v>
      </c>
      <c r="K588" s="7">
        <f t="shared" ref="K588" si="139">(I588-H588)*J588</f>
        <v>94.399999999999991</v>
      </c>
      <c r="L588" s="46">
        <f>G588*K588</f>
        <v>537419.19999999995</v>
      </c>
      <c r="M588" s="47" t="s">
        <v>544</v>
      </c>
    </row>
    <row r="589" spans="1:15" hidden="1" x14ac:dyDescent="0.3">
      <c r="A589" s="1" t="s">
        <v>382</v>
      </c>
      <c r="B589" s="1"/>
      <c r="C589" s="1" t="s">
        <v>545</v>
      </c>
      <c r="D589" s="53" t="s">
        <v>546</v>
      </c>
      <c r="E589" s="60">
        <v>9</v>
      </c>
      <c r="F589" s="51"/>
      <c r="G589" s="7">
        <v>5693</v>
      </c>
      <c r="H589" s="7">
        <v>4.0380000000000003</v>
      </c>
      <c r="I589" s="7">
        <v>75.578999999999994</v>
      </c>
      <c r="J589" s="6">
        <v>40</v>
      </c>
      <c r="K589" s="7">
        <f>(I589-H589)*J589</f>
        <v>2861.64</v>
      </c>
      <c r="L589" s="46">
        <f>K589*G589</f>
        <v>16291316.52</v>
      </c>
      <c r="M589" s="47" t="s">
        <v>547</v>
      </c>
    </row>
    <row r="590" spans="1:15" hidden="1" x14ac:dyDescent="0.3">
      <c r="A590" s="1" t="s">
        <v>382</v>
      </c>
      <c r="B590" s="1"/>
      <c r="C590" s="1" t="s">
        <v>545</v>
      </c>
      <c r="D590" s="53" t="s">
        <v>303</v>
      </c>
      <c r="E590" s="60">
        <v>9</v>
      </c>
      <c r="F590" s="51"/>
      <c r="G590" s="7">
        <v>5693</v>
      </c>
      <c r="H590" s="7">
        <v>20.245999999999999</v>
      </c>
      <c r="I590" s="7">
        <v>64.36</v>
      </c>
      <c r="J590" s="6">
        <v>40</v>
      </c>
      <c r="K590" s="7">
        <f t="shared" ref="K590:K593" si="140">(I590-H590)*J590</f>
        <v>1764.5600000000002</v>
      </c>
      <c r="L590" s="46">
        <f t="shared" ref="L590:L593" si="141">K590*G590</f>
        <v>10045640.08</v>
      </c>
      <c r="M590" s="47" t="s">
        <v>548</v>
      </c>
    </row>
    <row r="591" spans="1:15" hidden="1" x14ac:dyDescent="0.3">
      <c r="A591" s="1" t="s">
        <v>382</v>
      </c>
      <c r="B591" s="1"/>
      <c r="C591" s="1" t="s">
        <v>545</v>
      </c>
      <c r="D591" s="53" t="s">
        <v>305</v>
      </c>
      <c r="E591" s="60">
        <v>9</v>
      </c>
      <c r="F591" s="51"/>
      <c r="G591" s="7">
        <v>5693</v>
      </c>
      <c r="H591" s="7">
        <v>11.064</v>
      </c>
      <c r="I591" s="7">
        <v>53.658000000000001</v>
      </c>
      <c r="J591" s="6">
        <v>40</v>
      </c>
      <c r="K591" s="7">
        <f t="shared" si="140"/>
        <v>1703.76</v>
      </c>
      <c r="L591" s="46">
        <f t="shared" si="141"/>
        <v>9699505.6799999997</v>
      </c>
    </row>
    <row r="592" spans="1:15" hidden="1" x14ac:dyDescent="0.3">
      <c r="A592" s="1" t="s">
        <v>382</v>
      </c>
      <c r="B592" s="1"/>
      <c r="C592" s="1" t="s">
        <v>545</v>
      </c>
      <c r="D592" s="53" t="s">
        <v>87</v>
      </c>
      <c r="E592" s="60">
        <v>9</v>
      </c>
      <c r="F592" s="51"/>
      <c r="G592" s="7">
        <v>5693</v>
      </c>
      <c r="H592" s="7">
        <v>14.609</v>
      </c>
      <c r="I592" s="7">
        <v>75.659000000000006</v>
      </c>
      <c r="J592" s="6">
        <v>40</v>
      </c>
      <c r="K592" s="7">
        <f t="shared" si="140"/>
        <v>2442</v>
      </c>
      <c r="L592" s="46">
        <f t="shared" si="141"/>
        <v>13902306</v>
      </c>
    </row>
    <row r="593" spans="1:12" hidden="1" x14ac:dyDescent="0.3">
      <c r="A593" s="1" t="s">
        <v>382</v>
      </c>
      <c r="B593" s="1"/>
      <c r="C593" s="1" t="s">
        <v>545</v>
      </c>
      <c r="D593" s="53" t="s">
        <v>147</v>
      </c>
      <c r="E593" s="60">
        <v>9</v>
      </c>
      <c r="F593" s="51"/>
      <c r="G593" s="7">
        <v>5693</v>
      </c>
      <c r="H593" s="7">
        <v>7.8339999999999996</v>
      </c>
      <c r="I593" s="7">
        <v>65.384</v>
      </c>
      <c r="J593" s="6">
        <v>40</v>
      </c>
      <c r="K593" s="7">
        <f t="shared" si="140"/>
        <v>2302</v>
      </c>
      <c r="L593" s="46">
        <f t="shared" si="141"/>
        <v>13105286</v>
      </c>
    </row>
    <row r="594" spans="1:12" x14ac:dyDescent="0.3">
      <c r="A594" s="1"/>
      <c r="B594" s="1"/>
      <c r="C594" s="1"/>
      <c r="D594" s="53"/>
      <c r="E594" s="59"/>
      <c r="F594" s="51"/>
      <c r="G594" s="7"/>
      <c r="H594" s="7"/>
      <c r="I594" s="7"/>
      <c r="J594" s="6"/>
      <c r="K594" s="7"/>
      <c r="L594" s="46"/>
    </row>
    <row r="595" spans="1:12" x14ac:dyDescent="0.3">
      <c r="A595" s="1"/>
      <c r="B595" s="1"/>
      <c r="C595" s="1"/>
      <c r="D595" s="53"/>
      <c r="E595" s="59"/>
      <c r="F595" s="51"/>
      <c r="G595" s="7"/>
      <c r="H595" s="7"/>
      <c r="I595" s="7"/>
      <c r="J595" s="6"/>
      <c r="K595" s="7"/>
      <c r="L595" s="46"/>
    </row>
    <row r="596" spans="1:12" x14ac:dyDescent="0.3">
      <c r="A596" s="1"/>
      <c r="B596" s="1"/>
      <c r="C596" s="1"/>
      <c r="D596" s="53"/>
      <c r="E596" s="59"/>
      <c r="F596" s="51"/>
      <c r="G596" s="7"/>
      <c r="H596" s="7"/>
      <c r="I596" s="7"/>
      <c r="J596" s="6"/>
      <c r="K596" s="7"/>
      <c r="L596" s="46"/>
    </row>
    <row r="597" spans="1:12" x14ac:dyDescent="0.3">
      <c r="A597" s="1"/>
      <c r="B597" s="1"/>
      <c r="C597" s="1"/>
      <c r="D597" s="53"/>
      <c r="E597" s="59"/>
      <c r="F597" s="51"/>
      <c r="G597" s="7"/>
      <c r="H597" s="7"/>
      <c r="I597" s="7"/>
      <c r="J597" s="6"/>
      <c r="K597" s="7"/>
      <c r="L597" s="46"/>
    </row>
    <row r="598" spans="1:12" x14ac:dyDescent="0.3">
      <c r="A598" s="1"/>
      <c r="B598" s="1"/>
      <c r="C598" s="1"/>
      <c r="D598" s="53"/>
      <c r="E598" s="59"/>
      <c r="F598" s="51"/>
      <c r="G598" s="7"/>
      <c r="H598" s="7"/>
      <c r="I598" s="7"/>
      <c r="J598" s="6"/>
      <c r="K598" s="7"/>
      <c r="L598" s="46"/>
    </row>
    <row r="599" spans="1:12" x14ac:dyDescent="0.3">
      <c r="A599" s="1"/>
      <c r="B599" s="1"/>
      <c r="C599" s="1"/>
      <c r="D599" s="53"/>
      <c r="E599" s="59"/>
      <c r="F599" s="51"/>
      <c r="G599" s="7"/>
      <c r="H599" s="7"/>
      <c r="I599" s="7"/>
      <c r="J599" s="6"/>
      <c r="K599" s="7"/>
      <c r="L599" s="46"/>
    </row>
    <row r="600" spans="1:12" x14ac:dyDescent="0.3">
      <c r="A600" s="1"/>
      <c r="B600" s="1"/>
      <c r="C600" s="1"/>
      <c r="D600" s="53"/>
      <c r="E600" s="59"/>
      <c r="F600" s="51"/>
      <c r="G600" s="7"/>
      <c r="H600" s="7"/>
      <c r="I600" s="7"/>
      <c r="J600" s="6"/>
      <c r="K600" s="7"/>
      <c r="L600" s="46"/>
    </row>
    <row r="601" spans="1:12" x14ac:dyDescent="0.3">
      <c r="A601" s="1"/>
      <c r="B601" s="1"/>
      <c r="C601" s="1"/>
      <c r="D601" s="53"/>
      <c r="E601" s="59"/>
      <c r="F601" s="51"/>
      <c r="G601" s="7"/>
      <c r="H601" s="7"/>
      <c r="I601" s="7"/>
      <c r="J601" s="6"/>
      <c r="K601" s="7"/>
      <c r="L601" s="46"/>
    </row>
    <row r="602" spans="1:12" x14ac:dyDescent="0.3">
      <c r="A602" s="1"/>
      <c r="B602" s="1"/>
      <c r="C602" s="1"/>
      <c r="D602" s="53"/>
      <c r="E602" s="59"/>
      <c r="F602" s="51"/>
      <c r="G602" s="7"/>
      <c r="H602" s="7"/>
      <c r="I602" s="7"/>
      <c r="J602" s="6"/>
      <c r="K602" s="7"/>
      <c r="L602" s="46"/>
    </row>
    <row r="603" spans="1:12" x14ac:dyDescent="0.3">
      <c r="A603" s="1"/>
      <c r="B603" s="1"/>
      <c r="C603" s="1"/>
      <c r="D603" s="53"/>
      <c r="E603" s="59"/>
      <c r="F603" s="51"/>
      <c r="G603" s="7"/>
      <c r="H603" s="7"/>
      <c r="I603" s="7"/>
      <c r="J603" s="6"/>
      <c r="K603" s="7"/>
      <c r="L603" s="46"/>
    </row>
    <row r="604" spans="1:12" x14ac:dyDescent="0.3">
      <c r="A604" s="1"/>
      <c r="B604" s="1"/>
      <c r="C604" s="1"/>
      <c r="D604" s="53"/>
      <c r="E604" s="59"/>
      <c r="F604" s="51"/>
      <c r="G604" s="7"/>
      <c r="H604" s="7"/>
      <c r="I604" s="7"/>
      <c r="J604" s="6"/>
      <c r="K604" s="7"/>
      <c r="L604" s="46"/>
    </row>
    <row r="605" spans="1:12" x14ac:dyDescent="0.3">
      <c r="A605" s="1"/>
      <c r="B605" s="1"/>
      <c r="C605" s="1"/>
      <c r="D605" s="53"/>
      <c r="E605" s="59"/>
      <c r="F605" s="51"/>
      <c r="G605" s="7"/>
      <c r="H605" s="7"/>
      <c r="I605" s="7"/>
      <c r="J605" s="6"/>
      <c r="K605" s="7"/>
      <c r="L605" s="46"/>
    </row>
    <row r="606" spans="1:12" x14ac:dyDescent="0.3">
      <c r="A606" s="1"/>
      <c r="B606" s="1"/>
      <c r="C606" s="1"/>
      <c r="D606" s="53"/>
      <c r="E606" s="59"/>
      <c r="F606" s="51"/>
      <c r="G606" s="7"/>
      <c r="H606" s="7"/>
      <c r="I606" s="7"/>
      <c r="J606" s="6"/>
      <c r="K606" s="7"/>
      <c r="L606" s="46"/>
    </row>
    <row r="607" spans="1:12" x14ac:dyDescent="0.3">
      <c r="A607" s="1"/>
      <c r="B607" s="1"/>
      <c r="C607" s="1"/>
      <c r="D607" s="53"/>
      <c r="E607" s="59"/>
      <c r="F607" s="51"/>
      <c r="G607" s="7"/>
      <c r="H607" s="7"/>
      <c r="I607" s="7"/>
      <c r="J607" s="6"/>
      <c r="K607" s="7"/>
      <c r="L607" s="46"/>
    </row>
    <row r="608" spans="1:12" x14ac:dyDescent="0.3">
      <c r="A608" s="1"/>
      <c r="B608" s="1"/>
      <c r="C608" s="1"/>
      <c r="D608" s="53"/>
      <c r="E608" s="59"/>
      <c r="F608" s="51"/>
      <c r="G608" s="7"/>
      <c r="H608" s="7"/>
      <c r="I608" s="7"/>
      <c r="J608" s="6"/>
      <c r="K608" s="7"/>
      <c r="L608" s="46"/>
    </row>
    <row r="609" spans="1:12" x14ac:dyDescent="0.3">
      <c r="A609" s="1"/>
      <c r="B609" s="1"/>
      <c r="C609" s="1"/>
      <c r="D609" s="53"/>
      <c r="E609" s="59"/>
      <c r="F609" s="51"/>
      <c r="G609" s="7"/>
      <c r="H609" s="7"/>
      <c r="I609" s="7"/>
      <c r="J609" s="6"/>
      <c r="K609" s="7"/>
      <c r="L609" s="46"/>
    </row>
    <row r="610" spans="1:12" x14ac:dyDescent="0.3">
      <c r="A610" s="1"/>
      <c r="B610" s="1"/>
      <c r="C610" s="1"/>
      <c r="D610" s="53"/>
      <c r="E610" s="59"/>
      <c r="F610" s="51"/>
      <c r="G610" s="7"/>
      <c r="H610" s="7"/>
      <c r="I610" s="7"/>
      <c r="J610" s="6"/>
      <c r="K610" s="7"/>
      <c r="L610" s="46"/>
    </row>
    <row r="611" spans="1:12" x14ac:dyDescent="0.3">
      <c r="A611" s="1"/>
      <c r="B611" s="1"/>
      <c r="C611" s="1"/>
      <c r="D611" s="53"/>
      <c r="E611" s="59"/>
      <c r="F611" s="51"/>
      <c r="G611" s="7"/>
      <c r="H611" s="7"/>
      <c r="I611" s="7"/>
      <c r="J611" s="6"/>
      <c r="K611" s="7"/>
      <c r="L611" s="46"/>
    </row>
    <row r="612" spans="1:12" x14ac:dyDescent="0.3">
      <c r="A612" s="1"/>
      <c r="B612" s="1"/>
      <c r="C612" s="1"/>
      <c r="D612" s="53"/>
      <c r="E612" s="59"/>
      <c r="F612" s="51"/>
      <c r="G612" s="7"/>
      <c r="H612" s="7"/>
      <c r="I612" s="7"/>
      <c r="J612" s="6"/>
      <c r="K612" s="7"/>
      <c r="L612" s="46"/>
    </row>
    <row r="613" spans="1:12" x14ac:dyDescent="0.3">
      <c r="A613" s="1"/>
      <c r="B613" s="1"/>
      <c r="C613" s="1"/>
      <c r="D613" s="53"/>
      <c r="E613" s="59"/>
      <c r="F613" s="51"/>
      <c r="G613" s="7"/>
      <c r="H613" s="7"/>
      <c r="I613" s="7"/>
      <c r="J613" s="6"/>
      <c r="K613" s="7"/>
      <c r="L613" s="46"/>
    </row>
    <row r="614" spans="1:12" x14ac:dyDescent="0.3">
      <c r="A614" s="1"/>
      <c r="B614" s="1"/>
      <c r="C614" s="1"/>
      <c r="D614" s="53"/>
      <c r="E614" s="59"/>
      <c r="F614" s="51"/>
      <c r="G614" s="7"/>
      <c r="H614" s="7"/>
      <c r="I614" s="7"/>
      <c r="J614" s="6"/>
      <c r="K614" s="7"/>
      <c r="L614" s="46"/>
    </row>
    <row r="615" spans="1:12" x14ac:dyDescent="0.3">
      <c r="A615" s="1"/>
      <c r="B615" s="1"/>
      <c r="C615" s="1"/>
      <c r="D615" s="53"/>
      <c r="E615" s="59"/>
      <c r="F615" s="51"/>
      <c r="G615" s="7"/>
      <c r="H615" s="7"/>
      <c r="I615" s="7"/>
      <c r="J615" s="6"/>
      <c r="K615" s="7"/>
      <c r="L615" s="46"/>
    </row>
    <row r="616" spans="1:12" x14ac:dyDescent="0.3">
      <c r="A616" s="1"/>
      <c r="B616" s="1"/>
      <c r="C616" s="1"/>
      <c r="D616" s="53"/>
      <c r="E616" s="59"/>
      <c r="F616" s="51"/>
      <c r="G616" s="7"/>
      <c r="H616" s="7"/>
      <c r="I616" s="7"/>
      <c r="J616" s="6"/>
      <c r="K616" s="7"/>
      <c r="L616" s="46"/>
    </row>
    <row r="617" spans="1:12" x14ac:dyDescent="0.3">
      <c r="A617" s="1"/>
      <c r="B617" s="1"/>
      <c r="C617" s="1"/>
      <c r="D617" s="53"/>
      <c r="E617" s="59"/>
      <c r="F617" s="51"/>
      <c r="G617" s="7"/>
      <c r="H617" s="7"/>
      <c r="I617" s="7"/>
      <c r="J617" s="6"/>
      <c r="K617" s="7"/>
      <c r="L617" s="46"/>
    </row>
    <row r="618" spans="1:12" x14ac:dyDescent="0.3">
      <c r="A618" s="1"/>
      <c r="B618" s="1"/>
      <c r="C618" s="1"/>
      <c r="D618" s="53"/>
      <c r="E618" s="59"/>
      <c r="F618" s="51"/>
      <c r="G618" s="7"/>
      <c r="H618" s="7"/>
      <c r="I618" s="7"/>
      <c r="J618" s="6"/>
      <c r="K618" s="7"/>
      <c r="L618" s="46"/>
    </row>
    <row r="619" spans="1:12" x14ac:dyDescent="0.3">
      <c r="A619" s="1"/>
      <c r="B619" s="1"/>
      <c r="C619" s="1"/>
      <c r="D619" s="53"/>
      <c r="E619" s="59"/>
      <c r="F619" s="51"/>
      <c r="G619" s="7"/>
      <c r="H619" s="7"/>
      <c r="I619" s="7"/>
      <c r="J619" s="6"/>
      <c r="K619" s="7"/>
      <c r="L619" s="46"/>
    </row>
    <row r="620" spans="1:12" x14ac:dyDescent="0.3">
      <c r="A620" s="1"/>
      <c r="B620" s="1"/>
      <c r="C620" s="1"/>
      <c r="D620" s="53"/>
      <c r="E620" s="59"/>
      <c r="F620" s="51"/>
      <c r="G620" s="7"/>
      <c r="H620" s="7"/>
      <c r="I620" s="7"/>
      <c r="J620" s="6"/>
      <c r="K620" s="7"/>
      <c r="L620" s="46"/>
    </row>
    <row r="621" spans="1:12" x14ac:dyDescent="0.3">
      <c r="A621" s="1"/>
      <c r="B621" s="1"/>
      <c r="C621" s="1"/>
      <c r="D621" s="53"/>
      <c r="E621" s="59"/>
      <c r="F621" s="51"/>
      <c r="G621" s="7"/>
      <c r="H621" s="7"/>
      <c r="I621" s="7"/>
      <c r="J621" s="6"/>
      <c r="K621" s="7"/>
      <c r="L621" s="46"/>
    </row>
    <row r="622" spans="1:12" x14ac:dyDescent="0.3">
      <c r="A622" s="1"/>
      <c r="B622" s="1"/>
      <c r="C622" s="1"/>
      <c r="D622" s="53"/>
      <c r="E622" s="59"/>
      <c r="F622" s="51"/>
      <c r="G622" s="7"/>
      <c r="H622" s="7"/>
      <c r="I622" s="7"/>
      <c r="J622" s="6"/>
      <c r="K622" s="7"/>
      <c r="L622" s="46"/>
    </row>
    <row r="623" spans="1:12" x14ac:dyDescent="0.3">
      <c r="A623" s="1"/>
      <c r="B623" s="1"/>
      <c r="C623" s="1"/>
      <c r="D623" s="53"/>
      <c r="E623" s="59"/>
      <c r="F623" s="51"/>
      <c r="G623" s="7"/>
      <c r="H623" s="7"/>
      <c r="I623" s="7"/>
      <c r="J623" s="6"/>
      <c r="K623" s="7"/>
      <c r="L623" s="46"/>
    </row>
    <row r="624" spans="1:12" x14ac:dyDescent="0.3">
      <c r="A624" s="1"/>
      <c r="B624" s="1"/>
      <c r="C624" s="1"/>
      <c r="D624" s="53"/>
      <c r="E624" s="59"/>
      <c r="F624" s="51"/>
      <c r="G624" s="7"/>
      <c r="H624" s="7"/>
      <c r="I624" s="7"/>
      <c r="J624" s="6"/>
      <c r="K624" s="7"/>
      <c r="L624" s="46"/>
    </row>
    <row r="625" spans="1:12" x14ac:dyDescent="0.3">
      <c r="A625" s="1"/>
      <c r="B625" s="1"/>
      <c r="C625" s="1"/>
      <c r="D625" s="53"/>
      <c r="E625" s="59"/>
      <c r="F625" s="51"/>
      <c r="G625" s="7"/>
      <c r="H625" s="7"/>
      <c r="I625" s="7"/>
      <c r="J625" s="6"/>
      <c r="K625" s="7"/>
      <c r="L625" s="46"/>
    </row>
    <row r="626" spans="1:12" x14ac:dyDescent="0.3">
      <c r="A626" s="1"/>
      <c r="B626" s="1"/>
      <c r="C626" s="1"/>
      <c r="D626" s="53"/>
      <c r="E626" s="59"/>
      <c r="F626" s="51"/>
      <c r="G626" s="7"/>
      <c r="H626" s="7"/>
      <c r="I626" s="7"/>
      <c r="J626" s="6"/>
      <c r="K626" s="7"/>
      <c r="L626" s="46"/>
    </row>
    <row r="627" spans="1:12" x14ac:dyDescent="0.3">
      <c r="A627" s="1"/>
      <c r="B627" s="1"/>
      <c r="C627" s="1"/>
      <c r="D627" s="53"/>
      <c r="E627" s="59"/>
      <c r="F627" s="51"/>
      <c r="G627" s="7"/>
      <c r="H627" s="7"/>
      <c r="I627" s="7"/>
      <c r="J627" s="6"/>
      <c r="K627" s="7"/>
      <c r="L627" s="46"/>
    </row>
    <row r="628" spans="1:12" x14ac:dyDescent="0.3">
      <c r="A628" s="1"/>
      <c r="B628" s="1"/>
      <c r="C628" s="1"/>
      <c r="D628" s="53"/>
      <c r="E628" s="59"/>
      <c r="F628" s="51"/>
      <c r="G628" s="7"/>
      <c r="H628" s="7"/>
      <c r="I628" s="7"/>
      <c r="J628" s="6"/>
      <c r="K628" s="7"/>
      <c r="L628" s="46"/>
    </row>
    <row r="629" spans="1:12" x14ac:dyDescent="0.3">
      <c r="A629" s="1"/>
      <c r="B629" s="1"/>
      <c r="C629" s="1"/>
      <c r="D629" s="53"/>
      <c r="E629" s="59"/>
      <c r="F629" s="51"/>
      <c r="G629" s="7"/>
      <c r="H629" s="7"/>
      <c r="I629" s="7"/>
      <c r="J629" s="6"/>
      <c r="K629" s="7"/>
      <c r="L629" s="46"/>
    </row>
    <row r="630" spans="1:12" x14ac:dyDescent="0.3">
      <c r="A630" s="1"/>
      <c r="B630" s="1"/>
      <c r="C630" s="1"/>
      <c r="D630" s="53"/>
      <c r="E630" s="59"/>
      <c r="F630" s="51"/>
      <c r="G630" s="7"/>
      <c r="H630" s="7"/>
      <c r="I630" s="7"/>
      <c r="J630" s="6"/>
      <c r="K630" s="7"/>
      <c r="L630" s="46"/>
    </row>
    <row r="631" spans="1:12" x14ac:dyDescent="0.3">
      <c r="A631" s="1"/>
      <c r="B631" s="1"/>
      <c r="C631" s="1"/>
      <c r="D631" s="53"/>
      <c r="E631" s="59"/>
      <c r="F631" s="51"/>
      <c r="G631" s="7"/>
      <c r="H631" s="7"/>
      <c r="I631" s="7"/>
      <c r="J631" s="6"/>
      <c r="K631" s="7"/>
      <c r="L631" s="46"/>
    </row>
    <row r="632" spans="1:12" x14ac:dyDescent="0.3">
      <c r="A632" s="1"/>
      <c r="B632" s="1"/>
      <c r="C632" s="1"/>
      <c r="D632" s="53"/>
      <c r="E632" s="59"/>
      <c r="F632" s="51"/>
      <c r="G632" s="7"/>
      <c r="H632" s="7"/>
      <c r="I632" s="7"/>
      <c r="J632" s="6"/>
      <c r="K632" s="7"/>
      <c r="L632" s="46"/>
    </row>
    <row r="633" spans="1:12" x14ac:dyDescent="0.3">
      <c r="A633" s="1"/>
      <c r="B633" s="1"/>
      <c r="C633" s="1"/>
      <c r="D633" s="53"/>
      <c r="E633" s="59"/>
      <c r="F633" s="51"/>
      <c r="G633" s="7"/>
      <c r="H633" s="7"/>
      <c r="I633" s="7"/>
      <c r="J633" s="6"/>
      <c r="K633" s="7"/>
      <c r="L633" s="46"/>
    </row>
    <row r="634" spans="1:12" x14ac:dyDescent="0.3">
      <c r="A634" s="1"/>
      <c r="B634" s="1"/>
      <c r="C634" s="1"/>
      <c r="D634" s="53"/>
      <c r="E634" s="59"/>
      <c r="F634" s="51"/>
      <c r="G634" s="7"/>
      <c r="H634" s="7"/>
      <c r="I634" s="7"/>
      <c r="J634" s="6"/>
      <c r="K634" s="7"/>
      <c r="L634" s="46"/>
    </row>
    <row r="635" spans="1:12" x14ac:dyDescent="0.3">
      <c r="A635" s="1"/>
      <c r="B635" s="1"/>
      <c r="C635" s="1"/>
      <c r="D635" s="53"/>
      <c r="E635" s="59"/>
      <c r="F635" s="51"/>
      <c r="G635" s="7"/>
      <c r="H635" s="7"/>
      <c r="I635" s="7"/>
      <c r="J635" s="6"/>
      <c r="K635" s="7"/>
      <c r="L635" s="46"/>
    </row>
    <row r="636" spans="1:12" x14ac:dyDescent="0.3">
      <c r="A636" s="1"/>
      <c r="B636" s="1"/>
      <c r="C636" s="1"/>
      <c r="D636" s="53"/>
      <c r="E636" s="59"/>
      <c r="F636" s="51"/>
      <c r="G636" s="7"/>
      <c r="H636" s="7"/>
      <c r="I636" s="7"/>
      <c r="J636" s="6"/>
      <c r="K636" s="7"/>
      <c r="L636" s="46"/>
    </row>
    <row r="637" spans="1:12" x14ac:dyDescent="0.3">
      <c r="A637" s="1"/>
      <c r="B637" s="1"/>
      <c r="C637" s="1"/>
      <c r="D637" s="53"/>
      <c r="E637" s="59"/>
      <c r="F637" s="51"/>
      <c r="G637" s="7"/>
      <c r="H637" s="7"/>
      <c r="I637" s="7"/>
      <c r="J637" s="6"/>
      <c r="K637" s="7"/>
      <c r="L637" s="46"/>
    </row>
    <row r="638" spans="1:12" x14ac:dyDescent="0.3">
      <c r="A638" s="1"/>
      <c r="B638" s="1"/>
      <c r="C638" s="1"/>
      <c r="D638" s="53"/>
      <c r="E638" s="59"/>
      <c r="F638" s="51"/>
      <c r="G638" s="7"/>
      <c r="H638" s="7"/>
      <c r="I638" s="7"/>
      <c r="J638" s="6"/>
      <c r="K638" s="7"/>
      <c r="L638" s="46"/>
    </row>
    <row r="639" spans="1:12" x14ac:dyDescent="0.3">
      <c r="A639" s="1"/>
      <c r="B639" s="1"/>
      <c r="C639" s="1"/>
      <c r="D639" s="53"/>
      <c r="E639" s="59"/>
      <c r="F639" s="51"/>
      <c r="G639" s="7"/>
      <c r="H639" s="7"/>
      <c r="I639" s="7"/>
      <c r="J639" s="6"/>
      <c r="K639" s="7"/>
      <c r="L639" s="46"/>
    </row>
    <row r="640" spans="1:12" x14ac:dyDescent="0.3">
      <c r="A640" s="1"/>
      <c r="B640" s="1"/>
      <c r="C640" s="1"/>
      <c r="D640" s="53"/>
      <c r="E640" s="59"/>
      <c r="F640" s="51"/>
      <c r="G640" s="7"/>
      <c r="H640" s="7"/>
      <c r="I640" s="7"/>
      <c r="J640" s="6"/>
      <c r="K640" s="7"/>
      <c r="L640" s="46"/>
    </row>
    <row r="641" spans="1:12" x14ac:dyDescent="0.3">
      <c r="A641" s="1"/>
      <c r="B641" s="1"/>
      <c r="C641" s="1"/>
      <c r="D641" s="53"/>
      <c r="E641" s="59"/>
      <c r="F641" s="51"/>
      <c r="G641" s="7"/>
      <c r="H641" s="7"/>
      <c r="I641" s="7"/>
      <c r="J641" s="6"/>
      <c r="K641" s="7"/>
      <c r="L641" s="46"/>
    </row>
    <row r="642" spans="1:12" x14ac:dyDescent="0.3">
      <c r="A642" s="1"/>
      <c r="B642" s="1"/>
      <c r="C642" s="1"/>
      <c r="D642" s="53"/>
      <c r="E642" s="59"/>
      <c r="F642" s="51"/>
      <c r="G642" s="7"/>
      <c r="H642" s="7"/>
      <c r="I642" s="7"/>
      <c r="J642" s="6"/>
      <c r="K642" s="7"/>
      <c r="L642" s="46"/>
    </row>
    <row r="643" spans="1:12" x14ac:dyDescent="0.3">
      <c r="A643" s="1"/>
      <c r="B643" s="1"/>
      <c r="C643" s="1"/>
      <c r="D643" s="53"/>
      <c r="E643" s="59"/>
      <c r="F643" s="51"/>
      <c r="G643" s="7"/>
      <c r="H643" s="7"/>
      <c r="I643" s="7"/>
      <c r="J643" s="6"/>
      <c r="K643" s="7"/>
      <c r="L643" s="46"/>
    </row>
    <row r="644" spans="1:12" x14ac:dyDescent="0.3">
      <c r="A644" s="1"/>
      <c r="B644" s="1"/>
      <c r="C644" s="1"/>
      <c r="D644" s="53"/>
      <c r="E644" s="59"/>
      <c r="F644" s="51"/>
      <c r="G644" s="7"/>
      <c r="H644" s="7"/>
      <c r="I644" s="7"/>
      <c r="J644" s="6"/>
      <c r="K644" s="7"/>
      <c r="L644" s="46"/>
    </row>
    <row r="645" spans="1:12" x14ac:dyDescent="0.3">
      <c r="A645" s="1"/>
      <c r="B645" s="1"/>
      <c r="C645" s="1"/>
      <c r="D645" s="53"/>
      <c r="E645" s="59"/>
      <c r="F645" s="51"/>
      <c r="G645" s="7"/>
      <c r="H645" s="7"/>
      <c r="I645" s="7"/>
      <c r="J645" s="6"/>
      <c r="K645" s="7"/>
      <c r="L645" s="46"/>
    </row>
    <row r="646" spans="1:12" x14ac:dyDescent="0.3">
      <c r="A646" s="1"/>
      <c r="B646" s="1"/>
      <c r="C646" s="1"/>
      <c r="D646" s="53"/>
      <c r="E646" s="59"/>
      <c r="F646" s="51"/>
      <c r="G646" s="7"/>
      <c r="H646" s="7"/>
      <c r="I646" s="7"/>
      <c r="J646" s="6"/>
      <c r="K646" s="7"/>
      <c r="L646" s="46"/>
    </row>
    <row r="647" spans="1:12" x14ac:dyDescent="0.3">
      <c r="A647" s="1"/>
      <c r="B647" s="1"/>
      <c r="C647" s="1"/>
      <c r="D647" s="53"/>
      <c r="E647" s="59"/>
      <c r="F647" s="51"/>
      <c r="G647" s="7"/>
      <c r="H647" s="7"/>
      <c r="I647" s="7"/>
      <c r="J647" s="6"/>
      <c r="K647" s="7"/>
      <c r="L647" s="46"/>
    </row>
    <row r="648" spans="1:12" x14ac:dyDescent="0.3">
      <c r="A648" s="1"/>
      <c r="B648" s="1"/>
      <c r="C648" s="1"/>
      <c r="D648" s="53"/>
      <c r="E648" s="59"/>
      <c r="F648" s="51"/>
      <c r="G648" s="7"/>
      <c r="H648" s="7"/>
      <c r="I648" s="7"/>
      <c r="J648" s="6"/>
      <c r="K648" s="7"/>
      <c r="L648" s="46"/>
    </row>
    <row r="649" spans="1:12" x14ac:dyDescent="0.3">
      <c r="A649" s="1"/>
      <c r="B649" s="1"/>
      <c r="C649" s="1"/>
      <c r="D649" s="53"/>
      <c r="E649" s="59"/>
      <c r="F649" s="51"/>
      <c r="G649" s="7"/>
      <c r="H649" s="7"/>
      <c r="I649" s="7"/>
      <c r="J649" s="6"/>
      <c r="K649" s="7"/>
      <c r="L649" s="46"/>
    </row>
    <row r="650" spans="1:12" x14ac:dyDescent="0.3">
      <c r="A650" s="1"/>
      <c r="B650" s="1"/>
      <c r="C650" s="1"/>
      <c r="D650" s="53"/>
      <c r="E650" s="59"/>
      <c r="F650" s="51"/>
      <c r="G650" s="7"/>
      <c r="H650" s="7"/>
      <c r="I650" s="7"/>
      <c r="J650" s="6"/>
      <c r="K650" s="7"/>
      <c r="L650" s="46"/>
    </row>
    <row r="651" spans="1:12" x14ac:dyDescent="0.3">
      <c r="A651" s="1"/>
      <c r="B651" s="1"/>
      <c r="C651" s="1"/>
      <c r="D651" s="53"/>
      <c r="E651" s="59"/>
      <c r="F651" s="51"/>
      <c r="G651" s="7"/>
      <c r="H651" s="7"/>
      <c r="I651" s="7"/>
      <c r="J651" s="6"/>
      <c r="K651" s="7"/>
      <c r="L651" s="46"/>
    </row>
    <row r="652" spans="1:12" x14ac:dyDescent="0.3">
      <c r="A652" s="1"/>
      <c r="B652" s="1"/>
      <c r="C652" s="1"/>
      <c r="D652" s="53"/>
      <c r="E652" s="59"/>
      <c r="F652" s="51"/>
      <c r="G652" s="7"/>
      <c r="H652" s="7"/>
      <c r="I652" s="7"/>
      <c r="J652" s="6"/>
      <c r="K652" s="7"/>
      <c r="L652" s="46"/>
    </row>
    <row r="653" spans="1:12" x14ac:dyDescent="0.3">
      <c r="A653" s="1"/>
      <c r="B653" s="1"/>
      <c r="C653" s="1"/>
      <c r="D653" s="53"/>
      <c r="E653" s="59"/>
      <c r="F653" s="51"/>
      <c r="G653" s="7"/>
      <c r="H653" s="7"/>
      <c r="I653" s="7"/>
      <c r="J653" s="6"/>
      <c r="K653" s="7"/>
      <c r="L653" s="46"/>
    </row>
    <row r="654" spans="1:12" x14ac:dyDescent="0.3">
      <c r="A654" s="1"/>
      <c r="B654" s="1"/>
      <c r="C654" s="1"/>
      <c r="D654" s="53"/>
      <c r="E654" s="59"/>
      <c r="F654" s="51"/>
      <c r="G654" s="7"/>
      <c r="H654" s="7"/>
      <c r="I654" s="7"/>
      <c r="J654" s="6"/>
      <c r="K654" s="7"/>
      <c r="L654" s="46"/>
    </row>
    <row r="655" spans="1:12" x14ac:dyDescent="0.3">
      <c r="A655" s="1"/>
      <c r="B655" s="1"/>
      <c r="C655" s="1"/>
      <c r="D655" s="53"/>
      <c r="E655" s="59"/>
      <c r="F655" s="51"/>
      <c r="G655" s="7"/>
      <c r="H655" s="7"/>
      <c r="I655" s="7"/>
      <c r="J655" s="6"/>
      <c r="K655" s="7"/>
      <c r="L655" s="46"/>
    </row>
    <row r="656" spans="1:12" x14ac:dyDescent="0.3">
      <c r="A656" s="1"/>
      <c r="B656" s="1"/>
      <c r="C656" s="1"/>
      <c r="D656" s="53"/>
      <c r="E656" s="59"/>
      <c r="F656" s="51"/>
      <c r="G656" s="7"/>
      <c r="H656" s="7"/>
      <c r="I656" s="7"/>
      <c r="J656" s="6"/>
      <c r="K656" s="7"/>
      <c r="L656" s="46"/>
    </row>
    <row r="657" spans="1:12" x14ac:dyDescent="0.3">
      <c r="A657" s="1"/>
      <c r="B657" s="1"/>
      <c r="C657" s="1"/>
      <c r="D657" s="53"/>
      <c r="E657" s="59"/>
      <c r="F657" s="51"/>
      <c r="G657" s="7"/>
      <c r="H657" s="7"/>
      <c r="I657" s="7"/>
      <c r="J657" s="6"/>
      <c r="K657" s="7"/>
      <c r="L657" s="46"/>
    </row>
    <row r="658" spans="1:12" x14ac:dyDescent="0.3">
      <c r="A658" s="1"/>
      <c r="B658" s="1"/>
      <c r="C658" s="1"/>
      <c r="D658" s="53"/>
      <c r="E658" s="59"/>
      <c r="F658" s="51"/>
      <c r="G658" s="7"/>
      <c r="H658" s="7"/>
      <c r="I658" s="7"/>
      <c r="J658" s="6"/>
      <c r="K658" s="7"/>
      <c r="L658" s="46"/>
    </row>
    <row r="659" spans="1:12" x14ac:dyDescent="0.3">
      <c r="A659" s="1"/>
      <c r="B659" s="1"/>
      <c r="C659" s="1"/>
      <c r="D659" s="53"/>
      <c r="E659" s="59"/>
      <c r="F659" s="51"/>
      <c r="G659" s="7"/>
      <c r="H659" s="7"/>
      <c r="I659" s="7"/>
      <c r="J659" s="6"/>
      <c r="K659" s="7"/>
      <c r="L659" s="46"/>
    </row>
    <row r="660" spans="1:12" x14ac:dyDescent="0.3">
      <c r="A660" s="1"/>
      <c r="B660" s="1"/>
      <c r="C660" s="1"/>
      <c r="D660" s="53"/>
      <c r="E660" s="59"/>
      <c r="F660" s="51"/>
      <c r="G660" s="7"/>
      <c r="H660" s="7"/>
      <c r="I660" s="7"/>
      <c r="J660" s="6"/>
      <c r="K660" s="7"/>
      <c r="L660" s="46"/>
    </row>
    <row r="661" spans="1:12" x14ac:dyDescent="0.3">
      <c r="A661" s="1"/>
      <c r="B661" s="1"/>
      <c r="C661" s="1"/>
      <c r="D661" s="53"/>
      <c r="E661" s="59"/>
      <c r="F661" s="51"/>
      <c r="G661" s="7"/>
      <c r="H661" s="7"/>
      <c r="I661" s="7"/>
      <c r="J661" s="6"/>
      <c r="K661" s="7"/>
      <c r="L661" s="46"/>
    </row>
    <row r="662" spans="1:12" x14ac:dyDescent="0.3">
      <c r="A662" s="1"/>
      <c r="B662" s="1"/>
      <c r="C662" s="1"/>
      <c r="D662" s="53"/>
      <c r="E662" s="59"/>
      <c r="F662" s="51"/>
      <c r="G662" s="7"/>
      <c r="H662" s="7"/>
      <c r="I662" s="7"/>
      <c r="J662" s="6"/>
      <c r="K662" s="7"/>
      <c r="L662" s="46"/>
    </row>
    <row r="663" spans="1:12" x14ac:dyDescent="0.3">
      <c r="A663" s="1"/>
      <c r="B663" s="1"/>
      <c r="C663" s="1"/>
      <c r="D663" s="53"/>
      <c r="E663" s="59"/>
      <c r="F663" s="51"/>
      <c r="G663" s="7"/>
      <c r="H663" s="7"/>
      <c r="I663" s="7"/>
      <c r="J663" s="6"/>
      <c r="K663" s="7"/>
      <c r="L663" s="46"/>
    </row>
    <row r="664" spans="1:12" x14ac:dyDescent="0.3">
      <c r="A664" s="1"/>
      <c r="B664" s="1"/>
      <c r="C664" s="1"/>
      <c r="D664" s="53"/>
      <c r="E664" s="59"/>
      <c r="F664" s="51"/>
      <c r="G664" s="7"/>
      <c r="H664" s="7"/>
      <c r="I664" s="7"/>
      <c r="J664" s="6"/>
      <c r="K664" s="7"/>
      <c r="L664" s="46"/>
    </row>
    <row r="665" spans="1:12" x14ac:dyDescent="0.3">
      <c r="A665" s="1"/>
      <c r="B665" s="1"/>
      <c r="C665" s="1"/>
      <c r="D665" s="53"/>
      <c r="E665" s="59"/>
      <c r="F665" s="51"/>
      <c r="G665" s="7"/>
      <c r="H665" s="7"/>
      <c r="I665" s="7"/>
      <c r="J665" s="6"/>
      <c r="K665" s="7"/>
      <c r="L665" s="46"/>
    </row>
    <row r="666" spans="1:12" x14ac:dyDescent="0.3">
      <c r="A666" s="1"/>
      <c r="B666" s="1"/>
      <c r="C666" s="1"/>
      <c r="D666" s="53"/>
      <c r="E666" s="59"/>
      <c r="F666" s="51"/>
      <c r="G666" s="7"/>
      <c r="H666" s="7"/>
      <c r="I666" s="7"/>
      <c r="J666" s="6"/>
      <c r="K666" s="7"/>
      <c r="L666" s="46"/>
    </row>
    <row r="667" spans="1:12" x14ac:dyDescent="0.3">
      <c r="A667" s="1"/>
      <c r="B667" s="1"/>
      <c r="C667" s="1"/>
      <c r="D667" s="53"/>
      <c r="E667" s="59"/>
      <c r="F667" s="51"/>
      <c r="G667" s="7"/>
      <c r="H667" s="7"/>
      <c r="I667" s="7"/>
      <c r="J667" s="6"/>
      <c r="K667" s="7"/>
      <c r="L667" s="46"/>
    </row>
    <row r="668" spans="1:12" x14ac:dyDescent="0.3">
      <c r="A668" s="1"/>
      <c r="B668" s="1"/>
      <c r="C668" s="1"/>
      <c r="D668" s="53"/>
      <c r="E668" s="59"/>
      <c r="F668" s="51"/>
      <c r="G668" s="7"/>
      <c r="H668" s="7"/>
      <c r="I668" s="7"/>
      <c r="J668" s="6"/>
      <c r="K668" s="7"/>
      <c r="L668" s="46"/>
    </row>
    <row r="669" spans="1:12" x14ac:dyDescent="0.3">
      <c r="A669" s="1"/>
      <c r="B669" s="1"/>
      <c r="C669" s="1"/>
      <c r="D669" s="53"/>
      <c r="E669" s="59"/>
      <c r="F669" s="51"/>
      <c r="G669" s="7"/>
      <c r="H669" s="7"/>
      <c r="I669" s="7"/>
      <c r="J669" s="6"/>
      <c r="K669" s="7"/>
      <c r="L669" s="46"/>
    </row>
    <row r="670" spans="1:12" x14ac:dyDescent="0.3">
      <c r="A670" s="1"/>
      <c r="B670" s="1"/>
      <c r="C670" s="1"/>
      <c r="D670" s="53"/>
      <c r="E670" s="59"/>
      <c r="F670" s="51"/>
      <c r="G670" s="7"/>
      <c r="H670" s="7"/>
      <c r="I670" s="7"/>
      <c r="J670" s="6"/>
      <c r="K670" s="7"/>
      <c r="L670" s="46"/>
    </row>
    <row r="671" spans="1:12" x14ac:dyDescent="0.3">
      <c r="A671" s="1"/>
      <c r="B671" s="1"/>
      <c r="C671" s="1"/>
      <c r="D671" s="53"/>
      <c r="E671" s="59"/>
      <c r="F671" s="51"/>
      <c r="G671" s="7"/>
      <c r="H671" s="7"/>
      <c r="I671" s="7"/>
      <c r="J671" s="6"/>
      <c r="K671" s="7"/>
      <c r="L671" s="46"/>
    </row>
    <row r="672" spans="1:12" x14ac:dyDescent="0.3">
      <c r="A672" s="1"/>
      <c r="B672" s="1"/>
      <c r="C672" s="1"/>
      <c r="D672" s="53"/>
      <c r="E672" s="59"/>
      <c r="F672" s="51"/>
      <c r="G672" s="7"/>
      <c r="H672" s="7"/>
      <c r="I672" s="7"/>
      <c r="J672" s="6"/>
      <c r="K672" s="7"/>
      <c r="L672" s="46"/>
    </row>
    <row r="673" spans="1:12" x14ac:dyDescent="0.3">
      <c r="A673" s="1"/>
      <c r="B673" s="1"/>
      <c r="C673" s="1"/>
      <c r="D673" s="53"/>
      <c r="E673" s="59"/>
      <c r="F673" s="51"/>
      <c r="G673" s="7"/>
      <c r="H673" s="7"/>
      <c r="I673" s="7"/>
      <c r="J673" s="6"/>
      <c r="K673" s="7"/>
      <c r="L673" s="46"/>
    </row>
    <row r="674" spans="1:12" x14ac:dyDescent="0.3">
      <c r="A674" s="1"/>
      <c r="B674" s="1"/>
      <c r="C674" s="1"/>
      <c r="D674" s="53"/>
      <c r="E674" s="59"/>
      <c r="F674" s="51"/>
      <c r="G674" s="7"/>
      <c r="H674" s="7"/>
      <c r="I674" s="7"/>
      <c r="J674" s="6"/>
      <c r="K674" s="7"/>
      <c r="L674" s="46"/>
    </row>
    <row r="675" spans="1:12" x14ac:dyDescent="0.3">
      <c r="A675" s="1"/>
      <c r="B675" s="1"/>
      <c r="C675" s="1"/>
      <c r="D675" s="53"/>
      <c r="E675" s="59"/>
      <c r="F675" s="51"/>
      <c r="G675" s="7"/>
      <c r="H675" s="7"/>
      <c r="I675" s="7"/>
      <c r="J675" s="6"/>
      <c r="K675" s="7"/>
      <c r="L675" s="46"/>
    </row>
    <row r="676" spans="1:12" x14ac:dyDescent="0.3">
      <c r="A676" s="1"/>
      <c r="B676" s="1"/>
      <c r="C676" s="1"/>
      <c r="D676" s="53"/>
      <c r="E676" s="59"/>
      <c r="F676" s="51"/>
      <c r="G676" s="7"/>
      <c r="H676" s="7"/>
      <c r="I676" s="7"/>
      <c r="J676" s="6"/>
      <c r="K676" s="7"/>
      <c r="L676" s="46"/>
    </row>
    <row r="677" spans="1:12" x14ac:dyDescent="0.3">
      <c r="A677" s="1"/>
      <c r="B677" s="1"/>
      <c r="C677" s="1"/>
      <c r="D677" s="53"/>
      <c r="E677" s="59"/>
      <c r="F677" s="51"/>
      <c r="G677" s="7"/>
      <c r="H677" s="7"/>
      <c r="I677" s="7"/>
      <c r="J677" s="6"/>
      <c r="K677" s="7"/>
      <c r="L677" s="46"/>
    </row>
    <row r="678" spans="1:12" x14ac:dyDescent="0.3">
      <c r="A678" s="1"/>
      <c r="B678" s="1"/>
      <c r="C678" s="1"/>
      <c r="D678" s="53"/>
      <c r="E678" s="59"/>
      <c r="F678" s="51"/>
      <c r="G678" s="7"/>
      <c r="H678" s="7"/>
      <c r="I678" s="7"/>
      <c r="J678" s="6"/>
      <c r="K678" s="7"/>
      <c r="L678" s="46"/>
    </row>
    <row r="679" spans="1:12" x14ac:dyDescent="0.3">
      <c r="A679" s="1"/>
      <c r="B679" s="1"/>
      <c r="C679" s="1"/>
      <c r="D679" s="53"/>
      <c r="E679" s="59"/>
      <c r="F679" s="51"/>
      <c r="G679" s="7"/>
      <c r="H679" s="7"/>
      <c r="I679" s="7"/>
      <c r="J679" s="6"/>
      <c r="K679" s="7"/>
      <c r="L679" s="46"/>
    </row>
    <row r="680" spans="1:12" x14ac:dyDescent="0.3">
      <c r="A680" s="1"/>
      <c r="B680" s="1"/>
      <c r="C680" s="1"/>
      <c r="D680" s="53"/>
      <c r="E680" s="59"/>
      <c r="F680" s="51"/>
      <c r="G680" s="7"/>
      <c r="H680" s="7"/>
      <c r="I680" s="7"/>
      <c r="J680" s="6"/>
      <c r="K680" s="7"/>
      <c r="L680" s="46"/>
    </row>
    <row r="681" spans="1:12" x14ac:dyDescent="0.3">
      <c r="A681" s="1"/>
      <c r="B681" s="1"/>
      <c r="C681" s="1"/>
      <c r="D681" s="53"/>
      <c r="E681" s="59"/>
      <c r="F681" s="51"/>
      <c r="G681" s="7"/>
      <c r="H681" s="7"/>
      <c r="I681" s="7"/>
      <c r="J681" s="6"/>
      <c r="K681" s="7"/>
      <c r="L681" s="46"/>
    </row>
    <row r="682" spans="1:12" x14ac:dyDescent="0.3">
      <c r="A682" s="1"/>
      <c r="B682" s="1"/>
      <c r="C682" s="1"/>
      <c r="D682" s="53"/>
      <c r="E682" s="59"/>
      <c r="F682" s="51"/>
      <c r="G682" s="7"/>
      <c r="H682" s="7"/>
      <c r="I682" s="7"/>
      <c r="J682" s="6"/>
      <c r="K682" s="7"/>
      <c r="L682" s="46"/>
    </row>
    <row r="683" spans="1:12" x14ac:dyDescent="0.3">
      <c r="A683" s="1"/>
      <c r="B683" s="1"/>
      <c r="C683" s="1"/>
      <c r="D683" s="53"/>
      <c r="E683" s="59"/>
      <c r="F683" s="51"/>
      <c r="G683" s="7"/>
      <c r="H683" s="7"/>
      <c r="I683" s="7"/>
      <c r="J683" s="6"/>
      <c r="K683" s="7"/>
      <c r="L683" s="46"/>
    </row>
    <row r="684" spans="1:12" x14ac:dyDescent="0.3">
      <c r="A684" s="1"/>
      <c r="B684" s="1"/>
      <c r="C684" s="1"/>
      <c r="D684" s="53"/>
      <c r="E684" s="59"/>
      <c r="F684" s="51"/>
      <c r="G684" s="7"/>
      <c r="H684" s="7"/>
      <c r="I684" s="7"/>
      <c r="J684" s="6"/>
      <c r="K684" s="7"/>
      <c r="L684" s="46"/>
    </row>
    <row r="685" spans="1:12" x14ac:dyDescent="0.3">
      <c r="A685" s="1"/>
      <c r="B685" s="1"/>
      <c r="C685" s="1"/>
      <c r="D685" s="53"/>
      <c r="E685" s="59"/>
      <c r="F685" s="51"/>
      <c r="G685" s="7"/>
      <c r="H685" s="7"/>
      <c r="I685" s="7"/>
      <c r="J685" s="6"/>
      <c r="K685" s="7"/>
      <c r="L685" s="46"/>
    </row>
    <row r="686" spans="1:12" x14ac:dyDescent="0.3">
      <c r="A686" s="1"/>
      <c r="B686" s="1"/>
      <c r="C686" s="1"/>
      <c r="D686" s="53"/>
      <c r="E686" s="59"/>
      <c r="F686" s="51"/>
      <c r="G686" s="7"/>
      <c r="H686" s="7"/>
      <c r="I686" s="7"/>
      <c r="J686" s="6"/>
      <c r="K686" s="7"/>
      <c r="L686" s="46"/>
    </row>
    <row r="687" spans="1:12" x14ac:dyDescent="0.3">
      <c r="A687" s="1"/>
      <c r="B687" s="1"/>
      <c r="C687" s="1"/>
      <c r="D687" s="53"/>
      <c r="E687" s="59"/>
      <c r="F687" s="51"/>
      <c r="G687" s="7"/>
      <c r="H687" s="7"/>
      <c r="I687" s="7"/>
      <c r="J687" s="6"/>
      <c r="K687" s="7"/>
      <c r="L687" s="46"/>
    </row>
    <row r="688" spans="1:12" x14ac:dyDescent="0.3">
      <c r="A688" s="1"/>
      <c r="B688" s="1"/>
      <c r="C688" s="1"/>
      <c r="D688" s="53"/>
      <c r="E688" s="59"/>
      <c r="F688" s="51"/>
      <c r="G688" s="7"/>
      <c r="H688" s="7"/>
      <c r="I688" s="7"/>
      <c r="J688" s="6"/>
      <c r="K688" s="7"/>
      <c r="L688" s="46"/>
    </row>
    <row r="689" spans="1:12" x14ac:dyDescent="0.3">
      <c r="A689" s="1"/>
      <c r="B689" s="1"/>
      <c r="C689" s="1"/>
      <c r="D689" s="53"/>
      <c r="E689" s="59"/>
      <c r="F689" s="51"/>
      <c r="G689" s="7"/>
      <c r="H689" s="7"/>
      <c r="I689" s="7"/>
      <c r="J689" s="6"/>
      <c r="K689" s="7"/>
      <c r="L689" s="46"/>
    </row>
    <row r="690" spans="1:12" x14ac:dyDescent="0.3">
      <c r="A690" s="1"/>
      <c r="B690" s="1"/>
      <c r="C690" s="1"/>
      <c r="D690" s="53"/>
      <c r="E690" s="59"/>
      <c r="F690" s="51"/>
      <c r="G690" s="7"/>
      <c r="H690" s="7"/>
      <c r="I690" s="7"/>
      <c r="J690" s="6"/>
      <c r="K690" s="7"/>
      <c r="L690" s="46"/>
    </row>
    <row r="691" spans="1:12" x14ac:dyDescent="0.3">
      <c r="A691" s="1"/>
      <c r="B691" s="1"/>
      <c r="C691" s="1"/>
      <c r="D691" s="53"/>
      <c r="E691" s="59"/>
      <c r="F691" s="51"/>
      <c r="G691" s="7"/>
      <c r="H691" s="7"/>
      <c r="I691" s="7"/>
      <c r="J691" s="6"/>
      <c r="K691" s="7"/>
      <c r="L691" s="46"/>
    </row>
    <row r="692" spans="1:12" x14ac:dyDescent="0.3">
      <c r="A692" s="1"/>
      <c r="B692" s="1"/>
      <c r="C692" s="1"/>
      <c r="D692" s="53"/>
      <c r="E692" s="59"/>
      <c r="F692" s="51"/>
      <c r="G692" s="7"/>
      <c r="H692" s="7"/>
      <c r="I692" s="7"/>
      <c r="J692" s="6"/>
      <c r="K692" s="7"/>
      <c r="L692" s="46"/>
    </row>
    <row r="693" spans="1:12" x14ac:dyDescent="0.3">
      <c r="A693" s="1"/>
      <c r="B693" s="1"/>
      <c r="C693" s="1"/>
      <c r="D693" s="53"/>
      <c r="E693" s="59"/>
      <c r="F693" s="51"/>
      <c r="G693" s="7"/>
      <c r="H693" s="7"/>
      <c r="I693" s="7"/>
      <c r="J693" s="6"/>
      <c r="K693" s="7"/>
      <c r="L693" s="46"/>
    </row>
    <row r="694" spans="1:12" x14ac:dyDescent="0.3">
      <c r="A694" s="1"/>
      <c r="B694" s="1"/>
      <c r="C694" s="1"/>
      <c r="D694" s="53"/>
      <c r="E694" s="59"/>
      <c r="F694" s="51"/>
      <c r="G694" s="7"/>
      <c r="H694" s="7"/>
      <c r="I694" s="7"/>
      <c r="J694" s="6"/>
      <c r="K694" s="7"/>
      <c r="L694" s="46"/>
    </row>
    <row r="695" spans="1:12" x14ac:dyDescent="0.3">
      <c r="A695" s="1"/>
      <c r="B695" s="1"/>
      <c r="C695" s="1"/>
      <c r="D695" s="53"/>
      <c r="E695" s="59"/>
      <c r="F695" s="51"/>
      <c r="G695" s="7"/>
      <c r="H695" s="7"/>
      <c r="I695" s="7"/>
      <c r="J695" s="6"/>
      <c r="K695" s="7"/>
      <c r="L695" s="46"/>
    </row>
    <row r="696" spans="1:12" x14ac:dyDescent="0.3">
      <c r="A696" s="1"/>
      <c r="B696" s="1"/>
      <c r="C696" s="1"/>
      <c r="D696" s="53"/>
      <c r="E696" s="59"/>
      <c r="F696" s="51"/>
      <c r="G696" s="7"/>
      <c r="H696" s="7"/>
      <c r="I696" s="7"/>
      <c r="J696" s="6"/>
      <c r="K696" s="7"/>
      <c r="L696" s="46"/>
    </row>
    <row r="697" spans="1:12" x14ac:dyDescent="0.3">
      <c r="A697" s="1"/>
      <c r="B697" s="1"/>
      <c r="C697" s="1"/>
      <c r="D697" s="53"/>
      <c r="E697" s="59"/>
      <c r="F697" s="51"/>
      <c r="G697" s="7"/>
      <c r="H697" s="7"/>
      <c r="I697" s="7"/>
      <c r="J697" s="6"/>
      <c r="K697" s="7"/>
      <c r="L697" s="46"/>
    </row>
    <row r="698" spans="1:12" x14ac:dyDescent="0.3">
      <c r="A698" s="1"/>
      <c r="B698" s="1"/>
      <c r="C698" s="1"/>
      <c r="D698" s="53"/>
      <c r="E698" s="59"/>
      <c r="F698" s="51"/>
      <c r="G698" s="7"/>
      <c r="H698" s="7"/>
      <c r="I698" s="7"/>
      <c r="J698" s="6"/>
      <c r="K698" s="7"/>
      <c r="L698" s="46"/>
    </row>
    <row r="699" spans="1:12" x14ac:dyDescent="0.3">
      <c r="A699" s="1"/>
      <c r="B699" s="1"/>
      <c r="C699" s="1"/>
      <c r="D699" s="53"/>
      <c r="E699" s="59"/>
      <c r="F699" s="51"/>
      <c r="G699" s="7"/>
      <c r="H699" s="7"/>
      <c r="I699" s="7"/>
      <c r="J699" s="6"/>
      <c r="K699" s="7"/>
      <c r="L699" s="46"/>
    </row>
    <row r="700" spans="1:12" x14ac:dyDescent="0.3">
      <c r="A700" s="1"/>
      <c r="B700" s="1"/>
      <c r="C700" s="1"/>
      <c r="D700" s="53"/>
      <c r="E700" s="59"/>
      <c r="F700" s="51"/>
      <c r="G700" s="7"/>
      <c r="H700" s="7"/>
      <c r="I700" s="7"/>
      <c r="J700" s="6"/>
      <c r="K700" s="7"/>
      <c r="L700" s="46"/>
    </row>
    <row r="701" spans="1:12" x14ac:dyDescent="0.3">
      <c r="A701" s="1"/>
      <c r="B701" s="1"/>
      <c r="C701" s="1"/>
      <c r="D701" s="53"/>
      <c r="E701" s="59"/>
      <c r="F701" s="51"/>
      <c r="G701" s="7"/>
      <c r="H701" s="7"/>
      <c r="I701" s="7"/>
      <c r="J701" s="6"/>
      <c r="K701" s="7"/>
      <c r="L701" s="46"/>
    </row>
    <row r="702" spans="1:12" x14ac:dyDescent="0.3">
      <c r="A702" s="1"/>
      <c r="B702" s="1"/>
      <c r="C702" s="1"/>
      <c r="D702" s="53"/>
      <c r="E702" s="59"/>
      <c r="F702" s="51"/>
      <c r="G702" s="7"/>
      <c r="H702" s="7"/>
      <c r="I702" s="7"/>
      <c r="J702" s="6"/>
      <c r="K702" s="7"/>
      <c r="L702" s="46"/>
    </row>
    <row r="703" spans="1:12" x14ac:dyDescent="0.3">
      <c r="A703" s="1"/>
      <c r="B703" s="1"/>
      <c r="C703" s="1"/>
      <c r="D703" s="53"/>
      <c r="E703" s="59"/>
      <c r="F703" s="51"/>
      <c r="G703" s="7"/>
      <c r="H703" s="7"/>
      <c r="I703" s="7"/>
      <c r="J703" s="6"/>
      <c r="K703" s="7"/>
      <c r="L703" s="46"/>
    </row>
    <row r="704" spans="1:12" x14ac:dyDescent="0.3">
      <c r="A704" s="1"/>
      <c r="B704" s="1"/>
      <c r="C704" s="1"/>
      <c r="D704" s="53"/>
      <c r="E704" s="59"/>
      <c r="F704" s="51"/>
      <c r="G704" s="7"/>
      <c r="H704" s="7"/>
      <c r="I704" s="7"/>
      <c r="J704" s="6"/>
      <c r="K704" s="7"/>
      <c r="L704" s="46"/>
    </row>
    <row r="705" spans="1:12" x14ac:dyDescent="0.3">
      <c r="A705" s="1"/>
      <c r="B705" s="1"/>
      <c r="C705" s="1"/>
      <c r="D705" s="53"/>
      <c r="E705" s="59"/>
      <c r="F705" s="51"/>
      <c r="G705" s="7"/>
      <c r="H705" s="7"/>
      <c r="I705" s="7"/>
      <c r="J705" s="6"/>
      <c r="K705" s="7"/>
      <c r="L705" s="46"/>
    </row>
    <row r="706" spans="1:12" x14ac:dyDescent="0.3">
      <c r="A706" s="1"/>
      <c r="B706" s="1"/>
      <c r="C706" s="1"/>
      <c r="D706" s="53"/>
      <c r="E706" s="59"/>
      <c r="F706" s="51"/>
      <c r="G706" s="7"/>
      <c r="H706" s="7"/>
      <c r="I706" s="7"/>
      <c r="J706" s="6"/>
      <c r="K706" s="7"/>
      <c r="L706" s="46"/>
    </row>
    <row r="707" spans="1:12" x14ac:dyDescent="0.3">
      <c r="A707" s="1"/>
      <c r="B707" s="1"/>
      <c r="C707" s="1"/>
      <c r="D707" s="53"/>
      <c r="E707" s="59"/>
      <c r="F707" s="51"/>
      <c r="G707" s="7"/>
      <c r="H707" s="7"/>
      <c r="I707" s="7"/>
      <c r="J707" s="6"/>
      <c r="K707" s="7"/>
      <c r="L707" s="46"/>
    </row>
    <row r="708" spans="1:12" x14ac:dyDescent="0.3">
      <c r="A708" s="1"/>
      <c r="B708" s="1"/>
      <c r="C708" s="1"/>
      <c r="D708" s="53"/>
      <c r="E708" s="59"/>
      <c r="F708" s="51"/>
      <c r="G708" s="7"/>
      <c r="H708" s="7"/>
      <c r="I708" s="7"/>
      <c r="J708" s="6"/>
      <c r="K708" s="7"/>
      <c r="L708" s="46"/>
    </row>
    <row r="709" spans="1:12" x14ac:dyDescent="0.3">
      <c r="A709" s="1"/>
      <c r="B709" s="1"/>
      <c r="C709" s="1"/>
      <c r="D709" s="53"/>
      <c r="E709" s="59"/>
      <c r="F709" s="51"/>
      <c r="G709" s="7"/>
      <c r="H709" s="7"/>
      <c r="I709" s="7"/>
      <c r="J709" s="6"/>
      <c r="K709" s="7"/>
      <c r="L709" s="46"/>
    </row>
    <row r="710" spans="1:12" x14ac:dyDescent="0.3">
      <c r="A710" s="1"/>
      <c r="B710" s="1"/>
      <c r="C710" s="1"/>
      <c r="D710" s="53"/>
      <c r="E710" s="59"/>
      <c r="F710" s="51"/>
      <c r="G710" s="7"/>
      <c r="H710" s="7"/>
      <c r="I710" s="7"/>
      <c r="J710" s="6"/>
      <c r="K710" s="7"/>
      <c r="L710" s="46"/>
    </row>
    <row r="711" spans="1:12" x14ac:dyDescent="0.3">
      <c r="A711" s="1"/>
      <c r="B711" s="1"/>
      <c r="C711" s="1"/>
      <c r="D711" s="53"/>
      <c r="E711" s="59"/>
      <c r="F711" s="51"/>
      <c r="G711" s="7"/>
      <c r="H711" s="7"/>
      <c r="I711" s="7"/>
      <c r="J711" s="6"/>
      <c r="K711" s="7"/>
      <c r="L711" s="46"/>
    </row>
    <row r="712" spans="1:12" x14ac:dyDescent="0.3">
      <c r="A712" s="1"/>
      <c r="B712" s="1"/>
      <c r="C712" s="1"/>
      <c r="D712" s="53"/>
      <c r="E712" s="59"/>
      <c r="F712" s="51"/>
      <c r="G712" s="7"/>
      <c r="H712" s="7"/>
      <c r="I712" s="7"/>
      <c r="J712" s="6"/>
      <c r="K712" s="7"/>
      <c r="L712" s="46"/>
    </row>
    <row r="713" spans="1:12" x14ac:dyDescent="0.3">
      <c r="A713" s="1"/>
      <c r="B713" s="1"/>
      <c r="C713" s="1"/>
      <c r="D713" s="53"/>
      <c r="E713" s="59"/>
      <c r="F713" s="51"/>
      <c r="G713" s="7"/>
      <c r="H713" s="7"/>
      <c r="I713" s="7"/>
      <c r="J713" s="6"/>
      <c r="K713" s="7"/>
      <c r="L713" s="46"/>
    </row>
    <row r="714" spans="1:12" x14ac:dyDescent="0.3">
      <c r="A714" s="1"/>
      <c r="B714" s="1"/>
      <c r="C714" s="1"/>
      <c r="D714" s="53"/>
      <c r="E714" s="59"/>
      <c r="F714" s="51"/>
      <c r="G714" s="7"/>
      <c r="H714" s="7"/>
      <c r="I714" s="7"/>
      <c r="J714" s="6"/>
      <c r="K714" s="7"/>
      <c r="L714" s="46"/>
    </row>
    <row r="715" spans="1:12" x14ac:dyDescent="0.3">
      <c r="A715" s="1"/>
      <c r="B715" s="1"/>
      <c r="C715" s="1"/>
      <c r="D715" s="53"/>
      <c r="E715" s="59"/>
      <c r="F715" s="51"/>
      <c r="G715" s="7"/>
      <c r="H715" s="7"/>
      <c r="I715" s="7"/>
      <c r="J715" s="6"/>
      <c r="K715" s="7"/>
      <c r="L715" s="46"/>
    </row>
    <row r="716" spans="1:12" x14ac:dyDescent="0.3">
      <c r="A716" s="1"/>
      <c r="B716" s="1"/>
      <c r="C716" s="1"/>
      <c r="D716" s="53"/>
      <c r="E716" s="59"/>
      <c r="F716" s="51"/>
      <c r="G716" s="7"/>
      <c r="H716" s="7"/>
      <c r="I716" s="7"/>
      <c r="J716" s="6"/>
      <c r="K716" s="7"/>
      <c r="L716" s="46"/>
    </row>
    <row r="717" spans="1:12" x14ac:dyDescent="0.3">
      <c r="A717" s="1"/>
      <c r="B717" s="1"/>
      <c r="C717" s="1"/>
      <c r="D717" s="53"/>
      <c r="E717" s="59"/>
      <c r="F717" s="51"/>
      <c r="G717" s="7"/>
      <c r="H717" s="7"/>
      <c r="I717" s="7"/>
      <c r="J717" s="6"/>
      <c r="K717" s="7"/>
      <c r="L717" s="46"/>
    </row>
    <row r="718" spans="1:12" x14ac:dyDescent="0.3">
      <c r="A718" s="1"/>
      <c r="B718" s="1"/>
      <c r="C718" s="1"/>
      <c r="D718" s="53"/>
      <c r="E718" s="59"/>
      <c r="F718" s="51"/>
      <c r="G718" s="7"/>
      <c r="H718" s="7"/>
      <c r="I718" s="7"/>
      <c r="J718" s="6"/>
      <c r="K718" s="7"/>
      <c r="L718" s="46"/>
    </row>
    <row r="719" spans="1:12" x14ac:dyDescent="0.3">
      <c r="A719" s="1"/>
      <c r="B719" s="1"/>
      <c r="C719" s="1"/>
      <c r="D719" s="53"/>
      <c r="E719" s="59"/>
      <c r="F719" s="51"/>
      <c r="G719" s="7"/>
      <c r="H719" s="7"/>
      <c r="I719" s="7"/>
      <c r="J719" s="6"/>
      <c r="K719" s="7"/>
      <c r="L719" s="46"/>
    </row>
    <row r="720" spans="1:12" x14ac:dyDescent="0.3">
      <c r="A720" s="1"/>
      <c r="B720" s="1"/>
      <c r="C720" s="1"/>
      <c r="D720" s="53"/>
      <c r="E720" s="59"/>
      <c r="F720" s="51"/>
      <c r="G720" s="7"/>
      <c r="H720" s="7"/>
      <c r="I720" s="7"/>
      <c r="J720" s="6"/>
      <c r="K720" s="7"/>
      <c r="L720" s="46"/>
    </row>
    <row r="721" spans="1:12" x14ac:dyDescent="0.3">
      <c r="A721" s="1"/>
      <c r="B721" s="1"/>
      <c r="C721" s="1"/>
      <c r="D721" s="53"/>
      <c r="E721" s="59"/>
      <c r="F721" s="51"/>
      <c r="G721" s="7"/>
      <c r="H721" s="7"/>
      <c r="I721" s="7"/>
      <c r="J721" s="6"/>
      <c r="K721" s="7"/>
      <c r="L721" s="46"/>
    </row>
    <row r="722" spans="1:12" x14ac:dyDescent="0.3">
      <c r="A722" s="1"/>
      <c r="B722" s="1"/>
      <c r="C722" s="1"/>
      <c r="D722" s="53"/>
      <c r="E722" s="59"/>
      <c r="F722" s="51"/>
      <c r="G722" s="7"/>
      <c r="H722" s="7"/>
      <c r="I722" s="7"/>
      <c r="J722" s="6"/>
      <c r="K722" s="7"/>
      <c r="L722" s="46"/>
    </row>
    <row r="723" spans="1:12" x14ac:dyDescent="0.3">
      <c r="A723" s="1"/>
      <c r="B723" s="1"/>
      <c r="C723" s="1"/>
      <c r="D723" s="53"/>
      <c r="E723" s="59"/>
      <c r="F723" s="51"/>
      <c r="G723" s="7"/>
      <c r="H723" s="7"/>
      <c r="I723" s="7"/>
      <c r="J723" s="6"/>
      <c r="K723" s="7"/>
      <c r="L723" s="46"/>
    </row>
    <row r="724" spans="1:12" x14ac:dyDescent="0.3">
      <c r="A724" s="1"/>
      <c r="B724" s="1"/>
      <c r="C724" s="1"/>
      <c r="D724" s="53"/>
      <c r="E724" s="59"/>
      <c r="F724" s="51"/>
      <c r="G724" s="7"/>
      <c r="H724" s="7"/>
      <c r="I724" s="7"/>
      <c r="J724" s="6"/>
      <c r="K724" s="7"/>
      <c r="L724" s="46"/>
    </row>
    <row r="725" spans="1:12" x14ac:dyDescent="0.3">
      <c r="A725" s="1"/>
      <c r="B725" s="1"/>
      <c r="C725" s="1"/>
      <c r="D725" s="53"/>
      <c r="E725" s="59"/>
      <c r="F725" s="51"/>
      <c r="G725" s="7"/>
      <c r="H725" s="7"/>
      <c r="I725" s="7"/>
      <c r="J725" s="6"/>
      <c r="K725" s="7"/>
      <c r="L725" s="46"/>
    </row>
    <row r="726" spans="1:12" x14ac:dyDescent="0.3">
      <c r="A726" s="1"/>
      <c r="B726" s="1"/>
      <c r="C726" s="1"/>
      <c r="D726" s="53"/>
      <c r="E726" s="59"/>
      <c r="F726" s="51"/>
      <c r="G726" s="7"/>
      <c r="H726" s="7"/>
      <c r="I726" s="7"/>
      <c r="J726" s="6"/>
      <c r="K726" s="7"/>
      <c r="L726" s="46"/>
    </row>
    <row r="727" spans="1:12" x14ac:dyDescent="0.3">
      <c r="A727" s="1"/>
      <c r="B727" s="1"/>
      <c r="C727" s="1"/>
      <c r="D727" s="53"/>
      <c r="E727" s="59"/>
      <c r="F727" s="51"/>
      <c r="G727" s="7"/>
      <c r="H727" s="7"/>
      <c r="I727" s="7"/>
      <c r="J727" s="6"/>
      <c r="K727" s="7"/>
      <c r="L727" s="46"/>
    </row>
    <row r="728" spans="1:12" x14ac:dyDescent="0.3">
      <c r="A728" s="1"/>
      <c r="B728" s="1"/>
      <c r="C728" s="1"/>
      <c r="D728" s="53"/>
      <c r="E728" s="59"/>
      <c r="F728" s="51"/>
      <c r="G728" s="7"/>
      <c r="H728" s="7"/>
      <c r="I728" s="7"/>
      <c r="J728" s="6"/>
      <c r="K728" s="7"/>
      <c r="L728" s="46"/>
    </row>
    <row r="729" spans="1:12" x14ac:dyDescent="0.3">
      <c r="A729" s="1"/>
      <c r="B729" s="1"/>
      <c r="C729" s="1"/>
      <c r="D729" s="53"/>
      <c r="E729" s="59"/>
      <c r="F729" s="51"/>
      <c r="G729" s="7"/>
      <c r="H729" s="7"/>
      <c r="I729" s="7"/>
      <c r="J729" s="6"/>
      <c r="K729" s="7"/>
      <c r="L729" s="46"/>
    </row>
    <row r="730" spans="1:12" x14ac:dyDescent="0.3">
      <c r="A730" s="1"/>
      <c r="B730" s="1"/>
      <c r="C730" s="1"/>
      <c r="D730" s="53"/>
      <c r="E730" s="59"/>
      <c r="F730" s="51"/>
      <c r="G730" s="7"/>
      <c r="H730" s="7"/>
      <c r="I730" s="7"/>
      <c r="J730" s="6"/>
      <c r="K730" s="7"/>
      <c r="L730" s="46"/>
    </row>
    <row r="731" spans="1:12" x14ac:dyDescent="0.3">
      <c r="A731" s="1"/>
      <c r="B731" s="1"/>
      <c r="C731" s="1"/>
      <c r="D731" s="53"/>
      <c r="E731" s="59"/>
      <c r="F731" s="51"/>
      <c r="G731" s="7"/>
      <c r="H731" s="7"/>
      <c r="I731" s="7"/>
      <c r="J731" s="6"/>
      <c r="K731" s="7"/>
      <c r="L731" s="46"/>
    </row>
    <row r="732" spans="1:12" x14ac:dyDescent="0.3">
      <c r="A732" s="1"/>
      <c r="B732" s="1"/>
      <c r="C732" s="1"/>
      <c r="D732" s="53"/>
      <c r="E732" s="59"/>
      <c r="F732" s="51"/>
      <c r="G732" s="7"/>
      <c r="H732" s="7"/>
      <c r="I732" s="7"/>
      <c r="J732" s="6"/>
      <c r="K732" s="7"/>
      <c r="L732" s="46"/>
    </row>
    <row r="733" spans="1:12" x14ac:dyDescent="0.3">
      <c r="A733" s="1"/>
      <c r="B733" s="1"/>
      <c r="C733" s="1"/>
      <c r="D733" s="53"/>
      <c r="E733" s="59"/>
      <c r="F733" s="51"/>
      <c r="G733" s="7"/>
      <c r="H733" s="7"/>
      <c r="I733" s="7"/>
      <c r="J733" s="6"/>
      <c r="K733" s="7"/>
      <c r="L733" s="46"/>
    </row>
    <row r="734" spans="1:12" x14ac:dyDescent="0.3">
      <c r="A734" s="1"/>
      <c r="B734" s="1"/>
      <c r="C734" s="1"/>
      <c r="D734" s="53"/>
      <c r="E734" s="59"/>
      <c r="F734" s="51"/>
      <c r="G734" s="7"/>
      <c r="H734" s="7"/>
      <c r="I734" s="7"/>
      <c r="J734" s="6"/>
      <c r="K734" s="7"/>
      <c r="L734" s="46"/>
    </row>
    <row r="735" spans="1:12" x14ac:dyDescent="0.3">
      <c r="A735" s="1"/>
      <c r="B735" s="1"/>
      <c r="C735" s="1"/>
      <c r="D735" s="53"/>
      <c r="E735" s="59"/>
      <c r="F735" s="51"/>
      <c r="G735" s="7"/>
      <c r="H735" s="7"/>
      <c r="I735" s="7"/>
      <c r="J735" s="6"/>
      <c r="K735" s="7"/>
      <c r="L735" s="46"/>
    </row>
    <row r="736" spans="1:12" x14ac:dyDescent="0.3">
      <c r="A736" s="1"/>
      <c r="B736" s="1"/>
      <c r="C736" s="1"/>
      <c r="D736" s="53"/>
      <c r="E736" s="59"/>
      <c r="F736" s="51"/>
      <c r="G736" s="7"/>
      <c r="H736" s="7"/>
      <c r="I736" s="7"/>
      <c r="J736" s="6"/>
      <c r="K736" s="7"/>
      <c r="L736" s="46"/>
    </row>
    <row r="737" spans="1:12" x14ac:dyDescent="0.3">
      <c r="A737" s="1"/>
      <c r="B737" s="1"/>
      <c r="C737" s="1"/>
      <c r="D737" s="53"/>
      <c r="E737" s="59"/>
      <c r="F737" s="51"/>
      <c r="G737" s="7"/>
      <c r="H737" s="7"/>
      <c r="I737" s="7"/>
      <c r="J737" s="6"/>
      <c r="K737" s="7"/>
      <c r="L737" s="46"/>
    </row>
    <row r="738" spans="1:12" x14ac:dyDescent="0.3">
      <c r="A738" s="1"/>
      <c r="B738" s="1"/>
      <c r="C738" s="1"/>
      <c r="D738" s="53"/>
      <c r="E738" s="59"/>
      <c r="F738" s="51"/>
      <c r="G738" s="7"/>
      <c r="H738" s="7"/>
      <c r="I738" s="7"/>
      <c r="J738" s="6"/>
      <c r="K738" s="7"/>
      <c r="L738" s="46"/>
    </row>
    <row r="739" spans="1:12" x14ac:dyDescent="0.3">
      <c r="A739" s="1"/>
      <c r="B739" s="1"/>
      <c r="C739" s="1"/>
      <c r="D739" s="53"/>
      <c r="E739" s="59"/>
      <c r="F739" s="51"/>
      <c r="G739" s="7"/>
      <c r="H739" s="7"/>
      <c r="I739" s="7"/>
      <c r="J739" s="6"/>
      <c r="K739" s="7"/>
      <c r="L739" s="46"/>
    </row>
    <row r="740" spans="1:12" x14ac:dyDescent="0.3">
      <c r="A740" s="1"/>
      <c r="B740" s="1"/>
      <c r="C740" s="1"/>
      <c r="D740" s="53"/>
      <c r="E740" s="59"/>
      <c r="F740" s="51"/>
      <c r="G740" s="7"/>
      <c r="H740" s="7"/>
      <c r="I740" s="7"/>
      <c r="J740" s="6"/>
      <c r="K740" s="7"/>
      <c r="L740" s="46"/>
    </row>
    <row r="741" spans="1:12" x14ac:dyDescent="0.3">
      <c r="A741" s="1"/>
      <c r="B741" s="1"/>
      <c r="C741" s="1"/>
      <c r="D741" s="53"/>
      <c r="E741" s="59"/>
      <c r="F741" s="51"/>
      <c r="G741" s="7"/>
      <c r="H741" s="7"/>
      <c r="I741" s="7"/>
      <c r="J741" s="6"/>
      <c r="K741" s="7"/>
      <c r="L741" s="46"/>
    </row>
    <row r="742" spans="1:12" x14ac:dyDescent="0.3">
      <c r="A742" s="1"/>
      <c r="B742" s="1"/>
      <c r="C742" s="1"/>
      <c r="D742" s="53"/>
      <c r="E742" s="59"/>
      <c r="F742" s="51"/>
      <c r="G742" s="7"/>
      <c r="H742" s="7"/>
      <c r="I742" s="7"/>
      <c r="J742" s="6"/>
      <c r="K742" s="7"/>
      <c r="L742" s="46"/>
    </row>
    <row r="743" spans="1:12" x14ac:dyDescent="0.3">
      <c r="A743" s="1"/>
      <c r="B743" s="1"/>
      <c r="C743" s="1"/>
      <c r="D743" s="53"/>
      <c r="E743" s="59"/>
      <c r="F743" s="51"/>
      <c r="G743" s="7"/>
      <c r="H743" s="7"/>
      <c r="I743" s="7"/>
      <c r="J743" s="6"/>
      <c r="K743" s="7"/>
      <c r="L743" s="46"/>
    </row>
    <row r="744" spans="1:12" x14ac:dyDescent="0.3">
      <c r="A744" s="1"/>
      <c r="B744" s="1"/>
      <c r="C744" s="1"/>
      <c r="D744" s="53"/>
      <c r="E744" s="59"/>
      <c r="F744" s="51"/>
      <c r="G744" s="7"/>
      <c r="H744" s="7"/>
      <c r="I744" s="7"/>
      <c r="J744" s="6"/>
      <c r="K744" s="7"/>
      <c r="L744" s="46"/>
    </row>
    <row r="745" spans="1:12" x14ac:dyDescent="0.3">
      <c r="A745" s="1"/>
      <c r="B745" s="1"/>
      <c r="C745" s="1"/>
      <c r="D745" s="53"/>
      <c r="E745" s="59"/>
      <c r="F745" s="51"/>
      <c r="G745" s="7"/>
      <c r="H745" s="7"/>
      <c r="I745" s="7"/>
      <c r="J745" s="6"/>
      <c r="K745" s="7"/>
      <c r="L745" s="46"/>
    </row>
    <row r="746" spans="1:12" x14ac:dyDescent="0.3">
      <c r="A746" s="1"/>
      <c r="B746" s="1"/>
      <c r="C746" s="1"/>
      <c r="D746" s="53"/>
      <c r="E746" s="59"/>
      <c r="F746" s="51"/>
      <c r="G746" s="7"/>
      <c r="H746" s="7"/>
      <c r="I746" s="7"/>
      <c r="J746" s="6"/>
      <c r="K746" s="7"/>
      <c r="L746" s="46"/>
    </row>
    <row r="747" spans="1:12" x14ac:dyDescent="0.3">
      <c r="A747" s="1"/>
      <c r="B747" s="1"/>
      <c r="C747" s="1"/>
      <c r="D747" s="53"/>
      <c r="E747" s="59"/>
      <c r="F747" s="51"/>
      <c r="G747" s="7"/>
      <c r="H747" s="7"/>
      <c r="I747" s="7"/>
      <c r="J747" s="6"/>
      <c r="K747" s="7"/>
      <c r="L747" s="46"/>
    </row>
    <row r="748" spans="1:12" x14ac:dyDescent="0.3">
      <c r="A748" s="1"/>
      <c r="B748" s="1"/>
      <c r="C748" s="1"/>
      <c r="D748" s="53"/>
      <c r="E748" s="59"/>
      <c r="F748" s="51"/>
      <c r="G748" s="7"/>
      <c r="H748" s="7"/>
      <c r="I748" s="7"/>
      <c r="J748" s="6"/>
      <c r="K748" s="7"/>
      <c r="L748" s="46"/>
    </row>
    <row r="749" spans="1:12" x14ac:dyDescent="0.3">
      <c r="A749" s="1"/>
      <c r="B749" s="1"/>
      <c r="C749" s="1"/>
      <c r="D749" s="53"/>
      <c r="E749" s="59"/>
      <c r="F749" s="51"/>
      <c r="G749" s="7"/>
      <c r="H749" s="7"/>
      <c r="I749" s="7"/>
      <c r="J749" s="6"/>
      <c r="K749" s="7"/>
      <c r="L749" s="46"/>
    </row>
    <row r="750" spans="1:12" x14ac:dyDescent="0.3">
      <c r="A750" s="1"/>
      <c r="B750" s="1"/>
      <c r="C750" s="1"/>
      <c r="D750" s="53"/>
      <c r="E750" s="59"/>
      <c r="F750" s="51"/>
      <c r="G750" s="7"/>
      <c r="H750" s="7"/>
      <c r="I750" s="7"/>
      <c r="J750" s="6"/>
      <c r="K750" s="7"/>
      <c r="L750" s="46"/>
    </row>
    <row r="751" spans="1:12" x14ac:dyDescent="0.3">
      <c r="A751" s="1"/>
      <c r="B751" s="1"/>
      <c r="C751" s="1"/>
      <c r="D751" s="53"/>
      <c r="E751" s="59"/>
      <c r="F751" s="51"/>
      <c r="G751" s="7"/>
      <c r="H751" s="7"/>
      <c r="I751" s="7"/>
      <c r="J751" s="6"/>
      <c r="K751" s="7"/>
      <c r="L751" s="46"/>
    </row>
    <row r="752" spans="1:12" x14ac:dyDescent="0.3">
      <c r="A752" s="1"/>
      <c r="B752" s="1"/>
      <c r="C752" s="1"/>
      <c r="D752" s="53"/>
      <c r="E752" s="59"/>
      <c r="F752" s="51"/>
      <c r="G752" s="7"/>
      <c r="H752" s="7"/>
      <c r="I752" s="7"/>
      <c r="J752" s="6"/>
      <c r="K752" s="7"/>
      <c r="L752" s="46"/>
    </row>
    <row r="753" spans="1:12" x14ac:dyDescent="0.3">
      <c r="A753" s="1"/>
      <c r="B753" s="1"/>
      <c r="C753" s="1"/>
      <c r="D753" s="53"/>
      <c r="E753" s="59"/>
      <c r="F753" s="51"/>
      <c r="G753" s="7"/>
      <c r="H753" s="7"/>
      <c r="I753" s="7"/>
      <c r="J753" s="6"/>
      <c r="K753" s="7"/>
      <c r="L753" s="46"/>
    </row>
    <row r="754" spans="1:12" x14ac:dyDescent="0.3">
      <c r="A754" s="1"/>
      <c r="B754" s="1"/>
      <c r="C754" s="1"/>
      <c r="D754" s="53"/>
      <c r="E754" s="59"/>
      <c r="F754" s="51"/>
      <c r="G754" s="7"/>
      <c r="H754" s="7"/>
      <c r="I754" s="7"/>
      <c r="J754" s="6"/>
      <c r="K754" s="7"/>
      <c r="L754" s="46"/>
    </row>
    <row r="755" spans="1:12" x14ac:dyDescent="0.3">
      <c r="A755" s="1"/>
      <c r="B755" s="1"/>
      <c r="C755" s="1"/>
      <c r="D755" s="53"/>
      <c r="E755" s="59"/>
      <c r="F755" s="51"/>
      <c r="G755" s="7"/>
      <c r="H755" s="7"/>
      <c r="I755" s="7"/>
      <c r="J755" s="6"/>
      <c r="K755" s="7"/>
      <c r="L755" s="46"/>
    </row>
    <row r="756" spans="1:12" x14ac:dyDescent="0.3">
      <c r="A756" s="1"/>
      <c r="B756" s="1"/>
      <c r="C756" s="1"/>
      <c r="D756" s="53"/>
      <c r="E756" s="59"/>
      <c r="F756" s="51"/>
      <c r="G756" s="7"/>
      <c r="H756" s="7"/>
      <c r="I756" s="7"/>
      <c r="J756" s="6"/>
      <c r="K756" s="7"/>
      <c r="L756" s="46"/>
    </row>
    <row r="757" spans="1:12" x14ac:dyDescent="0.3">
      <c r="A757" s="1"/>
      <c r="B757" s="1"/>
      <c r="C757" s="1"/>
      <c r="D757" s="53"/>
      <c r="E757" s="59"/>
      <c r="F757" s="51"/>
      <c r="G757" s="7"/>
      <c r="H757" s="7"/>
      <c r="I757" s="7"/>
      <c r="J757" s="6"/>
      <c r="K757" s="7"/>
      <c r="L757" s="46"/>
    </row>
    <row r="758" spans="1:12" x14ac:dyDescent="0.3">
      <c r="A758" s="1"/>
      <c r="B758" s="1"/>
      <c r="C758" s="1"/>
      <c r="D758" s="53"/>
      <c r="E758" s="59"/>
      <c r="F758" s="51"/>
      <c r="G758" s="7"/>
      <c r="H758" s="7"/>
      <c r="I758" s="7"/>
      <c r="J758" s="6"/>
      <c r="K758" s="7"/>
      <c r="L758" s="46"/>
    </row>
    <row r="759" spans="1:12" x14ac:dyDescent="0.3">
      <c r="A759" s="1"/>
      <c r="B759" s="1"/>
      <c r="C759" s="1"/>
      <c r="D759" s="53"/>
      <c r="E759" s="59"/>
      <c r="F759" s="51"/>
      <c r="G759" s="7"/>
      <c r="H759" s="7"/>
      <c r="I759" s="7"/>
      <c r="J759" s="6"/>
      <c r="K759" s="7"/>
      <c r="L759" s="46"/>
    </row>
    <row r="760" spans="1:12" x14ac:dyDescent="0.3">
      <c r="A760" s="1"/>
      <c r="B760" s="1"/>
      <c r="C760" s="1"/>
      <c r="D760" s="53"/>
      <c r="E760" s="59"/>
      <c r="F760" s="51"/>
      <c r="G760" s="7"/>
      <c r="H760" s="7"/>
      <c r="I760" s="7"/>
      <c r="J760" s="6"/>
      <c r="K760" s="7"/>
      <c r="L760" s="46"/>
    </row>
    <row r="761" spans="1:12" x14ac:dyDescent="0.3">
      <c r="A761" s="1"/>
      <c r="B761" s="1"/>
      <c r="C761" s="1"/>
      <c r="D761" s="53"/>
      <c r="E761" s="59"/>
      <c r="F761" s="51"/>
      <c r="G761" s="7"/>
      <c r="H761" s="7"/>
      <c r="I761" s="7"/>
      <c r="J761" s="6"/>
      <c r="K761" s="7"/>
      <c r="L761" s="46"/>
    </row>
    <row r="762" spans="1:12" x14ac:dyDescent="0.3">
      <c r="A762" s="1"/>
      <c r="B762" s="1"/>
      <c r="C762" s="1"/>
      <c r="D762" s="53"/>
      <c r="E762" s="59"/>
      <c r="F762" s="51"/>
      <c r="G762" s="7"/>
      <c r="H762" s="7"/>
      <c r="I762" s="7"/>
      <c r="J762" s="6"/>
      <c r="K762" s="7"/>
      <c r="L762" s="46"/>
    </row>
    <row r="763" spans="1:12" x14ac:dyDescent="0.3">
      <c r="A763" s="1"/>
      <c r="B763" s="1"/>
      <c r="C763" s="1"/>
      <c r="D763" s="53"/>
      <c r="E763" s="59"/>
      <c r="F763" s="51"/>
      <c r="G763" s="7"/>
      <c r="H763" s="7"/>
      <c r="I763" s="7"/>
      <c r="J763" s="6"/>
      <c r="K763" s="7"/>
      <c r="L763" s="46"/>
    </row>
    <row r="764" spans="1:12" x14ac:dyDescent="0.3">
      <c r="A764" s="1"/>
      <c r="B764" s="1"/>
      <c r="C764" s="1"/>
      <c r="D764" s="53"/>
      <c r="E764" s="59"/>
      <c r="F764" s="51"/>
      <c r="G764" s="7"/>
      <c r="H764" s="7"/>
      <c r="I764" s="7"/>
      <c r="J764" s="6"/>
      <c r="K764" s="7"/>
      <c r="L764" s="46"/>
    </row>
    <row r="765" spans="1:12" x14ac:dyDescent="0.3">
      <c r="A765" s="1"/>
      <c r="B765" s="1"/>
      <c r="C765" s="1"/>
      <c r="D765" s="53"/>
      <c r="E765" s="59"/>
      <c r="F765" s="51"/>
      <c r="G765" s="7"/>
      <c r="H765" s="7"/>
      <c r="I765" s="7"/>
      <c r="J765" s="6"/>
      <c r="K765" s="7"/>
      <c r="L765" s="46"/>
    </row>
    <row r="766" spans="1:12" x14ac:dyDescent="0.3">
      <c r="A766" s="1"/>
      <c r="B766" s="1"/>
      <c r="C766" s="1"/>
      <c r="D766" s="53"/>
      <c r="E766" s="59"/>
      <c r="F766" s="51"/>
      <c r="G766" s="7"/>
      <c r="H766" s="7"/>
      <c r="I766" s="7"/>
      <c r="J766" s="6"/>
      <c r="K766" s="7"/>
      <c r="L766" s="46"/>
    </row>
    <row r="767" spans="1:12" x14ac:dyDescent="0.3">
      <c r="A767" s="1"/>
      <c r="B767" s="1"/>
      <c r="C767" s="1"/>
      <c r="D767" s="53"/>
      <c r="E767" s="59"/>
      <c r="F767" s="51"/>
      <c r="G767" s="7"/>
      <c r="H767" s="7"/>
      <c r="I767" s="7"/>
      <c r="J767" s="6"/>
      <c r="K767" s="7"/>
      <c r="L767" s="46"/>
    </row>
    <row r="768" spans="1:12" x14ac:dyDescent="0.3">
      <c r="A768" s="1"/>
      <c r="B768" s="1"/>
      <c r="C768" s="1"/>
      <c r="D768" s="53"/>
      <c r="E768" s="59"/>
      <c r="F768" s="51"/>
      <c r="G768" s="7"/>
      <c r="H768" s="7"/>
      <c r="I768" s="7"/>
      <c r="J768" s="6"/>
      <c r="K768" s="7"/>
      <c r="L768" s="46"/>
    </row>
    <row r="769" spans="1:12" x14ac:dyDescent="0.3">
      <c r="A769" s="1"/>
      <c r="B769" s="1"/>
      <c r="C769" s="1"/>
      <c r="D769" s="53"/>
      <c r="E769" s="59"/>
      <c r="F769" s="51"/>
      <c r="G769" s="7"/>
      <c r="H769" s="7"/>
      <c r="I769" s="7"/>
      <c r="J769" s="6"/>
      <c r="K769" s="7"/>
      <c r="L769" s="46"/>
    </row>
    <row r="770" spans="1:12" x14ac:dyDescent="0.3">
      <c r="A770" s="1"/>
      <c r="B770" s="1"/>
      <c r="C770" s="1"/>
      <c r="D770" s="53"/>
      <c r="E770" s="59"/>
      <c r="F770" s="51"/>
      <c r="G770" s="7"/>
      <c r="H770" s="7"/>
      <c r="I770" s="7"/>
      <c r="J770" s="6"/>
      <c r="K770" s="7"/>
      <c r="L770" s="46"/>
    </row>
    <row r="771" spans="1:12" x14ac:dyDescent="0.3">
      <c r="A771" s="1"/>
      <c r="B771" s="1"/>
      <c r="C771" s="1"/>
      <c r="D771" s="53"/>
      <c r="E771" s="59"/>
      <c r="F771" s="51"/>
      <c r="G771" s="7"/>
      <c r="H771" s="7"/>
      <c r="I771" s="7"/>
      <c r="J771" s="6"/>
      <c r="K771" s="7"/>
      <c r="L771" s="46"/>
    </row>
    <row r="772" spans="1:12" x14ac:dyDescent="0.3">
      <c r="A772" s="1"/>
      <c r="B772" s="1"/>
      <c r="C772" s="1"/>
      <c r="D772" s="53"/>
      <c r="E772" s="59"/>
      <c r="F772" s="51"/>
      <c r="G772" s="7"/>
      <c r="H772" s="7"/>
      <c r="I772" s="7"/>
      <c r="J772" s="6"/>
      <c r="K772" s="7"/>
      <c r="L772" s="46"/>
    </row>
    <row r="773" spans="1:12" x14ac:dyDescent="0.3">
      <c r="A773" s="1"/>
      <c r="B773" s="1"/>
      <c r="C773" s="1"/>
      <c r="D773" s="53"/>
      <c r="E773" s="59"/>
      <c r="F773" s="51"/>
      <c r="G773" s="7"/>
      <c r="H773" s="7"/>
      <c r="I773" s="7"/>
      <c r="J773" s="6"/>
      <c r="K773" s="7"/>
      <c r="L773" s="46"/>
    </row>
    <row r="774" spans="1:12" x14ac:dyDescent="0.3">
      <c r="A774" s="1"/>
      <c r="B774" s="1"/>
      <c r="C774" s="1"/>
      <c r="D774" s="53"/>
      <c r="E774" s="59"/>
      <c r="F774" s="51"/>
      <c r="G774" s="7"/>
      <c r="H774" s="7"/>
      <c r="I774" s="7"/>
      <c r="J774" s="6"/>
      <c r="K774" s="7"/>
      <c r="L774" s="46"/>
    </row>
    <row r="775" spans="1:12" x14ac:dyDescent="0.3">
      <c r="A775" s="1"/>
      <c r="B775" s="1"/>
      <c r="C775" s="1"/>
      <c r="D775" s="53"/>
      <c r="E775" s="59"/>
      <c r="F775" s="51"/>
      <c r="G775" s="7"/>
      <c r="H775" s="7"/>
      <c r="I775" s="7"/>
      <c r="J775" s="6"/>
      <c r="K775" s="7"/>
      <c r="L775" s="46"/>
    </row>
    <row r="776" spans="1:12" x14ac:dyDescent="0.3">
      <c r="A776" s="1"/>
      <c r="B776" s="1"/>
      <c r="C776" s="1"/>
      <c r="D776" s="53"/>
      <c r="E776" s="59"/>
      <c r="F776" s="51"/>
      <c r="G776" s="7"/>
      <c r="H776" s="7"/>
      <c r="I776" s="7"/>
      <c r="J776" s="6"/>
      <c r="K776" s="7"/>
      <c r="L776" s="46"/>
    </row>
    <row r="777" spans="1:12" x14ac:dyDescent="0.3">
      <c r="A777" s="1"/>
      <c r="B777" s="1"/>
      <c r="C777" s="1"/>
      <c r="D777" s="53"/>
      <c r="E777" s="59"/>
      <c r="F777" s="51"/>
      <c r="G777" s="7"/>
      <c r="H777" s="7"/>
      <c r="I777" s="7"/>
      <c r="J777" s="6"/>
      <c r="K777" s="7"/>
      <c r="L777" s="46"/>
    </row>
    <row r="778" spans="1:12" x14ac:dyDescent="0.3">
      <c r="A778" s="1"/>
      <c r="B778" s="1"/>
      <c r="C778" s="1"/>
      <c r="D778" s="53"/>
      <c r="E778" s="59"/>
      <c r="F778" s="51"/>
      <c r="G778" s="7"/>
      <c r="H778" s="7"/>
      <c r="I778" s="7"/>
      <c r="J778" s="6"/>
      <c r="K778" s="7"/>
      <c r="L778" s="46"/>
    </row>
    <row r="779" spans="1:12" x14ac:dyDescent="0.3">
      <c r="A779" s="1"/>
      <c r="B779" s="1"/>
      <c r="C779" s="1"/>
      <c r="D779" s="53"/>
      <c r="E779" s="59"/>
      <c r="F779" s="51"/>
      <c r="G779" s="7"/>
      <c r="H779" s="7"/>
      <c r="I779" s="7"/>
      <c r="J779" s="6"/>
      <c r="K779" s="7"/>
      <c r="L779" s="46"/>
    </row>
    <row r="780" spans="1:12" x14ac:dyDescent="0.3">
      <c r="A780" s="1"/>
      <c r="B780" s="1"/>
      <c r="C780" s="1"/>
      <c r="D780" s="53"/>
      <c r="E780" s="59"/>
      <c r="F780" s="51"/>
      <c r="G780" s="7"/>
      <c r="H780" s="7"/>
      <c r="I780" s="7"/>
      <c r="J780" s="6"/>
      <c r="K780" s="7"/>
      <c r="L780" s="46"/>
    </row>
    <row r="781" spans="1:12" x14ac:dyDescent="0.3">
      <c r="A781" s="1"/>
      <c r="B781" s="1"/>
      <c r="C781" s="1"/>
      <c r="D781" s="53"/>
      <c r="E781" s="59"/>
      <c r="F781" s="51"/>
      <c r="G781" s="7"/>
      <c r="H781" s="7"/>
      <c r="I781" s="7"/>
      <c r="J781" s="6"/>
      <c r="K781" s="7"/>
      <c r="L781" s="46"/>
    </row>
    <row r="782" spans="1:12" x14ac:dyDescent="0.3">
      <c r="A782" s="1"/>
      <c r="B782" s="1"/>
      <c r="C782" s="1"/>
      <c r="D782" s="53"/>
      <c r="E782" s="59"/>
      <c r="F782" s="51"/>
      <c r="G782" s="7"/>
      <c r="H782" s="7"/>
      <c r="I782" s="7"/>
      <c r="J782" s="6"/>
      <c r="K782" s="7"/>
      <c r="L782" s="46"/>
    </row>
    <row r="783" spans="1:12" x14ac:dyDescent="0.3">
      <c r="A783" s="1"/>
      <c r="B783" s="1"/>
      <c r="C783" s="1"/>
      <c r="D783" s="53"/>
      <c r="E783" s="59"/>
      <c r="F783" s="51"/>
      <c r="G783" s="7"/>
      <c r="H783" s="7"/>
      <c r="I783" s="7"/>
      <c r="J783" s="6"/>
      <c r="K783" s="7"/>
      <c r="L783" s="46"/>
    </row>
    <row r="784" spans="1:12" x14ac:dyDescent="0.3">
      <c r="A784" s="1"/>
      <c r="B784" s="1"/>
      <c r="C784" s="1"/>
      <c r="D784" s="53"/>
      <c r="E784" s="59"/>
      <c r="F784" s="51"/>
      <c r="G784" s="7"/>
      <c r="H784" s="7"/>
      <c r="I784" s="7"/>
      <c r="J784" s="6"/>
      <c r="K784" s="7"/>
      <c r="L784" s="46"/>
    </row>
    <row r="785" spans="1:12" x14ac:dyDescent="0.3">
      <c r="A785" s="1"/>
      <c r="B785" s="1"/>
      <c r="C785" s="1"/>
      <c r="D785" s="53"/>
      <c r="E785" s="59"/>
      <c r="F785" s="51"/>
      <c r="G785" s="7"/>
      <c r="H785" s="7"/>
      <c r="I785" s="7"/>
      <c r="J785" s="6"/>
      <c r="K785" s="7"/>
      <c r="L785" s="46"/>
    </row>
    <row r="786" spans="1:12" x14ac:dyDescent="0.3">
      <c r="A786" s="1"/>
      <c r="B786" s="1"/>
      <c r="C786" s="1"/>
      <c r="D786" s="53"/>
      <c r="E786" s="59"/>
      <c r="F786" s="51"/>
      <c r="G786" s="7"/>
      <c r="H786" s="7"/>
      <c r="I786" s="7"/>
      <c r="J786" s="6"/>
      <c r="K786" s="7"/>
      <c r="L786" s="46"/>
    </row>
    <row r="787" spans="1:12" x14ac:dyDescent="0.3">
      <c r="A787" s="1"/>
      <c r="B787" s="1"/>
      <c r="C787" s="1"/>
      <c r="D787" s="53"/>
      <c r="E787" s="59"/>
      <c r="F787" s="51"/>
      <c r="G787" s="7"/>
      <c r="H787" s="7"/>
      <c r="I787" s="7"/>
      <c r="J787" s="6"/>
      <c r="K787" s="7"/>
      <c r="L787" s="46"/>
    </row>
    <row r="788" spans="1:12" x14ac:dyDescent="0.3">
      <c r="A788" s="1"/>
      <c r="B788" s="1"/>
      <c r="C788" s="1"/>
      <c r="D788" s="53"/>
      <c r="E788" s="59"/>
      <c r="F788" s="51"/>
      <c r="G788" s="7"/>
      <c r="H788" s="7"/>
      <c r="I788" s="7"/>
      <c r="J788" s="6"/>
      <c r="K788" s="7"/>
      <c r="L788" s="46"/>
    </row>
    <row r="789" spans="1:12" x14ac:dyDescent="0.3">
      <c r="A789" s="1"/>
      <c r="B789" s="1"/>
      <c r="C789" s="1"/>
      <c r="D789" s="53"/>
      <c r="E789" s="59"/>
      <c r="F789" s="51"/>
      <c r="G789" s="7"/>
      <c r="H789" s="7"/>
      <c r="I789" s="7"/>
      <c r="J789" s="6"/>
      <c r="K789" s="7"/>
      <c r="L789" s="46"/>
    </row>
    <row r="790" spans="1:12" x14ac:dyDescent="0.3">
      <c r="A790" s="1"/>
      <c r="B790" s="1"/>
      <c r="C790" s="1"/>
      <c r="D790" s="53"/>
      <c r="E790" s="59"/>
      <c r="F790" s="51"/>
      <c r="G790" s="7"/>
      <c r="H790" s="7"/>
      <c r="I790" s="7"/>
      <c r="J790" s="6"/>
      <c r="K790" s="7"/>
      <c r="L790" s="46"/>
    </row>
    <row r="791" spans="1:12" x14ac:dyDescent="0.3">
      <c r="A791" s="1"/>
      <c r="B791" s="1"/>
      <c r="C791" s="1"/>
      <c r="D791" s="53"/>
      <c r="E791" s="59"/>
      <c r="F791" s="51"/>
      <c r="G791" s="7"/>
      <c r="H791" s="7"/>
      <c r="I791" s="7"/>
      <c r="J791" s="6"/>
      <c r="K791" s="7"/>
      <c r="L791" s="46"/>
    </row>
    <row r="792" spans="1:12" x14ac:dyDescent="0.3">
      <c r="A792" s="1"/>
      <c r="B792" s="1"/>
      <c r="C792" s="1"/>
      <c r="D792" s="53"/>
      <c r="E792" s="59"/>
      <c r="F792" s="51"/>
      <c r="G792" s="7"/>
      <c r="H792" s="7"/>
      <c r="I792" s="7"/>
      <c r="J792" s="6"/>
      <c r="K792" s="7"/>
      <c r="L792" s="46"/>
    </row>
    <row r="793" spans="1:12" x14ac:dyDescent="0.3">
      <c r="A793" s="1"/>
      <c r="B793" s="1"/>
      <c r="C793" s="1"/>
      <c r="D793" s="53"/>
      <c r="E793" s="59"/>
      <c r="F793" s="51"/>
      <c r="G793" s="7"/>
      <c r="H793" s="7"/>
      <c r="I793" s="7"/>
      <c r="J793" s="6"/>
      <c r="K793" s="7"/>
      <c r="L793" s="46"/>
    </row>
    <row r="794" spans="1:12" x14ac:dyDescent="0.3">
      <c r="A794" s="1"/>
      <c r="B794" s="1"/>
      <c r="C794" s="1"/>
      <c r="D794" s="53"/>
      <c r="E794" s="59"/>
      <c r="F794" s="51"/>
      <c r="G794" s="7"/>
      <c r="H794" s="7"/>
      <c r="I794" s="7"/>
      <c r="J794" s="6"/>
      <c r="K794" s="7"/>
      <c r="L794" s="46"/>
    </row>
    <row r="795" spans="1:12" x14ac:dyDescent="0.3">
      <c r="A795" s="1"/>
      <c r="B795" s="1"/>
      <c r="C795" s="1"/>
      <c r="D795" s="53"/>
      <c r="E795" s="59"/>
      <c r="F795" s="51"/>
      <c r="G795" s="7"/>
      <c r="H795" s="7"/>
      <c r="I795" s="7"/>
      <c r="J795" s="6"/>
      <c r="K795" s="7"/>
      <c r="L795" s="46"/>
    </row>
    <row r="796" spans="1:12" x14ac:dyDescent="0.3">
      <c r="A796" s="1"/>
      <c r="B796" s="1"/>
      <c r="C796" s="1"/>
      <c r="D796" s="53"/>
      <c r="E796" s="59"/>
      <c r="F796" s="51"/>
      <c r="G796" s="7"/>
      <c r="H796" s="7"/>
      <c r="I796" s="7"/>
      <c r="J796" s="6"/>
      <c r="K796" s="7"/>
      <c r="L796" s="46"/>
    </row>
    <row r="797" spans="1:12" x14ac:dyDescent="0.3">
      <c r="A797" s="1"/>
      <c r="B797" s="1"/>
      <c r="C797" s="1"/>
      <c r="D797" s="53"/>
      <c r="E797" s="59"/>
      <c r="F797" s="51"/>
      <c r="G797" s="7"/>
      <c r="H797" s="7"/>
      <c r="I797" s="7"/>
      <c r="J797" s="6"/>
      <c r="K797" s="7"/>
      <c r="L797" s="46"/>
    </row>
    <row r="798" spans="1:12" x14ac:dyDescent="0.3">
      <c r="A798" s="1"/>
      <c r="B798" s="1"/>
      <c r="C798" s="1"/>
      <c r="D798" s="53"/>
      <c r="E798" s="59"/>
      <c r="F798" s="51"/>
      <c r="G798" s="7"/>
      <c r="H798" s="7"/>
      <c r="I798" s="7"/>
      <c r="J798" s="6"/>
      <c r="K798" s="7"/>
      <c r="L798" s="46"/>
    </row>
    <row r="799" spans="1:12" x14ac:dyDescent="0.3">
      <c r="A799" s="1"/>
      <c r="B799" s="1"/>
      <c r="C799" s="1"/>
      <c r="D799" s="53"/>
      <c r="E799" s="59"/>
      <c r="F799" s="51"/>
      <c r="G799" s="7"/>
      <c r="H799" s="7"/>
      <c r="I799" s="7"/>
      <c r="J799" s="6"/>
      <c r="K799" s="7"/>
      <c r="L799" s="46"/>
    </row>
    <row r="800" spans="1:12" x14ac:dyDescent="0.3">
      <c r="A800" s="1"/>
      <c r="B800" s="1"/>
      <c r="C800" s="1"/>
      <c r="D800" s="53"/>
      <c r="E800" s="59"/>
      <c r="F800" s="51"/>
      <c r="G800" s="7"/>
      <c r="H800" s="7"/>
      <c r="I800" s="7"/>
      <c r="J800" s="6"/>
      <c r="K800" s="7"/>
      <c r="L800" s="46"/>
    </row>
    <row r="801" spans="1:12" x14ac:dyDescent="0.3">
      <c r="A801" s="1"/>
      <c r="B801" s="1"/>
      <c r="C801" s="1"/>
      <c r="D801" s="53"/>
      <c r="E801" s="59"/>
      <c r="F801" s="51"/>
      <c r="G801" s="7"/>
      <c r="H801" s="7"/>
      <c r="I801" s="7"/>
      <c r="J801" s="6"/>
      <c r="K801" s="7"/>
      <c r="L801" s="46"/>
    </row>
    <row r="802" spans="1:12" x14ac:dyDescent="0.3">
      <c r="A802" s="1"/>
      <c r="B802" s="1"/>
      <c r="C802" s="1"/>
      <c r="D802" s="53"/>
      <c r="E802" s="59"/>
      <c r="F802" s="51"/>
      <c r="G802" s="7"/>
      <c r="H802" s="7"/>
      <c r="I802" s="7"/>
      <c r="J802" s="6"/>
      <c r="K802" s="7"/>
      <c r="L802" s="46"/>
    </row>
    <row r="803" spans="1:12" x14ac:dyDescent="0.3">
      <c r="A803" s="1"/>
      <c r="B803" s="1"/>
      <c r="C803" s="1"/>
      <c r="D803" s="53"/>
      <c r="E803" s="59"/>
      <c r="F803" s="51"/>
      <c r="G803" s="7"/>
      <c r="H803" s="7"/>
      <c r="I803" s="7"/>
      <c r="J803" s="6"/>
      <c r="K803" s="7"/>
      <c r="L803" s="46"/>
    </row>
    <row r="804" spans="1:12" x14ac:dyDescent="0.3">
      <c r="A804" s="1"/>
      <c r="B804" s="1"/>
      <c r="C804" s="1"/>
      <c r="D804" s="53"/>
      <c r="E804" s="59"/>
      <c r="F804" s="51"/>
      <c r="G804" s="7"/>
      <c r="H804" s="7"/>
      <c r="I804" s="7"/>
      <c r="J804" s="6"/>
      <c r="K804" s="7"/>
      <c r="L804" s="46"/>
    </row>
    <row r="805" spans="1:12" x14ac:dyDescent="0.3">
      <c r="A805" s="1"/>
      <c r="B805" s="1"/>
      <c r="C805" s="1"/>
      <c r="D805" s="53"/>
      <c r="E805" s="59"/>
      <c r="F805" s="51"/>
      <c r="G805" s="7"/>
      <c r="H805" s="7"/>
      <c r="I805" s="7"/>
      <c r="J805" s="6"/>
      <c r="K805" s="7"/>
      <c r="L805" s="46"/>
    </row>
    <row r="806" spans="1:12" x14ac:dyDescent="0.3">
      <c r="A806" s="1"/>
      <c r="B806" s="1"/>
      <c r="C806" s="1"/>
      <c r="D806" s="53"/>
      <c r="E806" s="59"/>
      <c r="F806" s="51"/>
      <c r="G806" s="7"/>
      <c r="H806" s="7"/>
      <c r="I806" s="7"/>
      <c r="J806" s="6"/>
      <c r="K806" s="7"/>
      <c r="L806" s="46"/>
    </row>
    <row r="807" spans="1:12" x14ac:dyDescent="0.3">
      <c r="A807" s="1"/>
      <c r="B807" s="1"/>
      <c r="C807" s="1"/>
      <c r="D807" s="53"/>
      <c r="E807" s="59"/>
      <c r="F807" s="51"/>
      <c r="G807" s="7"/>
      <c r="H807" s="7"/>
      <c r="I807" s="7"/>
      <c r="J807" s="6"/>
      <c r="K807" s="7"/>
      <c r="L807" s="46"/>
    </row>
    <row r="808" spans="1:12" x14ac:dyDescent="0.3">
      <c r="A808" s="1"/>
      <c r="B808" s="1"/>
      <c r="C808" s="1"/>
      <c r="D808" s="53"/>
      <c r="E808" s="59"/>
      <c r="F808" s="51"/>
      <c r="G808" s="7"/>
      <c r="H808" s="7"/>
      <c r="I808" s="7"/>
      <c r="J808" s="6"/>
      <c r="K808" s="7"/>
      <c r="L808" s="46"/>
    </row>
    <row r="809" spans="1:12" x14ac:dyDescent="0.3">
      <c r="A809" s="1"/>
      <c r="B809" s="1"/>
      <c r="C809" s="1"/>
      <c r="D809" s="53"/>
      <c r="E809" s="59"/>
      <c r="F809" s="51"/>
      <c r="G809" s="7"/>
      <c r="H809" s="7"/>
      <c r="I809" s="7"/>
      <c r="J809" s="6"/>
      <c r="K809" s="7"/>
      <c r="L809" s="46"/>
    </row>
    <row r="810" spans="1:12" x14ac:dyDescent="0.3">
      <c r="A810" s="1"/>
      <c r="B810" s="1"/>
      <c r="C810" s="1"/>
      <c r="D810" s="53"/>
      <c r="E810" s="59"/>
      <c r="F810" s="51"/>
      <c r="G810" s="7"/>
      <c r="H810" s="7"/>
      <c r="I810" s="7"/>
      <c r="J810" s="6"/>
      <c r="K810" s="7"/>
      <c r="L810" s="46"/>
    </row>
    <row r="811" spans="1:12" x14ac:dyDescent="0.3">
      <c r="A811" s="1"/>
      <c r="B811" s="1"/>
      <c r="C811" s="1"/>
      <c r="D811" s="53"/>
      <c r="E811" s="59"/>
      <c r="F811" s="51"/>
      <c r="G811" s="7"/>
      <c r="H811" s="7"/>
      <c r="I811" s="7"/>
      <c r="J811" s="6"/>
      <c r="K811" s="7"/>
      <c r="L811" s="46"/>
    </row>
    <row r="812" spans="1:12" x14ac:dyDescent="0.3">
      <c r="A812" s="1"/>
      <c r="B812" s="1"/>
      <c r="C812" s="1"/>
      <c r="D812" s="53"/>
      <c r="E812" s="59"/>
      <c r="F812" s="51"/>
      <c r="G812" s="7"/>
      <c r="H812" s="7"/>
      <c r="I812" s="7"/>
      <c r="J812" s="6"/>
      <c r="K812" s="7"/>
      <c r="L812" s="46"/>
    </row>
    <row r="813" spans="1:12" x14ac:dyDescent="0.3">
      <c r="A813" s="1"/>
      <c r="B813" s="1"/>
      <c r="C813" s="1"/>
      <c r="D813" s="53"/>
      <c r="E813" s="59"/>
      <c r="F813" s="51"/>
      <c r="G813" s="7"/>
      <c r="H813" s="7"/>
      <c r="I813" s="7"/>
      <c r="J813" s="6"/>
      <c r="K813" s="7"/>
      <c r="L813" s="46"/>
    </row>
    <row r="814" spans="1:12" x14ac:dyDescent="0.3">
      <c r="A814" s="1"/>
      <c r="B814" s="1"/>
      <c r="C814" s="1"/>
      <c r="D814" s="53"/>
      <c r="E814" s="59"/>
      <c r="F814" s="51"/>
      <c r="G814" s="7"/>
      <c r="H814" s="7"/>
      <c r="I814" s="7"/>
      <c r="J814" s="6"/>
      <c r="K814" s="7"/>
      <c r="L814" s="46"/>
    </row>
    <row r="815" spans="1:12" x14ac:dyDescent="0.3">
      <c r="A815" s="1"/>
      <c r="B815" s="1"/>
      <c r="C815" s="1"/>
      <c r="D815" s="53"/>
      <c r="E815" s="59"/>
      <c r="F815" s="51"/>
      <c r="G815" s="7"/>
      <c r="H815" s="7"/>
      <c r="I815" s="7"/>
      <c r="J815" s="6"/>
      <c r="K815" s="7"/>
      <c r="L815" s="46"/>
    </row>
    <row r="816" spans="1:12" x14ac:dyDescent="0.3">
      <c r="A816" s="1"/>
      <c r="B816" s="1"/>
      <c r="C816" s="1"/>
      <c r="D816" s="53"/>
      <c r="E816" s="59"/>
      <c r="F816" s="51"/>
      <c r="G816" s="7"/>
      <c r="H816" s="7"/>
      <c r="I816" s="7"/>
      <c r="J816" s="6"/>
      <c r="K816" s="7"/>
      <c r="L816" s="46"/>
    </row>
    <row r="817" spans="1:12" x14ac:dyDescent="0.3">
      <c r="A817" s="1"/>
      <c r="B817" s="1"/>
      <c r="C817" s="1"/>
      <c r="D817" s="53"/>
      <c r="E817" s="59"/>
      <c r="F817" s="51"/>
      <c r="G817" s="7"/>
      <c r="H817" s="7"/>
      <c r="I817" s="7"/>
      <c r="J817" s="6"/>
      <c r="K817" s="7"/>
      <c r="L817" s="46"/>
    </row>
    <row r="818" spans="1:12" x14ac:dyDescent="0.3">
      <c r="A818" s="1"/>
      <c r="B818" s="1"/>
      <c r="C818" s="1"/>
      <c r="D818" s="53"/>
      <c r="E818" s="59"/>
      <c r="F818" s="51"/>
      <c r="G818" s="7"/>
      <c r="H818" s="7"/>
      <c r="I818" s="7"/>
      <c r="J818" s="6"/>
      <c r="K818" s="7"/>
      <c r="L818" s="46"/>
    </row>
    <row r="819" spans="1:12" x14ac:dyDescent="0.3">
      <c r="A819" s="1"/>
      <c r="B819" s="1"/>
      <c r="C819" s="1"/>
      <c r="D819" s="53"/>
      <c r="E819" s="59"/>
      <c r="F819" s="51"/>
      <c r="G819" s="7"/>
      <c r="H819" s="7"/>
      <c r="I819" s="7"/>
      <c r="J819" s="6"/>
      <c r="K819" s="7"/>
      <c r="L819" s="46"/>
    </row>
    <row r="820" spans="1:12" x14ac:dyDescent="0.3">
      <c r="A820" s="1"/>
      <c r="B820" s="1"/>
      <c r="C820" s="1"/>
      <c r="D820" s="53"/>
      <c r="E820" s="59"/>
      <c r="F820" s="51"/>
      <c r="G820" s="7"/>
      <c r="H820" s="7"/>
      <c r="I820" s="7"/>
      <c r="J820" s="6"/>
      <c r="K820" s="7"/>
      <c r="L820" s="46"/>
    </row>
    <row r="821" spans="1:12" x14ac:dyDescent="0.3">
      <c r="A821" s="1"/>
      <c r="B821" s="1"/>
      <c r="C821" s="1"/>
      <c r="D821" s="53"/>
      <c r="E821" s="59"/>
      <c r="F821" s="51"/>
      <c r="G821" s="7"/>
      <c r="H821" s="7"/>
      <c r="I821" s="7"/>
      <c r="J821" s="6"/>
      <c r="K821" s="7"/>
      <c r="L821" s="46"/>
    </row>
    <row r="822" spans="1:12" x14ac:dyDescent="0.3">
      <c r="A822" s="1"/>
      <c r="B822" s="1"/>
      <c r="C822" s="1"/>
      <c r="D822" s="53"/>
      <c r="E822" s="59"/>
      <c r="F822" s="51"/>
      <c r="G822" s="7"/>
      <c r="H822" s="7"/>
      <c r="I822" s="7"/>
      <c r="J822" s="6"/>
      <c r="K822" s="7"/>
      <c r="L822" s="46"/>
    </row>
    <row r="823" spans="1:12" x14ac:dyDescent="0.3">
      <c r="A823" s="1"/>
      <c r="B823" s="1"/>
      <c r="C823" s="1"/>
      <c r="D823" s="53"/>
      <c r="E823" s="59"/>
      <c r="F823" s="51"/>
      <c r="G823" s="7"/>
      <c r="H823" s="7"/>
      <c r="I823" s="7"/>
      <c r="J823" s="6"/>
      <c r="K823" s="7"/>
      <c r="L823" s="46"/>
    </row>
    <row r="824" spans="1:12" x14ac:dyDescent="0.3">
      <c r="A824" s="1"/>
      <c r="B824" s="1"/>
      <c r="C824" s="1"/>
      <c r="D824" s="53"/>
      <c r="E824" s="59"/>
      <c r="F824" s="51"/>
      <c r="G824" s="7"/>
      <c r="H824" s="7"/>
      <c r="I824" s="7"/>
      <c r="J824" s="6"/>
      <c r="K824" s="7"/>
      <c r="L824" s="46"/>
    </row>
    <row r="825" spans="1:12" x14ac:dyDescent="0.3">
      <c r="A825" s="1"/>
      <c r="B825" s="1"/>
      <c r="C825" s="1"/>
      <c r="D825" s="53"/>
      <c r="E825" s="59"/>
      <c r="F825" s="51"/>
      <c r="G825" s="7"/>
      <c r="H825" s="7"/>
      <c r="I825" s="7"/>
      <c r="J825" s="6"/>
      <c r="K825" s="7"/>
      <c r="L825" s="46"/>
    </row>
    <row r="826" spans="1:12" x14ac:dyDescent="0.3">
      <c r="A826" s="1"/>
      <c r="B826" s="1"/>
      <c r="C826" s="1"/>
      <c r="D826" s="53"/>
      <c r="E826" s="59"/>
      <c r="F826" s="51"/>
      <c r="G826" s="7"/>
      <c r="H826" s="7"/>
      <c r="I826" s="7"/>
      <c r="J826" s="6"/>
      <c r="K826" s="7"/>
      <c r="L826" s="46"/>
    </row>
    <row r="827" spans="1:12" x14ac:dyDescent="0.3">
      <c r="A827" s="1"/>
      <c r="B827" s="1"/>
      <c r="C827" s="1"/>
      <c r="D827" s="53"/>
      <c r="E827" s="59"/>
      <c r="F827" s="51"/>
      <c r="G827" s="7"/>
      <c r="H827" s="7"/>
      <c r="I827" s="7"/>
      <c r="J827" s="6"/>
      <c r="K827" s="7"/>
      <c r="L827" s="46"/>
    </row>
    <row r="828" spans="1:12" x14ac:dyDescent="0.3">
      <c r="A828" s="1"/>
      <c r="B828" s="1"/>
      <c r="C828" s="1"/>
      <c r="D828" s="53"/>
      <c r="E828" s="59"/>
      <c r="F828" s="51"/>
      <c r="G828" s="7"/>
      <c r="H828" s="7"/>
      <c r="I828" s="7"/>
      <c r="J828" s="6"/>
      <c r="K828" s="7"/>
      <c r="L828" s="46"/>
    </row>
    <row r="829" spans="1:12" x14ac:dyDescent="0.3">
      <c r="A829" s="1"/>
      <c r="B829" s="1"/>
      <c r="C829" s="1"/>
      <c r="D829" s="53"/>
      <c r="E829" s="59"/>
      <c r="F829" s="51"/>
      <c r="G829" s="7"/>
      <c r="H829" s="7"/>
      <c r="I829" s="7"/>
      <c r="J829" s="6"/>
      <c r="K829" s="7"/>
      <c r="L829" s="46"/>
    </row>
    <row r="830" spans="1:12" x14ac:dyDescent="0.3">
      <c r="A830" s="1"/>
      <c r="B830" s="1"/>
      <c r="C830" s="1"/>
      <c r="D830" s="53"/>
      <c r="E830" s="59"/>
      <c r="F830" s="51"/>
      <c r="G830" s="7"/>
      <c r="H830" s="7"/>
      <c r="I830" s="7"/>
      <c r="J830" s="6"/>
      <c r="K830" s="7"/>
      <c r="L830" s="46"/>
    </row>
    <row r="831" spans="1:12" x14ac:dyDescent="0.3">
      <c r="A831" s="1"/>
      <c r="B831" s="1"/>
      <c r="C831" s="1"/>
      <c r="D831" s="53"/>
      <c r="E831" s="59"/>
      <c r="F831" s="51"/>
      <c r="G831" s="7"/>
      <c r="H831" s="7"/>
      <c r="I831" s="7"/>
      <c r="J831" s="6"/>
      <c r="K831" s="7"/>
      <c r="L831" s="46"/>
    </row>
    <row r="832" spans="1:12" x14ac:dyDescent="0.3">
      <c r="A832" s="1"/>
      <c r="B832" s="1"/>
      <c r="C832" s="1"/>
      <c r="D832" s="53"/>
      <c r="E832" s="59"/>
      <c r="F832" s="51"/>
      <c r="G832" s="7"/>
      <c r="H832" s="7"/>
      <c r="I832" s="7"/>
      <c r="J832" s="6"/>
      <c r="K832" s="7"/>
      <c r="L832" s="46"/>
    </row>
    <row r="833" spans="1:12" x14ac:dyDescent="0.3">
      <c r="A833" s="1"/>
      <c r="B833" s="1"/>
      <c r="C833" s="1"/>
      <c r="D833" s="53"/>
      <c r="E833" s="59"/>
      <c r="F833" s="51"/>
      <c r="G833" s="7"/>
      <c r="H833" s="7"/>
      <c r="I833" s="7"/>
      <c r="J833" s="6"/>
      <c r="K833" s="7"/>
      <c r="L833" s="46"/>
    </row>
    <row r="834" spans="1:12" x14ac:dyDescent="0.3">
      <c r="A834" s="1"/>
      <c r="B834" s="1"/>
      <c r="C834" s="1"/>
      <c r="D834" s="53"/>
      <c r="E834" s="59"/>
      <c r="F834" s="51"/>
      <c r="G834" s="7"/>
      <c r="H834" s="7"/>
      <c r="I834" s="7"/>
      <c r="J834" s="6"/>
      <c r="K834" s="7"/>
      <c r="L834" s="46"/>
    </row>
    <row r="835" spans="1:12" x14ac:dyDescent="0.3">
      <c r="A835" s="1"/>
      <c r="B835" s="1"/>
      <c r="C835" s="1"/>
      <c r="D835" s="53"/>
      <c r="E835" s="59"/>
      <c r="F835" s="51"/>
      <c r="G835" s="7"/>
      <c r="H835" s="7"/>
      <c r="I835" s="7"/>
      <c r="J835" s="6"/>
      <c r="K835" s="7"/>
      <c r="L835" s="46"/>
    </row>
    <row r="836" spans="1:12" x14ac:dyDescent="0.3">
      <c r="A836" s="1"/>
      <c r="B836" s="1"/>
      <c r="C836" s="1"/>
      <c r="D836" s="53"/>
      <c r="E836" s="59"/>
      <c r="F836" s="51"/>
      <c r="G836" s="7"/>
      <c r="H836" s="7"/>
      <c r="I836" s="7"/>
      <c r="J836" s="6"/>
      <c r="K836" s="7"/>
      <c r="L836" s="46"/>
    </row>
    <row r="837" spans="1:12" x14ac:dyDescent="0.3">
      <c r="A837" s="1"/>
      <c r="B837" s="1"/>
      <c r="C837" s="1"/>
      <c r="D837" s="53"/>
      <c r="E837" s="59"/>
      <c r="F837" s="51"/>
      <c r="G837" s="7"/>
      <c r="H837" s="7"/>
      <c r="I837" s="7"/>
      <c r="J837" s="6"/>
      <c r="K837" s="7"/>
      <c r="L837" s="46"/>
    </row>
    <row r="838" spans="1:12" x14ac:dyDescent="0.3">
      <c r="A838" s="1"/>
      <c r="B838" s="1"/>
      <c r="C838" s="1"/>
      <c r="D838" s="53"/>
      <c r="E838" s="59"/>
      <c r="F838" s="51"/>
      <c r="G838" s="7"/>
      <c r="H838" s="7"/>
      <c r="I838" s="7"/>
      <c r="J838" s="6"/>
      <c r="K838" s="7"/>
      <c r="L838" s="46"/>
    </row>
    <row r="839" spans="1:12" x14ac:dyDescent="0.3">
      <c r="A839" s="1"/>
      <c r="B839" s="1"/>
      <c r="C839" s="1"/>
      <c r="D839" s="53"/>
      <c r="E839" s="59"/>
      <c r="F839" s="51"/>
      <c r="G839" s="7"/>
      <c r="H839" s="7"/>
      <c r="I839" s="7"/>
      <c r="J839" s="6"/>
      <c r="K839" s="7"/>
      <c r="L839" s="46"/>
    </row>
    <row r="840" spans="1:12" x14ac:dyDescent="0.3">
      <c r="A840" s="1"/>
      <c r="B840" s="1"/>
      <c r="C840" s="1"/>
      <c r="D840" s="53"/>
      <c r="E840" s="59"/>
      <c r="F840" s="51"/>
      <c r="G840" s="7"/>
      <c r="H840" s="7"/>
      <c r="I840" s="7"/>
      <c r="J840" s="6"/>
      <c r="K840" s="7"/>
      <c r="L840" s="46"/>
    </row>
    <row r="841" spans="1:12" x14ac:dyDescent="0.3">
      <c r="A841" s="1"/>
      <c r="B841" s="1"/>
      <c r="C841" s="1"/>
      <c r="D841" s="53"/>
      <c r="E841" s="59"/>
      <c r="F841" s="51"/>
      <c r="G841" s="7"/>
      <c r="H841" s="7"/>
      <c r="I841" s="7"/>
      <c r="J841" s="6"/>
      <c r="K841" s="7"/>
      <c r="L841" s="46"/>
    </row>
    <row r="842" spans="1:12" x14ac:dyDescent="0.3">
      <c r="A842" s="1"/>
      <c r="B842" s="1"/>
      <c r="C842" s="1"/>
      <c r="D842" s="53"/>
      <c r="E842" s="59"/>
      <c r="F842" s="51"/>
      <c r="G842" s="7"/>
      <c r="H842" s="7"/>
      <c r="I842" s="7"/>
      <c r="J842" s="6"/>
      <c r="K842" s="7"/>
      <c r="L842" s="46"/>
    </row>
    <row r="843" spans="1:12" x14ac:dyDescent="0.3">
      <c r="A843" s="1"/>
      <c r="B843" s="1"/>
      <c r="C843" s="1"/>
      <c r="D843" s="53"/>
      <c r="E843" s="59"/>
      <c r="F843" s="51"/>
      <c r="G843" s="7"/>
      <c r="H843" s="7"/>
      <c r="I843" s="7"/>
      <c r="J843" s="6"/>
      <c r="K843" s="7"/>
      <c r="L843" s="46"/>
    </row>
    <row r="844" spans="1:12" x14ac:dyDescent="0.3">
      <c r="A844" s="1"/>
      <c r="B844" s="1"/>
      <c r="C844" s="1"/>
      <c r="D844" s="53"/>
      <c r="E844" s="59"/>
      <c r="F844" s="51"/>
      <c r="G844" s="7"/>
      <c r="H844" s="7"/>
      <c r="I844" s="7"/>
      <c r="J844" s="6"/>
      <c r="K844" s="7"/>
      <c r="L844" s="46"/>
    </row>
    <row r="845" spans="1:12" x14ac:dyDescent="0.3">
      <c r="A845" s="1"/>
      <c r="B845" s="1"/>
      <c r="C845" s="1"/>
      <c r="D845" s="53"/>
      <c r="E845" s="59"/>
      <c r="F845" s="51"/>
      <c r="G845" s="7"/>
      <c r="H845" s="7"/>
      <c r="I845" s="7"/>
      <c r="J845" s="6"/>
      <c r="K845" s="7"/>
      <c r="L845" s="46"/>
    </row>
    <row r="846" spans="1:12" x14ac:dyDescent="0.3">
      <c r="A846" s="1"/>
      <c r="B846" s="1"/>
      <c r="C846" s="1"/>
      <c r="D846" s="53"/>
      <c r="E846" s="59"/>
      <c r="F846" s="51"/>
      <c r="G846" s="7"/>
      <c r="H846" s="7"/>
      <c r="I846" s="7"/>
      <c r="J846" s="6"/>
      <c r="K846" s="7"/>
      <c r="L846" s="46"/>
    </row>
    <row r="847" spans="1:12" x14ac:dyDescent="0.3">
      <c r="A847" s="1"/>
      <c r="B847" s="1"/>
      <c r="C847" s="1"/>
      <c r="D847" s="53"/>
      <c r="E847" s="59"/>
      <c r="F847" s="51"/>
      <c r="G847" s="7"/>
      <c r="H847" s="7"/>
      <c r="I847" s="7"/>
      <c r="J847" s="6"/>
      <c r="K847" s="7"/>
      <c r="L847" s="46"/>
    </row>
    <row r="848" spans="1:12" x14ac:dyDescent="0.3">
      <c r="A848" s="1"/>
      <c r="B848" s="1"/>
      <c r="C848" s="1"/>
      <c r="D848" s="53"/>
      <c r="E848" s="59"/>
      <c r="F848" s="51"/>
      <c r="G848" s="7"/>
      <c r="H848" s="7"/>
      <c r="I848" s="7"/>
      <c r="J848" s="6"/>
      <c r="K848" s="7"/>
      <c r="L848" s="46"/>
    </row>
    <row r="849" spans="1:12" x14ac:dyDescent="0.3">
      <c r="A849" s="1"/>
      <c r="B849" s="1"/>
      <c r="C849" s="1"/>
      <c r="D849" s="53"/>
      <c r="E849" s="59"/>
      <c r="F849" s="51"/>
      <c r="G849" s="7"/>
      <c r="H849" s="7"/>
      <c r="I849" s="7"/>
      <c r="J849" s="6"/>
      <c r="K849" s="7"/>
      <c r="L849" s="46"/>
    </row>
    <row r="850" spans="1:12" x14ac:dyDescent="0.3">
      <c r="A850" s="1"/>
      <c r="B850" s="1"/>
      <c r="C850" s="1"/>
      <c r="D850" s="53"/>
      <c r="E850" s="59"/>
      <c r="F850" s="51"/>
      <c r="G850" s="7"/>
      <c r="H850" s="7"/>
      <c r="I850" s="7"/>
      <c r="J850" s="6"/>
      <c r="K850" s="7"/>
      <c r="L850" s="46"/>
    </row>
    <row r="851" spans="1:12" x14ac:dyDescent="0.3">
      <c r="A851" s="1"/>
      <c r="B851" s="1"/>
      <c r="C851" s="1"/>
      <c r="D851" s="53"/>
      <c r="E851" s="59"/>
      <c r="F851" s="51"/>
      <c r="G851" s="7"/>
      <c r="H851" s="7"/>
      <c r="I851" s="7"/>
      <c r="J851" s="6"/>
      <c r="K851" s="7"/>
      <c r="L851" s="46"/>
    </row>
    <row r="852" spans="1:12" x14ac:dyDescent="0.3">
      <c r="A852" s="1"/>
      <c r="B852" s="1"/>
      <c r="C852" s="1"/>
      <c r="D852" s="53"/>
      <c r="E852" s="59"/>
      <c r="F852" s="51"/>
      <c r="G852" s="7"/>
      <c r="H852" s="7"/>
      <c r="I852" s="7"/>
      <c r="J852" s="6"/>
      <c r="K852" s="7"/>
      <c r="L852" s="46"/>
    </row>
    <row r="853" spans="1:12" x14ac:dyDescent="0.3">
      <c r="A853" s="1"/>
      <c r="B853" s="1"/>
      <c r="C853" s="1"/>
      <c r="D853" s="53"/>
      <c r="E853" s="59"/>
      <c r="F853" s="51"/>
      <c r="G853" s="7"/>
      <c r="H853" s="7"/>
      <c r="I853" s="7"/>
      <c r="J853" s="6"/>
      <c r="K853" s="7"/>
      <c r="L853" s="46"/>
    </row>
    <row r="854" spans="1:12" x14ac:dyDescent="0.3">
      <c r="A854" s="1"/>
      <c r="B854" s="1"/>
      <c r="C854" s="1"/>
      <c r="D854" s="53"/>
      <c r="E854" s="59"/>
      <c r="F854" s="51"/>
      <c r="G854" s="7"/>
      <c r="H854" s="7"/>
      <c r="I854" s="7"/>
      <c r="J854" s="6"/>
      <c r="K854" s="7"/>
      <c r="L854" s="46"/>
    </row>
    <row r="855" spans="1:12" x14ac:dyDescent="0.3">
      <c r="A855" s="1"/>
      <c r="B855" s="1"/>
      <c r="C855" s="1"/>
      <c r="D855" s="53"/>
      <c r="E855" s="59"/>
      <c r="F855" s="51"/>
      <c r="G855" s="7"/>
      <c r="H855" s="7"/>
      <c r="I855" s="7"/>
      <c r="J855" s="6"/>
      <c r="K855" s="7"/>
      <c r="L855" s="46"/>
    </row>
    <row r="856" spans="1:12" x14ac:dyDescent="0.3">
      <c r="A856" s="1"/>
      <c r="B856" s="1"/>
      <c r="C856" s="1"/>
      <c r="D856" s="53"/>
      <c r="E856" s="59"/>
      <c r="F856" s="51"/>
      <c r="G856" s="7"/>
      <c r="H856" s="7"/>
      <c r="I856" s="7"/>
      <c r="J856" s="6"/>
      <c r="K856" s="7"/>
      <c r="L856" s="46"/>
    </row>
    <row r="857" spans="1:12" x14ac:dyDescent="0.3">
      <c r="A857" s="1"/>
      <c r="B857" s="1"/>
      <c r="C857" s="1"/>
      <c r="D857" s="53"/>
      <c r="E857" s="59"/>
      <c r="F857" s="51"/>
      <c r="G857" s="7"/>
      <c r="H857" s="7"/>
      <c r="I857" s="7"/>
      <c r="J857" s="6"/>
      <c r="K857" s="7"/>
      <c r="L857" s="46"/>
    </row>
    <row r="858" spans="1:12" x14ac:dyDescent="0.3">
      <c r="A858" s="1"/>
      <c r="B858" s="1"/>
      <c r="C858" s="1"/>
      <c r="D858" s="53"/>
      <c r="E858" s="59"/>
      <c r="F858" s="51"/>
      <c r="G858" s="7"/>
      <c r="H858" s="7"/>
      <c r="I858" s="7"/>
      <c r="J858" s="6"/>
      <c r="K858" s="7"/>
      <c r="L858" s="46"/>
    </row>
    <row r="859" spans="1:12" x14ac:dyDescent="0.3">
      <c r="A859" s="1"/>
      <c r="B859" s="1"/>
      <c r="C859" s="1"/>
      <c r="D859" s="53"/>
      <c r="E859" s="59"/>
      <c r="F859" s="51"/>
      <c r="G859" s="7"/>
      <c r="H859" s="7"/>
      <c r="I859" s="7"/>
      <c r="J859" s="6"/>
      <c r="K859" s="7"/>
      <c r="L859" s="46"/>
    </row>
    <row r="860" spans="1:12" x14ac:dyDescent="0.3">
      <c r="A860" s="1"/>
      <c r="B860" s="1"/>
      <c r="C860" s="1"/>
      <c r="D860" s="53"/>
      <c r="E860" s="59"/>
      <c r="F860" s="51"/>
      <c r="G860" s="7"/>
      <c r="H860" s="7"/>
      <c r="I860" s="7"/>
      <c r="J860" s="6"/>
      <c r="K860" s="7"/>
      <c r="L860" s="46"/>
    </row>
    <row r="861" spans="1:12" x14ac:dyDescent="0.3">
      <c r="A861" s="1"/>
      <c r="B861" s="1"/>
      <c r="C861" s="1"/>
      <c r="D861" s="53"/>
      <c r="E861" s="59"/>
      <c r="F861" s="51"/>
      <c r="G861" s="7"/>
      <c r="H861" s="7"/>
      <c r="I861" s="7"/>
      <c r="J861" s="6"/>
      <c r="K861" s="7"/>
      <c r="L861" s="46"/>
    </row>
    <row r="862" spans="1:12" x14ac:dyDescent="0.3">
      <c r="A862" s="1"/>
      <c r="B862" s="1"/>
      <c r="C862" s="1"/>
      <c r="D862" s="53"/>
      <c r="E862" s="59"/>
      <c r="F862" s="51"/>
      <c r="G862" s="7"/>
      <c r="H862" s="7"/>
      <c r="I862" s="7"/>
      <c r="J862" s="6"/>
      <c r="K862" s="7"/>
      <c r="L862" s="46"/>
    </row>
    <row r="863" spans="1:12" x14ac:dyDescent="0.3">
      <c r="A863" s="1"/>
      <c r="B863" s="1"/>
      <c r="C863" s="1"/>
      <c r="D863" s="53"/>
      <c r="E863" s="59"/>
      <c r="F863" s="51"/>
      <c r="G863" s="7"/>
      <c r="H863" s="7"/>
      <c r="I863" s="7"/>
      <c r="J863" s="6"/>
      <c r="K863" s="7"/>
      <c r="L863" s="46"/>
    </row>
    <row r="864" spans="1:12" x14ac:dyDescent="0.3">
      <c r="A864" s="1"/>
      <c r="B864" s="1"/>
      <c r="C864" s="1"/>
      <c r="D864" s="53"/>
      <c r="E864" s="59"/>
      <c r="F864" s="51"/>
      <c r="G864" s="7"/>
      <c r="H864" s="7"/>
      <c r="I864" s="7"/>
      <c r="J864" s="6"/>
      <c r="K864" s="7"/>
      <c r="L864" s="46"/>
    </row>
    <row r="865" spans="1:12" x14ac:dyDescent="0.3">
      <c r="A865" s="1"/>
      <c r="B865" s="1"/>
      <c r="C865" s="1"/>
      <c r="D865" s="53"/>
      <c r="E865" s="59"/>
      <c r="F865" s="51"/>
      <c r="G865" s="7"/>
      <c r="H865" s="7"/>
      <c r="I865" s="7"/>
      <c r="J865" s="6"/>
      <c r="K865" s="7"/>
      <c r="L865" s="46"/>
    </row>
    <row r="866" spans="1:12" x14ac:dyDescent="0.3">
      <c r="A866" s="1"/>
      <c r="B866" s="1"/>
      <c r="C866" s="1"/>
      <c r="D866" s="53"/>
      <c r="E866" s="59"/>
      <c r="F866" s="51"/>
      <c r="G866" s="7"/>
      <c r="H866" s="7"/>
      <c r="I866" s="7"/>
      <c r="J866" s="6"/>
      <c r="K866" s="7"/>
      <c r="L866" s="46"/>
    </row>
    <row r="867" spans="1:12" x14ac:dyDescent="0.3">
      <c r="A867" s="1"/>
      <c r="B867" s="1"/>
      <c r="C867" s="1"/>
      <c r="D867" s="53"/>
      <c r="E867" s="59"/>
      <c r="F867" s="51"/>
      <c r="G867" s="7"/>
      <c r="H867" s="7"/>
      <c r="I867" s="7"/>
      <c r="J867" s="6"/>
      <c r="K867" s="7"/>
      <c r="L867" s="46"/>
    </row>
    <row r="868" spans="1:12" x14ac:dyDescent="0.3">
      <c r="A868" s="1"/>
      <c r="B868" s="1"/>
      <c r="C868" s="1"/>
      <c r="D868" s="53"/>
      <c r="E868" s="59"/>
      <c r="F868" s="51"/>
      <c r="G868" s="7"/>
      <c r="H868" s="7"/>
      <c r="I868" s="7"/>
      <c r="J868" s="6"/>
      <c r="K868" s="7"/>
      <c r="L868" s="46"/>
    </row>
    <row r="869" spans="1:12" x14ac:dyDescent="0.3">
      <c r="A869" s="1"/>
      <c r="B869" s="1"/>
      <c r="C869" s="1"/>
      <c r="D869" s="53"/>
      <c r="E869" s="59"/>
      <c r="F869" s="51"/>
      <c r="G869" s="7"/>
      <c r="H869" s="7"/>
      <c r="I869" s="7"/>
      <c r="J869" s="6"/>
      <c r="K869" s="7"/>
      <c r="L869" s="46"/>
    </row>
    <row r="870" spans="1:12" x14ac:dyDescent="0.3">
      <c r="A870" s="1"/>
      <c r="B870" s="1"/>
      <c r="C870" s="1"/>
      <c r="D870" s="53"/>
      <c r="E870" s="59"/>
      <c r="F870" s="51"/>
      <c r="G870" s="7"/>
      <c r="H870" s="7"/>
      <c r="I870" s="7"/>
      <c r="J870" s="6"/>
      <c r="K870" s="7"/>
      <c r="L870" s="46"/>
    </row>
    <row r="871" spans="1:12" x14ac:dyDescent="0.3">
      <c r="A871" s="1"/>
      <c r="B871" s="1"/>
      <c r="C871" s="1"/>
      <c r="D871" s="53"/>
      <c r="E871" s="59"/>
      <c r="F871" s="51"/>
      <c r="G871" s="7"/>
      <c r="H871" s="7"/>
      <c r="I871" s="7"/>
      <c r="J871" s="6"/>
      <c r="K871" s="7"/>
      <c r="L871" s="46"/>
    </row>
    <row r="872" spans="1:12" x14ac:dyDescent="0.3">
      <c r="A872" s="1"/>
      <c r="B872" s="1"/>
      <c r="C872" s="1"/>
      <c r="D872" s="53"/>
      <c r="E872" s="59"/>
      <c r="F872" s="51"/>
      <c r="G872" s="7"/>
      <c r="H872" s="7"/>
      <c r="I872" s="7"/>
      <c r="J872" s="6"/>
      <c r="K872" s="7"/>
      <c r="L872" s="46"/>
    </row>
    <row r="873" spans="1:12" x14ac:dyDescent="0.3">
      <c r="A873" s="1"/>
      <c r="B873" s="1"/>
      <c r="C873" s="1"/>
      <c r="D873" s="53"/>
      <c r="E873" s="59"/>
      <c r="F873" s="51"/>
      <c r="G873" s="7"/>
      <c r="H873" s="7"/>
      <c r="I873" s="7"/>
      <c r="J873" s="6"/>
      <c r="K873" s="7"/>
      <c r="L873" s="46"/>
    </row>
    <row r="874" spans="1:12" x14ac:dyDescent="0.3">
      <c r="A874" s="1"/>
      <c r="B874" s="1"/>
      <c r="C874" s="1"/>
      <c r="D874" s="53"/>
      <c r="E874" s="59"/>
      <c r="F874" s="51"/>
      <c r="G874" s="7"/>
      <c r="H874" s="7"/>
      <c r="I874" s="7"/>
      <c r="J874" s="6"/>
      <c r="K874" s="7"/>
      <c r="L874" s="46"/>
    </row>
  </sheetData>
  <autoFilter ref="A2:L593" xr:uid="{E1B8DE2E-FCE5-48A0-BF8E-BDEA7D0334EB}">
    <filterColumn colId="0">
      <filters>
        <filter val="BNA"/>
      </filters>
    </filterColumn>
    <filterColumn colId="4">
      <filters>
        <filter val="9"/>
      </filters>
    </filterColumn>
  </autoFilter>
  <sortState xmlns:xlrd2="http://schemas.microsoft.com/office/spreadsheetml/2017/richdata2" ref="A3:N517">
    <sortCondition ref="A3:A517"/>
    <sortCondition ref="C3:C517"/>
  </sortState>
  <mergeCells count="2">
    <mergeCell ref="H1:L1"/>
    <mergeCell ref="F1:G1"/>
  </mergeCells>
  <phoneticPr fontId="4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BABA5744E1E74EB5DC6ABE5289FBF2" ma:contentTypeVersion="21" ma:contentTypeDescription="Create a new document." ma:contentTypeScope="" ma:versionID="467f90036b30f46828f8149cdd0632f4">
  <xsd:schema xmlns:xsd="http://www.w3.org/2001/XMLSchema" xmlns:xs="http://www.w3.org/2001/XMLSchema" xmlns:p="http://schemas.microsoft.com/office/2006/metadata/properties" xmlns:ns2="a31c5979-cfc5-4443-98f4-9f8fdabad4e4" xmlns:ns3="8990c9c6-4bde-4017-b87f-3340f1687f89" targetNamespace="http://schemas.microsoft.com/office/2006/metadata/properties" ma:root="true" ma:fieldsID="ab3f5dd7fc36b8882b18d46e7ab7301e" ns2:_="" ns3:_="">
    <xsd:import namespace="a31c5979-cfc5-4443-98f4-9f8fdabad4e4"/>
    <xsd:import namespace="8990c9c6-4bde-4017-b87f-3340f1687f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1c5979-cfc5-4443-98f4-9f8fdabad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fbf67bd-bbf0-498e-89d1-a88626c1b8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0c9c6-4bde-4017-b87f-3340f1687f8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052204b-ec8e-4e96-a9c7-46f478cd343f}" ma:internalName="TaxCatchAll" ma:showField="CatchAllData" ma:web="8990c9c6-4bde-4017-b87f-3340f1687f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90c9c6-4bde-4017-b87f-3340f1687f89" xsi:nil="true"/>
    <lcf76f155ced4ddcb4097134ff3c332f xmlns="a31c5979-cfc5-4443-98f4-9f8fdabad4e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F8DB3E-5207-4F4B-A6BA-1DE4307AA4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1c5979-cfc5-4443-98f4-9f8fdabad4e4"/>
    <ds:schemaRef ds:uri="8990c9c6-4bde-4017-b87f-3340f1687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01C9BE-3D4F-409E-A750-CE85D557B207}">
  <ds:schemaRefs>
    <ds:schemaRef ds:uri="http://schemas.microsoft.com/office/2006/metadata/properties"/>
    <ds:schemaRef ds:uri="http://schemas.microsoft.com/office/infopath/2007/PartnerControls"/>
    <ds:schemaRef ds:uri="8990c9c6-4bde-4017-b87f-3340f1687f89"/>
    <ds:schemaRef ds:uri="a31c5979-cfc5-4443-98f4-9f8fdabad4e4"/>
  </ds:schemaRefs>
</ds:datastoreItem>
</file>

<file path=customXml/itemProps3.xml><?xml version="1.0" encoding="utf-8"?>
<ds:datastoreItem xmlns:ds="http://schemas.openxmlformats.org/officeDocument/2006/customXml" ds:itemID="{04FE7300-3D17-45A2-8051-F634F373EE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Tenant's water (FIN)</vt:lpstr>
      <vt:lpstr>Tenant's electric (FIN)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Trang, Dao Huyen (Facilities Management)</dc:creator>
  <cp:keywords/>
  <dc:description/>
  <cp:lastModifiedBy>Trang, Dao Huyen (Facilities Management)</cp:lastModifiedBy>
  <cp:revision/>
  <dcterms:created xsi:type="dcterms:W3CDTF">2025-07-21T02:26:05Z</dcterms:created>
  <dcterms:modified xsi:type="dcterms:W3CDTF">2025-09-26T02:38:09Z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0x010100C4BABA5744E1E74EB5DC6ABE5289FBF2</vt:lpwstr>
  </property>
  <property fmtid="{D5CDD505-2E9C-101B-9397-08002B2CF9AE}" pid="3" name="MediaServiceImageTags">
    <vt:lpwstr/>
  </property>
</Properties>
</file>