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Download\"/>
    </mc:Choice>
  </mc:AlternateContent>
  <bookViews>
    <workbookView xWindow="0" yWindow="0" windowWidth="18930" windowHeight="6060"/>
  </bookViews>
  <sheets>
    <sheet name="StoneSelection" sheetId="1" r:id="rId1"/>
  </sheets>
  <definedNames>
    <definedName name="_xlnm._FilterDatabase" localSheetId="0" hidden="1">StoneSelection!$A$1:$AP$1</definedName>
  </definedNames>
  <calcPr calcId="152511"/>
</workbook>
</file>

<file path=xl/calcChain.xml><?xml version="1.0" encoding="utf-8"?>
<calcChain xmlns="http://schemas.openxmlformats.org/spreadsheetml/2006/main">
  <c r="AP19" i="1" l="1"/>
  <c r="AO19" i="1"/>
  <c r="A19" i="1"/>
  <c r="AP18" i="1"/>
  <c r="AO18" i="1"/>
  <c r="A18" i="1"/>
  <c r="AP17" i="1"/>
  <c r="AO17" i="1"/>
  <c r="A17" i="1"/>
  <c r="A16" i="1"/>
  <c r="A15" i="1"/>
  <c r="A14" i="1"/>
  <c r="A13" i="1"/>
  <c r="AP12" i="1"/>
  <c r="AO12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<sst xmlns="http://schemas.openxmlformats.org/spreadsheetml/2006/main" count="402" uniqueCount="97">
  <si>
    <t>DNA</t>
  </si>
  <si>
    <t>Location</t>
  </si>
  <si>
    <t>Status</t>
  </si>
  <si>
    <t>Stock ID</t>
  </si>
  <si>
    <t>Shape</t>
  </si>
  <si>
    <t>Pointer</t>
  </si>
  <si>
    <t>Lab</t>
  </si>
  <si>
    <t>Certi No.</t>
  </si>
  <si>
    <t>BGM</t>
  </si>
  <si>
    <t>Color</t>
  </si>
  <si>
    <t>Clarity</t>
  </si>
  <si>
    <t>Cts</t>
  </si>
  <si>
    <t>Rap Price($)</t>
  </si>
  <si>
    <t>Rap Amt($)</t>
  </si>
  <si>
    <t>Disc(%)</t>
  </si>
  <si>
    <t>Net Amt($)</t>
  </si>
  <si>
    <t>Price/Cts</t>
  </si>
  <si>
    <t>Offer Disc(%)</t>
  </si>
  <si>
    <t>Offer Valid Days</t>
  </si>
  <si>
    <t>Offer Remark</t>
  </si>
  <si>
    <t>Cut</t>
  </si>
  <si>
    <t>Polish</t>
  </si>
  <si>
    <t>Symm</t>
  </si>
  <si>
    <t>Fls</t>
  </si>
  <si>
    <t>Length</t>
  </si>
  <si>
    <t>Width</t>
  </si>
  <si>
    <t>Depth</t>
  </si>
  <si>
    <t>Depth(%)</t>
  </si>
  <si>
    <t>Table(%)</t>
  </si>
  <si>
    <t>Key To Symbol</t>
  </si>
  <si>
    <t>Table White</t>
  </si>
  <si>
    <t>Crown White</t>
  </si>
  <si>
    <t>Table Black</t>
  </si>
  <si>
    <t>Crown Black</t>
  </si>
  <si>
    <t>Cr Ang</t>
  </si>
  <si>
    <t>Cr Ht</t>
  </si>
  <si>
    <t>Pav Ang</t>
  </si>
  <si>
    <t>Pav Ht</t>
  </si>
  <si>
    <t>Girdle Type</t>
  </si>
  <si>
    <t>Laser Insc</t>
  </si>
  <si>
    <t>Image</t>
  </si>
  <si>
    <t>HD Movie</t>
  </si>
  <si>
    <t>Hong Kong</t>
  </si>
  <si>
    <t>Offer</t>
  </si>
  <si>
    <t>ROUND</t>
  </si>
  <si>
    <t>3.00-99.99</t>
  </si>
  <si>
    <t>GIA</t>
  </si>
  <si>
    <t>NO BGM</t>
  </si>
  <si>
    <t>D</t>
  </si>
  <si>
    <t>VVS1</t>
  </si>
  <si>
    <t>3EX</t>
  </si>
  <si>
    <t>EX</t>
  </si>
  <si>
    <t>NON</t>
  </si>
  <si>
    <t>Pinpoint, Feather</t>
  </si>
  <si>
    <t/>
  </si>
  <si>
    <t>NONE</t>
  </si>
  <si>
    <t>Faceted</t>
  </si>
  <si>
    <t>Y</t>
  </si>
  <si>
    <t>Pinpoint</t>
  </si>
  <si>
    <t>VS2</t>
  </si>
  <si>
    <t>Crystal, Needle</t>
  </si>
  <si>
    <t>T1</t>
  </si>
  <si>
    <t>C1</t>
  </si>
  <si>
    <t>BT1</t>
  </si>
  <si>
    <t>NN</t>
  </si>
  <si>
    <t>Busy</t>
  </si>
  <si>
    <t>F3333</t>
  </si>
  <si>
    <t>EMERALD</t>
  </si>
  <si>
    <t>FL</t>
  </si>
  <si>
    <t>-</t>
  </si>
  <si>
    <t>Polished</t>
  </si>
  <si>
    <t>F3293</t>
  </si>
  <si>
    <t>F3292</t>
  </si>
  <si>
    <t>F3425</t>
  </si>
  <si>
    <t>MARQUISE</t>
  </si>
  <si>
    <t>F3149</t>
  </si>
  <si>
    <t>OVAL</t>
  </si>
  <si>
    <t>F3150</t>
  </si>
  <si>
    <t>F3104</t>
  </si>
  <si>
    <t>F2058</t>
  </si>
  <si>
    <t>Feather</t>
  </si>
  <si>
    <t>BC1</t>
  </si>
  <si>
    <t>F3423</t>
  </si>
  <si>
    <t>PEAR</t>
  </si>
  <si>
    <t>F3424</t>
  </si>
  <si>
    <t>F2688</t>
  </si>
  <si>
    <t>F2284</t>
  </si>
  <si>
    <t>F1078</t>
  </si>
  <si>
    <t>E</t>
  </si>
  <si>
    <t>VS1</t>
  </si>
  <si>
    <t>Cloud,Feather,Needle,Indented Natural</t>
  </si>
  <si>
    <t>F3145</t>
  </si>
  <si>
    <t>HEART</t>
  </si>
  <si>
    <t>h1</t>
  </si>
  <si>
    <t>h7</t>
  </si>
  <si>
    <t>h5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</si>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</sst>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name val="Calibri"/>
    </font>
    <font>
      <b/>
      <sz val="10"/>
      <name val="Calibri"/>
    </font>
    <font>
      <u/>
      <sz val="11"/>
      <color rgb="FF0000FF"/>
      <name val="Calibri"/>
    </font>
    <font>
      <u/>
      <sz val="9"/>
      <color rgb="FF0000FF"/>
      <name val="Calibri"/>
    </font>
    <font>
      <sz val="9"/>
      <name val="Calibri"/>
    </font>
    <font>
      <b/>
      <sz val="9"/>
      <name val="Calibri"/>
    </font>
    <font>
      <b/>
      <sz val="9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C6E0B4"/>
      </patternFill>
    </fill>
    <fill>
      <patternFill patternType="solid">
        <fgColor rgb="FFCCFFFF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>
      <alignment horizontal="center"/>
    </xf>
  </cellStyleXfs>
  <cellXfs count="15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wrapText="1"/>
    </xf>
    <xf numFmtId="0" fontId="0" fillId="0" borderId="0" xfId="0" applyNumberFormat="1" applyFont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Alignment="1" applyProtection="1">
      <alignment horizontal="center"/>
    </xf>
    <xf numFmtId="0" fontId="4" fillId="0" borderId="0" xfId="0" applyNumberFormat="1" applyFont="1" applyAlignment="1" applyProtection="1">
      <alignment horizontal="center"/>
    </xf>
    <xf numFmtId="0" fontId="5" fillId="0" borderId="0" xfId="0" applyNumberFormat="1" applyFont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 vertical="top" wrapText="1"/>
    </xf>
    <xf numFmtId="0" fontId="4" fillId="3" borderId="0" xfId="0" applyNumberFormat="1" applyFont="1" applyFill="1" applyAlignment="1" applyProtection="1">
      <alignment horizontal="center"/>
    </xf>
    <xf numFmtId="4" fontId="1" fillId="2" borderId="1" xfId="0" applyNumberFormat="1" applyFont="1" applyFill="1" applyBorder="1" applyAlignment="1" applyProtection="1">
      <alignment horizontal="center" vertical="top" wrapText="1"/>
    </xf>
    <xf numFmtId="4" fontId="4" fillId="0" borderId="0" xfId="0" applyNumberFormat="1" applyFont="1" applyAlignment="1" applyProtection="1">
      <alignment horizontal="center"/>
    </xf>
    <xf numFmtId="4" fontId="1" fillId="4" borderId="1" xfId="0" applyNumberFormat="1" applyFont="1" applyFill="1" applyBorder="1" applyAlignment="1" applyProtection="1">
      <alignment horizontal="center" vertical="top" wrapText="1"/>
    </xf>
    <xf numFmtId="2" fontId="1" fillId="2" borderId="1" xfId="0" applyNumberFormat="1" applyFont="1" applyFill="1" applyBorder="1" applyAlignment="1" applyProtection="1">
      <alignment horizontal="center" vertical="top" wrapText="1"/>
    </xf>
    <xf numFmtId="2" fontId="4" fillId="0" borderId="0" xfId="0" applyNumberFormat="1" applyFont="1" applyAlignment="1" applyProtection="1">
      <alignment horizontal="center"/>
    </xf>
    <xf numFmtId="4" fontId="6" fillId="4" borderId="0" xfId="0" applyNumberFormat="1" applyFont="1" applyFill="1" applyAlignment="1" applyProtection="1">
      <alignment horizontal="center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tabSelected="1" topLeftCell="H1" workbookViewId="0">
      <pane ySplit="1" topLeftCell="A2" activePane="bottomLeft" state="frozen"/>
      <selection pane="bottomLeft" activeCell="T14" sqref="T14"/>
    </sheetView>
  </sheetViews>
  <sheetFormatPr defaultColWidth="7.85546875" defaultRowHeight="15"/>
  <cols>
    <col min="1" max="1" width="9.42578125" style="2" customWidth="1"/>
    <col min="2" max="2" width="10" style="2" customWidth="1"/>
    <col min="3" max="3" width="17" style="2" customWidth="1"/>
    <col min="4" max="5" width="10" style="2" customWidth="1"/>
    <col min="6" max="7" width="8.42578125" style="2" customWidth="1"/>
    <col min="8" max="8" width="14" style="2" customWidth="1"/>
    <col min="9" max="12" width="8.42578125" style="2" customWidth="1"/>
    <col min="13" max="13" width="9.42578125" style="2" customWidth="1"/>
    <col min="14" max="14" width="11" style="2" customWidth="1"/>
    <col min="15" max="15" width="8.42578125" style="2" customWidth="1"/>
    <col min="16" max="17" width="11" style="2" customWidth="1"/>
    <col min="18" max="19" width="8.42578125" style="2" customWidth="1"/>
    <col min="20" max="20" width="18" style="2" customWidth="1"/>
    <col min="21" max="24" width="8.42578125" style="2" customWidth="1"/>
    <col min="25" max="29" width="9.42578125" style="2" customWidth="1"/>
    <col min="30" max="30" width="40" style="2" customWidth="1"/>
    <col min="31" max="34" width="9" style="2" customWidth="1"/>
    <col min="35" max="43" width="7.85546875" style="2" customWidth="1"/>
    <col min="44" max="16384" width="7.85546875" style="2"/>
  </cols>
  <sheetData>
    <row r="1" spans="1:42" s="1" customFormat="1" ht="39.950000000000003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7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9" t="s">
        <v>11</v>
      </c>
      <c r="M1" s="9" t="s">
        <v>12</v>
      </c>
      <c r="N1" s="9" t="s">
        <v>13</v>
      </c>
      <c r="O1" s="11" t="s">
        <v>14</v>
      </c>
      <c r="P1" s="11" t="s">
        <v>15</v>
      </c>
      <c r="Q1" s="9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spans="1:42">
      <c r="A2" s="4" t="str">
        <f>HYPERLINK("https://4e0s0i2r4n0u1s0.com/clientvideo/viewdetail.html?StoneNo=62097"," DNA ")</f>
        <v xml:space="preserve"> DNA </v>
      </c>
      <c r="B2" s="5" t="s">
        <v>42</v>
      </c>
      <c r="C2" s="5" t="s">
        <v>43</v>
      </c>
      <c r="D2" s="5">
        <v>62097</v>
      </c>
      <c r="E2" s="5" t="s">
        <v>44</v>
      </c>
      <c r="F2" s="8" t="s">
        <v>45</v>
      </c>
      <c r="G2" s="5" t="s">
        <v>46</v>
      </c>
      <c r="H2" s="5">
        <v>2195966147</v>
      </c>
      <c r="I2" s="5" t="s">
        <v>47</v>
      </c>
      <c r="J2" s="5" t="s">
        <v>48</v>
      </c>
      <c r="K2" s="5" t="s">
        <v>49</v>
      </c>
      <c r="L2" s="10">
        <v>7.52</v>
      </c>
      <c r="M2" s="10">
        <v>97000</v>
      </c>
      <c r="N2" s="10">
        <v>729440</v>
      </c>
      <c r="O2" s="14">
        <v>-22.24</v>
      </c>
      <c r="P2" s="14">
        <v>567212.54</v>
      </c>
      <c r="Q2" s="10">
        <v>75427.199999999997</v>
      </c>
      <c r="R2" s="5">
        <v>-23.24</v>
      </c>
      <c r="S2" s="5">
        <v>1</v>
      </c>
      <c r="T2" s="5" t="s">
        <v>93</v>
      </c>
      <c r="U2" s="6" t="s">
        <v>50</v>
      </c>
      <c r="V2" s="6" t="s">
        <v>51</v>
      </c>
      <c r="W2" s="6" t="s">
        <v>51</v>
      </c>
      <c r="X2" s="13" t="s">
        <v>52</v>
      </c>
      <c r="Y2" s="13">
        <v>12.47</v>
      </c>
      <c r="Z2" s="13">
        <v>12.56</v>
      </c>
      <c r="AA2" s="13">
        <v>7.78</v>
      </c>
      <c r="AB2" s="13">
        <v>62.2</v>
      </c>
      <c r="AC2" s="5">
        <v>57</v>
      </c>
      <c r="AD2" s="5" t="s">
        <v>53</v>
      </c>
      <c r="AE2" s="5" t="s">
        <v>54</v>
      </c>
      <c r="AF2" s="5" t="s">
        <v>55</v>
      </c>
      <c r="AG2" s="5" t="s">
        <v>55</v>
      </c>
      <c r="AH2" s="13" t="s">
        <v>55</v>
      </c>
      <c r="AI2" s="13">
        <v>36</v>
      </c>
      <c r="AJ2" s="13">
        <v>16</v>
      </c>
      <c r="AK2" s="13">
        <v>40.799999999999997</v>
      </c>
      <c r="AL2" s="5">
        <v>43</v>
      </c>
      <c r="AM2" s="5" t="s">
        <v>56</v>
      </c>
      <c r="AN2" s="5" t="s">
        <v>57</v>
      </c>
      <c r="AO2" s="5"/>
      <c r="AP2" s="5"/>
    </row>
    <row r="3" spans="1:42">
      <c r="A3" s="4" t="str">
        <f>HYPERLINK("https://4e0s0i2r4n0u1s0.com/clientvideo/viewdetail.html?StoneNo=62939"," DNA ")</f>
        <v xml:space="preserve"> DNA </v>
      </c>
      <c r="B3" s="5" t="s">
        <v>42</v>
      </c>
      <c r="C3" s="5" t="s">
        <v>43</v>
      </c>
      <c r="D3" s="5">
        <v>62939</v>
      </c>
      <c r="E3" s="5" t="s">
        <v>44</v>
      </c>
      <c r="F3" s="8" t="s">
        <v>45</v>
      </c>
      <c r="G3" s="5" t="s">
        <v>46</v>
      </c>
      <c r="H3" s="5">
        <v>5222150530</v>
      </c>
      <c r="I3" s="5" t="s">
        <v>47</v>
      </c>
      <c r="J3" s="5" t="s">
        <v>48</v>
      </c>
      <c r="K3" s="5" t="s">
        <v>49</v>
      </c>
      <c r="L3" s="10">
        <v>6.18</v>
      </c>
      <c r="M3" s="10">
        <v>97000</v>
      </c>
      <c r="N3" s="10">
        <v>599460</v>
      </c>
      <c r="O3" s="14">
        <v>-22</v>
      </c>
      <c r="P3" s="14">
        <v>467578.8</v>
      </c>
      <c r="Q3" s="10">
        <v>75660</v>
      </c>
      <c r="R3" s="5">
        <v>-23</v>
      </c>
      <c r="S3" s="5">
        <v>2</v>
      </c>
      <c r="T3" s="5"/>
      <c r="U3" s="6" t="s">
        <v>50</v>
      </c>
      <c r="V3" s="6" t="s">
        <v>51</v>
      </c>
      <c r="W3" s="6" t="s">
        <v>51</v>
      </c>
      <c r="X3" s="13" t="s">
        <v>52</v>
      </c>
      <c r="Y3" s="13">
        <v>11.7</v>
      </c>
      <c r="Z3" s="13">
        <v>11.81</v>
      </c>
      <c r="AA3" s="13">
        <v>7.33</v>
      </c>
      <c r="AB3" s="13">
        <v>62.3</v>
      </c>
      <c r="AC3" s="5">
        <v>58</v>
      </c>
      <c r="AD3" s="5" t="s">
        <v>58</v>
      </c>
      <c r="AE3" s="5" t="s">
        <v>54</v>
      </c>
      <c r="AF3" s="5" t="s">
        <v>55</v>
      </c>
      <c r="AG3" s="5" t="s">
        <v>55</v>
      </c>
      <c r="AH3" s="13" t="s">
        <v>55</v>
      </c>
      <c r="AI3" s="13">
        <v>33.5</v>
      </c>
      <c r="AJ3" s="13">
        <v>14</v>
      </c>
      <c r="AK3" s="13">
        <v>41.8</v>
      </c>
      <c r="AL3" s="5">
        <v>44.5</v>
      </c>
      <c r="AM3" s="5" t="s">
        <v>56</v>
      </c>
      <c r="AN3" s="5" t="s">
        <v>57</v>
      </c>
      <c r="AO3" s="5"/>
      <c r="AP3" s="5"/>
    </row>
    <row r="4" spans="1:42">
      <c r="A4" s="4" t="str">
        <f>HYPERLINK("https://4e0s0i2r4n0u1s0.com/clientvideo/viewdetail.html?StoneNo=64489"," DNA ")</f>
        <v xml:space="preserve"> DNA </v>
      </c>
      <c r="B4" s="5" t="s">
        <v>42</v>
      </c>
      <c r="C4" s="5" t="s">
        <v>43</v>
      </c>
      <c r="D4" s="5">
        <v>64489</v>
      </c>
      <c r="E4" s="5" t="s">
        <v>44</v>
      </c>
      <c r="F4" s="8" t="s">
        <v>45</v>
      </c>
      <c r="G4" s="5" t="s">
        <v>46</v>
      </c>
      <c r="H4" s="5">
        <v>6227536253</v>
      </c>
      <c r="I4" s="5" t="s">
        <v>47</v>
      </c>
      <c r="J4" s="5" t="s">
        <v>48</v>
      </c>
      <c r="K4" s="5" t="s">
        <v>49</v>
      </c>
      <c r="L4" s="10">
        <v>8.8800000000000008</v>
      </c>
      <c r="M4" s="10">
        <v>97000</v>
      </c>
      <c r="N4" s="10">
        <v>861360</v>
      </c>
      <c r="O4" s="14">
        <v>-11</v>
      </c>
      <c r="P4" s="14">
        <v>766610.4</v>
      </c>
      <c r="Q4" s="10">
        <v>86330</v>
      </c>
      <c r="R4" s="5">
        <v>-12</v>
      </c>
      <c r="S4" s="5">
        <v>3</v>
      </c>
      <c r="T4" s="5" t="s">
        <v>96</v>
      </c>
      <c r="U4" s="6" t="s">
        <v>50</v>
      </c>
      <c r="V4" s="6" t="s">
        <v>51</v>
      </c>
      <c r="W4" s="6" t="s">
        <v>51</v>
      </c>
      <c r="X4" s="13" t="s">
        <v>52</v>
      </c>
      <c r="Y4" s="13">
        <v>13.45</v>
      </c>
      <c r="Z4" s="13">
        <v>13.47</v>
      </c>
      <c r="AA4" s="13">
        <v>8.1300000000000008</v>
      </c>
      <c r="AB4" s="13">
        <v>60.4</v>
      </c>
      <c r="AC4" s="5">
        <v>58</v>
      </c>
      <c r="AD4" s="5" t="s">
        <v>54</v>
      </c>
      <c r="AE4" s="5" t="s">
        <v>54</v>
      </c>
      <c r="AF4" s="5" t="s">
        <v>55</v>
      </c>
      <c r="AG4" s="5" t="s">
        <v>55</v>
      </c>
      <c r="AH4" s="13" t="s">
        <v>55</v>
      </c>
      <c r="AI4" s="13">
        <v>33.5</v>
      </c>
      <c r="AJ4" s="13">
        <v>14</v>
      </c>
      <c r="AK4" s="13">
        <v>41</v>
      </c>
      <c r="AL4" s="5">
        <v>43.5</v>
      </c>
      <c r="AM4" s="5" t="s">
        <v>56</v>
      </c>
      <c r="AN4" s="5" t="s">
        <v>57</v>
      </c>
      <c r="AO4" s="5"/>
      <c r="AP4" s="5"/>
    </row>
    <row r="5" spans="1:42">
      <c r="A5" s="4" t="str">
        <f>HYPERLINK("https://4e0s0i2r4n0u1s0.com/clientvideo/viewdetail.html?StoneNo=64527"," DNA ")</f>
        <v xml:space="preserve"> DNA </v>
      </c>
      <c r="B5" s="5" t="s">
        <v>42</v>
      </c>
      <c r="C5" s="5" t="s">
        <v>43</v>
      </c>
      <c r="D5" s="5">
        <v>64527</v>
      </c>
      <c r="E5" s="5" t="s">
        <v>44</v>
      </c>
      <c r="F5" s="8" t="s">
        <v>45</v>
      </c>
      <c r="G5" s="5" t="s">
        <v>46</v>
      </c>
      <c r="H5" s="5">
        <v>5221561368</v>
      </c>
      <c r="I5" s="5" t="s">
        <v>47</v>
      </c>
      <c r="J5" s="5" t="s">
        <v>48</v>
      </c>
      <c r="K5" s="5" t="s">
        <v>59</v>
      </c>
      <c r="L5" s="10">
        <v>10.210000000000001</v>
      </c>
      <c r="M5" s="10">
        <v>96500</v>
      </c>
      <c r="N5" s="10">
        <v>985265</v>
      </c>
      <c r="O5" s="14">
        <v>-32</v>
      </c>
      <c r="P5" s="14">
        <v>669980.19999999995</v>
      </c>
      <c r="Q5" s="10">
        <v>65620</v>
      </c>
      <c r="R5" s="5">
        <v>-33</v>
      </c>
      <c r="S5" s="5">
        <v>4</v>
      </c>
      <c r="T5" s="5"/>
      <c r="U5" s="6" t="s">
        <v>50</v>
      </c>
      <c r="V5" s="6" t="s">
        <v>51</v>
      </c>
      <c r="W5" s="6" t="s">
        <v>51</v>
      </c>
      <c r="X5" s="13" t="s">
        <v>52</v>
      </c>
      <c r="Y5" s="13">
        <v>13.75</v>
      </c>
      <c r="Z5" s="13">
        <v>13.85</v>
      </c>
      <c r="AA5" s="13">
        <v>8.66</v>
      </c>
      <c r="AB5" s="13">
        <v>62.8</v>
      </c>
      <c r="AC5" s="5">
        <v>57</v>
      </c>
      <c r="AD5" s="5" t="s">
        <v>60</v>
      </c>
      <c r="AE5" s="5" t="s">
        <v>61</v>
      </c>
      <c r="AF5" s="5" t="s">
        <v>62</v>
      </c>
      <c r="AG5" s="5" t="s">
        <v>63</v>
      </c>
      <c r="AH5" s="13" t="s">
        <v>64</v>
      </c>
      <c r="AI5" s="13">
        <v>34.5</v>
      </c>
      <c r="AJ5" s="13">
        <v>15</v>
      </c>
      <c r="AK5" s="13">
        <v>41.2</v>
      </c>
      <c r="AL5" s="5">
        <v>44</v>
      </c>
      <c r="AM5" s="5" t="s">
        <v>56</v>
      </c>
      <c r="AN5" s="5" t="s">
        <v>57</v>
      </c>
      <c r="AO5" s="5"/>
      <c r="AP5" s="5"/>
    </row>
    <row r="6" spans="1:42">
      <c r="A6" s="4" t="str">
        <f>HYPERLINK("https://4e0s0i2r4n0u1s0.com/clientvideo/viewdetail.html?StoneNo=F3333"," DNA ")</f>
        <v xml:space="preserve"> DNA </v>
      </c>
      <c r="B6" s="5" t="s">
        <v>42</v>
      </c>
      <c r="C6" s="5" t="s">
        <v>65</v>
      </c>
      <c r="D6" s="5" t="s">
        <v>66</v>
      </c>
      <c r="E6" s="5" t="s">
        <v>67</v>
      </c>
      <c r="F6" s="8" t="s">
        <v>45</v>
      </c>
      <c r="G6" s="5" t="s">
        <v>46</v>
      </c>
      <c r="H6" s="5">
        <v>17436004</v>
      </c>
      <c r="I6" s="5" t="s">
        <v>47</v>
      </c>
      <c r="J6" s="5" t="s">
        <v>48</v>
      </c>
      <c r="K6" s="5" t="s">
        <v>68</v>
      </c>
      <c r="L6" s="10">
        <v>10.27</v>
      </c>
      <c r="M6" s="10">
        <v>150000</v>
      </c>
      <c r="N6" s="10">
        <v>1540500</v>
      </c>
      <c r="O6" s="14">
        <v>-38</v>
      </c>
      <c r="P6" s="14">
        <v>955110</v>
      </c>
      <c r="Q6" s="10">
        <v>93000</v>
      </c>
      <c r="R6" s="5">
        <v>-39</v>
      </c>
      <c r="S6" s="5">
        <v>5</v>
      </c>
      <c r="T6" s="5" t="s">
        <v>95</v>
      </c>
      <c r="U6" s="5" t="s">
        <v>69</v>
      </c>
      <c r="V6" s="5" t="s">
        <v>51</v>
      </c>
      <c r="W6" s="5" t="s">
        <v>51</v>
      </c>
      <c r="X6" s="13" t="s">
        <v>52</v>
      </c>
      <c r="Y6" s="13">
        <v>10.51</v>
      </c>
      <c r="Z6" s="13">
        <v>14.7</v>
      </c>
      <c r="AA6" s="13">
        <v>6.84</v>
      </c>
      <c r="AB6" s="13">
        <v>65.099999999999994</v>
      </c>
      <c r="AC6" s="5">
        <v>58</v>
      </c>
      <c r="AD6" s="5" t="s">
        <v>54</v>
      </c>
      <c r="AE6" s="5" t="s">
        <v>54</v>
      </c>
      <c r="AF6" s="5" t="s">
        <v>55</v>
      </c>
      <c r="AG6" s="5" t="s">
        <v>55</v>
      </c>
      <c r="AH6" s="13" t="s">
        <v>55</v>
      </c>
      <c r="AI6" s="13">
        <v>0</v>
      </c>
      <c r="AJ6" s="13">
        <v>0</v>
      </c>
      <c r="AK6" s="13">
        <v>0</v>
      </c>
      <c r="AL6" s="5">
        <v>0</v>
      </c>
      <c r="AM6" s="5" t="s">
        <v>70</v>
      </c>
      <c r="AN6" s="5" t="s">
        <v>57</v>
      </c>
      <c r="AO6" s="5"/>
      <c r="AP6" s="5"/>
    </row>
    <row r="7" spans="1:42">
      <c r="A7" s="4" t="str">
        <f>HYPERLINK("https://4e0s0i2r4n0u1s0.com/clientvideo/viewdetail.html?StoneNo=F3293"," DNA ")</f>
        <v xml:space="preserve"> DNA </v>
      </c>
      <c r="B7" s="5" t="s">
        <v>42</v>
      </c>
      <c r="C7" s="5" t="s">
        <v>65</v>
      </c>
      <c r="D7" s="5" t="s">
        <v>71</v>
      </c>
      <c r="E7" s="5" t="s">
        <v>67</v>
      </c>
      <c r="F7" s="8" t="s">
        <v>45</v>
      </c>
      <c r="G7" s="5" t="s">
        <v>46</v>
      </c>
      <c r="H7" s="5">
        <v>5221537552</v>
      </c>
      <c r="I7" s="5" t="s">
        <v>47</v>
      </c>
      <c r="J7" s="5" t="s">
        <v>48</v>
      </c>
      <c r="K7" s="5" t="s">
        <v>68</v>
      </c>
      <c r="L7" s="10">
        <v>5.05</v>
      </c>
      <c r="M7" s="10">
        <v>85000</v>
      </c>
      <c r="N7" s="10">
        <v>429250</v>
      </c>
      <c r="O7" s="14">
        <v>-28</v>
      </c>
      <c r="P7" s="14">
        <v>309060</v>
      </c>
      <c r="Q7" s="10">
        <v>61200</v>
      </c>
      <c r="R7" s="5">
        <v>-29</v>
      </c>
      <c r="S7" s="5">
        <v>6</v>
      </c>
      <c r="T7" s="5"/>
      <c r="U7" s="5" t="s">
        <v>69</v>
      </c>
      <c r="V7" s="5" t="s">
        <v>51</v>
      </c>
      <c r="W7" s="5" t="s">
        <v>51</v>
      </c>
      <c r="X7" s="13" t="s">
        <v>52</v>
      </c>
      <c r="Y7" s="13">
        <v>8.25</v>
      </c>
      <c r="Z7" s="13">
        <v>12.02</v>
      </c>
      <c r="AA7" s="13">
        <v>4.95</v>
      </c>
      <c r="AB7" s="13">
        <v>60</v>
      </c>
      <c r="AC7" s="5">
        <v>58</v>
      </c>
      <c r="AD7" s="5" t="s">
        <v>54</v>
      </c>
      <c r="AE7" s="5" t="s">
        <v>54</v>
      </c>
      <c r="AF7" s="5" t="s">
        <v>55</v>
      </c>
      <c r="AG7" s="5" t="s">
        <v>55</v>
      </c>
      <c r="AH7" s="13" t="s">
        <v>55</v>
      </c>
      <c r="AI7" s="13">
        <v>0</v>
      </c>
      <c r="AJ7" s="13">
        <v>0</v>
      </c>
      <c r="AK7" s="13">
        <v>0</v>
      </c>
      <c r="AL7" s="5">
        <v>0</v>
      </c>
      <c r="AM7" s="5" t="s">
        <v>70</v>
      </c>
      <c r="AN7" s="5" t="s">
        <v>57</v>
      </c>
      <c r="AO7" s="5"/>
      <c r="AP7" s="5"/>
    </row>
    <row r="8" spans="1:42">
      <c r="A8" s="4" t="str">
        <f>HYPERLINK("https://4e0s0i2r4n0u1s0.com/clientvideo/viewdetail.html?StoneNo=F3292"," DNA ")</f>
        <v xml:space="preserve"> DNA </v>
      </c>
      <c r="B8" s="5" t="s">
        <v>42</v>
      </c>
      <c r="C8" s="5" t="s">
        <v>65</v>
      </c>
      <c r="D8" s="5" t="s">
        <v>72</v>
      </c>
      <c r="E8" s="5" t="s">
        <v>67</v>
      </c>
      <c r="F8" s="8" t="s">
        <v>45</v>
      </c>
      <c r="G8" s="5" t="s">
        <v>46</v>
      </c>
      <c r="H8" s="5">
        <v>5222537444</v>
      </c>
      <c r="I8" s="5" t="s">
        <v>47</v>
      </c>
      <c r="J8" s="5" t="s">
        <v>48</v>
      </c>
      <c r="K8" s="5" t="s">
        <v>68</v>
      </c>
      <c r="L8" s="10">
        <v>5.0599999999999996</v>
      </c>
      <c r="M8" s="10">
        <v>85000</v>
      </c>
      <c r="N8" s="10">
        <v>430100</v>
      </c>
      <c r="O8" s="14">
        <v>-28</v>
      </c>
      <c r="P8" s="14">
        <v>309672</v>
      </c>
      <c r="Q8" s="10">
        <v>61200</v>
      </c>
      <c r="R8" s="5">
        <v>-29</v>
      </c>
      <c r="S8" s="5">
        <v>7</v>
      </c>
      <c r="T8" s="5" t="s">
        <v>94</v>
      </c>
      <c r="U8" s="5" t="s">
        <v>69</v>
      </c>
      <c r="V8" s="5" t="s">
        <v>51</v>
      </c>
      <c r="W8" s="5" t="s">
        <v>51</v>
      </c>
      <c r="X8" s="13" t="s">
        <v>52</v>
      </c>
      <c r="Y8" s="13">
        <v>11.98</v>
      </c>
      <c r="Z8" s="13">
        <v>8.2200000000000006</v>
      </c>
      <c r="AA8" s="13">
        <v>4.8499999999999996</v>
      </c>
      <c r="AB8" s="13">
        <v>59</v>
      </c>
      <c r="AC8" s="5">
        <v>58</v>
      </c>
      <c r="AD8" s="5" t="s">
        <v>54</v>
      </c>
      <c r="AE8" s="5" t="s">
        <v>54</v>
      </c>
      <c r="AF8" s="5" t="s">
        <v>55</v>
      </c>
      <c r="AG8" s="5" t="s">
        <v>55</v>
      </c>
      <c r="AH8" s="13" t="s">
        <v>55</v>
      </c>
      <c r="AI8" s="13">
        <v>0</v>
      </c>
      <c r="AJ8" s="13">
        <v>0</v>
      </c>
      <c r="AK8" s="13">
        <v>0</v>
      </c>
      <c r="AL8" s="5">
        <v>0</v>
      </c>
      <c r="AM8" s="5" t="s">
        <v>70</v>
      </c>
      <c r="AN8" s="5" t="s">
        <v>57</v>
      </c>
      <c r="AO8" s="5"/>
      <c r="AP8" s="5"/>
    </row>
    <row r="9" spans="1:42">
      <c r="A9" s="4" t="str">
        <f>HYPERLINK("https://4e0s0i2r4n0u1s0.com/clientvideo/viewdetail.html?StoneNo=F3425"," DNA ")</f>
        <v xml:space="preserve"> DNA </v>
      </c>
      <c r="B9" s="5" t="s">
        <v>42</v>
      </c>
      <c r="C9" s="5" t="s">
        <v>43</v>
      </c>
      <c r="D9" s="5" t="s">
        <v>73</v>
      </c>
      <c r="E9" s="5" t="s">
        <v>74</v>
      </c>
      <c r="F9" s="8" t="s">
        <v>45</v>
      </c>
      <c r="G9" s="5" t="s">
        <v>46</v>
      </c>
      <c r="H9" s="5">
        <v>2225586799</v>
      </c>
      <c r="I9" s="5" t="s">
        <v>47</v>
      </c>
      <c r="J9" s="5" t="s">
        <v>48</v>
      </c>
      <c r="K9" s="5" t="s">
        <v>68</v>
      </c>
      <c r="L9" s="10">
        <v>8.11</v>
      </c>
      <c r="M9" s="10">
        <v>85000</v>
      </c>
      <c r="N9" s="10">
        <v>689350</v>
      </c>
      <c r="O9" s="14">
        <v>-10</v>
      </c>
      <c r="P9" s="14">
        <v>620415</v>
      </c>
      <c r="Q9" s="10">
        <v>76500</v>
      </c>
      <c r="R9" s="5"/>
      <c r="S9" s="5"/>
      <c r="T9" s="5"/>
      <c r="U9" s="5" t="s">
        <v>69</v>
      </c>
      <c r="V9" s="5" t="s">
        <v>51</v>
      </c>
      <c r="W9" s="5" t="s">
        <v>51</v>
      </c>
      <c r="X9" s="13" t="s">
        <v>52</v>
      </c>
      <c r="Y9" s="13">
        <v>20.170000000000002</v>
      </c>
      <c r="Z9" s="13">
        <v>10.72</v>
      </c>
      <c r="AA9" s="13">
        <v>6.48</v>
      </c>
      <c r="AB9" s="13">
        <v>60.5</v>
      </c>
      <c r="AC9" s="5">
        <v>62</v>
      </c>
      <c r="AD9" s="5" t="s">
        <v>54</v>
      </c>
      <c r="AE9" s="5" t="s">
        <v>54</v>
      </c>
      <c r="AF9" s="5" t="s">
        <v>55</v>
      </c>
      <c r="AG9" s="5" t="s">
        <v>55</v>
      </c>
      <c r="AH9" s="13" t="s">
        <v>55</v>
      </c>
      <c r="AI9" s="13">
        <v>0</v>
      </c>
      <c r="AJ9" s="13">
        <v>0</v>
      </c>
      <c r="AK9" s="13">
        <v>0</v>
      </c>
      <c r="AL9" s="5">
        <v>0</v>
      </c>
      <c r="AM9" s="5" t="s">
        <v>56</v>
      </c>
      <c r="AN9" s="5" t="s">
        <v>57</v>
      </c>
      <c r="AO9" s="5"/>
      <c r="AP9" s="5"/>
    </row>
    <row r="10" spans="1:42">
      <c r="A10" s="4" t="str">
        <f>HYPERLINK("https://4e0s0i2r4n0u1s0.com/clientvideo/viewdetail.html?StoneNo=F3149"," DNA ")</f>
        <v xml:space="preserve"> DNA </v>
      </c>
      <c r="B10" s="5" t="s">
        <v>42</v>
      </c>
      <c r="C10" s="5" t="s">
        <v>43</v>
      </c>
      <c r="D10" s="5" t="s">
        <v>75</v>
      </c>
      <c r="E10" s="5" t="s">
        <v>76</v>
      </c>
      <c r="F10" s="8" t="s">
        <v>45</v>
      </c>
      <c r="G10" s="5" t="s">
        <v>46</v>
      </c>
      <c r="H10" s="5">
        <v>6227592293</v>
      </c>
      <c r="I10" s="5" t="s">
        <v>47</v>
      </c>
      <c r="J10" s="5" t="s">
        <v>48</v>
      </c>
      <c r="K10" s="5" t="s">
        <v>68</v>
      </c>
      <c r="L10" s="10">
        <v>10.210000000000001</v>
      </c>
      <c r="M10" s="10">
        <v>150000</v>
      </c>
      <c r="N10" s="10">
        <v>1531500</v>
      </c>
      <c r="O10" s="14">
        <v>-36</v>
      </c>
      <c r="P10" s="14">
        <v>980160</v>
      </c>
      <c r="Q10" s="10">
        <v>96000</v>
      </c>
      <c r="R10" s="5"/>
      <c r="S10" s="5"/>
      <c r="T10" s="5"/>
      <c r="U10" s="5" t="s">
        <v>69</v>
      </c>
      <c r="V10" s="5" t="s">
        <v>51</v>
      </c>
      <c r="W10" s="5" t="s">
        <v>51</v>
      </c>
      <c r="X10" s="13" t="s">
        <v>52</v>
      </c>
      <c r="Y10" s="13">
        <v>18.170000000000002</v>
      </c>
      <c r="Z10" s="13">
        <v>12.25</v>
      </c>
      <c r="AA10" s="13">
        <v>7.3</v>
      </c>
      <c r="AB10" s="13">
        <v>59.6</v>
      </c>
      <c r="AC10" s="5">
        <v>59</v>
      </c>
      <c r="AD10" s="5" t="s">
        <v>54</v>
      </c>
      <c r="AE10" s="5" t="s">
        <v>54</v>
      </c>
      <c r="AF10" s="5" t="s">
        <v>55</v>
      </c>
      <c r="AG10" s="5" t="s">
        <v>55</v>
      </c>
      <c r="AH10" s="13" t="s">
        <v>55</v>
      </c>
      <c r="AI10" s="13">
        <v>0</v>
      </c>
      <c r="AJ10" s="13">
        <v>0</v>
      </c>
      <c r="AK10" s="13">
        <v>0</v>
      </c>
      <c r="AL10" s="5">
        <v>0</v>
      </c>
      <c r="AM10" s="5" t="s">
        <v>56</v>
      </c>
      <c r="AN10" s="5" t="s">
        <v>57</v>
      </c>
      <c r="AO10" s="5"/>
      <c r="AP10" s="5"/>
    </row>
    <row r="11" spans="1:42">
      <c r="A11" s="4" t="str">
        <f>HYPERLINK("https://4e0s0i2r4n0u1s0.com/clientvideo/viewdetail.html?StoneNo=F3150"," DNA ")</f>
        <v xml:space="preserve"> DNA </v>
      </c>
      <c r="B11" s="5" t="s">
        <v>42</v>
      </c>
      <c r="C11" s="5" t="s">
        <v>43</v>
      </c>
      <c r="D11" s="5" t="s">
        <v>77</v>
      </c>
      <c r="E11" s="5" t="s">
        <v>76</v>
      </c>
      <c r="F11" s="8" t="s">
        <v>45</v>
      </c>
      <c r="G11" s="5" t="s">
        <v>46</v>
      </c>
      <c r="H11" s="5">
        <v>6224592296</v>
      </c>
      <c r="I11" s="5" t="s">
        <v>47</v>
      </c>
      <c r="J11" s="5" t="s">
        <v>48</v>
      </c>
      <c r="K11" s="5" t="s">
        <v>68</v>
      </c>
      <c r="L11" s="10">
        <v>10.27</v>
      </c>
      <c r="M11" s="10">
        <v>150000</v>
      </c>
      <c r="N11" s="10">
        <v>1540500</v>
      </c>
      <c r="O11" s="14">
        <v>-36</v>
      </c>
      <c r="P11" s="14">
        <v>985920</v>
      </c>
      <c r="Q11" s="10">
        <v>96000</v>
      </c>
      <c r="R11" s="5"/>
      <c r="S11" s="5"/>
      <c r="T11" s="5"/>
      <c r="U11" s="5" t="s">
        <v>69</v>
      </c>
      <c r="V11" s="5" t="s">
        <v>51</v>
      </c>
      <c r="W11" s="5" t="s">
        <v>51</v>
      </c>
      <c r="X11" s="13" t="s">
        <v>52</v>
      </c>
      <c r="Y11" s="13">
        <v>18.13</v>
      </c>
      <c r="Z11" s="13">
        <v>12.18</v>
      </c>
      <c r="AA11" s="13">
        <v>7.27</v>
      </c>
      <c r="AB11" s="13">
        <v>59.7</v>
      </c>
      <c r="AC11" s="5">
        <v>59</v>
      </c>
      <c r="AD11" s="5" t="s">
        <v>54</v>
      </c>
      <c r="AE11" s="5" t="s">
        <v>54</v>
      </c>
      <c r="AF11" s="5" t="s">
        <v>55</v>
      </c>
      <c r="AG11" s="5" t="s">
        <v>55</v>
      </c>
      <c r="AH11" s="13" t="s">
        <v>55</v>
      </c>
      <c r="AI11" s="13">
        <v>0</v>
      </c>
      <c r="AJ11" s="13">
        <v>0</v>
      </c>
      <c r="AK11" s="13">
        <v>0</v>
      </c>
      <c r="AL11" s="5">
        <v>0</v>
      </c>
      <c r="AM11" s="5" t="s">
        <v>56</v>
      </c>
      <c r="AN11" s="5" t="s">
        <v>57</v>
      </c>
      <c r="AO11" s="5"/>
      <c r="AP11" s="5"/>
    </row>
    <row r="12" spans="1:42">
      <c r="A12" s="4" t="str">
        <f>HYPERLINK("https://4e0s0i2r4n0u1s0.com/clientvideo/viewdetail.html?StoneNo=F3104"," DNA ")</f>
        <v xml:space="preserve"> DNA </v>
      </c>
      <c r="B12" s="5" t="s">
        <v>42</v>
      </c>
      <c r="C12" s="5" t="s">
        <v>65</v>
      </c>
      <c r="D12" s="5" t="s">
        <v>78</v>
      </c>
      <c r="E12" s="5" t="s">
        <v>76</v>
      </c>
      <c r="F12" s="8" t="s">
        <v>45</v>
      </c>
      <c r="G12" s="5" t="s">
        <v>46</v>
      </c>
      <c r="H12" s="5">
        <v>5222444203</v>
      </c>
      <c r="I12" s="5" t="s">
        <v>47</v>
      </c>
      <c r="J12" s="5" t="s">
        <v>48</v>
      </c>
      <c r="K12" s="5" t="s">
        <v>68</v>
      </c>
      <c r="L12" s="10">
        <v>5.09</v>
      </c>
      <c r="M12" s="10">
        <v>85000</v>
      </c>
      <c r="N12" s="10">
        <v>432650</v>
      </c>
      <c r="O12" s="14">
        <v>-29</v>
      </c>
      <c r="P12" s="14">
        <v>307181.5</v>
      </c>
      <c r="Q12" s="10">
        <v>60350</v>
      </c>
      <c r="R12" s="5"/>
      <c r="S12" s="5"/>
      <c r="T12" s="5"/>
      <c r="U12" s="5" t="s">
        <v>69</v>
      </c>
      <c r="V12" s="5" t="s">
        <v>51</v>
      </c>
      <c r="W12" s="5" t="s">
        <v>51</v>
      </c>
      <c r="X12" s="13" t="s">
        <v>52</v>
      </c>
      <c r="Y12" s="13">
        <v>14.52</v>
      </c>
      <c r="Z12" s="13">
        <v>9.4</v>
      </c>
      <c r="AA12" s="13">
        <v>5.85</v>
      </c>
      <c r="AB12" s="13">
        <v>62.3</v>
      </c>
      <c r="AC12" s="5">
        <v>57</v>
      </c>
      <c r="AD12" s="5" t="s">
        <v>54</v>
      </c>
      <c r="AE12" s="5" t="s">
        <v>64</v>
      </c>
      <c r="AF12" s="5" t="s">
        <v>69</v>
      </c>
      <c r="AG12" s="5" t="s">
        <v>64</v>
      </c>
      <c r="AH12" s="13" t="s">
        <v>69</v>
      </c>
      <c r="AI12" s="13">
        <v>0</v>
      </c>
      <c r="AJ12" s="13">
        <v>0</v>
      </c>
      <c r="AK12" s="13">
        <v>0</v>
      </c>
      <c r="AL12" s="5">
        <v>0</v>
      </c>
      <c r="AM12" s="5" t="s">
        <v>56</v>
      </c>
      <c r="AN12" s="5" t="s">
        <v>57</v>
      </c>
      <c r="AO12" s="4" t="str">
        <f>HYPERLINK("https://4e0s0i2r4n0u1s0.com/img/5222444203/PR.jpg"," Image ")</f>
        <v xml:space="preserve"> Image </v>
      </c>
      <c r="AP12" s="4" t="str">
        <f>HYPERLINK("https://4e0s0i2r4n0u1s0.com/ViewHDImage.aspx?stoneid=325543443"," Video ")</f>
        <v xml:space="preserve"> Video </v>
      </c>
    </row>
    <row r="13" spans="1:42">
      <c r="A13" s="4" t="str">
        <f>HYPERLINK("https://4e0s0i2r4n0u1s0.com/clientvideo/viewdetail.html?StoneNo=F2058"," DNA ")</f>
        <v xml:space="preserve"> DNA </v>
      </c>
      <c r="B13" s="5" t="s">
        <v>42</v>
      </c>
      <c r="C13" s="5" t="s">
        <v>65</v>
      </c>
      <c r="D13" s="5" t="s">
        <v>79</v>
      </c>
      <c r="E13" s="5" t="s">
        <v>76</v>
      </c>
      <c r="F13" s="8" t="s">
        <v>45</v>
      </c>
      <c r="G13" s="5" t="s">
        <v>46</v>
      </c>
      <c r="H13" s="5">
        <v>2416421702</v>
      </c>
      <c r="I13" s="5" t="s">
        <v>47</v>
      </c>
      <c r="J13" s="5" t="s">
        <v>48</v>
      </c>
      <c r="K13" s="5" t="s">
        <v>59</v>
      </c>
      <c r="L13" s="10">
        <v>5.01</v>
      </c>
      <c r="M13" s="10">
        <v>51500</v>
      </c>
      <c r="N13" s="10">
        <v>258015</v>
      </c>
      <c r="O13" s="14">
        <v>-17</v>
      </c>
      <c r="P13" s="14">
        <v>214152.45</v>
      </c>
      <c r="Q13" s="10">
        <v>42745</v>
      </c>
      <c r="R13" s="5"/>
      <c r="S13" s="5"/>
      <c r="T13" s="5"/>
      <c r="U13" s="5" t="s">
        <v>69</v>
      </c>
      <c r="V13" s="5" t="s">
        <v>51</v>
      </c>
      <c r="W13" s="5" t="s">
        <v>51</v>
      </c>
      <c r="X13" s="13" t="s">
        <v>52</v>
      </c>
      <c r="Y13" s="13">
        <v>14.36</v>
      </c>
      <c r="Z13" s="13">
        <v>9.1</v>
      </c>
      <c r="AA13" s="13">
        <v>5.64</v>
      </c>
      <c r="AB13" s="13">
        <v>62</v>
      </c>
      <c r="AC13" s="5">
        <v>57</v>
      </c>
      <c r="AD13" s="5" t="s">
        <v>80</v>
      </c>
      <c r="AE13" s="5" t="s">
        <v>61</v>
      </c>
      <c r="AF13" s="5" t="s">
        <v>62</v>
      </c>
      <c r="AG13" s="5" t="s">
        <v>64</v>
      </c>
      <c r="AH13" s="13" t="s">
        <v>81</v>
      </c>
      <c r="AI13" s="13">
        <v>0</v>
      </c>
      <c r="AJ13" s="13">
        <v>0</v>
      </c>
      <c r="AK13" s="13">
        <v>0</v>
      </c>
      <c r="AL13" s="5">
        <v>0</v>
      </c>
      <c r="AM13" s="5" t="s">
        <v>56</v>
      </c>
      <c r="AN13" s="5" t="s">
        <v>57</v>
      </c>
      <c r="AO13" s="5"/>
      <c r="AP13" s="5"/>
    </row>
    <row r="14" spans="1:42">
      <c r="A14" s="4" t="str">
        <f>HYPERLINK("https://4e0s0i2r4n0u1s0.com/clientvideo/viewdetail.html?StoneNo=F3423"," DNA ")</f>
        <v xml:space="preserve"> DNA </v>
      </c>
      <c r="B14" s="5" t="s">
        <v>42</v>
      </c>
      <c r="C14" s="5" t="s">
        <v>43</v>
      </c>
      <c r="D14" s="5" t="s">
        <v>82</v>
      </c>
      <c r="E14" s="5" t="s">
        <v>83</v>
      </c>
      <c r="F14" s="8" t="s">
        <v>45</v>
      </c>
      <c r="G14" s="5" t="s">
        <v>46</v>
      </c>
      <c r="H14" s="5">
        <v>2225616629</v>
      </c>
      <c r="I14" s="5" t="s">
        <v>47</v>
      </c>
      <c r="J14" s="5" t="s">
        <v>48</v>
      </c>
      <c r="K14" s="5" t="s">
        <v>68</v>
      </c>
      <c r="L14" s="10">
        <v>10.23</v>
      </c>
      <c r="M14" s="10">
        <v>150000</v>
      </c>
      <c r="N14" s="10">
        <v>1534500</v>
      </c>
      <c r="O14" s="14">
        <v>-38</v>
      </c>
      <c r="P14" s="14">
        <v>951390</v>
      </c>
      <c r="Q14" s="10">
        <v>93000</v>
      </c>
      <c r="R14" s="5"/>
      <c r="S14" s="5"/>
      <c r="T14" s="5"/>
      <c r="U14" s="5" t="s">
        <v>69</v>
      </c>
      <c r="V14" s="5" t="s">
        <v>51</v>
      </c>
      <c r="W14" s="5" t="s">
        <v>51</v>
      </c>
      <c r="X14" s="13" t="s">
        <v>52</v>
      </c>
      <c r="Y14" s="13">
        <v>20.38</v>
      </c>
      <c r="Z14" s="13">
        <v>12.06</v>
      </c>
      <c r="AA14" s="13">
        <v>6.67</v>
      </c>
      <c r="AB14" s="13">
        <v>55.3</v>
      </c>
      <c r="AC14" s="5">
        <v>63</v>
      </c>
      <c r="AD14" s="5" t="s">
        <v>54</v>
      </c>
      <c r="AE14" s="5" t="s">
        <v>54</v>
      </c>
      <c r="AF14" s="5" t="s">
        <v>55</v>
      </c>
      <c r="AG14" s="5" t="s">
        <v>55</v>
      </c>
      <c r="AH14" s="13" t="s">
        <v>55</v>
      </c>
      <c r="AI14" s="13">
        <v>0</v>
      </c>
      <c r="AJ14" s="13">
        <v>0</v>
      </c>
      <c r="AK14" s="13">
        <v>0</v>
      </c>
      <c r="AL14" s="5">
        <v>0</v>
      </c>
      <c r="AM14" s="5" t="s">
        <v>56</v>
      </c>
      <c r="AN14" s="5" t="s">
        <v>57</v>
      </c>
      <c r="AO14" s="5"/>
      <c r="AP14" s="5"/>
    </row>
    <row r="15" spans="1:42">
      <c r="A15" s="4" t="str">
        <f>HYPERLINK("https://4e0s0i2r4n0u1s0.com/clientvideo/viewdetail.html?StoneNo=F3424"," DNA ")</f>
        <v xml:space="preserve"> DNA </v>
      </c>
      <c r="B15" s="5" t="s">
        <v>42</v>
      </c>
      <c r="C15" s="5" t="s">
        <v>43</v>
      </c>
      <c r="D15" s="5" t="s">
        <v>84</v>
      </c>
      <c r="E15" s="5" t="s">
        <v>83</v>
      </c>
      <c r="F15" s="8" t="s">
        <v>45</v>
      </c>
      <c r="G15" s="5" t="s">
        <v>46</v>
      </c>
      <c r="H15" s="5">
        <v>2223616613</v>
      </c>
      <c r="I15" s="5" t="s">
        <v>47</v>
      </c>
      <c r="J15" s="5" t="s">
        <v>48</v>
      </c>
      <c r="K15" s="5" t="s">
        <v>68</v>
      </c>
      <c r="L15" s="10">
        <v>10.23</v>
      </c>
      <c r="M15" s="10">
        <v>150000</v>
      </c>
      <c r="N15" s="10">
        <v>1534500</v>
      </c>
      <c r="O15" s="14">
        <v>-38</v>
      </c>
      <c r="P15" s="14">
        <v>951390</v>
      </c>
      <c r="Q15" s="10">
        <v>93000</v>
      </c>
      <c r="R15" s="5"/>
      <c r="S15" s="5"/>
      <c r="T15" s="5"/>
      <c r="U15" s="5" t="s">
        <v>69</v>
      </c>
      <c r="V15" s="5" t="s">
        <v>51</v>
      </c>
      <c r="W15" s="5" t="s">
        <v>51</v>
      </c>
      <c r="X15" s="13" t="s">
        <v>52</v>
      </c>
      <c r="Y15" s="13">
        <v>20.07</v>
      </c>
      <c r="Z15" s="13">
        <v>11.97</v>
      </c>
      <c r="AA15" s="13">
        <v>6.7</v>
      </c>
      <c r="AB15" s="13">
        <v>56</v>
      </c>
      <c r="AC15" s="5">
        <v>63</v>
      </c>
      <c r="AD15" s="5" t="s">
        <v>54</v>
      </c>
      <c r="AE15" s="5" t="s">
        <v>54</v>
      </c>
      <c r="AF15" s="5" t="s">
        <v>55</v>
      </c>
      <c r="AG15" s="5" t="s">
        <v>55</v>
      </c>
      <c r="AH15" s="13" t="s">
        <v>55</v>
      </c>
      <c r="AI15" s="13">
        <v>0</v>
      </c>
      <c r="AJ15" s="13">
        <v>0</v>
      </c>
      <c r="AK15" s="13">
        <v>0</v>
      </c>
      <c r="AL15" s="5">
        <v>0</v>
      </c>
      <c r="AM15" s="5" t="s">
        <v>56</v>
      </c>
      <c r="AN15" s="5" t="s">
        <v>57</v>
      </c>
      <c r="AO15" s="5"/>
      <c r="AP15" s="5"/>
    </row>
    <row r="16" spans="1:42">
      <c r="A16" s="4" t="str">
        <f>HYPERLINK("https://4e0s0i2r4n0u1s0.com/clientvideo/viewdetail.html?StoneNo=F2688"," DNA ")</f>
        <v xml:space="preserve"> DNA </v>
      </c>
      <c r="B16" s="5" t="s">
        <v>42</v>
      </c>
      <c r="C16" s="5" t="s">
        <v>65</v>
      </c>
      <c r="D16" s="5" t="s">
        <v>85</v>
      </c>
      <c r="E16" s="5" t="s">
        <v>83</v>
      </c>
      <c r="F16" s="8" t="s">
        <v>45</v>
      </c>
      <c r="G16" s="5" t="s">
        <v>46</v>
      </c>
      <c r="H16" s="5">
        <v>2225133537</v>
      </c>
      <c r="I16" s="5" t="s">
        <v>47</v>
      </c>
      <c r="J16" s="5" t="s">
        <v>48</v>
      </c>
      <c r="K16" s="5" t="s">
        <v>68</v>
      </c>
      <c r="L16" s="10">
        <v>3.72</v>
      </c>
      <c r="M16" s="10">
        <v>46000</v>
      </c>
      <c r="N16" s="10">
        <v>171120</v>
      </c>
      <c r="O16" s="14">
        <v>-26</v>
      </c>
      <c r="P16" s="14">
        <v>126628.8</v>
      </c>
      <c r="Q16" s="10">
        <v>34040</v>
      </c>
      <c r="R16" s="5"/>
      <c r="S16" s="5"/>
      <c r="T16" s="5"/>
      <c r="U16" s="5" t="s">
        <v>69</v>
      </c>
      <c r="V16" s="5" t="s">
        <v>51</v>
      </c>
      <c r="W16" s="5" t="s">
        <v>51</v>
      </c>
      <c r="X16" s="13" t="s">
        <v>52</v>
      </c>
      <c r="Y16" s="13">
        <v>13.1</v>
      </c>
      <c r="Z16" s="13">
        <v>8.32</v>
      </c>
      <c r="AA16" s="13">
        <v>5.53</v>
      </c>
      <c r="AB16" s="13">
        <v>66.400000000000006</v>
      </c>
      <c r="AC16" s="5">
        <v>58</v>
      </c>
      <c r="AD16" s="5" t="s">
        <v>54</v>
      </c>
      <c r="AE16" s="5" t="s">
        <v>64</v>
      </c>
      <c r="AF16" s="5" t="s">
        <v>64</v>
      </c>
      <c r="AG16" s="5" t="s">
        <v>64</v>
      </c>
      <c r="AH16" s="13" t="s">
        <v>64</v>
      </c>
      <c r="AI16" s="13">
        <v>0</v>
      </c>
      <c r="AJ16" s="13">
        <v>0</v>
      </c>
      <c r="AK16" s="13">
        <v>0</v>
      </c>
      <c r="AL16" s="5">
        <v>0</v>
      </c>
      <c r="AM16" s="5" t="s">
        <v>56</v>
      </c>
      <c r="AN16" s="5" t="s">
        <v>57</v>
      </c>
      <c r="AO16" s="5"/>
      <c r="AP16" s="5"/>
    </row>
    <row r="17" spans="1:42">
      <c r="A17" s="4" t="str">
        <f>HYPERLINK("https://4e0s0i2r4n0u1s0.com/clientvideo/viewdetail.html?StoneNo=F2284"," DNA ")</f>
        <v xml:space="preserve"> DNA </v>
      </c>
      <c r="B17" s="5" t="s">
        <v>42</v>
      </c>
      <c r="C17" s="5" t="s">
        <v>65</v>
      </c>
      <c r="D17" s="5" t="s">
        <v>86</v>
      </c>
      <c r="E17" s="5" t="s">
        <v>83</v>
      </c>
      <c r="F17" s="8" t="s">
        <v>45</v>
      </c>
      <c r="G17" s="5" t="s">
        <v>46</v>
      </c>
      <c r="H17" s="5">
        <v>5221102525</v>
      </c>
      <c r="I17" s="5" t="s">
        <v>47</v>
      </c>
      <c r="J17" s="5" t="s">
        <v>48</v>
      </c>
      <c r="K17" s="5" t="s">
        <v>68</v>
      </c>
      <c r="L17" s="10">
        <v>8.56</v>
      </c>
      <c r="M17" s="10">
        <v>85000</v>
      </c>
      <c r="N17" s="10">
        <v>727600</v>
      </c>
      <c r="O17" s="14">
        <v>-5</v>
      </c>
      <c r="P17" s="14">
        <v>691220</v>
      </c>
      <c r="Q17" s="10">
        <v>80750</v>
      </c>
      <c r="R17" s="5"/>
      <c r="S17" s="5"/>
      <c r="T17" s="5"/>
      <c r="U17" s="5" t="s">
        <v>69</v>
      </c>
      <c r="V17" s="5" t="s">
        <v>51</v>
      </c>
      <c r="W17" s="5" t="s">
        <v>51</v>
      </c>
      <c r="X17" s="13" t="s">
        <v>52</v>
      </c>
      <c r="Y17" s="13">
        <v>18.190000000000001</v>
      </c>
      <c r="Z17" s="13">
        <v>11.28</v>
      </c>
      <c r="AA17" s="13">
        <v>7.04</v>
      </c>
      <c r="AB17" s="13">
        <v>62.4</v>
      </c>
      <c r="AC17" s="5">
        <v>56</v>
      </c>
      <c r="AD17" s="5" t="s">
        <v>54</v>
      </c>
      <c r="AE17" s="5" t="s">
        <v>64</v>
      </c>
      <c r="AF17" s="5" t="s">
        <v>55</v>
      </c>
      <c r="AG17" s="5" t="s">
        <v>64</v>
      </c>
      <c r="AH17" s="13" t="s">
        <v>69</v>
      </c>
      <c r="AI17" s="13">
        <v>0</v>
      </c>
      <c r="AJ17" s="13">
        <v>0</v>
      </c>
      <c r="AK17" s="13">
        <v>0</v>
      </c>
      <c r="AL17" s="5">
        <v>0</v>
      </c>
      <c r="AM17" s="5" t="s">
        <v>56</v>
      </c>
      <c r="AN17" s="5" t="s">
        <v>57</v>
      </c>
      <c r="AO17" s="4" t="str">
        <f>HYPERLINK("https://4e0s0i2r4n0u1s0.com/img/5221102525/PR.jpg"," Image ")</f>
        <v xml:space="preserve"> Image </v>
      </c>
      <c r="AP17" s="4" t="str">
        <f>HYPERLINK("https://dyffw9lb8wur6.cloudfront.net/v360videos/h6cb9qfp10.MP4"," Video ")</f>
        <v xml:space="preserve"> Video </v>
      </c>
    </row>
    <row r="18" spans="1:42">
      <c r="A18" s="4" t="str">
        <f>HYPERLINK("https://4e0s0i2r4n0u1s0.com/clientvideo/viewdetail.html?StoneNo=F1078"," DNA ")</f>
        <v xml:space="preserve"> DNA </v>
      </c>
      <c r="B18" s="5" t="s">
        <v>42</v>
      </c>
      <c r="C18" s="5" t="s">
        <v>65</v>
      </c>
      <c r="D18" s="5" t="s">
        <v>87</v>
      </c>
      <c r="E18" s="5" t="s">
        <v>83</v>
      </c>
      <c r="F18" s="8" t="s">
        <v>45</v>
      </c>
      <c r="G18" s="5" t="s">
        <v>46</v>
      </c>
      <c r="H18" s="5">
        <v>2211055418</v>
      </c>
      <c r="I18" s="5" t="s">
        <v>47</v>
      </c>
      <c r="J18" s="5" t="s">
        <v>88</v>
      </c>
      <c r="K18" s="5" t="s">
        <v>89</v>
      </c>
      <c r="L18" s="10">
        <v>5.05</v>
      </c>
      <c r="M18" s="10">
        <v>56000</v>
      </c>
      <c r="N18" s="10">
        <v>282800</v>
      </c>
      <c r="O18" s="14">
        <v>-27</v>
      </c>
      <c r="P18" s="14">
        <v>206444</v>
      </c>
      <c r="Q18" s="10">
        <v>40880</v>
      </c>
      <c r="R18" s="5"/>
      <c r="S18" s="5"/>
      <c r="T18" s="5"/>
      <c r="U18" s="5" t="s">
        <v>69</v>
      </c>
      <c r="V18" s="5" t="s">
        <v>51</v>
      </c>
      <c r="W18" s="5" t="s">
        <v>51</v>
      </c>
      <c r="X18" s="13" t="s">
        <v>52</v>
      </c>
      <c r="Y18" s="13">
        <v>14.49</v>
      </c>
      <c r="Z18" s="13">
        <v>9.4600000000000009</v>
      </c>
      <c r="AA18" s="13">
        <v>6.12</v>
      </c>
      <c r="AB18" s="13">
        <v>64.7</v>
      </c>
      <c r="AC18" s="5">
        <v>57</v>
      </c>
      <c r="AD18" s="5" t="s">
        <v>90</v>
      </c>
      <c r="AE18" s="5" t="s">
        <v>61</v>
      </c>
      <c r="AF18" s="5" t="s">
        <v>64</v>
      </c>
      <c r="AG18" s="5" t="s">
        <v>64</v>
      </c>
      <c r="AH18" s="13" t="s">
        <v>64</v>
      </c>
      <c r="AI18" s="13">
        <v>0</v>
      </c>
      <c r="AJ18" s="13">
        <v>0</v>
      </c>
      <c r="AK18" s="13">
        <v>0</v>
      </c>
      <c r="AL18" s="5">
        <v>0</v>
      </c>
      <c r="AM18" s="5" t="s">
        <v>56</v>
      </c>
      <c r="AN18" s="5" t="s">
        <v>57</v>
      </c>
      <c r="AO18" s="4" t="str">
        <f>HYPERLINK("https://4e0s0i2r4n0u1s0.com/img/2211055418/PR.jpg"," Image ")</f>
        <v xml:space="preserve"> Image </v>
      </c>
      <c r="AP18" s="4" t="str">
        <f>HYPERLINK("https://4e0s0i2r4n0u1s0.com/ViewHDImage.aspx?stoneid=88435777"," Video ")</f>
        <v xml:space="preserve"> Video </v>
      </c>
    </row>
    <row r="19" spans="1:42">
      <c r="A19" s="4" t="str">
        <f>HYPERLINK("https://4e0s0i2r4n0u1s0.com/clientvideo/viewdetail.html?StoneNo=F3145"," DNA ")</f>
        <v xml:space="preserve"> DNA </v>
      </c>
      <c r="B19" s="5" t="s">
        <v>42</v>
      </c>
      <c r="C19" s="5" t="s">
        <v>65</v>
      </c>
      <c r="D19" s="5" t="s">
        <v>91</v>
      </c>
      <c r="E19" s="5" t="s">
        <v>92</v>
      </c>
      <c r="F19" s="8" t="s">
        <v>45</v>
      </c>
      <c r="G19" s="5" t="s">
        <v>46</v>
      </c>
      <c r="H19" s="5">
        <v>6224521551</v>
      </c>
      <c r="I19" s="5" t="s">
        <v>47</v>
      </c>
      <c r="J19" s="5" t="s">
        <v>48</v>
      </c>
      <c r="K19" s="5" t="s">
        <v>68</v>
      </c>
      <c r="L19" s="10">
        <v>5.17</v>
      </c>
      <c r="M19" s="10">
        <v>85000</v>
      </c>
      <c r="N19" s="10">
        <v>439450</v>
      </c>
      <c r="O19" s="14">
        <v>-34</v>
      </c>
      <c r="P19" s="14">
        <v>290037</v>
      </c>
      <c r="Q19" s="10">
        <v>56100</v>
      </c>
      <c r="R19" s="5"/>
      <c r="S19" s="5"/>
      <c r="T19" s="5"/>
      <c r="U19" s="5" t="s">
        <v>69</v>
      </c>
      <c r="V19" s="5" t="s">
        <v>51</v>
      </c>
      <c r="W19" s="5" t="s">
        <v>51</v>
      </c>
      <c r="X19" s="13" t="s">
        <v>52</v>
      </c>
      <c r="Y19" s="13">
        <v>12.13</v>
      </c>
      <c r="Z19" s="13">
        <v>10.33</v>
      </c>
      <c r="AA19" s="13">
        <v>6.92</v>
      </c>
      <c r="AB19" s="13">
        <v>57.1</v>
      </c>
      <c r="AC19" s="5">
        <v>58</v>
      </c>
      <c r="AD19" s="5" t="s">
        <v>54</v>
      </c>
      <c r="AE19" s="5" t="s">
        <v>64</v>
      </c>
      <c r="AF19" s="5" t="s">
        <v>69</v>
      </c>
      <c r="AG19" s="5" t="s">
        <v>64</v>
      </c>
      <c r="AH19" s="13" t="s">
        <v>69</v>
      </c>
      <c r="AI19" s="13">
        <v>0</v>
      </c>
      <c r="AJ19" s="13">
        <v>0</v>
      </c>
      <c r="AK19" s="13">
        <v>0</v>
      </c>
      <c r="AL19" s="5">
        <v>0</v>
      </c>
      <c r="AM19" s="5" t="s">
        <v>56</v>
      </c>
      <c r="AN19" s="5" t="s">
        <v>57</v>
      </c>
      <c r="AO19" s="4" t="str">
        <f>HYPERLINK("https://4e0s0i2r4n0u1s0.com/img/6224521551/PR.jpg"," Image ")</f>
        <v xml:space="preserve"> Image </v>
      </c>
      <c r="AP19" s="4" t="str">
        <f>HYPERLINK("https://dyffw9lb8wur6.cloudfront.net/v360videos/n5cb7tnp10.MP4"," Video ")</f>
        <v xml:space="preserve"> Video </v>
      </c>
    </row>
  </sheetData>
  <autoFilter ref="A1:AP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StoneSelection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SUNRISE DIAMOND PVT. LTD.</dc:title>
  <dc:creator>SUNRISE DIAMOND</dc:creator>
  <cp:lastModifiedBy>brainwaves-10</cp:lastModifiedBy>
  <dcterms:modified xsi:type="dcterms:W3CDTF">2023-02-22T04:12:31Z</dcterms:modified>
</cp:coreProperties>
</file>